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Legal\@Richler\"/>
    </mc:Choice>
  </mc:AlternateContent>
  <xr:revisionPtr revIDLastSave="0" documentId="8_{5FF16A05-11BB-435C-99F1-FE5EA42BFE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igure 19,28" sheetId="2" r:id="rId1"/>
    <sheet name="Figure 21,26" sheetId="4" r:id="rId2"/>
    <sheet name="Figure 25" sheetId="12" r:id="rId3"/>
    <sheet name="Figure 36" sheetId="5" r:id="rId4"/>
    <sheet name="Figure 37,38" sheetId="6" r:id="rId5"/>
    <sheet name="Figure 39,40" sheetId="7" r:id="rId6"/>
    <sheet name="Figure 41" sheetId="8" r:id="rId7"/>
    <sheet name="Figure 42" sheetId="9" r:id="rId8"/>
    <sheet name="Figure 67,68" sheetId="10" r:id="rId9"/>
    <sheet name="Figure 69" sheetId="11" r:id="rId10"/>
  </sheets>
  <definedNames>
    <definedName name="\D">#REF!</definedName>
    <definedName name="\P">#REF!</definedName>
    <definedName name="\V">#REF!</definedName>
    <definedName name="\W">#REF!</definedName>
    <definedName name="__123Graph_ABOOK" hidden="1">#REF!</definedName>
    <definedName name="__123Graph_AEMPLOYEE" hidden="1">#REF!</definedName>
    <definedName name="__123Graph_AGRAPH85" hidden="1">#REF!</definedName>
    <definedName name="__123Graph_AGRAPH87" hidden="1">#REF!</definedName>
    <definedName name="__123Graph_AMKTVBETA" hidden="1">#REF!</definedName>
    <definedName name="__123Graph_AMVIC" hidden="1">#REF!</definedName>
    <definedName name="__123Graph_ASALES" hidden="1">#REF!</definedName>
    <definedName name="__123Graph_B" hidden="1">#REF!</definedName>
    <definedName name="__123Graph_BBOOK" hidden="1">#REF!</definedName>
    <definedName name="__123Graph_BEBITDABETA" hidden="1">#REF!</definedName>
    <definedName name="__123Graph_BEMPBETA" hidden="1">#REF!</definedName>
    <definedName name="__123Graph_BEMPLOYEE" hidden="1">#REF!</definedName>
    <definedName name="__123Graph_BGRAPH85" hidden="1">#REF!</definedName>
    <definedName name="__123Graph_BGRAPH87" hidden="1">#REF!</definedName>
    <definedName name="__123Graph_BMVIC" hidden="1">#REF!</definedName>
    <definedName name="__123Graph_BMVICBETA" hidden="1">#REF!</definedName>
    <definedName name="__123Graph_BNIBETA" hidden="1">#REF!</definedName>
    <definedName name="__123Graph_BSALES" hidden="1">#REF!</definedName>
    <definedName name="__123Graph_XEMPLOYEE" hidden="1">#REF!</definedName>
    <definedName name="__FDS_HYPERLINK_TOGGLE_STATE__" hidden="1">"ON"</definedName>
    <definedName name="_1__123Graph_ACHART_1" hidden="1">#REF!</definedName>
    <definedName name="_10__123Graph_BCHART_3" hidden="1">#REF!</definedName>
    <definedName name="_11__123Graph_BCHART_4" hidden="1">#REF!</definedName>
    <definedName name="_12__123Graph_BCHART_5" hidden="1">#REF!</definedName>
    <definedName name="_13__123Graph_BCHART_6" hidden="1">#REF!</definedName>
    <definedName name="_14__123Graph_BCHART_7" hidden="1">#REF!</definedName>
    <definedName name="_2__123Graph_ACHART_2" hidden="1">#REF!</definedName>
    <definedName name="_3__123Graph_ACHART_3" hidden="1">#REF!</definedName>
    <definedName name="_4__123Graph_ACHART_4" hidden="1">#REF!</definedName>
    <definedName name="_5__123Graph_ACHART_5" hidden="1">#REF!</definedName>
    <definedName name="_6__123Graph_ACHART_6" hidden="1">#REF!</definedName>
    <definedName name="_7__123Graph_ACHART_7" hidden="1">#REF!</definedName>
    <definedName name="_8__123Graph_BCHART_1" hidden="1">#REF!</definedName>
    <definedName name="_9__123Graph_BCHART_2" hidden="1">#REF!</definedName>
    <definedName name="_Regression_Out" hidden="1">#REF!</definedName>
    <definedName name="_Regression_X" hidden="1">#REF!</definedName>
    <definedName name="_Regression_Y" hidden="1">#REF!</definedName>
    <definedName name="AverageTaxRate">#REF!</definedName>
    <definedName name="BETA" localSheetId="5">#REF!</definedName>
    <definedName name="BETA" localSheetId="6">#REF!</definedName>
    <definedName name="BETA" localSheetId="7">#REF!</definedName>
    <definedName name="BETA">#REF!</definedName>
    <definedName name="BIC">#REF!</definedName>
    <definedName name="BICBETA">#REF!</definedName>
    <definedName name="BICDATA">#REF!</definedName>
    <definedName name="blah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hidden="1">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hidden="1">#REF!</definedName>
    <definedName name="BOOK">#REF!</definedName>
    <definedName name="BOOKBETA">#REF!</definedName>
    <definedName name="BORDER1">#REF!</definedName>
    <definedName name="BVDATA">#REF!</definedName>
    <definedName name="CCR">#REF!</definedName>
    <definedName name="ccrcountries" localSheetId="5">#REF!</definedName>
    <definedName name="ccrcountries" localSheetId="6">#REF!</definedName>
    <definedName name="ccrcountries" localSheetId="7">#REF!</definedName>
    <definedName name="ccrcountries">#REF!</definedName>
    <definedName name="ccrperspecticves" localSheetId="5">#REF!</definedName>
    <definedName name="ccrperspecticves" localSheetId="6">#REF!</definedName>
    <definedName name="ccrperspecticves" localSheetId="7">#REF!</definedName>
    <definedName name="ccrperspecticves">#REF!</definedName>
    <definedName name="CCRX">#REF!</definedName>
    <definedName name="CFCountryInflation">#REF!</definedName>
    <definedName name="CFCurrency" localSheetId="5">#REF!</definedName>
    <definedName name="CFCurrency" localSheetId="6">#REF!</definedName>
    <definedName name="CFCurrency" localSheetId="7">#REF!</definedName>
    <definedName name="CFCurrency">#REF!</definedName>
    <definedName name="CIQConversionCurrency" localSheetId="5">#REF!</definedName>
    <definedName name="CIQConversionCurrency" localSheetId="6">#REF!</definedName>
    <definedName name="CIQConversionCurrency" localSheetId="7">#REF!</definedName>
    <definedName name="CIQConversionCurrency">#REF!</definedName>
    <definedName name="CIQDownloadCurrency" localSheetId="5">#REF!</definedName>
    <definedName name="CIQDownloadCurrency" localSheetId="6">#REF!</definedName>
    <definedName name="CIQDownloadCurrency" localSheetId="7">#REF!</definedName>
    <definedName name="CIQDownloadCurrency">#REF!</definedName>
    <definedName name="CIQFilingType" localSheetId="5">#REF!</definedName>
    <definedName name="CIQFilingType" localSheetId="6">#REF!</definedName>
    <definedName name="CIQFilingType" localSheetId="7">#REF!</definedName>
    <definedName name="CIQFilingType">#REF!</definedName>
    <definedName name="CIQPeriodType" localSheetId="5">#REF!</definedName>
    <definedName name="CIQPeriodType" localSheetId="6">#REF!</definedName>
    <definedName name="CIQPeriodType" localSheetId="7">#REF!</definedName>
    <definedName name="CIQPeriodType">#REF!</definedName>
    <definedName name="CIQWBGuid" hidden="1">"86a84a8d-ad97-4e9e-be20-1a55dc093810"</definedName>
    <definedName name="CoeffcientX">#REF!</definedName>
    <definedName name="Coefficient">#REF!</definedName>
    <definedName name="cvoi_">#REF!</definedName>
    <definedName name="cvroe">#REF!</definedName>
    <definedName name="cvsales">#REF!</definedName>
    <definedName name="DashChange">#REF!,#REF!</definedName>
    <definedName name="DATA_Euromoney">#REF!</definedName>
    <definedName name="DATA_EUROMONEY2" localSheetId="5">#REF!</definedName>
    <definedName name="DATA_EUROMONEY2" localSheetId="6">#REF!</definedName>
    <definedName name="DATA_EUROMONEY2" localSheetId="7">#REF!</definedName>
    <definedName name="DATA_EUROMONEY2">#REF!</definedName>
    <definedName name="DATA_PRS" localSheetId="5">#REF!</definedName>
    <definedName name="DATA_PRS" localSheetId="6">#REF!</definedName>
    <definedName name="DATA_PRS" localSheetId="7">#REF!</definedName>
    <definedName name="DATA_PRS">#REF!</definedName>
    <definedName name="DataAsOfDate" localSheetId="5">#REF!</definedName>
    <definedName name="DataAsOfDate" localSheetId="6">#REF!</definedName>
    <definedName name="DataAsOfDate" localSheetId="7">#REF!</definedName>
    <definedName name="DataAsOfDate">#REF!</definedName>
    <definedName name="Datathroughdate" localSheetId="5">#REF!</definedName>
    <definedName name="Datathroughdate" localSheetId="6">#REF!</definedName>
    <definedName name="Datathroughdate" localSheetId="7">#REF!</definedName>
    <definedName name="Datathroughdate">#REF!</definedName>
    <definedName name="DATE">#REF!</definedName>
    <definedName name="DATE_Euromoney">#REF!</definedName>
    <definedName name="DATE_PRS" localSheetId="5">#REF!</definedName>
    <definedName name="DATE_PRS" localSheetId="6">#REF!</definedName>
    <definedName name="DATE_PRS" localSheetId="7">#REF!</definedName>
    <definedName name="DATE_PRS">#REF!</definedName>
    <definedName name="Dates">#REF!</definedName>
    <definedName name="Debt_Beta" localSheetId="5">#REF!</definedName>
    <definedName name="Debt_Beta" localSheetId="6">#REF!</definedName>
    <definedName name="Debt_Beta" localSheetId="7">#REF!</definedName>
    <definedName name="Debt_Beta">#REF!</definedName>
    <definedName name="dfd" hidden="1">#REF!</definedName>
    <definedName name="EBITDA">#REF!</definedName>
    <definedName name="EBITDABETA">#REF!</definedName>
    <definedName name="EBITDADATA">#REF!</definedName>
    <definedName name="EMPBETA">#REF!</definedName>
    <definedName name="EMPDATA">#REF!</definedName>
    <definedName name="EMPLOY">#REF!</definedName>
    <definedName name="ERP">#REF!</definedName>
    <definedName name="ERP_ADJ" localSheetId="5">#REF!</definedName>
    <definedName name="ERP_ADJ" localSheetId="6">#REF!</definedName>
    <definedName name="ERP_ADJ" localSheetId="7">#REF!</definedName>
    <definedName name="ERP_ADJ">#REF!</definedName>
    <definedName name="EUR_Yield_Spread" localSheetId="5">#REF!</definedName>
    <definedName name="EUR_Yield_Spread" localSheetId="6">#REF!</definedName>
    <definedName name="EUR_Yield_Spread" localSheetId="7">#REF!</definedName>
    <definedName name="EUR_Yield_Spread">#REF!</definedName>
    <definedName name="EUROMONEY_DATES">#REF!</definedName>
    <definedName name="ExternalData_1" localSheetId="0" hidden="1">'Figure 19,28'!$B$1:$H$3880</definedName>
    <definedName name="GER_NOTES">#REF!</definedName>
    <definedName name="GICSLIST">#REF!</definedName>
    <definedName name="GRAPH85">#REF!</definedName>
    <definedName name="GRAPH87">#REF!</definedName>
    <definedName name="GRAPH90">#REF!</definedName>
    <definedName name="GRAPH91">#REF!</definedName>
    <definedName name="GRAPH92">#REF!</definedName>
    <definedName name="GRAPH93">#REF!</definedName>
    <definedName name="GRAPH94">#REF!</definedName>
    <definedName name="HassettAvsImpDate">#REF!</definedName>
    <definedName name="hhh" hidden="1">#REF!</definedName>
    <definedName name="Home">#REF!</definedName>
    <definedName name="Home2">#REF!</definedName>
    <definedName name="HomeCountry" localSheetId="5">#REF!</definedName>
    <definedName name="HomeCountry" localSheetId="6">#REF!</definedName>
    <definedName name="HomeCountry" localSheetId="7">#REF!</definedName>
    <definedName name="HomeCountry">#REF!</definedName>
    <definedName name="HTML_CodePage" hidden="1">1252</definedName>
    <definedName name="HTML_Control" localSheetId="5" hidden="1">{"'Sheet1'!$A$1:$G$85"}</definedName>
    <definedName name="HTML_Control" localSheetId="6" hidden="1">{"'Sheet1'!$A$1:$G$85"}</definedName>
    <definedName name="HTML_Control" localSheetId="7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n">OFFSET(#REF!,0,0,COUNTA(#REF!),1)</definedName>
    <definedName name="Industry_Risk_Premium" localSheetId="5">#REF!</definedName>
    <definedName name="Industry_Risk_Premium" localSheetId="6">#REF!</definedName>
    <definedName name="Industry_Risk_Premium" localSheetId="7">#REF!</definedName>
    <definedName name="Industry_Risk_Premium">#REF!</definedName>
    <definedName name="inputcountries" localSheetId="5">#REF!</definedName>
    <definedName name="inputcountries" localSheetId="6">#REF!</definedName>
    <definedName name="inputcountries" localSheetId="7">#REF!</definedName>
    <definedName name="inputcountries">#REF!</definedName>
    <definedName name="inputcountry" localSheetId="5">#REF!</definedName>
    <definedName name="inputcountry" localSheetId="6">#REF!</definedName>
    <definedName name="inputcountry" localSheetId="7">#REF!</definedName>
    <definedName name="inputcountry">#REF!</definedName>
    <definedName name="InputCountryInflation">#REF!</definedName>
    <definedName name="Intercept">#REF!</definedName>
    <definedName name="InterceptX">#REF!</definedName>
    <definedName name="Investee">#REF!</definedName>
    <definedName name="Investee1">#REF!</definedName>
    <definedName name="Investee2">#REF!</definedName>
    <definedName name="investeelist" localSheetId="5">OFFSET(#REF!,,,COUNTIF(#REF!,"*?"))</definedName>
    <definedName name="investeelist" localSheetId="6">OFFSET(#REF!,,,COUNTIF(#REF!,"*?"))</definedName>
    <definedName name="investeelist" localSheetId="7">OFFSET(#REF!,,,COUNTIF(#REF!,"*?"))</definedName>
    <definedName name="investeelist">OFFSET(#REF!,,,COUNTIF(#REF!,"*?"))</definedName>
    <definedName name="Investor">#REF!</definedName>
    <definedName name="Investor1">#REF!</definedName>
    <definedName name="InvestorChange">#REF!,#REF!,#REF!,#REF!,#REF!,#REF!,#REF!,#REF!,#REF!,#REF!,#REF!,#REF!,#REF!,#REF!,#REF!,#REF!,#REF!,#REF!,#REF!,#REF!,#REF!,#REF!,#REF!,#REF!,#REF!,#REF!,#REF!,#REF!,#REF!,#REF!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DET_EST_REUT_CURRENCY_CURRENCY_REUT" hidden="1">"c12526"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DET_EST_REUT_CURRENCY_CURRENCY_REUT" hidden="1">"c12533"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OOTNOTE" hidden="1">"c4540"</definedName>
    <definedName name="IQ_EST_FOOTNOTE_CIQ" hidden="1">"c12022"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1170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44228.6901388889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39198.552349537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10zOLSSUMBetaC9" localSheetId="5" hidden="1">#REF!</definedName>
    <definedName name="IQR10zOLSSUMBetaC9" localSheetId="6" hidden="1">#REF!</definedName>
    <definedName name="IQR10zOLSSUMBetaC9" localSheetId="7" hidden="1">#REF!</definedName>
    <definedName name="IQR10zOLSSUMBetaC9" hidden="1">#REF!</definedName>
    <definedName name="IQR20yearTreasuryYield2R9" hidden="1">#REF!</definedName>
    <definedName name="IQR20yearTreasuryYieldAF9" localSheetId="5" hidden="1">#REF!</definedName>
    <definedName name="IQR20yearTreasuryYieldAF9" localSheetId="6" hidden="1">#REF!</definedName>
    <definedName name="IQR20yearTreasuryYieldAF9" localSheetId="7" hidden="1">#REF!</definedName>
    <definedName name="IQR20yearTreasuryYieldAF9" hidden="1">#REF!</definedName>
    <definedName name="IQR20yearTreasuryYieldR9" hidden="1">#REF!</definedName>
    <definedName name="IQR20yearTreasuryYieldU9" localSheetId="5" hidden="1">#REF!</definedName>
    <definedName name="IQR20yearTreasuryYieldU9" localSheetId="6" hidden="1">#REF!</definedName>
    <definedName name="IQR20yearTreasuryYieldU9" localSheetId="7" hidden="1">#REF!</definedName>
    <definedName name="IQR20yearTreasuryYieldU9" hidden="1">#REF!</definedName>
    <definedName name="IQR20yearTreasuryYieldW9" localSheetId="5" hidden="1">#REF!</definedName>
    <definedName name="IQR20yearTreasuryYieldW9" localSheetId="6" hidden="1">#REF!</definedName>
    <definedName name="IQR20yearTreasuryYieldW9" localSheetId="7" hidden="1">#REF!</definedName>
    <definedName name="IQR20yearTreasuryYieldW9" hidden="1">#REF!</definedName>
    <definedName name="IQR20yearTreasuryYieldY9" localSheetId="5" hidden="1">#REF!</definedName>
    <definedName name="IQR20yearTreasuryYieldY9" localSheetId="6" hidden="1">#REF!</definedName>
    <definedName name="IQR20yearTreasuryYieldY9" localSheetId="7" hidden="1">#REF!</definedName>
    <definedName name="IQR20yearTreasuryYieldY9" hidden="1">#REF!</definedName>
    <definedName name="IQR30yearTreasuryYieldGermanR9" hidden="1">#REF!</definedName>
    <definedName name="IQRA15" hidden="1">"$A$16:$A$515"</definedName>
    <definedName name="IQRA4" hidden="1">"$A$5:$A$15"</definedName>
    <definedName name="IQRAAPLremovetillossgraphA3" hidden="1">#REF!</definedName>
    <definedName name="IQRAAPLremovetillossgraphB3" hidden="1">#REF!</definedName>
    <definedName name="IQRAD53" hidden="1">"$AD$54:$AD$63"</definedName>
    <definedName name="IQRAD54" hidden="1">"$AE$54:$AG$54"</definedName>
    <definedName name="IQRAD55" hidden="1">"$AE$55:$AH$55"</definedName>
    <definedName name="IQRAD56" hidden="1">"$AE$56:$AO$56"</definedName>
    <definedName name="IQRAD57" hidden="1">"$AE$57:$AH$57"</definedName>
    <definedName name="IQRAE53" hidden="1">"$AE$54:$AE$56"</definedName>
    <definedName name="IQRAF53" hidden="1">"$AF$54:$AF$57"</definedName>
    <definedName name="IQRAG53" hidden="1">"$AG$54:$AG$64"</definedName>
    <definedName name="IQRAH53" hidden="1">"$AH$54:$AH$56"</definedName>
    <definedName name="IQRAJ53" hidden="1">"$AJ$54:$AJ$61"</definedName>
    <definedName name="IQRAK53" hidden="1">"$AK$54:$AK$57"</definedName>
    <definedName name="IQRAL53" hidden="1">"$AL$54:$AL$64"</definedName>
    <definedName name="IQRAM53" hidden="1">"$AM$54:$AM$61"</definedName>
    <definedName name="IQRAN53" hidden="1">"$AN$54:$AN$64"</definedName>
    <definedName name="IQRAP53" hidden="1">"$AP$54:$AP$61"</definedName>
    <definedName name="IQRAQ53" hidden="1">"$AQ$54:$AQ$57"</definedName>
    <definedName name="IQRAS53" hidden="1">"$AS$54:$AS$61"</definedName>
    <definedName name="IQRAV53" hidden="1">"$AV$54:$AV$118"</definedName>
    <definedName name="IQRAW53" hidden="1">"$AW$54:$AW$66"</definedName>
    <definedName name="IQRAX53" hidden="1">"$AX$54:$AX$182"</definedName>
    <definedName name="IQRC15" hidden="1">"$C$16:$C$515"</definedName>
    <definedName name="IQRC2" hidden="1">"$C$3:$C$13"</definedName>
    <definedName name="IQRChartsAG53" hidden="1">#REF!</definedName>
    <definedName name="IQRChartsAJ53" hidden="1">#REF!</definedName>
    <definedName name="IQRChartsAM53" hidden="1">#REF!</definedName>
    <definedName name="IQRChartsAX53" hidden="1">#REF!</definedName>
    <definedName name="IQRCompaniesH12" localSheetId="5" hidden="1">#REF!</definedName>
    <definedName name="IQRCompaniesH12" localSheetId="6" hidden="1">#REF!</definedName>
    <definedName name="IQRCompaniesH12" localSheetId="7" hidden="1">#REF!</definedName>
    <definedName name="IQRCompaniesH12" hidden="1">#REF!</definedName>
    <definedName name="IQRCompaniesH13" localSheetId="5" hidden="1">#REF!</definedName>
    <definedName name="IQRCompaniesH13" localSheetId="6" hidden="1">#REF!</definedName>
    <definedName name="IQRCompaniesH13" localSheetId="7" hidden="1">#REF!</definedName>
    <definedName name="IQRCompaniesH13" hidden="1">#REF!</definedName>
    <definedName name="IQRCompaniesH14" localSheetId="5" hidden="1">#REF!</definedName>
    <definedName name="IQRCompaniesH14" localSheetId="6" hidden="1">#REF!</definedName>
    <definedName name="IQRCompaniesH14" localSheetId="7" hidden="1">#REF!</definedName>
    <definedName name="IQRCompaniesH14" hidden="1">#REF!</definedName>
    <definedName name="IQRCompaniesH15" localSheetId="5" hidden="1">#REF!</definedName>
    <definedName name="IQRCompaniesH15" localSheetId="6" hidden="1">#REF!</definedName>
    <definedName name="IQRCompaniesH15" localSheetId="7" hidden="1">#REF!</definedName>
    <definedName name="IQRCompaniesH15" hidden="1">#REF!</definedName>
    <definedName name="IQRCompaniesH16" localSheetId="5" hidden="1">#REF!</definedName>
    <definedName name="IQRCompaniesH16" localSheetId="6" hidden="1">#REF!</definedName>
    <definedName name="IQRCompaniesH16" localSheetId="7" hidden="1">#REF!</definedName>
    <definedName name="IQRCompaniesH16" hidden="1">#REF!</definedName>
    <definedName name="IQRCompaniesH17" localSheetId="5" hidden="1">#REF!</definedName>
    <definedName name="IQRCompaniesH17" localSheetId="6" hidden="1">#REF!</definedName>
    <definedName name="IQRCompaniesH17" localSheetId="7" hidden="1">#REF!</definedName>
    <definedName name="IQRCompaniesH17" hidden="1">#REF!</definedName>
    <definedName name="IQRCompaniesH18" localSheetId="5" hidden="1">#REF!</definedName>
    <definedName name="IQRCompaniesH18" localSheetId="6" hidden="1">#REF!</definedName>
    <definedName name="IQRCompaniesH18" localSheetId="7" hidden="1">#REF!</definedName>
    <definedName name="IQRCompaniesH18" hidden="1">#REF!</definedName>
    <definedName name="IQRCompaniesH19" localSheetId="5" hidden="1">#REF!</definedName>
    <definedName name="IQRCompaniesH19" localSheetId="6" hidden="1">#REF!</definedName>
    <definedName name="IQRCompaniesH19" localSheetId="7" hidden="1">#REF!</definedName>
    <definedName name="IQRCompaniesH19" hidden="1">#REF!</definedName>
    <definedName name="IQRCompaniesI12" localSheetId="5" hidden="1">#REF!</definedName>
    <definedName name="IQRCompaniesI12" localSheetId="6" hidden="1">#REF!</definedName>
    <definedName name="IQRCompaniesI12" localSheetId="7" hidden="1">#REF!</definedName>
    <definedName name="IQRCompaniesI12" hidden="1">#REF!</definedName>
    <definedName name="IQRCompaniesI13" localSheetId="5" hidden="1">#REF!</definedName>
    <definedName name="IQRCompaniesI13" localSheetId="6" hidden="1">#REF!</definedName>
    <definedName name="IQRCompaniesI13" localSheetId="7" hidden="1">#REF!</definedName>
    <definedName name="IQRCompaniesI13" hidden="1">#REF!</definedName>
    <definedName name="IQRCompaniesI14" localSheetId="5" hidden="1">#REF!</definedName>
    <definedName name="IQRCompaniesI14" localSheetId="6" hidden="1">#REF!</definedName>
    <definedName name="IQRCompaniesI14" localSheetId="7" hidden="1">#REF!</definedName>
    <definedName name="IQRCompaniesI14" hidden="1">#REF!</definedName>
    <definedName name="IQRCompaniesI15" localSheetId="5" hidden="1">#REF!</definedName>
    <definedName name="IQRCompaniesI15" localSheetId="6" hidden="1">#REF!</definedName>
    <definedName name="IQRCompaniesI15" localSheetId="7" hidden="1">#REF!</definedName>
    <definedName name="IQRCompaniesI15" hidden="1">#REF!</definedName>
    <definedName name="IQRCompaniesI16" localSheetId="5" hidden="1">#REF!</definedName>
    <definedName name="IQRCompaniesI16" localSheetId="6" hidden="1">#REF!</definedName>
    <definedName name="IQRCompaniesI16" localSheetId="7" hidden="1">#REF!</definedName>
    <definedName name="IQRCompaniesI16" hidden="1">#REF!</definedName>
    <definedName name="IQRCompaniesI17" localSheetId="5" hidden="1">#REF!</definedName>
    <definedName name="IQRCompaniesI17" localSheetId="6" hidden="1">#REF!</definedName>
    <definedName name="IQRCompaniesI17" localSheetId="7" hidden="1">#REF!</definedName>
    <definedName name="IQRCompaniesI17" hidden="1">#REF!</definedName>
    <definedName name="IQRCompaniesJ100" localSheetId="5" hidden="1">#REF!</definedName>
    <definedName name="IQRCompaniesJ100" localSheetId="6" hidden="1">#REF!</definedName>
    <definedName name="IQRCompaniesJ100" localSheetId="7" hidden="1">#REF!</definedName>
    <definedName name="IQRCompaniesJ100" hidden="1">#REF!</definedName>
    <definedName name="IQRCompaniesJ101" localSheetId="5" hidden="1">#REF!</definedName>
    <definedName name="IQRCompaniesJ101" localSheetId="6" hidden="1">#REF!</definedName>
    <definedName name="IQRCompaniesJ101" localSheetId="7" hidden="1">#REF!</definedName>
    <definedName name="IQRCompaniesJ101" hidden="1">#REF!</definedName>
    <definedName name="IQRCompaniesJ102" localSheetId="5" hidden="1">#REF!</definedName>
    <definedName name="IQRCompaniesJ102" localSheetId="6" hidden="1">#REF!</definedName>
    <definedName name="IQRCompaniesJ102" localSheetId="7" hidden="1">#REF!</definedName>
    <definedName name="IQRCompaniesJ102" hidden="1">#REF!</definedName>
    <definedName name="IQRCompaniesJ103" localSheetId="5" hidden="1">#REF!</definedName>
    <definedName name="IQRCompaniesJ103" localSheetId="6" hidden="1">#REF!</definedName>
    <definedName name="IQRCompaniesJ103" localSheetId="7" hidden="1">#REF!</definedName>
    <definedName name="IQRCompaniesJ103" hidden="1">#REF!</definedName>
    <definedName name="IQRCompaniesJ104" localSheetId="5" hidden="1">#REF!</definedName>
    <definedName name="IQRCompaniesJ104" localSheetId="6" hidden="1">#REF!</definedName>
    <definedName name="IQRCompaniesJ104" localSheetId="7" hidden="1">#REF!</definedName>
    <definedName name="IQRCompaniesJ104" hidden="1">#REF!</definedName>
    <definedName name="IQRCompaniesJ105" localSheetId="5" hidden="1">#REF!</definedName>
    <definedName name="IQRCompaniesJ105" localSheetId="6" hidden="1">#REF!</definedName>
    <definedName name="IQRCompaniesJ105" localSheetId="7" hidden="1">#REF!</definedName>
    <definedName name="IQRCompaniesJ105" hidden="1">#REF!</definedName>
    <definedName name="IQRCompaniesJ106" localSheetId="5" hidden="1">#REF!</definedName>
    <definedName name="IQRCompaniesJ106" localSheetId="6" hidden="1">#REF!</definedName>
    <definedName name="IQRCompaniesJ106" localSheetId="7" hidden="1">#REF!</definedName>
    <definedName name="IQRCompaniesJ106" hidden="1">#REF!</definedName>
    <definedName name="IQRCompaniesJ107" localSheetId="5" hidden="1">#REF!</definedName>
    <definedName name="IQRCompaniesJ107" localSheetId="6" hidden="1">#REF!</definedName>
    <definedName name="IQRCompaniesJ107" localSheetId="7" hidden="1">#REF!</definedName>
    <definedName name="IQRCompaniesJ107" hidden="1">#REF!</definedName>
    <definedName name="IQRCompaniesJ108" localSheetId="5" hidden="1">#REF!</definedName>
    <definedName name="IQRCompaniesJ108" localSheetId="6" hidden="1">#REF!</definedName>
    <definedName name="IQRCompaniesJ108" localSheetId="7" hidden="1">#REF!</definedName>
    <definedName name="IQRCompaniesJ108" hidden="1">#REF!</definedName>
    <definedName name="IQRCompaniesJ109" localSheetId="5" hidden="1">#REF!</definedName>
    <definedName name="IQRCompaniesJ109" localSheetId="6" hidden="1">#REF!</definedName>
    <definedName name="IQRCompaniesJ109" localSheetId="7" hidden="1">#REF!</definedName>
    <definedName name="IQRCompaniesJ109" hidden="1">#REF!</definedName>
    <definedName name="IQRCompaniesJ110" localSheetId="5" hidden="1">#REF!</definedName>
    <definedName name="IQRCompaniesJ110" localSheetId="6" hidden="1">#REF!</definedName>
    <definedName name="IQRCompaniesJ110" localSheetId="7" hidden="1">#REF!</definedName>
    <definedName name="IQRCompaniesJ110" hidden="1">#REF!</definedName>
    <definedName name="IQRCompaniesJ111" localSheetId="5" hidden="1">#REF!</definedName>
    <definedName name="IQRCompaniesJ111" localSheetId="6" hidden="1">#REF!</definedName>
    <definedName name="IQRCompaniesJ111" localSheetId="7" hidden="1">#REF!</definedName>
    <definedName name="IQRCompaniesJ111" hidden="1">#REF!</definedName>
    <definedName name="IQRCompaniesJ112" localSheetId="5" hidden="1">#REF!</definedName>
    <definedName name="IQRCompaniesJ112" localSheetId="6" hidden="1">#REF!</definedName>
    <definedName name="IQRCompaniesJ112" localSheetId="7" hidden="1">#REF!</definedName>
    <definedName name="IQRCompaniesJ112" hidden="1">#REF!</definedName>
    <definedName name="IQRCompaniesJ113" localSheetId="5" hidden="1">#REF!</definedName>
    <definedName name="IQRCompaniesJ113" localSheetId="6" hidden="1">#REF!</definedName>
    <definedName name="IQRCompaniesJ113" localSheetId="7" hidden="1">#REF!</definedName>
    <definedName name="IQRCompaniesJ113" hidden="1">#REF!</definedName>
    <definedName name="IQRCompaniesJ114" localSheetId="5" hidden="1">#REF!</definedName>
    <definedName name="IQRCompaniesJ114" localSheetId="6" hidden="1">#REF!</definedName>
    <definedName name="IQRCompaniesJ114" localSheetId="7" hidden="1">#REF!</definedName>
    <definedName name="IQRCompaniesJ114" hidden="1">#REF!</definedName>
    <definedName name="IQRCompaniesJ115" localSheetId="5" hidden="1">#REF!</definedName>
    <definedName name="IQRCompaniesJ115" localSheetId="6" hidden="1">#REF!</definedName>
    <definedName name="IQRCompaniesJ115" localSheetId="7" hidden="1">#REF!</definedName>
    <definedName name="IQRCompaniesJ115" hidden="1">#REF!</definedName>
    <definedName name="IQRCompaniesJ116" localSheetId="5" hidden="1">#REF!</definedName>
    <definedName name="IQRCompaniesJ116" localSheetId="6" hidden="1">#REF!</definedName>
    <definedName name="IQRCompaniesJ116" localSheetId="7" hidden="1">#REF!</definedName>
    <definedName name="IQRCompaniesJ116" hidden="1">#REF!</definedName>
    <definedName name="IQRCompaniesJ117" localSheetId="5" hidden="1">#REF!</definedName>
    <definedName name="IQRCompaniesJ117" localSheetId="6" hidden="1">#REF!</definedName>
    <definedName name="IQRCompaniesJ117" localSheetId="7" hidden="1">#REF!</definedName>
    <definedName name="IQRCompaniesJ117" hidden="1">#REF!</definedName>
    <definedName name="IQRCompaniesJ118" localSheetId="5" hidden="1">#REF!</definedName>
    <definedName name="IQRCompaniesJ118" localSheetId="6" hidden="1">#REF!</definedName>
    <definedName name="IQRCompaniesJ118" localSheetId="7" hidden="1">#REF!</definedName>
    <definedName name="IQRCompaniesJ118" hidden="1">#REF!</definedName>
    <definedName name="IQRCompaniesJ119" localSheetId="5" hidden="1">#REF!</definedName>
    <definedName name="IQRCompaniesJ119" localSheetId="6" hidden="1">#REF!</definedName>
    <definedName name="IQRCompaniesJ119" localSheetId="7" hidden="1">#REF!</definedName>
    <definedName name="IQRCompaniesJ119" hidden="1">#REF!</definedName>
    <definedName name="IQRCompaniesJ12" localSheetId="5" hidden="1">#REF!</definedName>
    <definedName name="IQRCompaniesJ12" localSheetId="6" hidden="1">#REF!</definedName>
    <definedName name="IQRCompaniesJ12" localSheetId="7" hidden="1">#REF!</definedName>
    <definedName name="IQRCompaniesJ12" hidden="1">#REF!</definedName>
    <definedName name="IQRCompaniesJ120" localSheetId="5" hidden="1">#REF!</definedName>
    <definedName name="IQRCompaniesJ120" localSheetId="6" hidden="1">#REF!</definedName>
    <definedName name="IQRCompaniesJ120" localSheetId="7" hidden="1">#REF!</definedName>
    <definedName name="IQRCompaniesJ120" hidden="1">#REF!</definedName>
    <definedName name="IQRCompaniesJ121" localSheetId="5" hidden="1">#REF!</definedName>
    <definedName name="IQRCompaniesJ121" localSheetId="6" hidden="1">#REF!</definedName>
    <definedName name="IQRCompaniesJ121" localSheetId="7" hidden="1">#REF!</definedName>
    <definedName name="IQRCompaniesJ121" hidden="1">#REF!</definedName>
    <definedName name="IQRCompaniesJ122" localSheetId="5" hidden="1">#REF!</definedName>
    <definedName name="IQRCompaniesJ122" localSheetId="6" hidden="1">#REF!</definedName>
    <definedName name="IQRCompaniesJ122" localSheetId="7" hidden="1">#REF!</definedName>
    <definedName name="IQRCompaniesJ122" hidden="1">#REF!</definedName>
    <definedName name="IQRCompaniesJ123" localSheetId="5" hidden="1">#REF!</definedName>
    <definedName name="IQRCompaniesJ123" localSheetId="6" hidden="1">#REF!</definedName>
    <definedName name="IQRCompaniesJ123" localSheetId="7" hidden="1">#REF!</definedName>
    <definedName name="IQRCompaniesJ123" hidden="1">#REF!</definedName>
    <definedName name="IQRCompaniesJ124" localSheetId="5" hidden="1">#REF!</definedName>
    <definedName name="IQRCompaniesJ124" localSheetId="6" hidden="1">#REF!</definedName>
    <definedName name="IQRCompaniesJ124" localSheetId="7" hidden="1">#REF!</definedName>
    <definedName name="IQRCompaniesJ124" hidden="1">#REF!</definedName>
    <definedName name="IQRCompaniesJ125" localSheetId="5" hidden="1">#REF!</definedName>
    <definedName name="IQRCompaniesJ125" localSheetId="6" hidden="1">#REF!</definedName>
    <definedName name="IQRCompaniesJ125" localSheetId="7" hidden="1">#REF!</definedName>
    <definedName name="IQRCompaniesJ125" hidden="1">#REF!</definedName>
    <definedName name="IQRCompaniesJ126" localSheetId="5" hidden="1">#REF!</definedName>
    <definedName name="IQRCompaniesJ126" localSheetId="6" hidden="1">#REF!</definedName>
    <definedName name="IQRCompaniesJ126" localSheetId="7" hidden="1">#REF!</definedName>
    <definedName name="IQRCompaniesJ126" hidden="1">#REF!</definedName>
    <definedName name="IQRCompaniesJ127" localSheetId="5" hidden="1">#REF!</definedName>
    <definedName name="IQRCompaniesJ127" localSheetId="6" hidden="1">#REF!</definedName>
    <definedName name="IQRCompaniesJ127" localSheetId="7" hidden="1">#REF!</definedName>
    <definedName name="IQRCompaniesJ127" hidden="1">#REF!</definedName>
    <definedName name="IQRCompaniesJ128" localSheetId="5" hidden="1">#REF!</definedName>
    <definedName name="IQRCompaniesJ128" localSheetId="6" hidden="1">#REF!</definedName>
    <definedName name="IQRCompaniesJ128" localSheetId="7" hidden="1">#REF!</definedName>
    <definedName name="IQRCompaniesJ128" hidden="1">#REF!</definedName>
    <definedName name="IQRCompaniesJ129" localSheetId="5" hidden="1">#REF!</definedName>
    <definedName name="IQRCompaniesJ129" localSheetId="6" hidden="1">#REF!</definedName>
    <definedName name="IQRCompaniesJ129" localSheetId="7" hidden="1">#REF!</definedName>
    <definedName name="IQRCompaniesJ129" hidden="1">#REF!</definedName>
    <definedName name="IQRCompaniesJ13" localSheetId="5" hidden="1">#REF!</definedName>
    <definedName name="IQRCompaniesJ13" localSheetId="6" hidden="1">#REF!</definedName>
    <definedName name="IQRCompaniesJ13" localSheetId="7" hidden="1">#REF!</definedName>
    <definedName name="IQRCompaniesJ13" hidden="1">#REF!</definedName>
    <definedName name="IQRCompaniesJ130" localSheetId="5" hidden="1">#REF!</definedName>
    <definedName name="IQRCompaniesJ130" localSheetId="6" hidden="1">#REF!</definedName>
    <definedName name="IQRCompaniesJ130" localSheetId="7" hidden="1">#REF!</definedName>
    <definedName name="IQRCompaniesJ130" hidden="1">#REF!</definedName>
    <definedName name="IQRCompaniesJ131" localSheetId="5" hidden="1">#REF!</definedName>
    <definedName name="IQRCompaniesJ131" localSheetId="6" hidden="1">#REF!</definedName>
    <definedName name="IQRCompaniesJ131" localSheetId="7" hidden="1">#REF!</definedName>
    <definedName name="IQRCompaniesJ131" hidden="1">#REF!</definedName>
    <definedName name="IQRCompaniesJ132" localSheetId="5" hidden="1">#REF!</definedName>
    <definedName name="IQRCompaniesJ132" localSheetId="6" hidden="1">#REF!</definedName>
    <definedName name="IQRCompaniesJ132" localSheetId="7" hidden="1">#REF!</definedName>
    <definedName name="IQRCompaniesJ132" hidden="1">#REF!</definedName>
    <definedName name="IQRCompaniesJ133" localSheetId="5" hidden="1">#REF!</definedName>
    <definedName name="IQRCompaniesJ133" localSheetId="6" hidden="1">#REF!</definedName>
    <definedName name="IQRCompaniesJ133" localSheetId="7" hidden="1">#REF!</definedName>
    <definedName name="IQRCompaniesJ133" hidden="1">#REF!</definedName>
    <definedName name="IQRCompaniesJ134" localSheetId="5" hidden="1">#REF!</definedName>
    <definedName name="IQRCompaniesJ134" localSheetId="6" hidden="1">#REF!</definedName>
    <definedName name="IQRCompaniesJ134" localSheetId="7" hidden="1">#REF!</definedName>
    <definedName name="IQRCompaniesJ134" hidden="1">#REF!</definedName>
    <definedName name="IQRCompaniesJ135" localSheetId="5" hidden="1">#REF!</definedName>
    <definedName name="IQRCompaniesJ135" localSheetId="6" hidden="1">#REF!</definedName>
    <definedName name="IQRCompaniesJ135" localSheetId="7" hidden="1">#REF!</definedName>
    <definedName name="IQRCompaniesJ135" hidden="1">#REF!</definedName>
    <definedName name="IQRCompaniesJ136" localSheetId="5" hidden="1">#REF!</definedName>
    <definedName name="IQRCompaniesJ136" localSheetId="6" hidden="1">#REF!</definedName>
    <definedName name="IQRCompaniesJ136" localSheetId="7" hidden="1">#REF!</definedName>
    <definedName name="IQRCompaniesJ136" hidden="1">#REF!</definedName>
    <definedName name="IQRCompaniesJ137" localSheetId="5" hidden="1">#REF!</definedName>
    <definedName name="IQRCompaniesJ137" localSheetId="6" hidden="1">#REF!</definedName>
    <definedName name="IQRCompaniesJ137" localSheetId="7" hidden="1">#REF!</definedName>
    <definedName name="IQRCompaniesJ137" hidden="1">#REF!</definedName>
    <definedName name="IQRCompaniesJ138" localSheetId="5" hidden="1">#REF!</definedName>
    <definedName name="IQRCompaniesJ138" localSheetId="6" hidden="1">#REF!</definedName>
    <definedName name="IQRCompaniesJ138" localSheetId="7" hidden="1">#REF!</definedName>
    <definedName name="IQRCompaniesJ138" hidden="1">#REF!</definedName>
    <definedName name="IQRCompaniesJ139" localSheetId="5" hidden="1">#REF!</definedName>
    <definedName name="IQRCompaniesJ139" localSheetId="6" hidden="1">#REF!</definedName>
    <definedName name="IQRCompaniesJ139" localSheetId="7" hidden="1">#REF!</definedName>
    <definedName name="IQRCompaniesJ139" hidden="1">#REF!</definedName>
    <definedName name="IQRCompaniesJ14" localSheetId="5" hidden="1">#REF!</definedName>
    <definedName name="IQRCompaniesJ14" localSheetId="6" hidden="1">#REF!</definedName>
    <definedName name="IQRCompaniesJ14" localSheetId="7" hidden="1">#REF!</definedName>
    <definedName name="IQRCompaniesJ14" hidden="1">#REF!</definedName>
    <definedName name="IQRCompaniesJ140" localSheetId="5" hidden="1">#REF!</definedName>
    <definedName name="IQRCompaniesJ140" localSheetId="6" hidden="1">#REF!</definedName>
    <definedName name="IQRCompaniesJ140" localSheetId="7" hidden="1">#REF!</definedName>
    <definedName name="IQRCompaniesJ140" hidden="1">#REF!</definedName>
    <definedName name="IQRCompaniesJ141" localSheetId="5" hidden="1">#REF!</definedName>
    <definedName name="IQRCompaniesJ141" localSheetId="6" hidden="1">#REF!</definedName>
    <definedName name="IQRCompaniesJ141" localSheetId="7" hidden="1">#REF!</definedName>
    <definedName name="IQRCompaniesJ141" hidden="1">#REF!</definedName>
    <definedName name="IQRCompaniesJ142" localSheetId="5" hidden="1">#REF!</definedName>
    <definedName name="IQRCompaniesJ142" localSheetId="6" hidden="1">#REF!</definedName>
    <definedName name="IQRCompaniesJ142" localSheetId="7" hidden="1">#REF!</definedName>
    <definedName name="IQRCompaniesJ142" hidden="1">#REF!</definedName>
    <definedName name="IQRCompaniesJ143" localSheetId="5" hidden="1">#REF!</definedName>
    <definedName name="IQRCompaniesJ143" localSheetId="6" hidden="1">#REF!</definedName>
    <definedName name="IQRCompaniesJ143" localSheetId="7" hidden="1">#REF!</definedName>
    <definedName name="IQRCompaniesJ143" hidden="1">#REF!</definedName>
    <definedName name="IQRCompaniesJ144" localSheetId="5" hidden="1">#REF!</definedName>
    <definedName name="IQRCompaniesJ144" localSheetId="6" hidden="1">#REF!</definedName>
    <definedName name="IQRCompaniesJ144" localSheetId="7" hidden="1">#REF!</definedName>
    <definedName name="IQRCompaniesJ144" hidden="1">#REF!</definedName>
    <definedName name="IQRCompaniesJ145" localSheetId="5" hidden="1">#REF!</definedName>
    <definedName name="IQRCompaniesJ145" localSheetId="6" hidden="1">#REF!</definedName>
    <definedName name="IQRCompaniesJ145" localSheetId="7" hidden="1">#REF!</definedName>
    <definedName name="IQRCompaniesJ145" hidden="1">#REF!</definedName>
    <definedName name="IQRCompaniesJ146" localSheetId="5" hidden="1">#REF!</definedName>
    <definedName name="IQRCompaniesJ146" localSheetId="6" hidden="1">#REF!</definedName>
    <definedName name="IQRCompaniesJ146" localSheetId="7" hidden="1">#REF!</definedName>
    <definedName name="IQRCompaniesJ146" hidden="1">#REF!</definedName>
    <definedName name="IQRCompaniesJ147" localSheetId="5" hidden="1">#REF!</definedName>
    <definedName name="IQRCompaniesJ147" localSheetId="6" hidden="1">#REF!</definedName>
    <definedName name="IQRCompaniesJ147" localSheetId="7" hidden="1">#REF!</definedName>
    <definedName name="IQRCompaniesJ147" hidden="1">#REF!</definedName>
    <definedName name="IQRCompaniesJ148" localSheetId="5" hidden="1">#REF!</definedName>
    <definedName name="IQRCompaniesJ148" localSheetId="6" hidden="1">#REF!</definedName>
    <definedName name="IQRCompaniesJ148" localSheetId="7" hidden="1">#REF!</definedName>
    <definedName name="IQRCompaniesJ148" hidden="1">#REF!</definedName>
    <definedName name="IQRCompaniesJ149" localSheetId="5" hidden="1">#REF!</definedName>
    <definedName name="IQRCompaniesJ149" localSheetId="6" hidden="1">#REF!</definedName>
    <definedName name="IQRCompaniesJ149" localSheetId="7" hidden="1">#REF!</definedName>
    <definedName name="IQRCompaniesJ149" hidden="1">#REF!</definedName>
    <definedName name="IQRCompaniesJ15" localSheetId="5" hidden="1">#REF!</definedName>
    <definedName name="IQRCompaniesJ15" localSheetId="6" hidden="1">#REF!</definedName>
    <definedName name="IQRCompaniesJ15" localSheetId="7" hidden="1">#REF!</definedName>
    <definedName name="IQRCompaniesJ15" hidden="1">#REF!</definedName>
    <definedName name="IQRCompaniesJ150" localSheetId="5" hidden="1">#REF!</definedName>
    <definedName name="IQRCompaniesJ150" localSheetId="6" hidden="1">#REF!</definedName>
    <definedName name="IQRCompaniesJ150" localSheetId="7" hidden="1">#REF!</definedName>
    <definedName name="IQRCompaniesJ150" hidden="1">#REF!</definedName>
    <definedName name="IQRCompaniesJ151" localSheetId="5" hidden="1">#REF!</definedName>
    <definedName name="IQRCompaniesJ151" localSheetId="6" hidden="1">#REF!</definedName>
    <definedName name="IQRCompaniesJ151" localSheetId="7" hidden="1">#REF!</definedName>
    <definedName name="IQRCompaniesJ151" hidden="1">#REF!</definedName>
    <definedName name="IQRCompaniesJ152" localSheetId="5" hidden="1">#REF!</definedName>
    <definedName name="IQRCompaniesJ152" localSheetId="6" hidden="1">#REF!</definedName>
    <definedName name="IQRCompaniesJ152" localSheetId="7" hidden="1">#REF!</definedName>
    <definedName name="IQRCompaniesJ152" hidden="1">#REF!</definedName>
    <definedName name="IQRCompaniesJ153" localSheetId="5" hidden="1">#REF!</definedName>
    <definedName name="IQRCompaniesJ153" localSheetId="6" hidden="1">#REF!</definedName>
    <definedName name="IQRCompaniesJ153" localSheetId="7" hidden="1">#REF!</definedName>
    <definedName name="IQRCompaniesJ153" hidden="1">#REF!</definedName>
    <definedName name="IQRCompaniesJ154" localSheetId="5" hidden="1">#REF!</definedName>
    <definedName name="IQRCompaniesJ154" localSheetId="6" hidden="1">#REF!</definedName>
    <definedName name="IQRCompaniesJ154" localSheetId="7" hidden="1">#REF!</definedName>
    <definedName name="IQRCompaniesJ154" hidden="1">#REF!</definedName>
    <definedName name="IQRCompaniesJ155" localSheetId="5" hidden="1">#REF!</definedName>
    <definedName name="IQRCompaniesJ155" localSheetId="6" hidden="1">#REF!</definedName>
    <definedName name="IQRCompaniesJ155" localSheetId="7" hidden="1">#REF!</definedName>
    <definedName name="IQRCompaniesJ155" hidden="1">#REF!</definedName>
    <definedName name="IQRCompaniesJ156" localSheetId="5" hidden="1">#REF!</definedName>
    <definedName name="IQRCompaniesJ156" localSheetId="6" hidden="1">#REF!</definedName>
    <definedName name="IQRCompaniesJ156" localSheetId="7" hidden="1">#REF!</definedName>
    <definedName name="IQRCompaniesJ156" hidden="1">#REF!</definedName>
    <definedName name="IQRCompaniesJ157" localSheetId="5" hidden="1">#REF!</definedName>
    <definedName name="IQRCompaniesJ157" localSheetId="6" hidden="1">#REF!</definedName>
    <definedName name="IQRCompaniesJ157" localSheetId="7" hidden="1">#REF!</definedName>
    <definedName name="IQRCompaniesJ157" hidden="1">#REF!</definedName>
    <definedName name="IQRCompaniesJ158" localSheetId="5" hidden="1">#REF!</definedName>
    <definedName name="IQRCompaniesJ158" localSheetId="6" hidden="1">#REF!</definedName>
    <definedName name="IQRCompaniesJ158" localSheetId="7" hidden="1">#REF!</definedName>
    <definedName name="IQRCompaniesJ158" hidden="1">#REF!</definedName>
    <definedName name="IQRCompaniesJ159" localSheetId="5" hidden="1">#REF!</definedName>
    <definedName name="IQRCompaniesJ159" localSheetId="6" hidden="1">#REF!</definedName>
    <definedName name="IQRCompaniesJ159" localSheetId="7" hidden="1">#REF!</definedName>
    <definedName name="IQRCompaniesJ159" hidden="1">#REF!</definedName>
    <definedName name="IQRCompaniesJ16" localSheetId="5" hidden="1">#REF!</definedName>
    <definedName name="IQRCompaniesJ16" localSheetId="6" hidden="1">#REF!</definedName>
    <definedName name="IQRCompaniesJ16" localSheetId="7" hidden="1">#REF!</definedName>
    <definedName name="IQRCompaniesJ16" hidden="1">#REF!</definedName>
    <definedName name="IQRCompaniesJ160" localSheetId="5" hidden="1">#REF!</definedName>
    <definedName name="IQRCompaniesJ160" localSheetId="6" hidden="1">#REF!</definedName>
    <definedName name="IQRCompaniesJ160" localSheetId="7" hidden="1">#REF!</definedName>
    <definedName name="IQRCompaniesJ160" hidden="1">#REF!</definedName>
    <definedName name="IQRCompaniesJ161" localSheetId="5" hidden="1">#REF!</definedName>
    <definedName name="IQRCompaniesJ161" localSheetId="6" hidden="1">#REF!</definedName>
    <definedName name="IQRCompaniesJ161" localSheetId="7" hidden="1">#REF!</definedName>
    <definedName name="IQRCompaniesJ161" hidden="1">#REF!</definedName>
    <definedName name="IQRCompaniesJ162" localSheetId="5" hidden="1">#REF!</definedName>
    <definedName name="IQRCompaniesJ162" localSheetId="6" hidden="1">#REF!</definedName>
    <definedName name="IQRCompaniesJ162" localSheetId="7" hidden="1">#REF!</definedName>
    <definedName name="IQRCompaniesJ162" hidden="1">#REF!</definedName>
    <definedName name="IQRCompaniesJ163" localSheetId="5" hidden="1">#REF!</definedName>
    <definedName name="IQRCompaniesJ163" localSheetId="6" hidden="1">#REF!</definedName>
    <definedName name="IQRCompaniesJ163" localSheetId="7" hidden="1">#REF!</definedName>
    <definedName name="IQRCompaniesJ163" hidden="1">#REF!</definedName>
    <definedName name="IQRCompaniesJ164" localSheetId="5" hidden="1">#REF!</definedName>
    <definedName name="IQRCompaniesJ164" localSheetId="6" hidden="1">#REF!</definedName>
    <definedName name="IQRCompaniesJ164" localSheetId="7" hidden="1">#REF!</definedName>
    <definedName name="IQRCompaniesJ164" hidden="1">#REF!</definedName>
    <definedName name="IQRCompaniesJ165" localSheetId="5" hidden="1">#REF!</definedName>
    <definedName name="IQRCompaniesJ165" localSheetId="6" hidden="1">#REF!</definedName>
    <definedName name="IQRCompaniesJ165" localSheetId="7" hidden="1">#REF!</definedName>
    <definedName name="IQRCompaniesJ165" hidden="1">#REF!</definedName>
    <definedName name="IQRCompaniesJ166" localSheetId="5" hidden="1">#REF!</definedName>
    <definedName name="IQRCompaniesJ166" localSheetId="6" hidden="1">#REF!</definedName>
    <definedName name="IQRCompaniesJ166" localSheetId="7" hidden="1">#REF!</definedName>
    <definedName name="IQRCompaniesJ166" hidden="1">#REF!</definedName>
    <definedName name="IQRCompaniesJ167" localSheetId="5" hidden="1">#REF!</definedName>
    <definedName name="IQRCompaniesJ167" localSheetId="6" hidden="1">#REF!</definedName>
    <definedName name="IQRCompaniesJ167" localSheetId="7" hidden="1">#REF!</definedName>
    <definedName name="IQRCompaniesJ167" hidden="1">#REF!</definedName>
    <definedName name="IQRCompaniesJ168" localSheetId="5" hidden="1">#REF!</definedName>
    <definedName name="IQRCompaniesJ168" localSheetId="6" hidden="1">#REF!</definedName>
    <definedName name="IQRCompaniesJ168" localSheetId="7" hidden="1">#REF!</definedName>
    <definedName name="IQRCompaniesJ168" hidden="1">#REF!</definedName>
    <definedName name="IQRCompaniesJ169" localSheetId="5" hidden="1">#REF!</definedName>
    <definedName name="IQRCompaniesJ169" localSheetId="6" hidden="1">#REF!</definedName>
    <definedName name="IQRCompaniesJ169" localSheetId="7" hidden="1">#REF!</definedName>
    <definedName name="IQRCompaniesJ169" hidden="1">#REF!</definedName>
    <definedName name="IQRCompaniesJ17" localSheetId="5" hidden="1">#REF!</definedName>
    <definedName name="IQRCompaniesJ17" localSheetId="6" hidden="1">#REF!</definedName>
    <definedName name="IQRCompaniesJ17" localSheetId="7" hidden="1">#REF!</definedName>
    <definedName name="IQRCompaniesJ17" hidden="1">#REF!</definedName>
    <definedName name="IQRCompaniesJ170" localSheetId="5" hidden="1">#REF!</definedName>
    <definedName name="IQRCompaniesJ170" localSheetId="6" hidden="1">#REF!</definedName>
    <definedName name="IQRCompaniesJ170" localSheetId="7" hidden="1">#REF!</definedName>
    <definedName name="IQRCompaniesJ170" hidden="1">#REF!</definedName>
    <definedName name="IQRCompaniesJ171" localSheetId="5" hidden="1">#REF!</definedName>
    <definedName name="IQRCompaniesJ171" localSheetId="6" hidden="1">#REF!</definedName>
    <definedName name="IQRCompaniesJ171" localSheetId="7" hidden="1">#REF!</definedName>
    <definedName name="IQRCompaniesJ171" hidden="1">#REF!</definedName>
    <definedName name="IQRCompaniesJ172" localSheetId="5" hidden="1">#REF!</definedName>
    <definedName name="IQRCompaniesJ172" localSheetId="6" hidden="1">#REF!</definedName>
    <definedName name="IQRCompaniesJ172" localSheetId="7" hidden="1">#REF!</definedName>
    <definedName name="IQRCompaniesJ172" hidden="1">#REF!</definedName>
    <definedName name="IQRCompaniesJ173" localSheetId="5" hidden="1">#REF!</definedName>
    <definedName name="IQRCompaniesJ173" localSheetId="6" hidden="1">#REF!</definedName>
    <definedName name="IQRCompaniesJ173" localSheetId="7" hidden="1">#REF!</definedName>
    <definedName name="IQRCompaniesJ173" hidden="1">#REF!</definedName>
    <definedName name="IQRCompaniesJ174" localSheetId="5" hidden="1">#REF!</definedName>
    <definedName name="IQRCompaniesJ174" localSheetId="6" hidden="1">#REF!</definedName>
    <definedName name="IQRCompaniesJ174" localSheetId="7" hidden="1">#REF!</definedName>
    <definedName name="IQRCompaniesJ174" hidden="1">#REF!</definedName>
    <definedName name="IQRCompaniesJ175" localSheetId="5" hidden="1">#REF!</definedName>
    <definedName name="IQRCompaniesJ175" localSheetId="6" hidden="1">#REF!</definedName>
    <definedName name="IQRCompaniesJ175" localSheetId="7" hidden="1">#REF!</definedName>
    <definedName name="IQRCompaniesJ175" hidden="1">#REF!</definedName>
    <definedName name="IQRCompaniesJ176" localSheetId="5" hidden="1">#REF!</definedName>
    <definedName name="IQRCompaniesJ176" localSheetId="6" hidden="1">#REF!</definedName>
    <definedName name="IQRCompaniesJ176" localSheetId="7" hidden="1">#REF!</definedName>
    <definedName name="IQRCompaniesJ176" hidden="1">#REF!</definedName>
    <definedName name="IQRCompaniesJ177" localSheetId="5" hidden="1">#REF!</definedName>
    <definedName name="IQRCompaniesJ177" localSheetId="6" hidden="1">#REF!</definedName>
    <definedName name="IQRCompaniesJ177" localSheetId="7" hidden="1">#REF!</definedName>
    <definedName name="IQRCompaniesJ177" hidden="1">#REF!</definedName>
    <definedName name="IQRCompaniesJ178" localSheetId="5" hidden="1">#REF!</definedName>
    <definedName name="IQRCompaniesJ178" localSheetId="6" hidden="1">#REF!</definedName>
    <definedName name="IQRCompaniesJ178" localSheetId="7" hidden="1">#REF!</definedName>
    <definedName name="IQRCompaniesJ178" hidden="1">#REF!</definedName>
    <definedName name="IQRCompaniesJ179" localSheetId="5" hidden="1">#REF!</definedName>
    <definedName name="IQRCompaniesJ179" localSheetId="6" hidden="1">#REF!</definedName>
    <definedName name="IQRCompaniesJ179" localSheetId="7" hidden="1">#REF!</definedName>
    <definedName name="IQRCompaniesJ179" hidden="1">#REF!</definedName>
    <definedName name="IQRCompaniesJ18" localSheetId="5" hidden="1">#REF!</definedName>
    <definedName name="IQRCompaniesJ18" localSheetId="6" hidden="1">#REF!</definedName>
    <definedName name="IQRCompaniesJ18" localSheetId="7" hidden="1">#REF!</definedName>
    <definedName name="IQRCompaniesJ18" hidden="1">#REF!</definedName>
    <definedName name="IQRCompaniesJ180" localSheetId="5" hidden="1">#REF!</definedName>
    <definedName name="IQRCompaniesJ180" localSheetId="6" hidden="1">#REF!</definedName>
    <definedName name="IQRCompaniesJ180" localSheetId="7" hidden="1">#REF!</definedName>
    <definedName name="IQRCompaniesJ180" hidden="1">#REF!</definedName>
    <definedName name="IQRCompaniesJ181" localSheetId="5" hidden="1">#REF!</definedName>
    <definedName name="IQRCompaniesJ181" localSheetId="6" hidden="1">#REF!</definedName>
    <definedName name="IQRCompaniesJ181" localSheetId="7" hidden="1">#REF!</definedName>
    <definedName name="IQRCompaniesJ181" hidden="1">#REF!</definedName>
    <definedName name="IQRCompaniesJ182" localSheetId="5" hidden="1">#REF!</definedName>
    <definedName name="IQRCompaniesJ182" localSheetId="6" hidden="1">#REF!</definedName>
    <definedName name="IQRCompaniesJ182" localSheetId="7" hidden="1">#REF!</definedName>
    <definedName name="IQRCompaniesJ182" hidden="1">#REF!</definedName>
    <definedName name="IQRCompaniesJ183" localSheetId="5" hidden="1">#REF!</definedName>
    <definedName name="IQRCompaniesJ183" localSheetId="6" hidden="1">#REF!</definedName>
    <definedName name="IQRCompaniesJ183" localSheetId="7" hidden="1">#REF!</definedName>
    <definedName name="IQRCompaniesJ183" hidden="1">#REF!</definedName>
    <definedName name="IQRCompaniesJ184" localSheetId="5" hidden="1">#REF!</definedName>
    <definedName name="IQRCompaniesJ184" localSheetId="6" hidden="1">#REF!</definedName>
    <definedName name="IQRCompaniesJ184" localSheetId="7" hidden="1">#REF!</definedName>
    <definedName name="IQRCompaniesJ184" hidden="1">#REF!</definedName>
    <definedName name="IQRCompaniesJ185" localSheetId="5" hidden="1">#REF!</definedName>
    <definedName name="IQRCompaniesJ185" localSheetId="6" hidden="1">#REF!</definedName>
    <definedName name="IQRCompaniesJ185" localSheetId="7" hidden="1">#REF!</definedName>
    <definedName name="IQRCompaniesJ185" hidden="1">#REF!</definedName>
    <definedName name="IQRCompaniesJ186" localSheetId="5" hidden="1">#REF!</definedName>
    <definedName name="IQRCompaniesJ186" localSheetId="6" hidden="1">#REF!</definedName>
    <definedName name="IQRCompaniesJ186" localSheetId="7" hidden="1">#REF!</definedName>
    <definedName name="IQRCompaniesJ186" hidden="1">#REF!</definedName>
    <definedName name="IQRCompaniesJ187" localSheetId="5" hidden="1">#REF!</definedName>
    <definedName name="IQRCompaniesJ187" localSheetId="6" hidden="1">#REF!</definedName>
    <definedName name="IQRCompaniesJ187" localSheetId="7" hidden="1">#REF!</definedName>
    <definedName name="IQRCompaniesJ187" hidden="1">#REF!</definedName>
    <definedName name="IQRCompaniesJ188" localSheetId="5" hidden="1">#REF!</definedName>
    <definedName name="IQRCompaniesJ188" localSheetId="6" hidden="1">#REF!</definedName>
    <definedName name="IQRCompaniesJ188" localSheetId="7" hidden="1">#REF!</definedName>
    <definedName name="IQRCompaniesJ188" hidden="1">#REF!</definedName>
    <definedName name="IQRCompaniesJ189" localSheetId="5" hidden="1">#REF!</definedName>
    <definedName name="IQRCompaniesJ189" localSheetId="6" hidden="1">#REF!</definedName>
    <definedName name="IQRCompaniesJ189" localSheetId="7" hidden="1">#REF!</definedName>
    <definedName name="IQRCompaniesJ189" hidden="1">#REF!</definedName>
    <definedName name="IQRCompaniesJ19" localSheetId="5" hidden="1">#REF!</definedName>
    <definedName name="IQRCompaniesJ19" localSheetId="6" hidden="1">#REF!</definedName>
    <definedName name="IQRCompaniesJ19" localSheetId="7" hidden="1">#REF!</definedName>
    <definedName name="IQRCompaniesJ19" hidden="1">#REF!</definedName>
    <definedName name="IQRCompaniesJ190" localSheetId="5" hidden="1">#REF!</definedName>
    <definedName name="IQRCompaniesJ190" localSheetId="6" hidden="1">#REF!</definedName>
    <definedName name="IQRCompaniesJ190" localSheetId="7" hidden="1">#REF!</definedName>
    <definedName name="IQRCompaniesJ190" hidden="1">#REF!</definedName>
    <definedName name="IQRCompaniesJ191" localSheetId="5" hidden="1">#REF!</definedName>
    <definedName name="IQRCompaniesJ191" localSheetId="6" hidden="1">#REF!</definedName>
    <definedName name="IQRCompaniesJ191" localSheetId="7" hidden="1">#REF!</definedName>
    <definedName name="IQRCompaniesJ191" hidden="1">#REF!</definedName>
    <definedName name="IQRCompaniesJ192" localSheetId="5" hidden="1">#REF!</definedName>
    <definedName name="IQRCompaniesJ192" localSheetId="6" hidden="1">#REF!</definedName>
    <definedName name="IQRCompaniesJ192" localSheetId="7" hidden="1">#REF!</definedName>
    <definedName name="IQRCompaniesJ192" hidden="1">#REF!</definedName>
    <definedName name="IQRCompaniesJ193" localSheetId="5" hidden="1">#REF!</definedName>
    <definedName name="IQRCompaniesJ193" localSheetId="6" hidden="1">#REF!</definedName>
    <definedName name="IQRCompaniesJ193" localSheetId="7" hidden="1">#REF!</definedName>
    <definedName name="IQRCompaniesJ193" hidden="1">#REF!</definedName>
    <definedName name="IQRCompaniesJ194" localSheetId="5" hidden="1">#REF!</definedName>
    <definedName name="IQRCompaniesJ194" localSheetId="6" hidden="1">#REF!</definedName>
    <definedName name="IQRCompaniesJ194" localSheetId="7" hidden="1">#REF!</definedName>
    <definedName name="IQRCompaniesJ194" hidden="1">#REF!</definedName>
    <definedName name="IQRCompaniesJ195" localSheetId="5" hidden="1">#REF!</definedName>
    <definedName name="IQRCompaniesJ195" localSheetId="6" hidden="1">#REF!</definedName>
    <definedName name="IQRCompaniesJ195" localSheetId="7" hidden="1">#REF!</definedName>
    <definedName name="IQRCompaniesJ195" hidden="1">#REF!</definedName>
    <definedName name="IQRCompaniesJ196" localSheetId="5" hidden="1">#REF!</definedName>
    <definedName name="IQRCompaniesJ196" localSheetId="6" hidden="1">#REF!</definedName>
    <definedName name="IQRCompaniesJ196" localSheetId="7" hidden="1">#REF!</definedName>
    <definedName name="IQRCompaniesJ196" hidden="1">#REF!</definedName>
    <definedName name="IQRCompaniesJ197" localSheetId="5" hidden="1">#REF!</definedName>
    <definedName name="IQRCompaniesJ197" localSheetId="6" hidden="1">#REF!</definedName>
    <definedName name="IQRCompaniesJ197" localSheetId="7" hidden="1">#REF!</definedName>
    <definedName name="IQRCompaniesJ197" hidden="1">#REF!</definedName>
    <definedName name="IQRCompaniesJ198" localSheetId="5" hidden="1">#REF!</definedName>
    <definedName name="IQRCompaniesJ198" localSheetId="6" hidden="1">#REF!</definedName>
    <definedName name="IQRCompaniesJ198" localSheetId="7" hidden="1">#REF!</definedName>
    <definedName name="IQRCompaniesJ198" hidden="1">#REF!</definedName>
    <definedName name="IQRCompaniesJ199" localSheetId="5" hidden="1">#REF!</definedName>
    <definedName name="IQRCompaniesJ199" localSheetId="6" hidden="1">#REF!</definedName>
    <definedName name="IQRCompaniesJ199" localSheetId="7" hidden="1">#REF!</definedName>
    <definedName name="IQRCompaniesJ199" hidden="1">#REF!</definedName>
    <definedName name="IQRCompaniesJ20" localSheetId="5" hidden="1">#REF!</definedName>
    <definedName name="IQRCompaniesJ20" localSheetId="6" hidden="1">#REF!</definedName>
    <definedName name="IQRCompaniesJ20" localSheetId="7" hidden="1">#REF!</definedName>
    <definedName name="IQRCompaniesJ20" hidden="1">#REF!</definedName>
    <definedName name="IQRCompaniesJ200" localSheetId="5" hidden="1">#REF!</definedName>
    <definedName name="IQRCompaniesJ200" localSheetId="6" hidden="1">#REF!</definedName>
    <definedName name="IQRCompaniesJ200" localSheetId="7" hidden="1">#REF!</definedName>
    <definedName name="IQRCompaniesJ200" hidden="1">#REF!</definedName>
    <definedName name="IQRCompaniesJ201" localSheetId="5" hidden="1">#REF!</definedName>
    <definedName name="IQRCompaniesJ201" localSheetId="6" hidden="1">#REF!</definedName>
    <definedName name="IQRCompaniesJ201" localSheetId="7" hidden="1">#REF!</definedName>
    <definedName name="IQRCompaniesJ201" hidden="1">#REF!</definedName>
    <definedName name="IQRCompaniesJ202" localSheetId="5" hidden="1">#REF!</definedName>
    <definedName name="IQRCompaniesJ202" localSheetId="6" hidden="1">#REF!</definedName>
    <definedName name="IQRCompaniesJ202" localSheetId="7" hidden="1">#REF!</definedName>
    <definedName name="IQRCompaniesJ202" hidden="1">#REF!</definedName>
    <definedName name="IQRCompaniesJ203" localSheetId="5" hidden="1">#REF!</definedName>
    <definedName name="IQRCompaniesJ203" localSheetId="6" hidden="1">#REF!</definedName>
    <definedName name="IQRCompaniesJ203" localSheetId="7" hidden="1">#REF!</definedName>
    <definedName name="IQRCompaniesJ203" hidden="1">#REF!</definedName>
    <definedName name="IQRCompaniesJ204" localSheetId="5" hidden="1">#REF!</definedName>
    <definedName name="IQRCompaniesJ204" localSheetId="6" hidden="1">#REF!</definedName>
    <definedName name="IQRCompaniesJ204" localSheetId="7" hidden="1">#REF!</definedName>
    <definedName name="IQRCompaniesJ204" hidden="1">#REF!</definedName>
    <definedName name="IQRCompaniesJ205" localSheetId="5" hidden="1">#REF!</definedName>
    <definedName name="IQRCompaniesJ205" localSheetId="6" hidden="1">#REF!</definedName>
    <definedName name="IQRCompaniesJ205" localSheetId="7" hidden="1">#REF!</definedName>
    <definedName name="IQRCompaniesJ205" hidden="1">#REF!</definedName>
    <definedName name="IQRCompaniesJ206" localSheetId="5" hidden="1">#REF!</definedName>
    <definedName name="IQRCompaniesJ206" localSheetId="6" hidden="1">#REF!</definedName>
    <definedName name="IQRCompaniesJ206" localSheetId="7" hidden="1">#REF!</definedName>
    <definedName name="IQRCompaniesJ206" hidden="1">#REF!</definedName>
    <definedName name="IQRCompaniesJ207" localSheetId="5" hidden="1">#REF!</definedName>
    <definedName name="IQRCompaniesJ207" localSheetId="6" hidden="1">#REF!</definedName>
    <definedName name="IQRCompaniesJ207" localSheetId="7" hidden="1">#REF!</definedName>
    <definedName name="IQRCompaniesJ207" hidden="1">#REF!</definedName>
    <definedName name="IQRCompaniesJ208" localSheetId="5" hidden="1">#REF!</definedName>
    <definedName name="IQRCompaniesJ208" localSheetId="6" hidden="1">#REF!</definedName>
    <definedName name="IQRCompaniesJ208" localSheetId="7" hidden="1">#REF!</definedName>
    <definedName name="IQRCompaniesJ208" hidden="1">#REF!</definedName>
    <definedName name="IQRCompaniesJ209" localSheetId="5" hidden="1">#REF!</definedName>
    <definedName name="IQRCompaniesJ209" localSheetId="6" hidden="1">#REF!</definedName>
    <definedName name="IQRCompaniesJ209" localSheetId="7" hidden="1">#REF!</definedName>
    <definedName name="IQRCompaniesJ209" hidden="1">#REF!</definedName>
    <definedName name="IQRCompaniesJ21" localSheetId="5" hidden="1">#REF!</definedName>
    <definedName name="IQRCompaniesJ21" localSheetId="6" hidden="1">#REF!</definedName>
    <definedName name="IQRCompaniesJ21" localSheetId="7" hidden="1">#REF!</definedName>
    <definedName name="IQRCompaniesJ21" hidden="1">#REF!</definedName>
    <definedName name="IQRCompaniesJ210" localSheetId="5" hidden="1">#REF!</definedName>
    <definedName name="IQRCompaniesJ210" localSheetId="6" hidden="1">#REF!</definedName>
    <definedName name="IQRCompaniesJ210" localSheetId="7" hidden="1">#REF!</definedName>
    <definedName name="IQRCompaniesJ210" hidden="1">#REF!</definedName>
    <definedName name="IQRCompaniesJ211" localSheetId="5" hidden="1">#REF!</definedName>
    <definedName name="IQRCompaniesJ211" localSheetId="6" hidden="1">#REF!</definedName>
    <definedName name="IQRCompaniesJ211" localSheetId="7" hidden="1">#REF!</definedName>
    <definedName name="IQRCompaniesJ211" hidden="1">#REF!</definedName>
    <definedName name="IQRCompaniesJ212" localSheetId="5" hidden="1">#REF!</definedName>
    <definedName name="IQRCompaniesJ212" localSheetId="6" hidden="1">#REF!</definedName>
    <definedName name="IQRCompaniesJ212" localSheetId="7" hidden="1">#REF!</definedName>
    <definedName name="IQRCompaniesJ212" hidden="1">#REF!</definedName>
    <definedName name="IQRCompaniesJ213" localSheetId="5" hidden="1">#REF!</definedName>
    <definedName name="IQRCompaniesJ213" localSheetId="6" hidden="1">#REF!</definedName>
    <definedName name="IQRCompaniesJ213" localSheetId="7" hidden="1">#REF!</definedName>
    <definedName name="IQRCompaniesJ213" hidden="1">#REF!</definedName>
    <definedName name="IQRCompaniesJ214" localSheetId="5" hidden="1">#REF!</definedName>
    <definedName name="IQRCompaniesJ214" localSheetId="6" hidden="1">#REF!</definedName>
    <definedName name="IQRCompaniesJ214" localSheetId="7" hidden="1">#REF!</definedName>
    <definedName name="IQRCompaniesJ214" hidden="1">#REF!</definedName>
    <definedName name="IQRCompaniesJ215" localSheetId="5" hidden="1">#REF!</definedName>
    <definedName name="IQRCompaniesJ215" localSheetId="6" hidden="1">#REF!</definedName>
    <definedName name="IQRCompaniesJ215" localSheetId="7" hidden="1">#REF!</definedName>
    <definedName name="IQRCompaniesJ215" hidden="1">#REF!</definedName>
    <definedName name="IQRCompaniesJ216" localSheetId="5" hidden="1">#REF!</definedName>
    <definedName name="IQRCompaniesJ216" localSheetId="6" hidden="1">#REF!</definedName>
    <definedName name="IQRCompaniesJ216" localSheetId="7" hidden="1">#REF!</definedName>
    <definedName name="IQRCompaniesJ216" hidden="1">#REF!</definedName>
    <definedName name="IQRCompaniesJ217" localSheetId="5" hidden="1">#REF!</definedName>
    <definedName name="IQRCompaniesJ217" localSheetId="6" hidden="1">#REF!</definedName>
    <definedName name="IQRCompaniesJ217" localSheetId="7" hidden="1">#REF!</definedName>
    <definedName name="IQRCompaniesJ217" hidden="1">#REF!</definedName>
    <definedName name="IQRCompaniesJ218" localSheetId="5" hidden="1">#REF!</definedName>
    <definedName name="IQRCompaniesJ218" localSheetId="6" hidden="1">#REF!</definedName>
    <definedName name="IQRCompaniesJ218" localSheetId="7" hidden="1">#REF!</definedName>
    <definedName name="IQRCompaniesJ218" hidden="1">#REF!</definedName>
    <definedName name="IQRCompaniesJ219" localSheetId="5" hidden="1">#REF!</definedName>
    <definedName name="IQRCompaniesJ219" localSheetId="6" hidden="1">#REF!</definedName>
    <definedName name="IQRCompaniesJ219" localSheetId="7" hidden="1">#REF!</definedName>
    <definedName name="IQRCompaniesJ219" hidden="1">#REF!</definedName>
    <definedName name="IQRCompaniesJ22" localSheetId="5" hidden="1">#REF!</definedName>
    <definedName name="IQRCompaniesJ22" localSheetId="6" hidden="1">#REF!</definedName>
    <definedName name="IQRCompaniesJ22" localSheetId="7" hidden="1">#REF!</definedName>
    <definedName name="IQRCompaniesJ22" hidden="1">#REF!</definedName>
    <definedName name="IQRCompaniesJ220" localSheetId="5" hidden="1">#REF!</definedName>
    <definedName name="IQRCompaniesJ220" localSheetId="6" hidden="1">#REF!</definedName>
    <definedName name="IQRCompaniesJ220" localSheetId="7" hidden="1">#REF!</definedName>
    <definedName name="IQRCompaniesJ220" hidden="1">#REF!</definedName>
    <definedName name="IQRCompaniesJ221" localSheetId="5" hidden="1">#REF!</definedName>
    <definedName name="IQRCompaniesJ221" localSheetId="6" hidden="1">#REF!</definedName>
    <definedName name="IQRCompaniesJ221" localSheetId="7" hidden="1">#REF!</definedName>
    <definedName name="IQRCompaniesJ221" hidden="1">#REF!</definedName>
    <definedName name="IQRCompaniesJ222" localSheetId="5" hidden="1">#REF!</definedName>
    <definedName name="IQRCompaniesJ222" localSheetId="6" hidden="1">#REF!</definedName>
    <definedName name="IQRCompaniesJ222" localSheetId="7" hidden="1">#REF!</definedName>
    <definedName name="IQRCompaniesJ222" hidden="1">#REF!</definedName>
    <definedName name="IQRCompaniesJ223" localSheetId="5" hidden="1">#REF!</definedName>
    <definedName name="IQRCompaniesJ223" localSheetId="6" hidden="1">#REF!</definedName>
    <definedName name="IQRCompaniesJ223" localSheetId="7" hidden="1">#REF!</definedName>
    <definedName name="IQRCompaniesJ223" hidden="1">#REF!</definedName>
    <definedName name="IQRCompaniesJ224" localSheetId="5" hidden="1">#REF!</definedName>
    <definedName name="IQRCompaniesJ224" localSheetId="6" hidden="1">#REF!</definedName>
    <definedName name="IQRCompaniesJ224" localSheetId="7" hidden="1">#REF!</definedName>
    <definedName name="IQRCompaniesJ224" hidden="1">#REF!</definedName>
    <definedName name="IQRCompaniesJ225" localSheetId="5" hidden="1">#REF!</definedName>
    <definedName name="IQRCompaniesJ225" localSheetId="6" hidden="1">#REF!</definedName>
    <definedName name="IQRCompaniesJ225" localSheetId="7" hidden="1">#REF!</definedName>
    <definedName name="IQRCompaniesJ225" hidden="1">#REF!</definedName>
    <definedName name="IQRCompaniesJ226" localSheetId="5" hidden="1">#REF!</definedName>
    <definedName name="IQRCompaniesJ226" localSheetId="6" hidden="1">#REF!</definedName>
    <definedName name="IQRCompaniesJ226" localSheetId="7" hidden="1">#REF!</definedName>
    <definedName name="IQRCompaniesJ226" hidden="1">#REF!</definedName>
    <definedName name="IQRCompaniesJ227" localSheetId="5" hidden="1">#REF!</definedName>
    <definedName name="IQRCompaniesJ227" localSheetId="6" hidden="1">#REF!</definedName>
    <definedName name="IQRCompaniesJ227" localSheetId="7" hidden="1">#REF!</definedName>
    <definedName name="IQRCompaniesJ227" hidden="1">#REF!</definedName>
    <definedName name="IQRCompaniesJ228" localSheetId="5" hidden="1">#REF!</definedName>
    <definedName name="IQRCompaniesJ228" localSheetId="6" hidden="1">#REF!</definedName>
    <definedName name="IQRCompaniesJ228" localSheetId="7" hidden="1">#REF!</definedName>
    <definedName name="IQRCompaniesJ228" hidden="1">#REF!</definedName>
    <definedName name="IQRCompaniesJ229" localSheetId="5" hidden="1">#REF!</definedName>
    <definedName name="IQRCompaniesJ229" localSheetId="6" hidden="1">#REF!</definedName>
    <definedName name="IQRCompaniesJ229" localSheetId="7" hidden="1">#REF!</definedName>
    <definedName name="IQRCompaniesJ229" hidden="1">#REF!</definedName>
    <definedName name="IQRCompaniesJ23" localSheetId="5" hidden="1">#REF!</definedName>
    <definedName name="IQRCompaniesJ23" localSheetId="6" hidden="1">#REF!</definedName>
    <definedName name="IQRCompaniesJ23" localSheetId="7" hidden="1">#REF!</definedName>
    <definedName name="IQRCompaniesJ23" hidden="1">#REF!</definedName>
    <definedName name="IQRCompaniesJ230" localSheetId="5" hidden="1">#REF!</definedName>
    <definedName name="IQRCompaniesJ230" localSheetId="6" hidden="1">#REF!</definedName>
    <definedName name="IQRCompaniesJ230" localSheetId="7" hidden="1">#REF!</definedName>
    <definedName name="IQRCompaniesJ230" hidden="1">#REF!</definedName>
    <definedName name="IQRCompaniesJ231" localSheetId="5" hidden="1">#REF!</definedName>
    <definedName name="IQRCompaniesJ231" localSheetId="6" hidden="1">#REF!</definedName>
    <definedName name="IQRCompaniesJ231" localSheetId="7" hidden="1">#REF!</definedName>
    <definedName name="IQRCompaniesJ231" hidden="1">#REF!</definedName>
    <definedName name="IQRCompaniesJ232" localSheetId="5" hidden="1">#REF!</definedName>
    <definedName name="IQRCompaniesJ232" localSheetId="6" hidden="1">#REF!</definedName>
    <definedName name="IQRCompaniesJ232" localSheetId="7" hidden="1">#REF!</definedName>
    <definedName name="IQRCompaniesJ232" hidden="1">#REF!</definedName>
    <definedName name="IQRCompaniesJ233" localSheetId="5" hidden="1">#REF!</definedName>
    <definedName name="IQRCompaniesJ233" localSheetId="6" hidden="1">#REF!</definedName>
    <definedName name="IQRCompaniesJ233" localSheetId="7" hidden="1">#REF!</definedName>
    <definedName name="IQRCompaniesJ233" hidden="1">#REF!</definedName>
    <definedName name="IQRCompaniesJ234" localSheetId="5" hidden="1">#REF!</definedName>
    <definedName name="IQRCompaniesJ234" localSheetId="6" hidden="1">#REF!</definedName>
    <definedName name="IQRCompaniesJ234" localSheetId="7" hidden="1">#REF!</definedName>
    <definedName name="IQRCompaniesJ234" hidden="1">#REF!</definedName>
    <definedName name="IQRCompaniesJ235" localSheetId="5" hidden="1">#REF!</definedName>
    <definedName name="IQRCompaniesJ235" localSheetId="6" hidden="1">#REF!</definedName>
    <definedName name="IQRCompaniesJ235" localSheetId="7" hidden="1">#REF!</definedName>
    <definedName name="IQRCompaniesJ235" hidden="1">#REF!</definedName>
    <definedName name="IQRCompaniesJ236" localSheetId="5" hidden="1">#REF!</definedName>
    <definedName name="IQRCompaniesJ236" localSheetId="6" hidden="1">#REF!</definedName>
    <definedName name="IQRCompaniesJ236" localSheetId="7" hidden="1">#REF!</definedName>
    <definedName name="IQRCompaniesJ236" hidden="1">#REF!</definedName>
    <definedName name="IQRCompaniesJ237" localSheetId="5" hidden="1">#REF!</definedName>
    <definedName name="IQRCompaniesJ237" localSheetId="6" hidden="1">#REF!</definedName>
    <definedName name="IQRCompaniesJ237" localSheetId="7" hidden="1">#REF!</definedName>
    <definedName name="IQRCompaniesJ237" hidden="1">#REF!</definedName>
    <definedName name="IQRCompaniesJ238" localSheetId="5" hidden="1">#REF!</definedName>
    <definedName name="IQRCompaniesJ238" localSheetId="6" hidden="1">#REF!</definedName>
    <definedName name="IQRCompaniesJ238" localSheetId="7" hidden="1">#REF!</definedName>
    <definedName name="IQRCompaniesJ238" hidden="1">#REF!</definedName>
    <definedName name="IQRCompaniesJ239" localSheetId="5" hidden="1">#REF!</definedName>
    <definedName name="IQRCompaniesJ239" localSheetId="6" hidden="1">#REF!</definedName>
    <definedName name="IQRCompaniesJ239" localSheetId="7" hidden="1">#REF!</definedName>
    <definedName name="IQRCompaniesJ239" hidden="1">#REF!</definedName>
    <definedName name="IQRCompaniesJ24" localSheetId="5" hidden="1">#REF!</definedName>
    <definedName name="IQRCompaniesJ24" localSheetId="6" hidden="1">#REF!</definedName>
    <definedName name="IQRCompaniesJ24" localSheetId="7" hidden="1">#REF!</definedName>
    <definedName name="IQRCompaniesJ24" hidden="1">#REF!</definedName>
    <definedName name="IQRCompaniesJ240" localSheetId="5" hidden="1">#REF!</definedName>
    <definedName name="IQRCompaniesJ240" localSheetId="6" hidden="1">#REF!</definedName>
    <definedName name="IQRCompaniesJ240" localSheetId="7" hidden="1">#REF!</definedName>
    <definedName name="IQRCompaniesJ240" hidden="1">#REF!</definedName>
    <definedName name="IQRCompaniesJ241" localSheetId="5" hidden="1">#REF!</definedName>
    <definedName name="IQRCompaniesJ241" localSheetId="6" hidden="1">#REF!</definedName>
    <definedName name="IQRCompaniesJ241" localSheetId="7" hidden="1">#REF!</definedName>
    <definedName name="IQRCompaniesJ241" hidden="1">#REF!</definedName>
    <definedName name="IQRCompaniesJ242" localSheetId="5" hidden="1">#REF!</definedName>
    <definedName name="IQRCompaniesJ242" localSheetId="6" hidden="1">#REF!</definedName>
    <definedName name="IQRCompaniesJ242" localSheetId="7" hidden="1">#REF!</definedName>
    <definedName name="IQRCompaniesJ242" hidden="1">#REF!</definedName>
    <definedName name="IQRCompaniesJ243" localSheetId="5" hidden="1">#REF!</definedName>
    <definedName name="IQRCompaniesJ243" localSheetId="6" hidden="1">#REF!</definedName>
    <definedName name="IQRCompaniesJ243" localSheetId="7" hidden="1">#REF!</definedName>
    <definedName name="IQRCompaniesJ243" hidden="1">#REF!</definedName>
    <definedName name="IQRCompaniesJ244" localSheetId="5" hidden="1">#REF!</definedName>
    <definedName name="IQRCompaniesJ244" localSheetId="6" hidden="1">#REF!</definedName>
    <definedName name="IQRCompaniesJ244" localSheetId="7" hidden="1">#REF!</definedName>
    <definedName name="IQRCompaniesJ244" hidden="1">#REF!</definedName>
    <definedName name="IQRCompaniesJ245" localSheetId="5" hidden="1">#REF!</definedName>
    <definedName name="IQRCompaniesJ245" localSheetId="6" hidden="1">#REF!</definedName>
    <definedName name="IQRCompaniesJ245" localSheetId="7" hidden="1">#REF!</definedName>
    <definedName name="IQRCompaniesJ245" hidden="1">#REF!</definedName>
    <definedName name="IQRCompaniesJ246" localSheetId="5" hidden="1">#REF!</definedName>
    <definedName name="IQRCompaniesJ246" localSheetId="6" hidden="1">#REF!</definedName>
    <definedName name="IQRCompaniesJ246" localSheetId="7" hidden="1">#REF!</definedName>
    <definedName name="IQRCompaniesJ246" hidden="1">#REF!</definedName>
    <definedName name="IQRCompaniesJ247" localSheetId="5" hidden="1">#REF!</definedName>
    <definedName name="IQRCompaniesJ247" localSheetId="6" hidden="1">#REF!</definedName>
    <definedName name="IQRCompaniesJ247" localSheetId="7" hidden="1">#REF!</definedName>
    <definedName name="IQRCompaniesJ247" hidden="1">#REF!</definedName>
    <definedName name="IQRCompaniesJ248" localSheetId="5" hidden="1">#REF!</definedName>
    <definedName name="IQRCompaniesJ248" localSheetId="6" hidden="1">#REF!</definedName>
    <definedName name="IQRCompaniesJ248" localSheetId="7" hidden="1">#REF!</definedName>
    <definedName name="IQRCompaniesJ248" hidden="1">#REF!</definedName>
    <definedName name="IQRCompaniesJ249" localSheetId="5" hidden="1">#REF!</definedName>
    <definedName name="IQRCompaniesJ249" localSheetId="6" hidden="1">#REF!</definedName>
    <definedName name="IQRCompaniesJ249" localSheetId="7" hidden="1">#REF!</definedName>
    <definedName name="IQRCompaniesJ249" hidden="1">#REF!</definedName>
    <definedName name="IQRCompaniesJ25" localSheetId="5" hidden="1">#REF!</definedName>
    <definedName name="IQRCompaniesJ25" localSheetId="6" hidden="1">#REF!</definedName>
    <definedName name="IQRCompaniesJ25" localSheetId="7" hidden="1">#REF!</definedName>
    <definedName name="IQRCompaniesJ25" hidden="1">#REF!</definedName>
    <definedName name="IQRCompaniesJ250" localSheetId="5" hidden="1">#REF!</definedName>
    <definedName name="IQRCompaniesJ250" localSheetId="6" hidden="1">#REF!</definedName>
    <definedName name="IQRCompaniesJ250" localSheetId="7" hidden="1">#REF!</definedName>
    <definedName name="IQRCompaniesJ250" hidden="1">#REF!</definedName>
    <definedName name="IQRCompaniesJ251" localSheetId="5" hidden="1">#REF!</definedName>
    <definedName name="IQRCompaniesJ251" localSheetId="6" hidden="1">#REF!</definedName>
    <definedName name="IQRCompaniesJ251" localSheetId="7" hidden="1">#REF!</definedName>
    <definedName name="IQRCompaniesJ251" hidden="1">#REF!</definedName>
    <definedName name="IQRCompaniesJ252" localSheetId="5" hidden="1">#REF!</definedName>
    <definedName name="IQRCompaniesJ252" localSheetId="6" hidden="1">#REF!</definedName>
    <definedName name="IQRCompaniesJ252" localSheetId="7" hidden="1">#REF!</definedName>
    <definedName name="IQRCompaniesJ252" hidden="1">#REF!</definedName>
    <definedName name="IQRCompaniesJ253" localSheetId="5" hidden="1">#REF!</definedName>
    <definedName name="IQRCompaniesJ253" localSheetId="6" hidden="1">#REF!</definedName>
    <definedName name="IQRCompaniesJ253" localSheetId="7" hidden="1">#REF!</definedName>
    <definedName name="IQRCompaniesJ253" hidden="1">#REF!</definedName>
    <definedName name="IQRCompaniesJ254" localSheetId="5" hidden="1">#REF!</definedName>
    <definedName name="IQRCompaniesJ254" localSheetId="6" hidden="1">#REF!</definedName>
    <definedName name="IQRCompaniesJ254" localSheetId="7" hidden="1">#REF!</definedName>
    <definedName name="IQRCompaniesJ254" hidden="1">#REF!</definedName>
    <definedName name="IQRCompaniesJ255" localSheetId="5" hidden="1">#REF!</definedName>
    <definedName name="IQRCompaniesJ255" localSheetId="6" hidden="1">#REF!</definedName>
    <definedName name="IQRCompaniesJ255" localSheetId="7" hidden="1">#REF!</definedName>
    <definedName name="IQRCompaniesJ255" hidden="1">#REF!</definedName>
    <definedName name="IQRCompaniesJ256" localSheetId="5" hidden="1">#REF!</definedName>
    <definedName name="IQRCompaniesJ256" localSheetId="6" hidden="1">#REF!</definedName>
    <definedName name="IQRCompaniesJ256" localSheetId="7" hidden="1">#REF!</definedName>
    <definedName name="IQRCompaniesJ256" hidden="1">#REF!</definedName>
    <definedName name="IQRCompaniesJ257" localSheetId="5" hidden="1">#REF!</definedName>
    <definedName name="IQRCompaniesJ257" localSheetId="6" hidden="1">#REF!</definedName>
    <definedName name="IQRCompaniesJ257" localSheetId="7" hidden="1">#REF!</definedName>
    <definedName name="IQRCompaniesJ257" hidden="1">#REF!</definedName>
    <definedName name="IQRCompaniesJ258" localSheetId="5" hidden="1">#REF!</definedName>
    <definedName name="IQRCompaniesJ258" localSheetId="6" hidden="1">#REF!</definedName>
    <definedName name="IQRCompaniesJ258" localSheetId="7" hidden="1">#REF!</definedName>
    <definedName name="IQRCompaniesJ258" hidden="1">#REF!</definedName>
    <definedName name="IQRCompaniesJ259" localSheetId="5" hidden="1">#REF!</definedName>
    <definedName name="IQRCompaniesJ259" localSheetId="6" hidden="1">#REF!</definedName>
    <definedName name="IQRCompaniesJ259" localSheetId="7" hidden="1">#REF!</definedName>
    <definedName name="IQRCompaniesJ259" hidden="1">#REF!</definedName>
    <definedName name="IQRCompaniesJ26" localSheetId="5" hidden="1">#REF!</definedName>
    <definedName name="IQRCompaniesJ26" localSheetId="6" hidden="1">#REF!</definedName>
    <definedName name="IQRCompaniesJ26" localSheetId="7" hidden="1">#REF!</definedName>
    <definedName name="IQRCompaniesJ26" hidden="1">#REF!</definedName>
    <definedName name="IQRCompaniesJ260" localSheetId="5" hidden="1">#REF!</definedName>
    <definedName name="IQRCompaniesJ260" localSheetId="6" hidden="1">#REF!</definedName>
    <definedName name="IQRCompaniesJ260" localSheetId="7" hidden="1">#REF!</definedName>
    <definedName name="IQRCompaniesJ260" hidden="1">#REF!</definedName>
    <definedName name="IQRCompaniesJ261" localSheetId="5" hidden="1">#REF!</definedName>
    <definedName name="IQRCompaniesJ261" localSheetId="6" hidden="1">#REF!</definedName>
    <definedName name="IQRCompaniesJ261" localSheetId="7" hidden="1">#REF!</definedName>
    <definedName name="IQRCompaniesJ261" hidden="1">#REF!</definedName>
    <definedName name="IQRCompaniesJ262" localSheetId="5" hidden="1">#REF!</definedName>
    <definedName name="IQRCompaniesJ262" localSheetId="6" hidden="1">#REF!</definedName>
    <definedName name="IQRCompaniesJ262" localSheetId="7" hidden="1">#REF!</definedName>
    <definedName name="IQRCompaniesJ262" hidden="1">#REF!</definedName>
    <definedName name="IQRCompaniesJ263" localSheetId="5" hidden="1">#REF!</definedName>
    <definedName name="IQRCompaniesJ263" localSheetId="6" hidden="1">#REF!</definedName>
    <definedName name="IQRCompaniesJ263" localSheetId="7" hidden="1">#REF!</definedName>
    <definedName name="IQRCompaniesJ263" hidden="1">#REF!</definedName>
    <definedName name="IQRCompaniesJ264" localSheetId="5" hidden="1">#REF!</definedName>
    <definedName name="IQRCompaniesJ264" localSheetId="6" hidden="1">#REF!</definedName>
    <definedName name="IQRCompaniesJ264" localSheetId="7" hidden="1">#REF!</definedName>
    <definedName name="IQRCompaniesJ264" hidden="1">#REF!</definedName>
    <definedName name="IQRCompaniesJ265" localSheetId="5" hidden="1">#REF!</definedName>
    <definedName name="IQRCompaniesJ265" localSheetId="6" hidden="1">#REF!</definedName>
    <definedName name="IQRCompaniesJ265" localSheetId="7" hidden="1">#REF!</definedName>
    <definedName name="IQRCompaniesJ265" hidden="1">#REF!</definedName>
    <definedName name="IQRCompaniesJ266" localSheetId="5" hidden="1">#REF!</definedName>
    <definedName name="IQRCompaniesJ266" localSheetId="6" hidden="1">#REF!</definedName>
    <definedName name="IQRCompaniesJ266" localSheetId="7" hidden="1">#REF!</definedName>
    <definedName name="IQRCompaniesJ266" hidden="1">#REF!</definedName>
    <definedName name="IQRCompaniesJ267" localSheetId="5" hidden="1">#REF!</definedName>
    <definedName name="IQRCompaniesJ267" localSheetId="6" hidden="1">#REF!</definedName>
    <definedName name="IQRCompaniesJ267" localSheetId="7" hidden="1">#REF!</definedName>
    <definedName name="IQRCompaniesJ267" hidden="1">#REF!</definedName>
    <definedName name="IQRCompaniesJ268" localSheetId="5" hidden="1">#REF!</definedName>
    <definedName name="IQRCompaniesJ268" localSheetId="6" hidden="1">#REF!</definedName>
    <definedName name="IQRCompaniesJ268" localSheetId="7" hidden="1">#REF!</definedName>
    <definedName name="IQRCompaniesJ268" hidden="1">#REF!</definedName>
    <definedName name="IQRCompaniesJ269" localSheetId="5" hidden="1">#REF!</definedName>
    <definedName name="IQRCompaniesJ269" localSheetId="6" hidden="1">#REF!</definedName>
    <definedName name="IQRCompaniesJ269" localSheetId="7" hidden="1">#REF!</definedName>
    <definedName name="IQRCompaniesJ269" hidden="1">#REF!</definedName>
    <definedName name="IQRCompaniesJ27" localSheetId="5" hidden="1">#REF!</definedName>
    <definedName name="IQRCompaniesJ27" localSheetId="6" hidden="1">#REF!</definedName>
    <definedName name="IQRCompaniesJ27" localSheetId="7" hidden="1">#REF!</definedName>
    <definedName name="IQRCompaniesJ27" hidden="1">#REF!</definedName>
    <definedName name="IQRCompaniesJ270" localSheetId="5" hidden="1">#REF!</definedName>
    <definedName name="IQRCompaniesJ270" localSheetId="6" hidden="1">#REF!</definedName>
    <definedName name="IQRCompaniesJ270" localSheetId="7" hidden="1">#REF!</definedName>
    <definedName name="IQRCompaniesJ270" hidden="1">#REF!</definedName>
    <definedName name="IQRCompaniesJ271" localSheetId="5" hidden="1">#REF!</definedName>
    <definedName name="IQRCompaniesJ271" localSheetId="6" hidden="1">#REF!</definedName>
    <definedName name="IQRCompaniesJ271" localSheetId="7" hidden="1">#REF!</definedName>
    <definedName name="IQRCompaniesJ271" hidden="1">#REF!</definedName>
    <definedName name="IQRCompaniesJ272" localSheetId="5" hidden="1">#REF!</definedName>
    <definedName name="IQRCompaniesJ272" localSheetId="6" hidden="1">#REF!</definedName>
    <definedName name="IQRCompaniesJ272" localSheetId="7" hidden="1">#REF!</definedName>
    <definedName name="IQRCompaniesJ272" hidden="1">#REF!</definedName>
    <definedName name="IQRCompaniesJ273" localSheetId="5" hidden="1">#REF!</definedName>
    <definedName name="IQRCompaniesJ273" localSheetId="6" hidden="1">#REF!</definedName>
    <definedName name="IQRCompaniesJ273" localSheetId="7" hidden="1">#REF!</definedName>
    <definedName name="IQRCompaniesJ273" hidden="1">#REF!</definedName>
    <definedName name="IQRCompaniesJ274" localSheetId="5" hidden="1">#REF!</definedName>
    <definedName name="IQRCompaniesJ274" localSheetId="6" hidden="1">#REF!</definedName>
    <definedName name="IQRCompaniesJ274" localSheetId="7" hidden="1">#REF!</definedName>
    <definedName name="IQRCompaniesJ274" hidden="1">#REF!</definedName>
    <definedName name="IQRCompaniesJ275" localSheetId="5" hidden="1">#REF!</definedName>
    <definedName name="IQRCompaniesJ275" localSheetId="6" hidden="1">#REF!</definedName>
    <definedName name="IQRCompaniesJ275" localSheetId="7" hidden="1">#REF!</definedName>
    <definedName name="IQRCompaniesJ275" hidden="1">#REF!</definedName>
    <definedName name="IQRCompaniesJ276" localSheetId="5" hidden="1">#REF!</definedName>
    <definedName name="IQRCompaniesJ276" localSheetId="6" hidden="1">#REF!</definedName>
    <definedName name="IQRCompaniesJ276" localSheetId="7" hidden="1">#REF!</definedName>
    <definedName name="IQRCompaniesJ276" hidden="1">#REF!</definedName>
    <definedName name="IQRCompaniesJ277" localSheetId="5" hidden="1">#REF!</definedName>
    <definedName name="IQRCompaniesJ277" localSheetId="6" hidden="1">#REF!</definedName>
    <definedName name="IQRCompaniesJ277" localSheetId="7" hidden="1">#REF!</definedName>
    <definedName name="IQRCompaniesJ277" hidden="1">#REF!</definedName>
    <definedName name="IQRCompaniesJ278" localSheetId="5" hidden="1">#REF!</definedName>
    <definedName name="IQRCompaniesJ278" localSheetId="6" hidden="1">#REF!</definedName>
    <definedName name="IQRCompaniesJ278" localSheetId="7" hidden="1">#REF!</definedName>
    <definedName name="IQRCompaniesJ278" hidden="1">#REF!</definedName>
    <definedName name="IQRCompaniesJ279" localSheetId="5" hidden="1">#REF!</definedName>
    <definedName name="IQRCompaniesJ279" localSheetId="6" hidden="1">#REF!</definedName>
    <definedName name="IQRCompaniesJ279" localSheetId="7" hidden="1">#REF!</definedName>
    <definedName name="IQRCompaniesJ279" hidden="1">#REF!</definedName>
    <definedName name="IQRCompaniesJ28" localSheetId="5" hidden="1">#REF!</definedName>
    <definedName name="IQRCompaniesJ28" localSheetId="6" hidden="1">#REF!</definedName>
    <definedName name="IQRCompaniesJ28" localSheetId="7" hidden="1">#REF!</definedName>
    <definedName name="IQRCompaniesJ28" hidden="1">#REF!</definedName>
    <definedName name="IQRCompaniesJ280" localSheetId="5" hidden="1">#REF!</definedName>
    <definedName name="IQRCompaniesJ280" localSheetId="6" hidden="1">#REF!</definedName>
    <definedName name="IQRCompaniesJ280" localSheetId="7" hidden="1">#REF!</definedName>
    <definedName name="IQRCompaniesJ280" hidden="1">#REF!</definedName>
    <definedName name="IQRCompaniesJ281" localSheetId="5" hidden="1">#REF!</definedName>
    <definedName name="IQRCompaniesJ281" localSheetId="6" hidden="1">#REF!</definedName>
    <definedName name="IQRCompaniesJ281" localSheetId="7" hidden="1">#REF!</definedName>
    <definedName name="IQRCompaniesJ281" hidden="1">#REF!</definedName>
    <definedName name="IQRCompaniesJ282" localSheetId="5" hidden="1">#REF!</definedName>
    <definedName name="IQRCompaniesJ282" localSheetId="6" hidden="1">#REF!</definedName>
    <definedName name="IQRCompaniesJ282" localSheetId="7" hidden="1">#REF!</definedName>
    <definedName name="IQRCompaniesJ282" hidden="1">#REF!</definedName>
    <definedName name="IQRCompaniesJ283" localSheetId="5" hidden="1">#REF!</definedName>
    <definedName name="IQRCompaniesJ283" localSheetId="6" hidden="1">#REF!</definedName>
    <definedName name="IQRCompaniesJ283" localSheetId="7" hidden="1">#REF!</definedName>
    <definedName name="IQRCompaniesJ283" hidden="1">#REF!</definedName>
    <definedName name="IQRCompaniesJ284" localSheetId="5" hidden="1">#REF!</definedName>
    <definedName name="IQRCompaniesJ284" localSheetId="6" hidden="1">#REF!</definedName>
    <definedName name="IQRCompaniesJ284" localSheetId="7" hidden="1">#REF!</definedName>
    <definedName name="IQRCompaniesJ284" hidden="1">#REF!</definedName>
    <definedName name="IQRCompaniesJ285" localSheetId="5" hidden="1">#REF!</definedName>
    <definedName name="IQRCompaniesJ285" localSheetId="6" hidden="1">#REF!</definedName>
    <definedName name="IQRCompaniesJ285" localSheetId="7" hidden="1">#REF!</definedName>
    <definedName name="IQRCompaniesJ285" hidden="1">#REF!</definedName>
    <definedName name="IQRCompaniesJ286" localSheetId="5" hidden="1">#REF!</definedName>
    <definedName name="IQRCompaniesJ286" localSheetId="6" hidden="1">#REF!</definedName>
    <definedName name="IQRCompaniesJ286" localSheetId="7" hidden="1">#REF!</definedName>
    <definedName name="IQRCompaniesJ286" hidden="1">#REF!</definedName>
    <definedName name="IQRCompaniesJ287" localSheetId="5" hidden="1">#REF!</definedName>
    <definedName name="IQRCompaniesJ287" localSheetId="6" hidden="1">#REF!</definedName>
    <definedName name="IQRCompaniesJ287" localSheetId="7" hidden="1">#REF!</definedName>
    <definedName name="IQRCompaniesJ287" hidden="1">#REF!</definedName>
    <definedName name="IQRCompaniesJ288" localSheetId="5" hidden="1">#REF!</definedName>
    <definedName name="IQRCompaniesJ288" localSheetId="6" hidden="1">#REF!</definedName>
    <definedName name="IQRCompaniesJ288" localSheetId="7" hidden="1">#REF!</definedName>
    <definedName name="IQRCompaniesJ288" hidden="1">#REF!</definedName>
    <definedName name="IQRCompaniesJ289" localSheetId="5" hidden="1">#REF!</definedName>
    <definedName name="IQRCompaniesJ289" localSheetId="6" hidden="1">#REF!</definedName>
    <definedName name="IQRCompaniesJ289" localSheetId="7" hidden="1">#REF!</definedName>
    <definedName name="IQRCompaniesJ289" hidden="1">#REF!</definedName>
    <definedName name="IQRCompaniesJ29" localSheetId="5" hidden="1">#REF!</definedName>
    <definedName name="IQRCompaniesJ29" localSheetId="6" hidden="1">#REF!</definedName>
    <definedName name="IQRCompaniesJ29" localSheetId="7" hidden="1">#REF!</definedName>
    <definedName name="IQRCompaniesJ29" hidden="1">#REF!</definedName>
    <definedName name="IQRCompaniesJ290" localSheetId="5" hidden="1">#REF!</definedName>
    <definedName name="IQRCompaniesJ290" localSheetId="6" hidden="1">#REF!</definedName>
    <definedName name="IQRCompaniesJ290" localSheetId="7" hidden="1">#REF!</definedName>
    <definedName name="IQRCompaniesJ290" hidden="1">#REF!</definedName>
    <definedName name="IQRCompaniesJ291" localSheetId="5" hidden="1">#REF!</definedName>
    <definedName name="IQRCompaniesJ291" localSheetId="6" hidden="1">#REF!</definedName>
    <definedName name="IQRCompaniesJ291" localSheetId="7" hidden="1">#REF!</definedName>
    <definedName name="IQRCompaniesJ291" hidden="1">#REF!</definedName>
    <definedName name="IQRCompaniesJ292" localSheetId="5" hidden="1">#REF!</definedName>
    <definedName name="IQRCompaniesJ292" localSheetId="6" hidden="1">#REF!</definedName>
    <definedName name="IQRCompaniesJ292" localSheetId="7" hidden="1">#REF!</definedName>
    <definedName name="IQRCompaniesJ292" hidden="1">#REF!</definedName>
    <definedName name="IQRCompaniesJ293" localSheetId="5" hidden="1">#REF!</definedName>
    <definedName name="IQRCompaniesJ293" localSheetId="6" hidden="1">#REF!</definedName>
    <definedName name="IQRCompaniesJ293" localSheetId="7" hidden="1">#REF!</definedName>
    <definedName name="IQRCompaniesJ293" hidden="1">#REF!</definedName>
    <definedName name="IQRCompaniesJ294" localSheetId="5" hidden="1">#REF!</definedName>
    <definedName name="IQRCompaniesJ294" localSheetId="6" hidden="1">#REF!</definedName>
    <definedName name="IQRCompaniesJ294" localSheetId="7" hidden="1">#REF!</definedName>
    <definedName name="IQRCompaniesJ294" hidden="1">#REF!</definedName>
    <definedName name="IQRCompaniesJ295" localSheetId="5" hidden="1">#REF!</definedName>
    <definedName name="IQRCompaniesJ295" localSheetId="6" hidden="1">#REF!</definedName>
    <definedName name="IQRCompaniesJ295" localSheetId="7" hidden="1">#REF!</definedName>
    <definedName name="IQRCompaniesJ295" hidden="1">#REF!</definedName>
    <definedName name="IQRCompaniesJ296" localSheetId="5" hidden="1">#REF!</definedName>
    <definedName name="IQRCompaniesJ296" localSheetId="6" hidden="1">#REF!</definedName>
    <definedName name="IQRCompaniesJ296" localSheetId="7" hidden="1">#REF!</definedName>
    <definedName name="IQRCompaniesJ296" hidden="1">#REF!</definedName>
    <definedName name="IQRCompaniesJ297" localSheetId="5" hidden="1">#REF!</definedName>
    <definedName name="IQRCompaniesJ297" localSheetId="6" hidden="1">#REF!</definedName>
    <definedName name="IQRCompaniesJ297" localSheetId="7" hidden="1">#REF!</definedName>
    <definedName name="IQRCompaniesJ297" hidden="1">#REF!</definedName>
    <definedName name="IQRCompaniesJ298" localSheetId="5" hidden="1">#REF!</definedName>
    <definedName name="IQRCompaniesJ298" localSheetId="6" hidden="1">#REF!</definedName>
    <definedName name="IQRCompaniesJ298" localSheetId="7" hidden="1">#REF!</definedName>
    <definedName name="IQRCompaniesJ298" hidden="1">#REF!</definedName>
    <definedName name="IQRCompaniesJ299" localSheetId="5" hidden="1">#REF!</definedName>
    <definedName name="IQRCompaniesJ299" localSheetId="6" hidden="1">#REF!</definedName>
    <definedName name="IQRCompaniesJ299" localSheetId="7" hidden="1">#REF!</definedName>
    <definedName name="IQRCompaniesJ299" hidden="1">#REF!</definedName>
    <definedName name="IQRCompaniesJ30" localSheetId="5" hidden="1">#REF!</definedName>
    <definedName name="IQRCompaniesJ30" localSheetId="6" hidden="1">#REF!</definedName>
    <definedName name="IQRCompaniesJ30" localSheetId="7" hidden="1">#REF!</definedName>
    <definedName name="IQRCompaniesJ30" hidden="1">#REF!</definedName>
    <definedName name="IQRCompaniesJ300" localSheetId="5" hidden="1">#REF!</definedName>
    <definedName name="IQRCompaniesJ300" localSheetId="6" hidden="1">#REF!</definedName>
    <definedName name="IQRCompaniesJ300" localSheetId="7" hidden="1">#REF!</definedName>
    <definedName name="IQRCompaniesJ300" hidden="1">#REF!</definedName>
    <definedName name="IQRCompaniesJ301" localSheetId="5" hidden="1">#REF!</definedName>
    <definedName name="IQRCompaniesJ301" localSheetId="6" hidden="1">#REF!</definedName>
    <definedName name="IQRCompaniesJ301" localSheetId="7" hidden="1">#REF!</definedName>
    <definedName name="IQRCompaniesJ301" hidden="1">#REF!</definedName>
    <definedName name="IQRCompaniesJ302" localSheetId="5" hidden="1">#REF!</definedName>
    <definedName name="IQRCompaniesJ302" localSheetId="6" hidden="1">#REF!</definedName>
    <definedName name="IQRCompaniesJ302" localSheetId="7" hidden="1">#REF!</definedName>
    <definedName name="IQRCompaniesJ302" hidden="1">#REF!</definedName>
    <definedName name="IQRCompaniesJ303" localSheetId="5" hidden="1">#REF!</definedName>
    <definedName name="IQRCompaniesJ303" localSheetId="6" hidden="1">#REF!</definedName>
    <definedName name="IQRCompaniesJ303" localSheetId="7" hidden="1">#REF!</definedName>
    <definedName name="IQRCompaniesJ303" hidden="1">#REF!</definedName>
    <definedName name="IQRCompaniesJ304" localSheetId="5" hidden="1">#REF!</definedName>
    <definedName name="IQRCompaniesJ304" localSheetId="6" hidden="1">#REF!</definedName>
    <definedName name="IQRCompaniesJ304" localSheetId="7" hidden="1">#REF!</definedName>
    <definedName name="IQRCompaniesJ304" hidden="1">#REF!</definedName>
    <definedName name="IQRCompaniesJ305" localSheetId="5" hidden="1">#REF!</definedName>
    <definedName name="IQRCompaniesJ305" localSheetId="6" hidden="1">#REF!</definedName>
    <definedName name="IQRCompaniesJ305" localSheetId="7" hidden="1">#REF!</definedName>
    <definedName name="IQRCompaniesJ305" hidden="1">#REF!</definedName>
    <definedName name="IQRCompaniesJ306" localSheetId="5" hidden="1">#REF!</definedName>
    <definedName name="IQRCompaniesJ306" localSheetId="6" hidden="1">#REF!</definedName>
    <definedName name="IQRCompaniesJ306" localSheetId="7" hidden="1">#REF!</definedName>
    <definedName name="IQRCompaniesJ306" hidden="1">#REF!</definedName>
    <definedName name="IQRCompaniesJ307" localSheetId="5" hidden="1">#REF!</definedName>
    <definedName name="IQRCompaniesJ307" localSheetId="6" hidden="1">#REF!</definedName>
    <definedName name="IQRCompaniesJ307" localSheetId="7" hidden="1">#REF!</definedName>
    <definedName name="IQRCompaniesJ307" hidden="1">#REF!</definedName>
    <definedName name="IQRCompaniesJ308" localSheetId="5" hidden="1">#REF!</definedName>
    <definedName name="IQRCompaniesJ308" localSheetId="6" hidden="1">#REF!</definedName>
    <definedName name="IQRCompaniesJ308" localSheetId="7" hidden="1">#REF!</definedName>
    <definedName name="IQRCompaniesJ308" hidden="1">#REF!</definedName>
    <definedName name="IQRCompaniesJ309" localSheetId="5" hidden="1">#REF!</definedName>
    <definedName name="IQRCompaniesJ309" localSheetId="6" hidden="1">#REF!</definedName>
    <definedName name="IQRCompaniesJ309" localSheetId="7" hidden="1">#REF!</definedName>
    <definedName name="IQRCompaniesJ309" hidden="1">#REF!</definedName>
    <definedName name="IQRCompaniesJ31" localSheetId="5" hidden="1">#REF!</definedName>
    <definedName name="IQRCompaniesJ31" localSheetId="6" hidden="1">#REF!</definedName>
    <definedName name="IQRCompaniesJ31" localSheetId="7" hidden="1">#REF!</definedName>
    <definedName name="IQRCompaniesJ31" hidden="1">#REF!</definedName>
    <definedName name="IQRCompaniesJ310" localSheetId="5" hidden="1">#REF!</definedName>
    <definedName name="IQRCompaniesJ310" localSheetId="6" hidden="1">#REF!</definedName>
    <definedName name="IQRCompaniesJ310" localSheetId="7" hidden="1">#REF!</definedName>
    <definedName name="IQRCompaniesJ310" hidden="1">#REF!</definedName>
    <definedName name="IQRCompaniesJ311" localSheetId="5" hidden="1">#REF!</definedName>
    <definedName name="IQRCompaniesJ311" localSheetId="6" hidden="1">#REF!</definedName>
    <definedName name="IQRCompaniesJ311" localSheetId="7" hidden="1">#REF!</definedName>
    <definedName name="IQRCompaniesJ311" hidden="1">#REF!</definedName>
    <definedName name="IQRCompaniesJ312" localSheetId="5" hidden="1">#REF!</definedName>
    <definedName name="IQRCompaniesJ312" localSheetId="6" hidden="1">#REF!</definedName>
    <definedName name="IQRCompaniesJ312" localSheetId="7" hidden="1">#REF!</definedName>
    <definedName name="IQRCompaniesJ312" hidden="1">#REF!</definedName>
    <definedName name="IQRCompaniesJ313" localSheetId="5" hidden="1">#REF!</definedName>
    <definedName name="IQRCompaniesJ313" localSheetId="6" hidden="1">#REF!</definedName>
    <definedName name="IQRCompaniesJ313" localSheetId="7" hidden="1">#REF!</definedName>
    <definedName name="IQRCompaniesJ313" hidden="1">#REF!</definedName>
    <definedName name="IQRCompaniesJ314" localSheetId="5" hidden="1">#REF!</definedName>
    <definedName name="IQRCompaniesJ314" localSheetId="6" hidden="1">#REF!</definedName>
    <definedName name="IQRCompaniesJ314" localSheetId="7" hidden="1">#REF!</definedName>
    <definedName name="IQRCompaniesJ314" hidden="1">#REF!</definedName>
    <definedName name="IQRCompaniesJ315" localSheetId="5" hidden="1">#REF!</definedName>
    <definedName name="IQRCompaniesJ315" localSheetId="6" hidden="1">#REF!</definedName>
    <definedName name="IQRCompaniesJ315" localSheetId="7" hidden="1">#REF!</definedName>
    <definedName name="IQRCompaniesJ315" hidden="1">#REF!</definedName>
    <definedName name="IQRCompaniesJ316" localSheetId="5" hidden="1">#REF!</definedName>
    <definedName name="IQRCompaniesJ316" localSheetId="6" hidden="1">#REF!</definedName>
    <definedName name="IQRCompaniesJ316" localSheetId="7" hidden="1">#REF!</definedName>
    <definedName name="IQRCompaniesJ316" hidden="1">#REF!</definedName>
    <definedName name="IQRCompaniesJ317" localSheetId="5" hidden="1">#REF!</definedName>
    <definedName name="IQRCompaniesJ317" localSheetId="6" hidden="1">#REF!</definedName>
    <definedName name="IQRCompaniesJ317" localSheetId="7" hidden="1">#REF!</definedName>
    <definedName name="IQRCompaniesJ317" hidden="1">#REF!</definedName>
    <definedName name="IQRCompaniesJ318" localSheetId="5" hidden="1">#REF!</definedName>
    <definedName name="IQRCompaniesJ318" localSheetId="6" hidden="1">#REF!</definedName>
    <definedName name="IQRCompaniesJ318" localSheetId="7" hidden="1">#REF!</definedName>
    <definedName name="IQRCompaniesJ318" hidden="1">#REF!</definedName>
    <definedName name="IQRCompaniesJ319" localSheetId="5" hidden="1">#REF!</definedName>
    <definedName name="IQRCompaniesJ319" localSheetId="6" hidden="1">#REF!</definedName>
    <definedName name="IQRCompaniesJ319" localSheetId="7" hidden="1">#REF!</definedName>
    <definedName name="IQRCompaniesJ319" hidden="1">#REF!</definedName>
    <definedName name="IQRCompaniesJ32" localSheetId="5" hidden="1">#REF!</definedName>
    <definedName name="IQRCompaniesJ32" localSheetId="6" hidden="1">#REF!</definedName>
    <definedName name="IQRCompaniesJ32" localSheetId="7" hidden="1">#REF!</definedName>
    <definedName name="IQRCompaniesJ32" hidden="1">#REF!</definedName>
    <definedName name="IQRCompaniesJ320" localSheetId="5" hidden="1">#REF!</definedName>
    <definedName name="IQRCompaniesJ320" localSheetId="6" hidden="1">#REF!</definedName>
    <definedName name="IQRCompaniesJ320" localSheetId="7" hidden="1">#REF!</definedName>
    <definedName name="IQRCompaniesJ320" hidden="1">#REF!</definedName>
    <definedName name="IQRCompaniesJ321" localSheetId="5" hidden="1">#REF!</definedName>
    <definedName name="IQRCompaniesJ321" localSheetId="6" hidden="1">#REF!</definedName>
    <definedName name="IQRCompaniesJ321" localSheetId="7" hidden="1">#REF!</definedName>
    <definedName name="IQRCompaniesJ321" hidden="1">#REF!</definedName>
    <definedName name="IQRCompaniesJ322" localSheetId="5" hidden="1">#REF!</definedName>
    <definedName name="IQRCompaniesJ322" localSheetId="6" hidden="1">#REF!</definedName>
    <definedName name="IQRCompaniesJ322" localSheetId="7" hidden="1">#REF!</definedName>
    <definedName name="IQRCompaniesJ322" hidden="1">#REF!</definedName>
    <definedName name="IQRCompaniesJ323" localSheetId="5" hidden="1">#REF!</definedName>
    <definedName name="IQRCompaniesJ323" localSheetId="6" hidden="1">#REF!</definedName>
    <definedName name="IQRCompaniesJ323" localSheetId="7" hidden="1">#REF!</definedName>
    <definedName name="IQRCompaniesJ323" hidden="1">#REF!</definedName>
    <definedName name="IQRCompaniesJ324" localSheetId="5" hidden="1">#REF!</definedName>
    <definedName name="IQRCompaniesJ324" localSheetId="6" hidden="1">#REF!</definedName>
    <definedName name="IQRCompaniesJ324" localSheetId="7" hidden="1">#REF!</definedName>
    <definedName name="IQRCompaniesJ324" hidden="1">#REF!</definedName>
    <definedName name="IQRCompaniesJ325" localSheetId="5" hidden="1">#REF!</definedName>
    <definedName name="IQRCompaniesJ325" localSheetId="6" hidden="1">#REF!</definedName>
    <definedName name="IQRCompaniesJ325" localSheetId="7" hidden="1">#REF!</definedName>
    <definedName name="IQRCompaniesJ325" hidden="1">#REF!</definedName>
    <definedName name="IQRCompaniesJ326" localSheetId="5" hidden="1">#REF!</definedName>
    <definedName name="IQRCompaniesJ326" localSheetId="6" hidden="1">#REF!</definedName>
    <definedName name="IQRCompaniesJ326" localSheetId="7" hidden="1">#REF!</definedName>
    <definedName name="IQRCompaniesJ326" hidden="1">#REF!</definedName>
    <definedName name="IQRCompaniesJ327" localSheetId="5" hidden="1">#REF!</definedName>
    <definedName name="IQRCompaniesJ327" localSheetId="6" hidden="1">#REF!</definedName>
    <definedName name="IQRCompaniesJ327" localSheetId="7" hidden="1">#REF!</definedName>
    <definedName name="IQRCompaniesJ327" hidden="1">#REF!</definedName>
    <definedName name="IQRCompaniesJ328" localSheetId="5" hidden="1">#REF!</definedName>
    <definedName name="IQRCompaniesJ328" localSheetId="6" hidden="1">#REF!</definedName>
    <definedName name="IQRCompaniesJ328" localSheetId="7" hidden="1">#REF!</definedName>
    <definedName name="IQRCompaniesJ328" hidden="1">#REF!</definedName>
    <definedName name="IQRCompaniesJ329" localSheetId="5" hidden="1">#REF!</definedName>
    <definedName name="IQRCompaniesJ329" localSheetId="6" hidden="1">#REF!</definedName>
    <definedName name="IQRCompaniesJ329" localSheetId="7" hidden="1">#REF!</definedName>
    <definedName name="IQRCompaniesJ329" hidden="1">#REF!</definedName>
    <definedName name="IQRCompaniesJ33" localSheetId="5" hidden="1">#REF!</definedName>
    <definedName name="IQRCompaniesJ33" localSheetId="6" hidden="1">#REF!</definedName>
    <definedName name="IQRCompaniesJ33" localSheetId="7" hidden="1">#REF!</definedName>
    <definedName name="IQRCompaniesJ33" hidden="1">#REF!</definedName>
    <definedName name="IQRCompaniesJ330" localSheetId="5" hidden="1">#REF!</definedName>
    <definedName name="IQRCompaniesJ330" localSheetId="6" hidden="1">#REF!</definedName>
    <definedName name="IQRCompaniesJ330" localSheetId="7" hidden="1">#REF!</definedName>
    <definedName name="IQRCompaniesJ330" hidden="1">#REF!</definedName>
    <definedName name="IQRCompaniesJ331" localSheetId="5" hidden="1">#REF!</definedName>
    <definedName name="IQRCompaniesJ331" localSheetId="6" hidden="1">#REF!</definedName>
    <definedName name="IQRCompaniesJ331" localSheetId="7" hidden="1">#REF!</definedName>
    <definedName name="IQRCompaniesJ331" hidden="1">#REF!</definedName>
    <definedName name="IQRCompaniesJ332" localSheetId="5" hidden="1">#REF!</definedName>
    <definedName name="IQRCompaniesJ332" localSheetId="6" hidden="1">#REF!</definedName>
    <definedName name="IQRCompaniesJ332" localSheetId="7" hidden="1">#REF!</definedName>
    <definedName name="IQRCompaniesJ332" hidden="1">#REF!</definedName>
    <definedName name="IQRCompaniesJ333" localSheetId="5" hidden="1">#REF!</definedName>
    <definedName name="IQRCompaniesJ333" localSheetId="6" hidden="1">#REF!</definedName>
    <definedName name="IQRCompaniesJ333" localSheetId="7" hidden="1">#REF!</definedName>
    <definedName name="IQRCompaniesJ333" hidden="1">#REF!</definedName>
    <definedName name="IQRCompaniesJ334" localSheetId="5" hidden="1">#REF!</definedName>
    <definedName name="IQRCompaniesJ334" localSheetId="6" hidden="1">#REF!</definedName>
    <definedName name="IQRCompaniesJ334" localSheetId="7" hidden="1">#REF!</definedName>
    <definedName name="IQRCompaniesJ334" hidden="1">#REF!</definedName>
    <definedName name="IQRCompaniesJ335" localSheetId="5" hidden="1">#REF!</definedName>
    <definedName name="IQRCompaniesJ335" localSheetId="6" hidden="1">#REF!</definedName>
    <definedName name="IQRCompaniesJ335" localSheetId="7" hidden="1">#REF!</definedName>
    <definedName name="IQRCompaniesJ335" hidden="1">#REF!</definedName>
    <definedName name="IQRCompaniesJ336" localSheetId="5" hidden="1">#REF!</definedName>
    <definedName name="IQRCompaniesJ336" localSheetId="6" hidden="1">#REF!</definedName>
    <definedName name="IQRCompaniesJ336" localSheetId="7" hidden="1">#REF!</definedName>
    <definedName name="IQRCompaniesJ336" hidden="1">#REF!</definedName>
    <definedName name="IQRCompaniesJ337" localSheetId="5" hidden="1">#REF!</definedName>
    <definedName name="IQRCompaniesJ337" localSheetId="6" hidden="1">#REF!</definedName>
    <definedName name="IQRCompaniesJ337" localSheetId="7" hidden="1">#REF!</definedName>
    <definedName name="IQRCompaniesJ337" hidden="1">#REF!</definedName>
    <definedName name="IQRCompaniesJ338" localSheetId="5" hidden="1">#REF!</definedName>
    <definedName name="IQRCompaniesJ338" localSheetId="6" hidden="1">#REF!</definedName>
    <definedName name="IQRCompaniesJ338" localSheetId="7" hidden="1">#REF!</definedName>
    <definedName name="IQRCompaniesJ338" hidden="1">#REF!</definedName>
    <definedName name="IQRCompaniesJ339" localSheetId="5" hidden="1">#REF!</definedName>
    <definedName name="IQRCompaniesJ339" localSheetId="6" hidden="1">#REF!</definedName>
    <definedName name="IQRCompaniesJ339" localSheetId="7" hidden="1">#REF!</definedName>
    <definedName name="IQRCompaniesJ339" hidden="1">#REF!</definedName>
    <definedName name="IQRCompaniesJ34" localSheetId="5" hidden="1">#REF!</definedName>
    <definedName name="IQRCompaniesJ34" localSheetId="6" hidden="1">#REF!</definedName>
    <definedName name="IQRCompaniesJ34" localSheetId="7" hidden="1">#REF!</definedName>
    <definedName name="IQRCompaniesJ34" hidden="1">#REF!</definedName>
    <definedName name="IQRCompaniesJ340" localSheetId="5" hidden="1">#REF!</definedName>
    <definedName name="IQRCompaniesJ340" localSheetId="6" hidden="1">#REF!</definedName>
    <definedName name="IQRCompaniesJ340" localSheetId="7" hidden="1">#REF!</definedName>
    <definedName name="IQRCompaniesJ340" hidden="1">#REF!</definedName>
    <definedName name="IQRCompaniesJ341" localSheetId="5" hidden="1">#REF!</definedName>
    <definedName name="IQRCompaniesJ341" localSheetId="6" hidden="1">#REF!</definedName>
    <definedName name="IQRCompaniesJ341" localSheetId="7" hidden="1">#REF!</definedName>
    <definedName name="IQRCompaniesJ341" hidden="1">#REF!</definedName>
    <definedName name="IQRCompaniesJ342" localSheetId="5" hidden="1">#REF!</definedName>
    <definedName name="IQRCompaniesJ342" localSheetId="6" hidden="1">#REF!</definedName>
    <definedName name="IQRCompaniesJ342" localSheetId="7" hidden="1">#REF!</definedName>
    <definedName name="IQRCompaniesJ342" hidden="1">#REF!</definedName>
    <definedName name="IQRCompaniesJ343" localSheetId="5" hidden="1">#REF!</definedName>
    <definedName name="IQRCompaniesJ343" localSheetId="6" hidden="1">#REF!</definedName>
    <definedName name="IQRCompaniesJ343" localSheetId="7" hidden="1">#REF!</definedName>
    <definedName name="IQRCompaniesJ343" hidden="1">#REF!</definedName>
    <definedName name="IQRCompaniesJ344" localSheetId="5" hidden="1">#REF!</definedName>
    <definedName name="IQRCompaniesJ344" localSheetId="6" hidden="1">#REF!</definedName>
    <definedName name="IQRCompaniesJ344" localSheetId="7" hidden="1">#REF!</definedName>
    <definedName name="IQRCompaniesJ344" hidden="1">#REF!</definedName>
    <definedName name="IQRCompaniesJ345" localSheetId="5" hidden="1">#REF!</definedName>
    <definedName name="IQRCompaniesJ345" localSheetId="6" hidden="1">#REF!</definedName>
    <definedName name="IQRCompaniesJ345" localSheetId="7" hidden="1">#REF!</definedName>
    <definedName name="IQRCompaniesJ345" hidden="1">#REF!</definedName>
    <definedName name="IQRCompaniesJ346" localSheetId="5" hidden="1">#REF!</definedName>
    <definedName name="IQRCompaniesJ346" localSheetId="6" hidden="1">#REF!</definedName>
    <definedName name="IQRCompaniesJ346" localSheetId="7" hidden="1">#REF!</definedName>
    <definedName name="IQRCompaniesJ346" hidden="1">#REF!</definedName>
    <definedName name="IQRCompaniesJ347" localSheetId="5" hidden="1">#REF!</definedName>
    <definedName name="IQRCompaniesJ347" localSheetId="6" hidden="1">#REF!</definedName>
    <definedName name="IQRCompaniesJ347" localSheetId="7" hidden="1">#REF!</definedName>
    <definedName name="IQRCompaniesJ347" hidden="1">#REF!</definedName>
    <definedName name="IQRCompaniesJ348" localSheetId="5" hidden="1">#REF!</definedName>
    <definedName name="IQRCompaniesJ348" localSheetId="6" hidden="1">#REF!</definedName>
    <definedName name="IQRCompaniesJ348" localSheetId="7" hidden="1">#REF!</definedName>
    <definedName name="IQRCompaniesJ348" hidden="1">#REF!</definedName>
    <definedName name="IQRCompaniesJ349" localSheetId="5" hidden="1">#REF!</definedName>
    <definedName name="IQRCompaniesJ349" localSheetId="6" hidden="1">#REF!</definedName>
    <definedName name="IQRCompaniesJ349" localSheetId="7" hidden="1">#REF!</definedName>
    <definedName name="IQRCompaniesJ349" hidden="1">#REF!</definedName>
    <definedName name="IQRCompaniesJ35" localSheetId="5" hidden="1">#REF!</definedName>
    <definedName name="IQRCompaniesJ35" localSheetId="6" hidden="1">#REF!</definedName>
    <definedName name="IQRCompaniesJ35" localSheetId="7" hidden="1">#REF!</definedName>
    <definedName name="IQRCompaniesJ35" hidden="1">#REF!</definedName>
    <definedName name="IQRCompaniesJ350" localSheetId="5" hidden="1">#REF!</definedName>
    <definedName name="IQRCompaniesJ350" localSheetId="6" hidden="1">#REF!</definedName>
    <definedName name="IQRCompaniesJ350" localSheetId="7" hidden="1">#REF!</definedName>
    <definedName name="IQRCompaniesJ350" hidden="1">#REF!</definedName>
    <definedName name="IQRCompaniesJ351" localSheetId="5" hidden="1">#REF!</definedName>
    <definedName name="IQRCompaniesJ351" localSheetId="6" hidden="1">#REF!</definedName>
    <definedName name="IQRCompaniesJ351" localSheetId="7" hidden="1">#REF!</definedName>
    <definedName name="IQRCompaniesJ351" hidden="1">#REF!</definedName>
    <definedName name="IQRCompaniesJ352" localSheetId="5" hidden="1">#REF!</definedName>
    <definedName name="IQRCompaniesJ352" localSheetId="6" hidden="1">#REF!</definedName>
    <definedName name="IQRCompaniesJ352" localSheetId="7" hidden="1">#REF!</definedName>
    <definedName name="IQRCompaniesJ352" hidden="1">#REF!</definedName>
    <definedName name="IQRCompaniesJ353" localSheetId="5" hidden="1">#REF!</definedName>
    <definedName name="IQRCompaniesJ353" localSheetId="6" hidden="1">#REF!</definedName>
    <definedName name="IQRCompaniesJ353" localSheetId="7" hidden="1">#REF!</definedName>
    <definedName name="IQRCompaniesJ353" hidden="1">#REF!</definedName>
    <definedName name="IQRCompaniesJ354" localSheetId="5" hidden="1">#REF!</definedName>
    <definedName name="IQRCompaniesJ354" localSheetId="6" hidden="1">#REF!</definedName>
    <definedName name="IQRCompaniesJ354" localSheetId="7" hidden="1">#REF!</definedName>
    <definedName name="IQRCompaniesJ354" hidden="1">#REF!</definedName>
    <definedName name="IQRCompaniesJ355" localSheetId="5" hidden="1">#REF!</definedName>
    <definedName name="IQRCompaniesJ355" localSheetId="6" hidden="1">#REF!</definedName>
    <definedName name="IQRCompaniesJ355" localSheetId="7" hidden="1">#REF!</definedName>
    <definedName name="IQRCompaniesJ355" hidden="1">#REF!</definedName>
    <definedName name="IQRCompaniesJ356" localSheetId="5" hidden="1">#REF!</definedName>
    <definedName name="IQRCompaniesJ356" localSheetId="6" hidden="1">#REF!</definedName>
    <definedName name="IQRCompaniesJ356" localSheetId="7" hidden="1">#REF!</definedName>
    <definedName name="IQRCompaniesJ356" hidden="1">#REF!</definedName>
    <definedName name="IQRCompaniesJ357" localSheetId="5" hidden="1">#REF!</definedName>
    <definedName name="IQRCompaniesJ357" localSheetId="6" hidden="1">#REF!</definedName>
    <definedName name="IQRCompaniesJ357" localSheetId="7" hidden="1">#REF!</definedName>
    <definedName name="IQRCompaniesJ357" hidden="1">#REF!</definedName>
    <definedName name="IQRCompaniesJ358" localSheetId="5" hidden="1">#REF!</definedName>
    <definedName name="IQRCompaniesJ358" localSheetId="6" hidden="1">#REF!</definedName>
    <definedName name="IQRCompaniesJ358" localSheetId="7" hidden="1">#REF!</definedName>
    <definedName name="IQRCompaniesJ358" hidden="1">#REF!</definedName>
    <definedName name="IQRCompaniesJ359" localSheetId="5" hidden="1">#REF!</definedName>
    <definedName name="IQRCompaniesJ359" localSheetId="6" hidden="1">#REF!</definedName>
    <definedName name="IQRCompaniesJ359" localSheetId="7" hidden="1">#REF!</definedName>
    <definedName name="IQRCompaniesJ359" hidden="1">#REF!</definedName>
    <definedName name="IQRCompaniesJ36" localSheetId="5" hidden="1">#REF!</definedName>
    <definedName name="IQRCompaniesJ36" localSheetId="6" hidden="1">#REF!</definedName>
    <definedName name="IQRCompaniesJ36" localSheetId="7" hidden="1">#REF!</definedName>
    <definedName name="IQRCompaniesJ36" hidden="1">#REF!</definedName>
    <definedName name="IQRCompaniesJ360" localSheetId="5" hidden="1">#REF!</definedName>
    <definedName name="IQRCompaniesJ360" localSheetId="6" hidden="1">#REF!</definedName>
    <definedName name="IQRCompaniesJ360" localSheetId="7" hidden="1">#REF!</definedName>
    <definedName name="IQRCompaniesJ360" hidden="1">#REF!</definedName>
    <definedName name="IQRCompaniesJ361" localSheetId="5" hidden="1">#REF!</definedName>
    <definedName name="IQRCompaniesJ361" localSheetId="6" hidden="1">#REF!</definedName>
    <definedName name="IQRCompaniesJ361" localSheetId="7" hidden="1">#REF!</definedName>
    <definedName name="IQRCompaniesJ361" hidden="1">#REF!</definedName>
    <definedName name="IQRCompaniesJ362" localSheetId="5" hidden="1">#REF!</definedName>
    <definedName name="IQRCompaniesJ362" localSheetId="6" hidden="1">#REF!</definedName>
    <definedName name="IQRCompaniesJ362" localSheetId="7" hidden="1">#REF!</definedName>
    <definedName name="IQRCompaniesJ362" hidden="1">#REF!</definedName>
    <definedName name="IQRCompaniesJ363" localSheetId="5" hidden="1">#REF!</definedName>
    <definedName name="IQRCompaniesJ363" localSheetId="6" hidden="1">#REF!</definedName>
    <definedName name="IQRCompaniesJ363" localSheetId="7" hidden="1">#REF!</definedName>
    <definedName name="IQRCompaniesJ363" hidden="1">#REF!</definedName>
    <definedName name="IQRCompaniesJ364" localSheetId="5" hidden="1">#REF!</definedName>
    <definedName name="IQRCompaniesJ364" localSheetId="6" hidden="1">#REF!</definedName>
    <definedName name="IQRCompaniesJ364" localSheetId="7" hidden="1">#REF!</definedName>
    <definedName name="IQRCompaniesJ364" hidden="1">#REF!</definedName>
    <definedName name="IQRCompaniesJ365" localSheetId="5" hidden="1">#REF!</definedName>
    <definedName name="IQRCompaniesJ365" localSheetId="6" hidden="1">#REF!</definedName>
    <definedName name="IQRCompaniesJ365" localSheetId="7" hidden="1">#REF!</definedName>
    <definedName name="IQRCompaniesJ365" hidden="1">#REF!</definedName>
    <definedName name="IQRCompaniesJ366" localSheetId="5" hidden="1">#REF!</definedName>
    <definedName name="IQRCompaniesJ366" localSheetId="6" hidden="1">#REF!</definedName>
    <definedName name="IQRCompaniesJ366" localSheetId="7" hidden="1">#REF!</definedName>
    <definedName name="IQRCompaniesJ366" hidden="1">#REF!</definedName>
    <definedName name="IQRCompaniesJ367" localSheetId="5" hidden="1">#REF!</definedName>
    <definedName name="IQRCompaniesJ367" localSheetId="6" hidden="1">#REF!</definedName>
    <definedName name="IQRCompaniesJ367" localSheetId="7" hidden="1">#REF!</definedName>
    <definedName name="IQRCompaniesJ367" hidden="1">#REF!</definedName>
    <definedName name="IQRCompaniesJ368" localSheetId="5" hidden="1">#REF!</definedName>
    <definedName name="IQRCompaniesJ368" localSheetId="6" hidden="1">#REF!</definedName>
    <definedName name="IQRCompaniesJ368" localSheetId="7" hidden="1">#REF!</definedName>
    <definedName name="IQRCompaniesJ368" hidden="1">#REF!</definedName>
    <definedName name="IQRCompaniesJ369" localSheetId="5" hidden="1">#REF!</definedName>
    <definedName name="IQRCompaniesJ369" localSheetId="6" hidden="1">#REF!</definedName>
    <definedName name="IQRCompaniesJ369" localSheetId="7" hidden="1">#REF!</definedName>
    <definedName name="IQRCompaniesJ369" hidden="1">#REF!</definedName>
    <definedName name="IQRCompaniesJ37" localSheetId="5" hidden="1">#REF!</definedName>
    <definedName name="IQRCompaniesJ37" localSheetId="6" hidden="1">#REF!</definedName>
    <definedName name="IQRCompaniesJ37" localSheetId="7" hidden="1">#REF!</definedName>
    <definedName name="IQRCompaniesJ37" hidden="1">#REF!</definedName>
    <definedName name="IQRCompaniesJ370" localSheetId="5" hidden="1">#REF!</definedName>
    <definedName name="IQRCompaniesJ370" localSheetId="6" hidden="1">#REF!</definedName>
    <definedName name="IQRCompaniesJ370" localSheetId="7" hidden="1">#REF!</definedName>
    <definedName name="IQRCompaniesJ370" hidden="1">#REF!</definedName>
    <definedName name="IQRCompaniesJ371" localSheetId="5" hidden="1">#REF!</definedName>
    <definedName name="IQRCompaniesJ371" localSheetId="6" hidden="1">#REF!</definedName>
    <definedName name="IQRCompaniesJ371" localSheetId="7" hidden="1">#REF!</definedName>
    <definedName name="IQRCompaniesJ371" hidden="1">#REF!</definedName>
    <definedName name="IQRCompaniesJ372" localSheetId="5" hidden="1">#REF!</definedName>
    <definedName name="IQRCompaniesJ372" localSheetId="6" hidden="1">#REF!</definedName>
    <definedName name="IQRCompaniesJ372" localSheetId="7" hidden="1">#REF!</definedName>
    <definedName name="IQRCompaniesJ372" hidden="1">#REF!</definedName>
    <definedName name="IQRCompaniesJ373" localSheetId="5" hidden="1">#REF!</definedName>
    <definedName name="IQRCompaniesJ373" localSheetId="6" hidden="1">#REF!</definedName>
    <definedName name="IQRCompaniesJ373" localSheetId="7" hidden="1">#REF!</definedName>
    <definedName name="IQRCompaniesJ373" hidden="1">#REF!</definedName>
    <definedName name="IQRCompaniesJ374" localSheetId="5" hidden="1">#REF!</definedName>
    <definedName name="IQRCompaniesJ374" localSheetId="6" hidden="1">#REF!</definedName>
    <definedName name="IQRCompaniesJ374" localSheetId="7" hidden="1">#REF!</definedName>
    <definedName name="IQRCompaniesJ374" hidden="1">#REF!</definedName>
    <definedName name="IQRCompaniesJ375" localSheetId="5" hidden="1">#REF!</definedName>
    <definedName name="IQRCompaniesJ375" localSheetId="6" hidden="1">#REF!</definedName>
    <definedName name="IQRCompaniesJ375" localSheetId="7" hidden="1">#REF!</definedName>
    <definedName name="IQRCompaniesJ375" hidden="1">#REF!</definedName>
    <definedName name="IQRCompaniesJ376" localSheetId="5" hidden="1">#REF!</definedName>
    <definedName name="IQRCompaniesJ376" localSheetId="6" hidden="1">#REF!</definedName>
    <definedName name="IQRCompaniesJ376" localSheetId="7" hidden="1">#REF!</definedName>
    <definedName name="IQRCompaniesJ376" hidden="1">#REF!</definedName>
    <definedName name="IQRCompaniesJ377" localSheetId="5" hidden="1">#REF!</definedName>
    <definedName name="IQRCompaniesJ377" localSheetId="6" hidden="1">#REF!</definedName>
    <definedName name="IQRCompaniesJ377" localSheetId="7" hidden="1">#REF!</definedName>
    <definedName name="IQRCompaniesJ377" hidden="1">#REF!</definedName>
    <definedName name="IQRCompaniesJ378" localSheetId="5" hidden="1">#REF!</definedName>
    <definedName name="IQRCompaniesJ378" localSheetId="6" hidden="1">#REF!</definedName>
    <definedName name="IQRCompaniesJ378" localSheetId="7" hidden="1">#REF!</definedName>
    <definedName name="IQRCompaniesJ378" hidden="1">#REF!</definedName>
    <definedName name="IQRCompaniesJ379" localSheetId="5" hidden="1">#REF!</definedName>
    <definedName name="IQRCompaniesJ379" localSheetId="6" hidden="1">#REF!</definedName>
    <definedName name="IQRCompaniesJ379" localSheetId="7" hidden="1">#REF!</definedName>
    <definedName name="IQRCompaniesJ379" hidden="1">#REF!</definedName>
    <definedName name="IQRCompaniesJ38" localSheetId="5" hidden="1">#REF!</definedName>
    <definedName name="IQRCompaniesJ38" localSheetId="6" hidden="1">#REF!</definedName>
    <definedName name="IQRCompaniesJ38" localSheetId="7" hidden="1">#REF!</definedName>
    <definedName name="IQRCompaniesJ38" hidden="1">#REF!</definedName>
    <definedName name="IQRCompaniesJ380" localSheetId="5" hidden="1">#REF!</definedName>
    <definedName name="IQRCompaniesJ380" localSheetId="6" hidden="1">#REF!</definedName>
    <definedName name="IQRCompaniesJ380" localSheetId="7" hidden="1">#REF!</definedName>
    <definedName name="IQRCompaniesJ380" hidden="1">#REF!</definedName>
    <definedName name="IQRCompaniesJ381" localSheetId="5" hidden="1">#REF!</definedName>
    <definedName name="IQRCompaniesJ381" localSheetId="6" hidden="1">#REF!</definedName>
    <definedName name="IQRCompaniesJ381" localSheetId="7" hidden="1">#REF!</definedName>
    <definedName name="IQRCompaniesJ381" hidden="1">#REF!</definedName>
    <definedName name="IQRCompaniesJ382" localSheetId="5" hidden="1">#REF!</definedName>
    <definedName name="IQRCompaniesJ382" localSheetId="6" hidden="1">#REF!</definedName>
    <definedName name="IQRCompaniesJ382" localSheetId="7" hidden="1">#REF!</definedName>
    <definedName name="IQRCompaniesJ382" hidden="1">#REF!</definedName>
    <definedName name="IQRCompaniesJ383" localSheetId="5" hidden="1">#REF!</definedName>
    <definedName name="IQRCompaniesJ383" localSheetId="6" hidden="1">#REF!</definedName>
    <definedName name="IQRCompaniesJ383" localSheetId="7" hidden="1">#REF!</definedName>
    <definedName name="IQRCompaniesJ383" hidden="1">#REF!</definedName>
    <definedName name="IQRCompaniesJ384" localSheetId="5" hidden="1">#REF!</definedName>
    <definedName name="IQRCompaniesJ384" localSheetId="6" hidden="1">#REF!</definedName>
    <definedName name="IQRCompaniesJ384" localSheetId="7" hidden="1">#REF!</definedName>
    <definedName name="IQRCompaniesJ384" hidden="1">#REF!</definedName>
    <definedName name="IQRCompaniesJ385" localSheetId="5" hidden="1">#REF!</definedName>
    <definedName name="IQRCompaniesJ385" localSheetId="6" hidden="1">#REF!</definedName>
    <definedName name="IQRCompaniesJ385" localSheetId="7" hidden="1">#REF!</definedName>
    <definedName name="IQRCompaniesJ385" hidden="1">#REF!</definedName>
    <definedName name="IQRCompaniesJ386" localSheetId="5" hidden="1">#REF!</definedName>
    <definedName name="IQRCompaniesJ386" localSheetId="6" hidden="1">#REF!</definedName>
    <definedName name="IQRCompaniesJ386" localSheetId="7" hidden="1">#REF!</definedName>
    <definedName name="IQRCompaniesJ386" hidden="1">#REF!</definedName>
    <definedName name="IQRCompaniesJ387" localSheetId="5" hidden="1">#REF!</definedName>
    <definedName name="IQRCompaniesJ387" localSheetId="6" hidden="1">#REF!</definedName>
    <definedName name="IQRCompaniesJ387" localSheetId="7" hidden="1">#REF!</definedName>
    <definedName name="IQRCompaniesJ387" hidden="1">#REF!</definedName>
    <definedName name="IQRCompaniesJ388" localSheetId="5" hidden="1">#REF!</definedName>
    <definedName name="IQRCompaniesJ388" localSheetId="6" hidden="1">#REF!</definedName>
    <definedName name="IQRCompaniesJ388" localSheetId="7" hidden="1">#REF!</definedName>
    <definedName name="IQRCompaniesJ388" hidden="1">#REF!</definedName>
    <definedName name="IQRCompaniesJ389" localSheetId="5" hidden="1">#REF!</definedName>
    <definedName name="IQRCompaniesJ389" localSheetId="6" hidden="1">#REF!</definedName>
    <definedName name="IQRCompaniesJ389" localSheetId="7" hidden="1">#REF!</definedName>
    <definedName name="IQRCompaniesJ389" hidden="1">#REF!</definedName>
    <definedName name="IQRCompaniesJ39" localSheetId="5" hidden="1">#REF!</definedName>
    <definedName name="IQRCompaniesJ39" localSheetId="6" hidden="1">#REF!</definedName>
    <definedName name="IQRCompaniesJ39" localSheetId="7" hidden="1">#REF!</definedName>
    <definedName name="IQRCompaniesJ39" hidden="1">#REF!</definedName>
    <definedName name="IQRCompaniesJ390" localSheetId="5" hidden="1">#REF!</definedName>
    <definedName name="IQRCompaniesJ390" localSheetId="6" hidden="1">#REF!</definedName>
    <definedName name="IQRCompaniesJ390" localSheetId="7" hidden="1">#REF!</definedName>
    <definedName name="IQRCompaniesJ390" hidden="1">#REF!</definedName>
    <definedName name="IQRCompaniesJ391" localSheetId="5" hidden="1">#REF!</definedName>
    <definedName name="IQRCompaniesJ391" localSheetId="6" hidden="1">#REF!</definedName>
    <definedName name="IQRCompaniesJ391" localSheetId="7" hidden="1">#REF!</definedName>
    <definedName name="IQRCompaniesJ391" hidden="1">#REF!</definedName>
    <definedName name="IQRCompaniesJ392" localSheetId="5" hidden="1">#REF!</definedName>
    <definedName name="IQRCompaniesJ392" localSheetId="6" hidden="1">#REF!</definedName>
    <definedName name="IQRCompaniesJ392" localSheetId="7" hidden="1">#REF!</definedName>
    <definedName name="IQRCompaniesJ392" hidden="1">#REF!</definedName>
    <definedName name="IQRCompaniesJ393" localSheetId="5" hidden="1">#REF!</definedName>
    <definedName name="IQRCompaniesJ393" localSheetId="6" hidden="1">#REF!</definedName>
    <definedName name="IQRCompaniesJ393" localSheetId="7" hidden="1">#REF!</definedName>
    <definedName name="IQRCompaniesJ393" hidden="1">#REF!</definedName>
    <definedName name="IQRCompaniesJ394" localSheetId="5" hidden="1">#REF!</definedName>
    <definedName name="IQRCompaniesJ394" localSheetId="6" hidden="1">#REF!</definedName>
    <definedName name="IQRCompaniesJ394" localSheetId="7" hidden="1">#REF!</definedName>
    <definedName name="IQRCompaniesJ394" hidden="1">#REF!</definedName>
    <definedName name="IQRCompaniesJ395" localSheetId="5" hidden="1">#REF!</definedName>
    <definedName name="IQRCompaniesJ395" localSheetId="6" hidden="1">#REF!</definedName>
    <definedName name="IQRCompaniesJ395" localSheetId="7" hidden="1">#REF!</definedName>
    <definedName name="IQRCompaniesJ395" hidden="1">#REF!</definedName>
    <definedName name="IQRCompaniesJ396" localSheetId="5" hidden="1">#REF!</definedName>
    <definedName name="IQRCompaniesJ396" localSheetId="6" hidden="1">#REF!</definedName>
    <definedName name="IQRCompaniesJ396" localSheetId="7" hidden="1">#REF!</definedName>
    <definedName name="IQRCompaniesJ396" hidden="1">#REF!</definedName>
    <definedName name="IQRCompaniesJ397" localSheetId="5" hidden="1">#REF!</definedName>
    <definedName name="IQRCompaniesJ397" localSheetId="6" hidden="1">#REF!</definedName>
    <definedName name="IQRCompaniesJ397" localSheetId="7" hidden="1">#REF!</definedName>
    <definedName name="IQRCompaniesJ397" hidden="1">#REF!</definedName>
    <definedName name="IQRCompaniesJ398" localSheetId="5" hidden="1">#REF!</definedName>
    <definedName name="IQRCompaniesJ398" localSheetId="6" hidden="1">#REF!</definedName>
    <definedName name="IQRCompaniesJ398" localSheetId="7" hidden="1">#REF!</definedName>
    <definedName name="IQRCompaniesJ398" hidden="1">#REF!</definedName>
    <definedName name="IQRCompaniesJ399" localSheetId="5" hidden="1">#REF!</definedName>
    <definedName name="IQRCompaniesJ399" localSheetId="6" hidden="1">#REF!</definedName>
    <definedName name="IQRCompaniesJ399" localSheetId="7" hidden="1">#REF!</definedName>
    <definedName name="IQRCompaniesJ399" hidden="1">#REF!</definedName>
    <definedName name="IQRCompaniesJ40" localSheetId="5" hidden="1">#REF!</definedName>
    <definedName name="IQRCompaniesJ40" localSheetId="6" hidden="1">#REF!</definedName>
    <definedName name="IQRCompaniesJ40" localSheetId="7" hidden="1">#REF!</definedName>
    <definedName name="IQRCompaniesJ40" hidden="1">#REF!</definedName>
    <definedName name="IQRCompaniesJ400" localSheetId="5" hidden="1">#REF!</definedName>
    <definedName name="IQRCompaniesJ400" localSheetId="6" hidden="1">#REF!</definedName>
    <definedName name="IQRCompaniesJ400" localSheetId="7" hidden="1">#REF!</definedName>
    <definedName name="IQRCompaniesJ400" hidden="1">#REF!</definedName>
    <definedName name="IQRCompaniesJ401" localSheetId="5" hidden="1">#REF!</definedName>
    <definedName name="IQRCompaniesJ401" localSheetId="6" hidden="1">#REF!</definedName>
    <definedName name="IQRCompaniesJ401" localSheetId="7" hidden="1">#REF!</definedName>
    <definedName name="IQRCompaniesJ401" hidden="1">#REF!</definedName>
    <definedName name="IQRCompaniesJ402" localSheetId="5" hidden="1">#REF!</definedName>
    <definedName name="IQRCompaniesJ402" localSheetId="6" hidden="1">#REF!</definedName>
    <definedName name="IQRCompaniesJ402" localSheetId="7" hidden="1">#REF!</definedName>
    <definedName name="IQRCompaniesJ402" hidden="1">#REF!</definedName>
    <definedName name="IQRCompaniesJ403" localSheetId="5" hidden="1">#REF!</definedName>
    <definedName name="IQRCompaniesJ403" localSheetId="6" hidden="1">#REF!</definedName>
    <definedName name="IQRCompaniesJ403" localSheetId="7" hidden="1">#REF!</definedName>
    <definedName name="IQRCompaniesJ403" hidden="1">#REF!</definedName>
    <definedName name="IQRCompaniesJ404" localSheetId="5" hidden="1">#REF!</definedName>
    <definedName name="IQRCompaniesJ404" localSheetId="6" hidden="1">#REF!</definedName>
    <definedName name="IQRCompaniesJ404" localSheetId="7" hidden="1">#REF!</definedName>
    <definedName name="IQRCompaniesJ404" hidden="1">#REF!</definedName>
    <definedName name="IQRCompaniesJ405" localSheetId="5" hidden="1">#REF!</definedName>
    <definedName name="IQRCompaniesJ405" localSheetId="6" hidden="1">#REF!</definedName>
    <definedName name="IQRCompaniesJ405" localSheetId="7" hidden="1">#REF!</definedName>
    <definedName name="IQRCompaniesJ405" hidden="1">#REF!</definedName>
    <definedName name="IQRCompaniesJ406" localSheetId="5" hidden="1">#REF!</definedName>
    <definedName name="IQRCompaniesJ406" localSheetId="6" hidden="1">#REF!</definedName>
    <definedName name="IQRCompaniesJ406" localSheetId="7" hidden="1">#REF!</definedName>
    <definedName name="IQRCompaniesJ406" hidden="1">#REF!</definedName>
    <definedName name="IQRCompaniesJ407" localSheetId="5" hidden="1">#REF!</definedName>
    <definedName name="IQRCompaniesJ407" localSheetId="6" hidden="1">#REF!</definedName>
    <definedName name="IQRCompaniesJ407" localSheetId="7" hidden="1">#REF!</definedName>
    <definedName name="IQRCompaniesJ407" hidden="1">#REF!</definedName>
    <definedName name="IQRCompaniesJ408" localSheetId="5" hidden="1">#REF!</definedName>
    <definedName name="IQRCompaniesJ408" localSheetId="6" hidden="1">#REF!</definedName>
    <definedName name="IQRCompaniesJ408" localSheetId="7" hidden="1">#REF!</definedName>
    <definedName name="IQRCompaniesJ408" hidden="1">#REF!</definedName>
    <definedName name="IQRCompaniesJ409" localSheetId="5" hidden="1">#REF!</definedName>
    <definedName name="IQRCompaniesJ409" localSheetId="6" hidden="1">#REF!</definedName>
    <definedName name="IQRCompaniesJ409" localSheetId="7" hidden="1">#REF!</definedName>
    <definedName name="IQRCompaniesJ409" hidden="1">#REF!</definedName>
    <definedName name="IQRCompaniesJ41" localSheetId="5" hidden="1">#REF!</definedName>
    <definedName name="IQRCompaniesJ41" localSheetId="6" hidden="1">#REF!</definedName>
    <definedName name="IQRCompaniesJ41" localSheetId="7" hidden="1">#REF!</definedName>
    <definedName name="IQRCompaniesJ41" hidden="1">#REF!</definedName>
    <definedName name="IQRCompaniesJ410" localSheetId="5" hidden="1">#REF!</definedName>
    <definedName name="IQRCompaniesJ410" localSheetId="6" hidden="1">#REF!</definedName>
    <definedName name="IQRCompaniesJ410" localSheetId="7" hidden="1">#REF!</definedName>
    <definedName name="IQRCompaniesJ410" hidden="1">#REF!</definedName>
    <definedName name="IQRCompaniesJ411" localSheetId="5" hidden="1">#REF!</definedName>
    <definedName name="IQRCompaniesJ411" localSheetId="6" hidden="1">#REF!</definedName>
    <definedName name="IQRCompaniesJ411" localSheetId="7" hidden="1">#REF!</definedName>
    <definedName name="IQRCompaniesJ411" hidden="1">#REF!</definedName>
    <definedName name="IQRCompaniesJ412" localSheetId="5" hidden="1">#REF!</definedName>
    <definedName name="IQRCompaniesJ412" localSheetId="6" hidden="1">#REF!</definedName>
    <definedName name="IQRCompaniesJ412" localSheetId="7" hidden="1">#REF!</definedName>
    <definedName name="IQRCompaniesJ412" hidden="1">#REF!</definedName>
    <definedName name="IQRCompaniesJ413" localSheetId="5" hidden="1">#REF!</definedName>
    <definedName name="IQRCompaniesJ413" localSheetId="6" hidden="1">#REF!</definedName>
    <definedName name="IQRCompaniesJ413" localSheetId="7" hidden="1">#REF!</definedName>
    <definedName name="IQRCompaniesJ413" hidden="1">#REF!</definedName>
    <definedName name="IQRCompaniesJ414" localSheetId="5" hidden="1">#REF!</definedName>
    <definedName name="IQRCompaniesJ414" localSheetId="6" hidden="1">#REF!</definedName>
    <definedName name="IQRCompaniesJ414" localSheetId="7" hidden="1">#REF!</definedName>
    <definedName name="IQRCompaniesJ414" hidden="1">#REF!</definedName>
    <definedName name="IQRCompaniesJ415" localSheetId="5" hidden="1">#REF!</definedName>
    <definedName name="IQRCompaniesJ415" localSheetId="6" hidden="1">#REF!</definedName>
    <definedName name="IQRCompaniesJ415" localSheetId="7" hidden="1">#REF!</definedName>
    <definedName name="IQRCompaniesJ415" hidden="1">#REF!</definedName>
    <definedName name="IQRCompaniesJ416" localSheetId="5" hidden="1">#REF!</definedName>
    <definedName name="IQRCompaniesJ416" localSheetId="6" hidden="1">#REF!</definedName>
    <definedName name="IQRCompaniesJ416" localSheetId="7" hidden="1">#REF!</definedName>
    <definedName name="IQRCompaniesJ416" hidden="1">#REF!</definedName>
    <definedName name="IQRCompaniesJ417" localSheetId="5" hidden="1">#REF!</definedName>
    <definedName name="IQRCompaniesJ417" localSheetId="6" hidden="1">#REF!</definedName>
    <definedName name="IQRCompaniesJ417" localSheetId="7" hidden="1">#REF!</definedName>
    <definedName name="IQRCompaniesJ417" hidden="1">#REF!</definedName>
    <definedName name="IQRCompaniesJ418" localSheetId="5" hidden="1">#REF!</definedName>
    <definedName name="IQRCompaniesJ418" localSheetId="6" hidden="1">#REF!</definedName>
    <definedName name="IQRCompaniesJ418" localSheetId="7" hidden="1">#REF!</definedName>
    <definedName name="IQRCompaniesJ418" hidden="1">#REF!</definedName>
    <definedName name="IQRCompaniesJ419" localSheetId="5" hidden="1">#REF!</definedName>
    <definedName name="IQRCompaniesJ419" localSheetId="6" hidden="1">#REF!</definedName>
    <definedName name="IQRCompaniesJ419" localSheetId="7" hidden="1">#REF!</definedName>
    <definedName name="IQRCompaniesJ419" hidden="1">#REF!</definedName>
    <definedName name="IQRCompaniesJ42" localSheetId="5" hidden="1">#REF!</definedName>
    <definedName name="IQRCompaniesJ42" localSheetId="6" hidden="1">#REF!</definedName>
    <definedName name="IQRCompaniesJ42" localSheetId="7" hidden="1">#REF!</definedName>
    <definedName name="IQRCompaniesJ42" hidden="1">#REF!</definedName>
    <definedName name="IQRCompaniesJ420" localSheetId="5" hidden="1">#REF!</definedName>
    <definedName name="IQRCompaniesJ420" localSheetId="6" hidden="1">#REF!</definedName>
    <definedName name="IQRCompaniesJ420" localSheetId="7" hidden="1">#REF!</definedName>
    <definedName name="IQRCompaniesJ420" hidden="1">#REF!</definedName>
    <definedName name="IQRCompaniesJ421" localSheetId="5" hidden="1">#REF!</definedName>
    <definedName name="IQRCompaniesJ421" localSheetId="6" hidden="1">#REF!</definedName>
    <definedName name="IQRCompaniesJ421" localSheetId="7" hidden="1">#REF!</definedName>
    <definedName name="IQRCompaniesJ421" hidden="1">#REF!</definedName>
    <definedName name="IQRCompaniesJ422" localSheetId="5" hidden="1">#REF!</definedName>
    <definedName name="IQRCompaniesJ422" localSheetId="6" hidden="1">#REF!</definedName>
    <definedName name="IQRCompaniesJ422" localSheetId="7" hidden="1">#REF!</definedName>
    <definedName name="IQRCompaniesJ422" hidden="1">#REF!</definedName>
    <definedName name="IQRCompaniesJ423" localSheetId="5" hidden="1">#REF!</definedName>
    <definedName name="IQRCompaniesJ423" localSheetId="6" hidden="1">#REF!</definedName>
    <definedName name="IQRCompaniesJ423" localSheetId="7" hidden="1">#REF!</definedName>
    <definedName name="IQRCompaniesJ423" hidden="1">#REF!</definedName>
    <definedName name="IQRCompaniesJ424" localSheetId="5" hidden="1">#REF!</definedName>
    <definedName name="IQRCompaniesJ424" localSheetId="6" hidden="1">#REF!</definedName>
    <definedName name="IQRCompaniesJ424" localSheetId="7" hidden="1">#REF!</definedName>
    <definedName name="IQRCompaniesJ424" hidden="1">#REF!</definedName>
    <definedName name="IQRCompaniesJ425" localSheetId="5" hidden="1">#REF!</definedName>
    <definedName name="IQRCompaniesJ425" localSheetId="6" hidden="1">#REF!</definedName>
    <definedName name="IQRCompaniesJ425" localSheetId="7" hidden="1">#REF!</definedName>
    <definedName name="IQRCompaniesJ425" hidden="1">#REF!</definedName>
    <definedName name="IQRCompaniesJ426" localSheetId="5" hidden="1">#REF!</definedName>
    <definedName name="IQRCompaniesJ426" localSheetId="6" hidden="1">#REF!</definedName>
    <definedName name="IQRCompaniesJ426" localSheetId="7" hidden="1">#REF!</definedName>
    <definedName name="IQRCompaniesJ426" hidden="1">#REF!</definedName>
    <definedName name="IQRCompaniesJ427" localSheetId="5" hidden="1">#REF!</definedName>
    <definedName name="IQRCompaniesJ427" localSheetId="6" hidden="1">#REF!</definedName>
    <definedName name="IQRCompaniesJ427" localSheetId="7" hidden="1">#REF!</definedName>
    <definedName name="IQRCompaniesJ427" hidden="1">#REF!</definedName>
    <definedName name="IQRCompaniesJ428" localSheetId="5" hidden="1">#REF!</definedName>
    <definedName name="IQRCompaniesJ428" localSheetId="6" hidden="1">#REF!</definedName>
    <definedName name="IQRCompaniesJ428" localSheetId="7" hidden="1">#REF!</definedName>
    <definedName name="IQRCompaniesJ428" hidden="1">#REF!</definedName>
    <definedName name="IQRCompaniesJ429" localSheetId="5" hidden="1">#REF!</definedName>
    <definedName name="IQRCompaniesJ429" localSheetId="6" hidden="1">#REF!</definedName>
    <definedName name="IQRCompaniesJ429" localSheetId="7" hidden="1">#REF!</definedName>
    <definedName name="IQRCompaniesJ429" hidden="1">#REF!</definedName>
    <definedName name="IQRCompaniesJ43" localSheetId="5" hidden="1">#REF!</definedName>
    <definedName name="IQRCompaniesJ43" localSheetId="6" hidden="1">#REF!</definedName>
    <definedName name="IQRCompaniesJ43" localSheetId="7" hidden="1">#REF!</definedName>
    <definedName name="IQRCompaniesJ43" hidden="1">#REF!</definedName>
    <definedName name="IQRCompaniesJ430" localSheetId="5" hidden="1">#REF!</definedName>
    <definedName name="IQRCompaniesJ430" localSheetId="6" hidden="1">#REF!</definedName>
    <definedName name="IQRCompaniesJ430" localSheetId="7" hidden="1">#REF!</definedName>
    <definedName name="IQRCompaniesJ430" hidden="1">#REF!</definedName>
    <definedName name="IQRCompaniesJ431" localSheetId="5" hidden="1">#REF!</definedName>
    <definedName name="IQRCompaniesJ431" localSheetId="6" hidden="1">#REF!</definedName>
    <definedName name="IQRCompaniesJ431" localSheetId="7" hidden="1">#REF!</definedName>
    <definedName name="IQRCompaniesJ431" hidden="1">#REF!</definedName>
    <definedName name="IQRCompaniesJ432" localSheetId="5" hidden="1">#REF!</definedName>
    <definedName name="IQRCompaniesJ432" localSheetId="6" hidden="1">#REF!</definedName>
    <definedName name="IQRCompaniesJ432" localSheetId="7" hidden="1">#REF!</definedName>
    <definedName name="IQRCompaniesJ432" hidden="1">#REF!</definedName>
    <definedName name="IQRCompaniesJ433" localSheetId="5" hidden="1">#REF!</definedName>
    <definedName name="IQRCompaniesJ433" localSheetId="6" hidden="1">#REF!</definedName>
    <definedName name="IQRCompaniesJ433" localSheetId="7" hidden="1">#REF!</definedName>
    <definedName name="IQRCompaniesJ433" hidden="1">#REF!</definedName>
    <definedName name="IQRCompaniesJ434" localSheetId="5" hidden="1">#REF!</definedName>
    <definedName name="IQRCompaniesJ434" localSheetId="6" hidden="1">#REF!</definedName>
    <definedName name="IQRCompaniesJ434" localSheetId="7" hidden="1">#REF!</definedName>
    <definedName name="IQRCompaniesJ434" hidden="1">#REF!</definedName>
    <definedName name="IQRCompaniesJ435" localSheetId="5" hidden="1">#REF!</definedName>
    <definedName name="IQRCompaniesJ435" localSheetId="6" hidden="1">#REF!</definedName>
    <definedName name="IQRCompaniesJ435" localSheetId="7" hidden="1">#REF!</definedName>
    <definedName name="IQRCompaniesJ435" hidden="1">#REF!</definedName>
    <definedName name="IQRCompaniesJ436" localSheetId="5" hidden="1">#REF!</definedName>
    <definedName name="IQRCompaniesJ436" localSheetId="6" hidden="1">#REF!</definedName>
    <definedName name="IQRCompaniesJ436" localSheetId="7" hidden="1">#REF!</definedName>
    <definedName name="IQRCompaniesJ436" hidden="1">#REF!</definedName>
    <definedName name="IQRCompaniesJ437" localSheetId="5" hidden="1">#REF!</definedName>
    <definedName name="IQRCompaniesJ437" localSheetId="6" hidden="1">#REF!</definedName>
    <definedName name="IQRCompaniesJ437" localSheetId="7" hidden="1">#REF!</definedName>
    <definedName name="IQRCompaniesJ437" hidden="1">#REF!</definedName>
    <definedName name="IQRCompaniesJ438" localSheetId="5" hidden="1">#REF!</definedName>
    <definedName name="IQRCompaniesJ438" localSheetId="6" hidden="1">#REF!</definedName>
    <definedName name="IQRCompaniesJ438" localSheetId="7" hidden="1">#REF!</definedName>
    <definedName name="IQRCompaniesJ438" hidden="1">#REF!</definedName>
    <definedName name="IQRCompaniesJ439" localSheetId="5" hidden="1">#REF!</definedName>
    <definedName name="IQRCompaniesJ439" localSheetId="6" hidden="1">#REF!</definedName>
    <definedName name="IQRCompaniesJ439" localSheetId="7" hidden="1">#REF!</definedName>
    <definedName name="IQRCompaniesJ439" hidden="1">#REF!</definedName>
    <definedName name="IQRCompaniesJ44" localSheetId="5" hidden="1">#REF!</definedName>
    <definedName name="IQRCompaniesJ44" localSheetId="6" hidden="1">#REF!</definedName>
    <definedName name="IQRCompaniesJ44" localSheetId="7" hidden="1">#REF!</definedName>
    <definedName name="IQRCompaniesJ44" hidden="1">#REF!</definedName>
    <definedName name="IQRCompaniesJ440" localSheetId="5" hidden="1">#REF!</definedName>
    <definedName name="IQRCompaniesJ440" localSheetId="6" hidden="1">#REF!</definedName>
    <definedName name="IQRCompaniesJ440" localSheetId="7" hidden="1">#REF!</definedName>
    <definedName name="IQRCompaniesJ440" hidden="1">#REF!</definedName>
    <definedName name="IQRCompaniesJ441" localSheetId="5" hidden="1">#REF!</definedName>
    <definedName name="IQRCompaniesJ441" localSheetId="6" hidden="1">#REF!</definedName>
    <definedName name="IQRCompaniesJ441" localSheetId="7" hidden="1">#REF!</definedName>
    <definedName name="IQRCompaniesJ441" hidden="1">#REF!</definedName>
    <definedName name="IQRCompaniesJ442" localSheetId="5" hidden="1">#REF!</definedName>
    <definedName name="IQRCompaniesJ442" localSheetId="6" hidden="1">#REF!</definedName>
    <definedName name="IQRCompaniesJ442" localSheetId="7" hidden="1">#REF!</definedName>
    <definedName name="IQRCompaniesJ442" hidden="1">#REF!</definedName>
    <definedName name="IQRCompaniesJ443" localSheetId="5" hidden="1">#REF!</definedName>
    <definedName name="IQRCompaniesJ443" localSheetId="6" hidden="1">#REF!</definedName>
    <definedName name="IQRCompaniesJ443" localSheetId="7" hidden="1">#REF!</definedName>
    <definedName name="IQRCompaniesJ443" hidden="1">#REF!</definedName>
    <definedName name="IQRCompaniesJ444" localSheetId="5" hidden="1">#REF!</definedName>
    <definedName name="IQRCompaniesJ444" localSheetId="6" hidden="1">#REF!</definedName>
    <definedName name="IQRCompaniesJ444" localSheetId="7" hidden="1">#REF!</definedName>
    <definedName name="IQRCompaniesJ444" hidden="1">#REF!</definedName>
    <definedName name="IQRCompaniesJ445" localSheetId="5" hidden="1">#REF!</definedName>
    <definedName name="IQRCompaniesJ445" localSheetId="6" hidden="1">#REF!</definedName>
    <definedName name="IQRCompaniesJ445" localSheetId="7" hidden="1">#REF!</definedName>
    <definedName name="IQRCompaniesJ445" hidden="1">#REF!</definedName>
    <definedName name="IQRCompaniesJ446" localSheetId="5" hidden="1">#REF!</definedName>
    <definedName name="IQRCompaniesJ446" localSheetId="6" hidden="1">#REF!</definedName>
    <definedName name="IQRCompaniesJ446" localSheetId="7" hidden="1">#REF!</definedName>
    <definedName name="IQRCompaniesJ446" hidden="1">#REF!</definedName>
    <definedName name="IQRCompaniesJ447" localSheetId="5" hidden="1">#REF!</definedName>
    <definedName name="IQRCompaniesJ447" localSheetId="6" hidden="1">#REF!</definedName>
    <definedName name="IQRCompaniesJ447" localSheetId="7" hidden="1">#REF!</definedName>
    <definedName name="IQRCompaniesJ447" hidden="1">#REF!</definedName>
    <definedName name="IQRCompaniesJ448" localSheetId="5" hidden="1">#REF!</definedName>
    <definedName name="IQRCompaniesJ448" localSheetId="6" hidden="1">#REF!</definedName>
    <definedName name="IQRCompaniesJ448" localSheetId="7" hidden="1">#REF!</definedName>
    <definedName name="IQRCompaniesJ448" hidden="1">#REF!</definedName>
    <definedName name="IQRCompaniesJ449" localSheetId="5" hidden="1">#REF!</definedName>
    <definedName name="IQRCompaniesJ449" localSheetId="6" hidden="1">#REF!</definedName>
    <definedName name="IQRCompaniesJ449" localSheetId="7" hidden="1">#REF!</definedName>
    <definedName name="IQRCompaniesJ449" hidden="1">#REF!</definedName>
    <definedName name="IQRCompaniesJ45" localSheetId="5" hidden="1">#REF!</definedName>
    <definedName name="IQRCompaniesJ45" localSheetId="6" hidden="1">#REF!</definedName>
    <definedName name="IQRCompaniesJ45" localSheetId="7" hidden="1">#REF!</definedName>
    <definedName name="IQRCompaniesJ45" hidden="1">#REF!</definedName>
    <definedName name="IQRCompaniesJ450" localSheetId="5" hidden="1">#REF!</definedName>
    <definedName name="IQRCompaniesJ450" localSheetId="6" hidden="1">#REF!</definedName>
    <definedName name="IQRCompaniesJ450" localSheetId="7" hidden="1">#REF!</definedName>
    <definedName name="IQRCompaniesJ450" hidden="1">#REF!</definedName>
    <definedName name="IQRCompaniesJ451" localSheetId="5" hidden="1">#REF!</definedName>
    <definedName name="IQRCompaniesJ451" localSheetId="6" hidden="1">#REF!</definedName>
    <definedName name="IQRCompaniesJ451" localSheetId="7" hidden="1">#REF!</definedName>
    <definedName name="IQRCompaniesJ451" hidden="1">#REF!</definedName>
    <definedName name="IQRCompaniesJ453" localSheetId="5" hidden="1">#REF!</definedName>
    <definedName name="IQRCompaniesJ453" localSheetId="6" hidden="1">#REF!</definedName>
    <definedName name="IQRCompaniesJ453" localSheetId="7" hidden="1">#REF!</definedName>
    <definedName name="IQRCompaniesJ453" hidden="1">#REF!</definedName>
    <definedName name="IQRCompaniesJ454" localSheetId="5" hidden="1">#REF!</definedName>
    <definedName name="IQRCompaniesJ454" localSheetId="6" hidden="1">#REF!</definedName>
    <definedName name="IQRCompaniesJ454" localSheetId="7" hidden="1">#REF!</definedName>
    <definedName name="IQRCompaniesJ454" hidden="1">#REF!</definedName>
    <definedName name="IQRCompaniesJ455" localSheetId="5" hidden="1">#REF!</definedName>
    <definedName name="IQRCompaniesJ455" localSheetId="6" hidden="1">#REF!</definedName>
    <definedName name="IQRCompaniesJ455" localSheetId="7" hidden="1">#REF!</definedName>
    <definedName name="IQRCompaniesJ455" hidden="1">#REF!</definedName>
    <definedName name="IQRCompaniesJ456" localSheetId="5" hidden="1">#REF!</definedName>
    <definedName name="IQRCompaniesJ456" localSheetId="6" hidden="1">#REF!</definedName>
    <definedName name="IQRCompaniesJ456" localSheetId="7" hidden="1">#REF!</definedName>
    <definedName name="IQRCompaniesJ456" hidden="1">#REF!</definedName>
    <definedName name="IQRCompaniesJ457" localSheetId="5" hidden="1">#REF!</definedName>
    <definedName name="IQRCompaniesJ457" localSheetId="6" hidden="1">#REF!</definedName>
    <definedName name="IQRCompaniesJ457" localSheetId="7" hidden="1">#REF!</definedName>
    <definedName name="IQRCompaniesJ457" hidden="1">#REF!</definedName>
    <definedName name="IQRCompaniesJ459" localSheetId="5" hidden="1">#REF!</definedName>
    <definedName name="IQRCompaniesJ459" localSheetId="6" hidden="1">#REF!</definedName>
    <definedName name="IQRCompaniesJ459" localSheetId="7" hidden="1">#REF!</definedName>
    <definedName name="IQRCompaniesJ459" hidden="1">#REF!</definedName>
    <definedName name="IQRCompaniesJ46" localSheetId="5" hidden="1">#REF!</definedName>
    <definedName name="IQRCompaniesJ46" localSheetId="6" hidden="1">#REF!</definedName>
    <definedName name="IQRCompaniesJ46" localSheetId="7" hidden="1">#REF!</definedName>
    <definedName name="IQRCompaniesJ46" hidden="1">#REF!</definedName>
    <definedName name="IQRCompaniesJ460" localSheetId="5" hidden="1">#REF!</definedName>
    <definedName name="IQRCompaniesJ460" localSheetId="6" hidden="1">#REF!</definedName>
    <definedName name="IQRCompaniesJ460" localSheetId="7" hidden="1">#REF!</definedName>
    <definedName name="IQRCompaniesJ460" hidden="1">#REF!</definedName>
    <definedName name="IQRCompaniesJ462" localSheetId="5" hidden="1">#REF!</definedName>
    <definedName name="IQRCompaniesJ462" localSheetId="6" hidden="1">#REF!</definedName>
    <definedName name="IQRCompaniesJ462" localSheetId="7" hidden="1">#REF!</definedName>
    <definedName name="IQRCompaniesJ462" hidden="1">#REF!</definedName>
    <definedName name="IQRCompaniesJ463" localSheetId="5" hidden="1">#REF!</definedName>
    <definedName name="IQRCompaniesJ463" localSheetId="6" hidden="1">#REF!</definedName>
    <definedName name="IQRCompaniesJ463" localSheetId="7" hidden="1">#REF!</definedName>
    <definedName name="IQRCompaniesJ463" hidden="1">#REF!</definedName>
    <definedName name="IQRCompaniesJ464" localSheetId="5" hidden="1">#REF!</definedName>
    <definedName name="IQRCompaniesJ464" localSheetId="6" hidden="1">#REF!</definedName>
    <definedName name="IQRCompaniesJ464" localSheetId="7" hidden="1">#REF!</definedName>
    <definedName name="IQRCompaniesJ464" hidden="1">#REF!</definedName>
    <definedName name="IQRCompaniesJ465" localSheetId="5" hidden="1">#REF!</definedName>
    <definedName name="IQRCompaniesJ465" localSheetId="6" hidden="1">#REF!</definedName>
    <definedName name="IQRCompaniesJ465" localSheetId="7" hidden="1">#REF!</definedName>
    <definedName name="IQRCompaniesJ465" hidden="1">#REF!</definedName>
    <definedName name="IQRCompaniesJ466" localSheetId="5" hidden="1">#REF!</definedName>
    <definedName name="IQRCompaniesJ466" localSheetId="6" hidden="1">#REF!</definedName>
    <definedName name="IQRCompaniesJ466" localSheetId="7" hidden="1">#REF!</definedName>
    <definedName name="IQRCompaniesJ466" hidden="1">#REF!</definedName>
    <definedName name="IQRCompaniesJ467" localSheetId="5" hidden="1">#REF!</definedName>
    <definedName name="IQRCompaniesJ467" localSheetId="6" hidden="1">#REF!</definedName>
    <definedName name="IQRCompaniesJ467" localSheetId="7" hidden="1">#REF!</definedName>
    <definedName name="IQRCompaniesJ467" hidden="1">#REF!</definedName>
    <definedName name="IQRCompaniesJ468" localSheetId="5" hidden="1">#REF!</definedName>
    <definedName name="IQRCompaniesJ468" localSheetId="6" hidden="1">#REF!</definedName>
    <definedName name="IQRCompaniesJ468" localSheetId="7" hidden="1">#REF!</definedName>
    <definedName name="IQRCompaniesJ468" hidden="1">#REF!</definedName>
    <definedName name="IQRCompaniesJ469" localSheetId="5" hidden="1">#REF!</definedName>
    <definedName name="IQRCompaniesJ469" localSheetId="6" hidden="1">#REF!</definedName>
    <definedName name="IQRCompaniesJ469" localSheetId="7" hidden="1">#REF!</definedName>
    <definedName name="IQRCompaniesJ469" hidden="1">#REF!</definedName>
    <definedName name="IQRCompaniesJ47" localSheetId="5" hidden="1">#REF!</definedName>
    <definedName name="IQRCompaniesJ47" localSheetId="6" hidden="1">#REF!</definedName>
    <definedName name="IQRCompaniesJ47" localSheetId="7" hidden="1">#REF!</definedName>
    <definedName name="IQRCompaniesJ47" hidden="1">#REF!</definedName>
    <definedName name="IQRCompaniesJ470" localSheetId="5" hidden="1">#REF!</definedName>
    <definedName name="IQRCompaniesJ470" localSheetId="6" hidden="1">#REF!</definedName>
    <definedName name="IQRCompaniesJ470" localSheetId="7" hidden="1">#REF!</definedName>
    <definedName name="IQRCompaniesJ470" hidden="1">#REF!</definedName>
    <definedName name="IQRCompaniesJ471" localSheetId="5" hidden="1">#REF!</definedName>
    <definedName name="IQRCompaniesJ471" localSheetId="6" hidden="1">#REF!</definedName>
    <definedName name="IQRCompaniesJ471" localSheetId="7" hidden="1">#REF!</definedName>
    <definedName name="IQRCompaniesJ471" hidden="1">#REF!</definedName>
    <definedName name="IQRCompaniesJ472" localSheetId="5" hidden="1">#REF!</definedName>
    <definedName name="IQRCompaniesJ472" localSheetId="6" hidden="1">#REF!</definedName>
    <definedName name="IQRCompaniesJ472" localSheetId="7" hidden="1">#REF!</definedName>
    <definedName name="IQRCompaniesJ472" hidden="1">#REF!</definedName>
    <definedName name="IQRCompaniesJ473" localSheetId="5" hidden="1">#REF!</definedName>
    <definedName name="IQRCompaniesJ473" localSheetId="6" hidden="1">#REF!</definedName>
    <definedName name="IQRCompaniesJ473" localSheetId="7" hidden="1">#REF!</definedName>
    <definedName name="IQRCompaniesJ473" hidden="1">#REF!</definedName>
    <definedName name="IQRCompaniesJ474" localSheetId="5" hidden="1">#REF!</definedName>
    <definedName name="IQRCompaniesJ474" localSheetId="6" hidden="1">#REF!</definedName>
    <definedName name="IQRCompaniesJ474" localSheetId="7" hidden="1">#REF!</definedName>
    <definedName name="IQRCompaniesJ474" hidden="1">#REF!</definedName>
    <definedName name="IQRCompaniesJ475" localSheetId="5" hidden="1">#REF!</definedName>
    <definedName name="IQRCompaniesJ475" localSheetId="6" hidden="1">#REF!</definedName>
    <definedName name="IQRCompaniesJ475" localSheetId="7" hidden="1">#REF!</definedName>
    <definedName name="IQRCompaniesJ475" hidden="1">#REF!</definedName>
    <definedName name="IQRCompaniesJ476" localSheetId="5" hidden="1">#REF!</definedName>
    <definedName name="IQRCompaniesJ476" localSheetId="6" hidden="1">#REF!</definedName>
    <definedName name="IQRCompaniesJ476" localSheetId="7" hidden="1">#REF!</definedName>
    <definedName name="IQRCompaniesJ476" hidden="1">#REF!</definedName>
    <definedName name="IQRCompaniesJ477" localSheetId="5" hidden="1">#REF!</definedName>
    <definedName name="IQRCompaniesJ477" localSheetId="6" hidden="1">#REF!</definedName>
    <definedName name="IQRCompaniesJ477" localSheetId="7" hidden="1">#REF!</definedName>
    <definedName name="IQRCompaniesJ477" hidden="1">#REF!</definedName>
    <definedName name="IQRCompaniesJ479" localSheetId="5" hidden="1">#REF!</definedName>
    <definedName name="IQRCompaniesJ479" localSheetId="6" hidden="1">#REF!</definedName>
    <definedName name="IQRCompaniesJ479" localSheetId="7" hidden="1">#REF!</definedName>
    <definedName name="IQRCompaniesJ479" hidden="1">#REF!</definedName>
    <definedName name="IQRCompaniesJ48" localSheetId="5" hidden="1">#REF!</definedName>
    <definedName name="IQRCompaniesJ48" localSheetId="6" hidden="1">#REF!</definedName>
    <definedName name="IQRCompaniesJ48" localSheetId="7" hidden="1">#REF!</definedName>
    <definedName name="IQRCompaniesJ48" hidden="1">#REF!</definedName>
    <definedName name="IQRCompaniesJ480" localSheetId="5" hidden="1">#REF!</definedName>
    <definedName name="IQRCompaniesJ480" localSheetId="6" hidden="1">#REF!</definedName>
    <definedName name="IQRCompaniesJ480" localSheetId="7" hidden="1">#REF!</definedName>
    <definedName name="IQRCompaniesJ480" hidden="1">#REF!</definedName>
    <definedName name="IQRCompaniesJ482" localSheetId="5" hidden="1">#REF!</definedName>
    <definedName name="IQRCompaniesJ482" localSheetId="6" hidden="1">#REF!</definedName>
    <definedName name="IQRCompaniesJ482" localSheetId="7" hidden="1">#REF!</definedName>
    <definedName name="IQRCompaniesJ482" hidden="1">#REF!</definedName>
    <definedName name="IQRCompaniesJ483" localSheetId="5" hidden="1">#REF!</definedName>
    <definedName name="IQRCompaniesJ483" localSheetId="6" hidden="1">#REF!</definedName>
    <definedName name="IQRCompaniesJ483" localSheetId="7" hidden="1">#REF!</definedName>
    <definedName name="IQRCompaniesJ483" hidden="1">#REF!</definedName>
    <definedName name="IQRCompaniesJ484" localSheetId="5" hidden="1">#REF!</definedName>
    <definedName name="IQRCompaniesJ484" localSheetId="6" hidden="1">#REF!</definedName>
    <definedName name="IQRCompaniesJ484" localSheetId="7" hidden="1">#REF!</definedName>
    <definedName name="IQRCompaniesJ484" hidden="1">#REF!</definedName>
    <definedName name="IQRCompaniesJ485" localSheetId="5" hidden="1">#REF!</definedName>
    <definedName name="IQRCompaniesJ485" localSheetId="6" hidden="1">#REF!</definedName>
    <definedName name="IQRCompaniesJ485" localSheetId="7" hidden="1">#REF!</definedName>
    <definedName name="IQRCompaniesJ485" hidden="1">#REF!</definedName>
    <definedName name="IQRCompaniesJ487" localSheetId="5" hidden="1">#REF!</definedName>
    <definedName name="IQRCompaniesJ487" localSheetId="6" hidden="1">#REF!</definedName>
    <definedName name="IQRCompaniesJ487" localSheetId="7" hidden="1">#REF!</definedName>
    <definedName name="IQRCompaniesJ487" hidden="1">#REF!</definedName>
    <definedName name="IQRCompaniesJ49" localSheetId="5" hidden="1">#REF!</definedName>
    <definedName name="IQRCompaniesJ49" localSheetId="6" hidden="1">#REF!</definedName>
    <definedName name="IQRCompaniesJ49" localSheetId="7" hidden="1">#REF!</definedName>
    <definedName name="IQRCompaniesJ49" hidden="1">#REF!</definedName>
    <definedName name="IQRCompaniesJ490" localSheetId="5" hidden="1">#REF!</definedName>
    <definedName name="IQRCompaniesJ490" localSheetId="6" hidden="1">#REF!</definedName>
    <definedName name="IQRCompaniesJ490" localSheetId="7" hidden="1">#REF!</definedName>
    <definedName name="IQRCompaniesJ490" hidden="1">#REF!</definedName>
    <definedName name="IQRCompaniesJ491" localSheetId="5" hidden="1">#REF!</definedName>
    <definedName name="IQRCompaniesJ491" localSheetId="6" hidden="1">#REF!</definedName>
    <definedName name="IQRCompaniesJ491" localSheetId="7" hidden="1">#REF!</definedName>
    <definedName name="IQRCompaniesJ491" hidden="1">#REF!</definedName>
    <definedName name="IQRCompaniesJ492" localSheetId="5" hidden="1">#REF!</definedName>
    <definedName name="IQRCompaniesJ492" localSheetId="6" hidden="1">#REF!</definedName>
    <definedName name="IQRCompaniesJ492" localSheetId="7" hidden="1">#REF!</definedName>
    <definedName name="IQRCompaniesJ492" hidden="1">#REF!</definedName>
    <definedName name="IQRCompaniesJ493" localSheetId="5" hidden="1">#REF!</definedName>
    <definedName name="IQRCompaniesJ493" localSheetId="6" hidden="1">#REF!</definedName>
    <definedName name="IQRCompaniesJ493" localSheetId="7" hidden="1">#REF!</definedName>
    <definedName name="IQRCompaniesJ493" hidden="1">#REF!</definedName>
    <definedName name="IQRCompaniesJ494" localSheetId="5" hidden="1">#REF!</definedName>
    <definedName name="IQRCompaniesJ494" localSheetId="6" hidden="1">#REF!</definedName>
    <definedName name="IQRCompaniesJ494" localSheetId="7" hidden="1">#REF!</definedName>
    <definedName name="IQRCompaniesJ494" hidden="1">#REF!</definedName>
    <definedName name="IQRCompaniesJ495" localSheetId="5" hidden="1">#REF!</definedName>
    <definedName name="IQRCompaniesJ495" localSheetId="6" hidden="1">#REF!</definedName>
    <definedName name="IQRCompaniesJ495" localSheetId="7" hidden="1">#REF!</definedName>
    <definedName name="IQRCompaniesJ495" hidden="1">#REF!</definedName>
    <definedName name="IQRCompaniesJ496" localSheetId="5" hidden="1">#REF!</definedName>
    <definedName name="IQRCompaniesJ496" localSheetId="6" hidden="1">#REF!</definedName>
    <definedName name="IQRCompaniesJ496" localSheetId="7" hidden="1">#REF!</definedName>
    <definedName name="IQRCompaniesJ496" hidden="1">#REF!</definedName>
    <definedName name="IQRCompaniesJ498" localSheetId="5" hidden="1">#REF!</definedName>
    <definedName name="IQRCompaniesJ498" localSheetId="6" hidden="1">#REF!</definedName>
    <definedName name="IQRCompaniesJ498" localSheetId="7" hidden="1">#REF!</definedName>
    <definedName name="IQRCompaniesJ498" hidden="1">#REF!</definedName>
    <definedName name="IQRCompaniesJ499" localSheetId="5" hidden="1">#REF!</definedName>
    <definedName name="IQRCompaniesJ499" localSheetId="6" hidden="1">#REF!</definedName>
    <definedName name="IQRCompaniesJ499" localSheetId="7" hidden="1">#REF!</definedName>
    <definedName name="IQRCompaniesJ499" hidden="1">#REF!</definedName>
    <definedName name="IQRCompaniesJ50" localSheetId="5" hidden="1">#REF!</definedName>
    <definedName name="IQRCompaniesJ50" localSheetId="6" hidden="1">#REF!</definedName>
    <definedName name="IQRCompaniesJ50" localSheetId="7" hidden="1">#REF!</definedName>
    <definedName name="IQRCompaniesJ50" hidden="1">#REF!</definedName>
    <definedName name="IQRCompaniesJ500" localSheetId="5" hidden="1">#REF!</definedName>
    <definedName name="IQRCompaniesJ500" localSheetId="6" hidden="1">#REF!</definedName>
    <definedName name="IQRCompaniesJ500" localSheetId="7" hidden="1">#REF!</definedName>
    <definedName name="IQRCompaniesJ500" hidden="1">#REF!</definedName>
    <definedName name="IQRCompaniesJ501" localSheetId="5" hidden="1">#REF!</definedName>
    <definedName name="IQRCompaniesJ501" localSheetId="6" hidden="1">#REF!</definedName>
    <definedName name="IQRCompaniesJ501" localSheetId="7" hidden="1">#REF!</definedName>
    <definedName name="IQRCompaniesJ501" hidden="1">#REF!</definedName>
    <definedName name="IQRCompaniesJ502" localSheetId="5" hidden="1">#REF!</definedName>
    <definedName name="IQRCompaniesJ502" localSheetId="6" hidden="1">#REF!</definedName>
    <definedName name="IQRCompaniesJ502" localSheetId="7" hidden="1">#REF!</definedName>
    <definedName name="IQRCompaniesJ502" hidden="1">#REF!</definedName>
    <definedName name="IQRCompaniesJ503" localSheetId="5" hidden="1">#REF!</definedName>
    <definedName name="IQRCompaniesJ503" localSheetId="6" hidden="1">#REF!</definedName>
    <definedName name="IQRCompaniesJ503" localSheetId="7" hidden="1">#REF!</definedName>
    <definedName name="IQRCompaniesJ503" hidden="1">#REF!</definedName>
    <definedName name="IQRCompaniesJ504" localSheetId="5" hidden="1">#REF!</definedName>
    <definedName name="IQRCompaniesJ504" localSheetId="6" hidden="1">#REF!</definedName>
    <definedName name="IQRCompaniesJ504" localSheetId="7" hidden="1">#REF!</definedName>
    <definedName name="IQRCompaniesJ504" hidden="1">#REF!</definedName>
    <definedName name="IQRCompaniesJ505" localSheetId="5" hidden="1">#REF!</definedName>
    <definedName name="IQRCompaniesJ505" localSheetId="6" hidden="1">#REF!</definedName>
    <definedName name="IQRCompaniesJ505" localSheetId="7" hidden="1">#REF!</definedName>
    <definedName name="IQRCompaniesJ505" hidden="1">#REF!</definedName>
    <definedName name="IQRCompaniesJ506" localSheetId="5" hidden="1">#REF!</definedName>
    <definedName name="IQRCompaniesJ506" localSheetId="6" hidden="1">#REF!</definedName>
    <definedName name="IQRCompaniesJ506" localSheetId="7" hidden="1">#REF!</definedName>
    <definedName name="IQRCompaniesJ506" hidden="1">#REF!</definedName>
    <definedName name="IQRCompaniesJ508" localSheetId="5" hidden="1">#REF!</definedName>
    <definedName name="IQRCompaniesJ508" localSheetId="6" hidden="1">#REF!</definedName>
    <definedName name="IQRCompaniesJ508" localSheetId="7" hidden="1">#REF!</definedName>
    <definedName name="IQRCompaniesJ508" hidden="1">#REF!</definedName>
    <definedName name="IQRCompaniesJ509" localSheetId="5" hidden="1">#REF!</definedName>
    <definedName name="IQRCompaniesJ509" localSheetId="6" hidden="1">#REF!</definedName>
    <definedName name="IQRCompaniesJ509" localSheetId="7" hidden="1">#REF!</definedName>
    <definedName name="IQRCompaniesJ509" hidden="1">#REF!</definedName>
    <definedName name="IQRCompaniesJ51" localSheetId="5" hidden="1">#REF!</definedName>
    <definedName name="IQRCompaniesJ51" localSheetId="6" hidden="1">#REF!</definedName>
    <definedName name="IQRCompaniesJ51" localSheetId="7" hidden="1">#REF!</definedName>
    <definedName name="IQRCompaniesJ51" hidden="1">#REF!</definedName>
    <definedName name="IQRCompaniesJ510" localSheetId="5" hidden="1">#REF!</definedName>
    <definedName name="IQRCompaniesJ510" localSheetId="6" hidden="1">#REF!</definedName>
    <definedName name="IQRCompaniesJ510" localSheetId="7" hidden="1">#REF!</definedName>
    <definedName name="IQRCompaniesJ510" hidden="1">#REF!</definedName>
    <definedName name="IQRCompaniesJ511" localSheetId="5" hidden="1">#REF!</definedName>
    <definedName name="IQRCompaniesJ511" localSheetId="6" hidden="1">#REF!</definedName>
    <definedName name="IQRCompaniesJ511" localSheetId="7" hidden="1">#REF!</definedName>
    <definedName name="IQRCompaniesJ511" hidden="1">#REF!</definedName>
    <definedName name="IQRCompaniesJ512" localSheetId="5" hidden="1">#REF!</definedName>
    <definedName name="IQRCompaniesJ512" localSheetId="6" hidden="1">#REF!</definedName>
    <definedName name="IQRCompaniesJ512" localSheetId="7" hidden="1">#REF!</definedName>
    <definedName name="IQRCompaniesJ512" hidden="1">#REF!</definedName>
    <definedName name="IQRCompaniesJ513" localSheetId="5" hidden="1">#REF!</definedName>
    <definedName name="IQRCompaniesJ513" localSheetId="6" hidden="1">#REF!</definedName>
    <definedName name="IQRCompaniesJ513" localSheetId="7" hidden="1">#REF!</definedName>
    <definedName name="IQRCompaniesJ513" hidden="1">#REF!</definedName>
    <definedName name="IQRCompaniesJ514" localSheetId="5" hidden="1">#REF!</definedName>
    <definedName name="IQRCompaniesJ514" localSheetId="6" hidden="1">#REF!</definedName>
    <definedName name="IQRCompaniesJ514" localSheetId="7" hidden="1">#REF!</definedName>
    <definedName name="IQRCompaniesJ514" hidden="1">#REF!</definedName>
    <definedName name="IQRCompaniesJ515" localSheetId="5" hidden="1">#REF!</definedName>
    <definedName name="IQRCompaniesJ515" localSheetId="6" hidden="1">#REF!</definedName>
    <definedName name="IQRCompaniesJ515" localSheetId="7" hidden="1">#REF!</definedName>
    <definedName name="IQRCompaniesJ515" hidden="1">#REF!</definedName>
    <definedName name="IQRCompaniesJ516" localSheetId="5" hidden="1">#REF!</definedName>
    <definedName name="IQRCompaniesJ516" localSheetId="6" hidden="1">#REF!</definedName>
    <definedName name="IQRCompaniesJ516" localSheetId="7" hidden="1">#REF!</definedName>
    <definedName name="IQRCompaniesJ516" hidden="1">#REF!</definedName>
    <definedName name="IQRCompaniesJ517" localSheetId="5" hidden="1">#REF!</definedName>
    <definedName name="IQRCompaniesJ517" localSheetId="6" hidden="1">#REF!</definedName>
    <definedName name="IQRCompaniesJ517" localSheetId="7" hidden="1">#REF!</definedName>
    <definedName name="IQRCompaniesJ517" hidden="1">#REF!</definedName>
    <definedName name="IQRCompaniesJ518" localSheetId="5" hidden="1">#REF!</definedName>
    <definedName name="IQRCompaniesJ518" localSheetId="6" hidden="1">#REF!</definedName>
    <definedName name="IQRCompaniesJ518" localSheetId="7" hidden="1">#REF!</definedName>
    <definedName name="IQRCompaniesJ518" hidden="1">#REF!</definedName>
    <definedName name="IQRCompaniesJ519" localSheetId="5" hidden="1">#REF!</definedName>
    <definedName name="IQRCompaniesJ519" localSheetId="6" hidden="1">#REF!</definedName>
    <definedName name="IQRCompaniesJ519" localSheetId="7" hidden="1">#REF!</definedName>
    <definedName name="IQRCompaniesJ519" hidden="1">#REF!</definedName>
    <definedName name="IQRCompaniesJ52" localSheetId="5" hidden="1">#REF!</definedName>
    <definedName name="IQRCompaniesJ52" localSheetId="6" hidden="1">#REF!</definedName>
    <definedName name="IQRCompaniesJ52" localSheetId="7" hidden="1">#REF!</definedName>
    <definedName name="IQRCompaniesJ52" hidden="1">#REF!</definedName>
    <definedName name="IQRCompaniesJ521" localSheetId="5" hidden="1">#REF!</definedName>
    <definedName name="IQRCompaniesJ521" localSheetId="6" hidden="1">#REF!</definedName>
    <definedName name="IQRCompaniesJ521" localSheetId="7" hidden="1">#REF!</definedName>
    <definedName name="IQRCompaniesJ521" hidden="1">#REF!</definedName>
    <definedName name="IQRCompaniesJ522" localSheetId="5" hidden="1">#REF!</definedName>
    <definedName name="IQRCompaniesJ522" localSheetId="6" hidden="1">#REF!</definedName>
    <definedName name="IQRCompaniesJ522" localSheetId="7" hidden="1">#REF!</definedName>
    <definedName name="IQRCompaniesJ522" hidden="1">#REF!</definedName>
    <definedName name="IQRCompaniesJ523" localSheetId="5" hidden="1">#REF!</definedName>
    <definedName name="IQRCompaniesJ523" localSheetId="6" hidden="1">#REF!</definedName>
    <definedName name="IQRCompaniesJ523" localSheetId="7" hidden="1">#REF!</definedName>
    <definedName name="IQRCompaniesJ523" hidden="1">#REF!</definedName>
    <definedName name="IQRCompaniesJ524" localSheetId="5" hidden="1">#REF!</definedName>
    <definedName name="IQRCompaniesJ524" localSheetId="6" hidden="1">#REF!</definedName>
    <definedName name="IQRCompaniesJ524" localSheetId="7" hidden="1">#REF!</definedName>
    <definedName name="IQRCompaniesJ524" hidden="1">#REF!</definedName>
    <definedName name="IQRCompaniesJ525" localSheetId="5" hidden="1">#REF!</definedName>
    <definedName name="IQRCompaniesJ525" localSheetId="6" hidden="1">#REF!</definedName>
    <definedName name="IQRCompaniesJ525" localSheetId="7" hidden="1">#REF!</definedName>
    <definedName name="IQRCompaniesJ525" hidden="1">#REF!</definedName>
    <definedName name="IQRCompaniesJ526" localSheetId="5" hidden="1">#REF!</definedName>
    <definedName name="IQRCompaniesJ526" localSheetId="6" hidden="1">#REF!</definedName>
    <definedName name="IQRCompaniesJ526" localSheetId="7" hidden="1">#REF!</definedName>
    <definedName name="IQRCompaniesJ526" hidden="1">#REF!</definedName>
    <definedName name="IQRCompaniesJ527" localSheetId="5" hidden="1">#REF!</definedName>
    <definedName name="IQRCompaniesJ527" localSheetId="6" hidden="1">#REF!</definedName>
    <definedName name="IQRCompaniesJ527" localSheetId="7" hidden="1">#REF!</definedName>
    <definedName name="IQRCompaniesJ527" hidden="1">#REF!</definedName>
    <definedName name="IQRCompaniesJ528" localSheetId="5" hidden="1">#REF!</definedName>
    <definedName name="IQRCompaniesJ528" localSheetId="6" hidden="1">#REF!</definedName>
    <definedName name="IQRCompaniesJ528" localSheetId="7" hidden="1">#REF!</definedName>
    <definedName name="IQRCompaniesJ528" hidden="1">#REF!</definedName>
    <definedName name="IQRCompaniesJ529" localSheetId="5" hidden="1">#REF!</definedName>
    <definedName name="IQRCompaniesJ529" localSheetId="6" hidden="1">#REF!</definedName>
    <definedName name="IQRCompaniesJ529" localSheetId="7" hidden="1">#REF!</definedName>
    <definedName name="IQRCompaniesJ529" hidden="1">#REF!</definedName>
    <definedName name="IQRCompaniesJ53" localSheetId="5" hidden="1">#REF!</definedName>
    <definedName name="IQRCompaniesJ53" localSheetId="6" hidden="1">#REF!</definedName>
    <definedName name="IQRCompaniesJ53" localSheetId="7" hidden="1">#REF!</definedName>
    <definedName name="IQRCompaniesJ53" hidden="1">#REF!</definedName>
    <definedName name="IQRCompaniesJ530" localSheetId="5" hidden="1">#REF!</definedName>
    <definedName name="IQRCompaniesJ530" localSheetId="6" hidden="1">#REF!</definedName>
    <definedName name="IQRCompaniesJ530" localSheetId="7" hidden="1">#REF!</definedName>
    <definedName name="IQRCompaniesJ530" hidden="1">#REF!</definedName>
    <definedName name="IQRCompaniesJ531" localSheetId="5" hidden="1">#REF!</definedName>
    <definedName name="IQRCompaniesJ531" localSheetId="6" hidden="1">#REF!</definedName>
    <definedName name="IQRCompaniesJ531" localSheetId="7" hidden="1">#REF!</definedName>
    <definedName name="IQRCompaniesJ531" hidden="1">#REF!</definedName>
    <definedName name="IQRCompaniesJ532" localSheetId="5" hidden="1">#REF!</definedName>
    <definedName name="IQRCompaniesJ532" localSheetId="6" hidden="1">#REF!</definedName>
    <definedName name="IQRCompaniesJ532" localSheetId="7" hidden="1">#REF!</definedName>
    <definedName name="IQRCompaniesJ532" hidden="1">#REF!</definedName>
    <definedName name="IQRCompaniesJ533" localSheetId="5" hidden="1">#REF!</definedName>
    <definedName name="IQRCompaniesJ533" localSheetId="6" hidden="1">#REF!</definedName>
    <definedName name="IQRCompaniesJ533" localSheetId="7" hidden="1">#REF!</definedName>
    <definedName name="IQRCompaniesJ533" hidden="1">#REF!</definedName>
    <definedName name="IQRCompaniesJ534" localSheetId="5" hidden="1">#REF!</definedName>
    <definedName name="IQRCompaniesJ534" localSheetId="6" hidden="1">#REF!</definedName>
    <definedName name="IQRCompaniesJ534" localSheetId="7" hidden="1">#REF!</definedName>
    <definedName name="IQRCompaniesJ534" hidden="1">#REF!</definedName>
    <definedName name="IQRCompaniesJ535" localSheetId="5" hidden="1">#REF!</definedName>
    <definedName name="IQRCompaniesJ535" localSheetId="6" hidden="1">#REF!</definedName>
    <definedName name="IQRCompaniesJ535" localSheetId="7" hidden="1">#REF!</definedName>
    <definedName name="IQRCompaniesJ535" hidden="1">#REF!</definedName>
    <definedName name="IQRCompaniesJ536" localSheetId="5" hidden="1">#REF!</definedName>
    <definedName name="IQRCompaniesJ536" localSheetId="6" hidden="1">#REF!</definedName>
    <definedName name="IQRCompaniesJ536" localSheetId="7" hidden="1">#REF!</definedName>
    <definedName name="IQRCompaniesJ536" hidden="1">#REF!</definedName>
    <definedName name="IQRCompaniesJ537" localSheetId="5" hidden="1">#REF!</definedName>
    <definedName name="IQRCompaniesJ537" localSheetId="6" hidden="1">#REF!</definedName>
    <definedName name="IQRCompaniesJ537" localSheetId="7" hidden="1">#REF!</definedName>
    <definedName name="IQRCompaniesJ537" hidden="1">#REF!</definedName>
    <definedName name="IQRCompaniesJ538" localSheetId="5" hidden="1">#REF!</definedName>
    <definedName name="IQRCompaniesJ538" localSheetId="6" hidden="1">#REF!</definedName>
    <definedName name="IQRCompaniesJ538" localSheetId="7" hidden="1">#REF!</definedName>
    <definedName name="IQRCompaniesJ538" hidden="1">#REF!</definedName>
    <definedName name="IQRCompaniesJ539" localSheetId="5" hidden="1">#REF!</definedName>
    <definedName name="IQRCompaniesJ539" localSheetId="6" hidden="1">#REF!</definedName>
    <definedName name="IQRCompaniesJ539" localSheetId="7" hidden="1">#REF!</definedName>
    <definedName name="IQRCompaniesJ539" hidden="1">#REF!</definedName>
    <definedName name="IQRCompaniesJ54" localSheetId="5" hidden="1">#REF!</definedName>
    <definedName name="IQRCompaniesJ54" localSheetId="6" hidden="1">#REF!</definedName>
    <definedName name="IQRCompaniesJ54" localSheetId="7" hidden="1">#REF!</definedName>
    <definedName name="IQRCompaniesJ54" hidden="1">#REF!</definedName>
    <definedName name="IQRCompaniesJ540" localSheetId="5" hidden="1">#REF!</definedName>
    <definedName name="IQRCompaniesJ540" localSheetId="6" hidden="1">#REF!</definedName>
    <definedName name="IQRCompaniesJ540" localSheetId="7" hidden="1">#REF!</definedName>
    <definedName name="IQRCompaniesJ540" hidden="1">#REF!</definedName>
    <definedName name="IQRCompaniesJ541" localSheetId="5" hidden="1">#REF!</definedName>
    <definedName name="IQRCompaniesJ541" localSheetId="6" hidden="1">#REF!</definedName>
    <definedName name="IQRCompaniesJ541" localSheetId="7" hidden="1">#REF!</definedName>
    <definedName name="IQRCompaniesJ541" hidden="1">#REF!</definedName>
    <definedName name="IQRCompaniesJ542" localSheetId="5" hidden="1">#REF!</definedName>
    <definedName name="IQRCompaniesJ542" localSheetId="6" hidden="1">#REF!</definedName>
    <definedName name="IQRCompaniesJ542" localSheetId="7" hidden="1">#REF!</definedName>
    <definedName name="IQRCompaniesJ542" hidden="1">#REF!</definedName>
    <definedName name="IQRCompaniesJ543" localSheetId="5" hidden="1">#REF!</definedName>
    <definedName name="IQRCompaniesJ543" localSheetId="6" hidden="1">#REF!</definedName>
    <definedName name="IQRCompaniesJ543" localSheetId="7" hidden="1">#REF!</definedName>
    <definedName name="IQRCompaniesJ543" hidden="1">#REF!</definedName>
    <definedName name="IQRCompaniesJ544" localSheetId="5" hidden="1">#REF!</definedName>
    <definedName name="IQRCompaniesJ544" localSheetId="6" hidden="1">#REF!</definedName>
    <definedName name="IQRCompaniesJ544" localSheetId="7" hidden="1">#REF!</definedName>
    <definedName name="IQRCompaniesJ544" hidden="1">#REF!</definedName>
    <definedName name="IQRCompaniesJ545" localSheetId="5" hidden="1">#REF!</definedName>
    <definedName name="IQRCompaniesJ545" localSheetId="6" hidden="1">#REF!</definedName>
    <definedName name="IQRCompaniesJ545" localSheetId="7" hidden="1">#REF!</definedName>
    <definedName name="IQRCompaniesJ545" hidden="1">#REF!</definedName>
    <definedName name="IQRCompaniesJ546" localSheetId="5" hidden="1">#REF!</definedName>
    <definedName name="IQRCompaniesJ546" localSheetId="6" hidden="1">#REF!</definedName>
    <definedName name="IQRCompaniesJ546" localSheetId="7" hidden="1">#REF!</definedName>
    <definedName name="IQRCompaniesJ546" hidden="1">#REF!</definedName>
    <definedName name="IQRCompaniesJ547" localSheetId="5" hidden="1">#REF!</definedName>
    <definedName name="IQRCompaniesJ547" localSheetId="6" hidden="1">#REF!</definedName>
    <definedName name="IQRCompaniesJ547" localSheetId="7" hidden="1">#REF!</definedName>
    <definedName name="IQRCompaniesJ547" hidden="1">#REF!</definedName>
    <definedName name="IQRCompaniesJ548" localSheetId="5" hidden="1">#REF!</definedName>
    <definedName name="IQRCompaniesJ548" localSheetId="6" hidden="1">#REF!</definedName>
    <definedName name="IQRCompaniesJ548" localSheetId="7" hidden="1">#REF!</definedName>
    <definedName name="IQRCompaniesJ548" hidden="1">#REF!</definedName>
    <definedName name="IQRCompaniesJ549" localSheetId="5" hidden="1">#REF!</definedName>
    <definedName name="IQRCompaniesJ549" localSheetId="6" hidden="1">#REF!</definedName>
    <definedName name="IQRCompaniesJ549" localSheetId="7" hidden="1">#REF!</definedName>
    <definedName name="IQRCompaniesJ549" hidden="1">#REF!</definedName>
    <definedName name="IQRCompaniesJ55" localSheetId="5" hidden="1">#REF!</definedName>
    <definedName name="IQRCompaniesJ55" localSheetId="6" hidden="1">#REF!</definedName>
    <definedName name="IQRCompaniesJ55" localSheetId="7" hidden="1">#REF!</definedName>
    <definedName name="IQRCompaniesJ55" hidden="1">#REF!</definedName>
    <definedName name="IQRCompaniesJ550" localSheetId="5" hidden="1">#REF!</definedName>
    <definedName name="IQRCompaniesJ550" localSheetId="6" hidden="1">#REF!</definedName>
    <definedName name="IQRCompaniesJ550" localSheetId="7" hidden="1">#REF!</definedName>
    <definedName name="IQRCompaniesJ550" hidden="1">#REF!</definedName>
    <definedName name="IQRCompaniesJ551" localSheetId="5" hidden="1">#REF!</definedName>
    <definedName name="IQRCompaniesJ551" localSheetId="6" hidden="1">#REF!</definedName>
    <definedName name="IQRCompaniesJ551" localSheetId="7" hidden="1">#REF!</definedName>
    <definedName name="IQRCompaniesJ551" hidden="1">#REF!</definedName>
    <definedName name="IQRCompaniesJ553" localSheetId="5" hidden="1">#REF!</definedName>
    <definedName name="IQRCompaniesJ553" localSheetId="6" hidden="1">#REF!</definedName>
    <definedName name="IQRCompaniesJ553" localSheetId="7" hidden="1">#REF!</definedName>
    <definedName name="IQRCompaniesJ553" hidden="1">#REF!</definedName>
    <definedName name="IQRCompaniesJ554" localSheetId="5" hidden="1">#REF!</definedName>
    <definedName name="IQRCompaniesJ554" localSheetId="6" hidden="1">#REF!</definedName>
    <definedName name="IQRCompaniesJ554" localSheetId="7" hidden="1">#REF!</definedName>
    <definedName name="IQRCompaniesJ554" hidden="1">#REF!</definedName>
    <definedName name="IQRCompaniesJ555" localSheetId="5" hidden="1">#REF!</definedName>
    <definedName name="IQRCompaniesJ555" localSheetId="6" hidden="1">#REF!</definedName>
    <definedName name="IQRCompaniesJ555" localSheetId="7" hidden="1">#REF!</definedName>
    <definedName name="IQRCompaniesJ555" hidden="1">#REF!</definedName>
    <definedName name="IQRCompaniesJ556" localSheetId="5" hidden="1">#REF!</definedName>
    <definedName name="IQRCompaniesJ556" localSheetId="6" hidden="1">#REF!</definedName>
    <definedName name="IQRCompaniesJ556" localSheetId="7" hidden="1">#REF!</definedName>
    <definedName name="IQRCompaniesJ556" hidden="1">#REF!</definedName>
    <definedName name="IQRCompaniesJ558" localSheetId="5" hidden="1">#REF!</definedName>
    <definedName name="IQRCompaniesJ558" localSheetId="6" hidden="1">#REF!</definedName>
    <definedName name="IQRCompaniesJ558" localSheetId="7" hidden="1">#REF!</definedName>
    <definedName name="IQRCompaniesJ558" hidden="1">#REF!</definedName>
    <definedName name="IQRCompaniesJ56" localSheetId="5" hidden="1">#REF!</definedName>
    <definedName name="IQRCompaniesJ56" localSheetId="6" hidden="1">#REF!</definedName>
    <definedName name="IQRCompaniesJ56" localSheetId="7" hidden="1">#REF!</definedName>
    <definedName name="IQRCompaniesJ56" hidden="1">#REF!</definedName>
    <definedName name="IQRCompaniesJ560" localSheetId="5" hidden="1">#REF!</definedName>
    <definedName name="IQRCompaniesJ560" localSheetId="6" hidden="1">#REF!</definedName>
    <definedName name="IQRCompaniesJ560" localSheetId="7" hidden="1">#REF!</definedName>
    <definedName name="IQRCompaniesJ560" hidden="1">#REF!</definedName>
    <definedName name="IQRCompaniesJ561" localSheetId="5" hidden="1">#REF!</definedName>
    <definedName name="IQRCompaniesJ561" localSheetId="6" hidden="1">#REF!</definedName>
    <definedName name="IQRCompaniesJ561" localSheetId="7" hidden="1">#REF!</definedName>
    <definedName name="IQRCompaniesJ561" hidden="1">#REF!</definedName>
    <definedName name="IQRCompaniesJ562" localSheetId="5" hidden="1">#REF!</definedName>
    <definedName name="IQRCompaniesJ562" localSheetId="6" hidden="1">#REF!</definedName>
    <definedName name="IQRCompaniesJ562" localSheetId="7" hidden="1">#REF!</definedName>
    <definedName name="IQRCompaniesJ562" hidden="1">#REF!</definedName>
    <definedName name="IQRCompaniesJ563" localSheetId="5" hidden="1">#REF!</definedName>
    <definedName name="IQRCompaniesJ563" localSheetId="6" hidden="1">#REF!</definedName>
    <definedName name="IQRCompaniesJ563" localSheetId="7" hidden="1">#REF!</definedName>
    <definedName name="IQRCompaniesJ563" hidden="1">#REF!</definedName>
    <definedName name="IQRCompaniesJ564" localSheetId="5" hidden="1">#REF!</definedName>
    <definedName name="IQRCompaniesJ564" localSheetId="6" hidden="1">#REF!</definedName>
    <definedName name="IQRCompaniesJ564" localSheetId="7" hidden="1">#REF!</definedName>
    <definedName name="IQRCompaniesJ564" hidden="1">#REF!</definedName>
    <definedName name="IQRCompaniesJ565" localSheetId="5" hidden="1">#REF!</definedName>
    <definedName name="IQRCompaniesJ565" localSheetId="6" hidden="1">#REF!</definedName>
    <definedName name="IQRCompaniesJ565" localSheetId="7" hidden="1">#REF!</definedName>
    <definedName name="IQRCompaniesJ565" hidden="1">#REF!</definedName>
    <definedName name="IQRCompaniesJ566" localSheetId="5" hidden="1">#REF!</definedName>
    <definedName name="IQRCompaniesJ566" localSheetId="6" hidden="1">#REF!</definedName>
    <definedName name="IQRCompaniesJ566" localSheetId="7" hidden="1">#REF!</definedName>
    <definedName name="IQRCompaniesJ566" hidden="1">#REF!</definedName>
    <definedName name="IQRCompaniesJ567" localSheetId="5" hidden="1">#REF!</definedName>
    <definedName name="IQRCompaniesJ567" localSheetId="6" hidden="1">#REF!</definedName>
    <definedName name="IQRCompaniesJ567" localSheetId="7" hidden="1">#REF!</definedName>
    <definedName name="IQRCompaniesJ567" hidden="1">#REF!</definedName>
    <definedName name="IQRCompaniesJ568" localSheetId="5" hidden="1">#REF!</definedName>
    <definedName name="IQRCompaniesJ568" localSheetId="6" hidden="1">#REF!</definedName>
    <definedName name="IQRCompaniesJ568" localSheetId="7" hidden="1">#REF!</definedName>
    <definedName name="IQRCompaniesJ568" hidden="1">#REF!</definedName>
    <definedName name="IQRCompaniesJ57" localSheetId="5" hidden="1">#REF!</definedName>
    <definedName name="IQRCompaniesJ57" localSheetId="6" hidden="1">#REF!</definedName>
    <definedName name="IQRCompaniesJ57" localSheetId="7" hidden="1">#REF!</definedName>
    <definedName name="IQRCompaniesJ57" hidden="1">#REF!</definedName>
    <definedName name="IQRCompaniesJ570" localSheetId="5" hidden="1">#REF!</definedName>
    <definedName name="IQRCompaniesJ570" localSheetId="6" hidden="1">#REF!</definedName>
    <definedName name="IQRCompaniesJ570" localSheetId="7" hidden="1">#REF!</definedName>
    <definedName name="IQRCompaniesJ570" hidden="1">#REF!</definedName>
    <definedName name="IQRCompaniesJ571" localSheetId="5" hidden="1">#REF!</definedName>
    <definedName name="IQRCompaniesJ571" localSheetId="6" hidden="1">#REF!</definedName>
    <definedName name="IQRCompaniesJ571" localSheetId="7" hidden="1">#REF!</definedName>
    <definedName name="IQRCompaniesJ571" hidden="1">#REF!</definedName>
    <definedName name="IQRCompaniesJ573" localSheetId="5" hidden="1">#REF!</definedName>
    <definedName name="IQRCompaniesJ573" localSheetId="6" hidden="1">#REF!</definedName>
    <definedName name="IQRCompaniesJ573" localSheetId="7" hidden="1">#REF!</definedName>
    <definedName name="IQRCompaniesJ573" hidden="1">#REF!</definedName>
    <definedName name="IQRCompaniesJ574" localSheetId="5" hidden="1">#REF!</definedName>
    <definedName name="IQRCompaniesJ574" localSheetId="6" hidden="1">#REF!</definedName>
    <definedName name="IQRCompaniesJ574" localSheetId="7" hidden="1">#REF!</definedName>
    <definedName name="IQRCompaniesJ574" hidden="1">#REF!</definedName>
    <definedName name="IQRCompaniesJ575" localSheetId="5" hidden="1">#REF!</definedName>
    <definedName name="IQRCompaniesJ575" localSheetId="6" hidden="1">#REF!</definedName>
    <definedName name="IQRCompaniesJ575" localSheetId="7" hidden="1">#REF!</definedName>
    <definedName name="IQRCompaniesJ575" hidden="1">#REF!</definedName>
    <definedName name="IQRCompaniesJ576" localSheetId="5" hidden="1">#REF!</definedName>
    <definedName name="IQRCompaniesJ576" localSheetId="6" hidden="1">#REF!</definedName>
    <definedName name="IQRCompaniesJ576" localSheetId="7" hidden="1">#REF!</definedName>
    <definedName name="IQRCompaniesJ576" hidden="1">#REF!</definedName>
    <definedName name="IQRCompaniesJ577" localSheetId="5" hidden="1">#REF!</definedName>
    <definedName name="IQRCompaniesJ577" localSheetId="6" hidden="1">#REF!</definedName>
    <definedName name="IQRCompaniesJ577" localSheetId="7" hidden="1">#REF!</definedName>
    <definedName name="IQRCompaniesJ577" hidden="1">#REF!</definedName>
    <definedName name="IQRCompaniesJ578" localSheetId="5" hidden="1">#REF!</definedName>
    <definedName name="IQRCompaniesJ578" localSheetId="6" hidden="1">#REF!</definedName>
    <definedName name="IQRCompaniesJ578" localSheetId="7" hidden="1">#REF!</definedName>
    <definedName name="IQRCompaniesJ578" hidden="1">#REF!</definedName>
    <definedName name="IQRCompaniesJ579" localSheetId="5" hidden="1">#REF!</definedName>
    <definedName name="IQRCompaniesJ579" localSheetId="6" hidden="1">#REF!</definedName>
    <definedName name="IQRCompaniesJ579" localSheetId="7" hidden="1">#REF!</definedName>
    <definedName name="IQRCompaniesJ579" hidden="1">#REF!</definedName>
    <definedName name="IQRCompaniesJ58" localSheetId="5" hidden="1">#REF!</definedName>
    <definedName name="IQRCompaniesJ58" localSheetId="6" hidden="1">#REF!</definedName>
    <definedName name="IQRCompaniesJ58" localSheetId="7" hidden="1">#REF!</definedName>
    <definedName name="IQRCompaniesJ58" hidden="1">#REF!</definedName>
    <definedName name="IQRCompaniesJ580" localSheetId="5" hidden="1">#REF!</definedName>
    <definedName name="IQRCompaniesJ580" localSheetId="6" hidden="1">#REF!</definedName>
    <definedName name="IQRCompaniesJ580" localSheetId="7" hidden="1">#REF!</definedName>
    <definedName name="IQRCompaniesJ580" hidden="1">#REF!</definedName>
    <definedName name="IQRCompaniesJ581" localSheetId="5" hidden="1">#REF!</definedName>
    <definedName name="IQRCompaniesJ581" localSheetId="6" hidden="1">#REF!</definedName>
    <definedName name="IQRCompaniesJ581" localSheetId="7" hidden="1">#REF!</definedName>
    <definedName name="IQRCompaniesJ581" hidden="1">#REF!</definedName>
    <definedName name="IQRCompaniesJ582" localSheetId="5" hidden="1">#REF!</definedName>
    <definedName name="IQRCompaniesJ582" localSheetId="6" hidden="1">#REF!</definedName>
    <definedName name="IQRCompaniesJ582" localSheetId="7" hidden="1">#REF!</definedName>
    <definedName name="IQRCompaniesJ582" hidden="1">#REF!</definedName>
    <definedName name="IQRCompaniesJ583" localSheetId="5" hidden="1">#REF!</definedName>
    <definedName name="IQRCompaniesJ583" localSheetId="6" hidden="1">#REF!</definedName>
    <definedName name="IQRCompaniesJ583" localSheetId="7" hidden="1">#REF!</definedName>
    <definedName name="IQRCompaniesJ583" hidden="1">#REF!</definedName>
    <definedName name="IQRCompaniesJ584" localSheetId="5" hidden="1">#REF!</definedName>
    <definedName name="IQRCompaniesJ584" localSheetId="6" hidden="1">#REF!</definedName>
    <definedName name="IQRCompaniesJ584" localSheetId="7" hidden="1">#REF!</definedName>
    <definedName name="IQRCompaniesJ584" hidden="1">#REF!</definedName>
    <definedName name="IQRCompaniesJ585" localSheetId="5" hidden="1">#REF!</definedName>
    <definedName name="IQRCompaniesJ585" localSheetId="6" hidden="1">#REF!</definedName>
    <definedName name="IQRCompaniesJ585" localSheetId="7" hidden="1">#REF!</definedName>
    <definedName name="IQRCompaniesJ585" hidden="1">#REF!</definedName>
    <definedName name="IQRCompaniesJ586" localSheetId="5" hidden="1">#REF!</definedName>
    <definedName name="IQRCompaniesJ586" localSheetId="6" hidden="1">#REF!</definedName>
    <definedName name="IQRCompaniesJ586" localSheetId="7" hidden="1">#REF!</definedName>
    <definedName name="IQRCompaniesJ586" hidden="1">#REF!</definedName>
    <definedName name="IQRCompaniesJ587" localSheetId="5" hidden="1">#REF!</definedName>
    <definedName name="IQRCompaniesJ587" localSheetId="6" hidden="1">#REF!</definedName>
    <definedName name="IQRCompaniesJ587" localSheetId="7" hidden="1">#REF!</definedName>
    <definedName name="IQRCompaniesJ587" hidden="1">#REF!</definedName>
    <definedName name="IQRCompaniesJ588" localSheetId="5" hidden="1">#REF!</definedName>
    <definedName name="IQRCompaniesJ588" localSheetId="6" hidden="1">#REF!</definedName>
    <definedName name="IQRCompaniesJ588" localSheetId="7" hidden="1">#REF!</definedName>
    <definedName name="IQRCompaniesJ588" hidden="1">#REF!</definedName>
    <definedName name="IQRCompaniesJ589" localSheetId="5" hidden="1">#REF!</definedName>
    <definedName name="IQRCompaniesJ589" localSheetId="6" hidden="1">#REF!</definedName>
    <definedName name="IQRCompaniesJ589" localSheetId="7" hidden="1">#REF!</definedName>
    <definedName name="IQRCompaniesJ589" hidden="1">#REF!</definedName>
    <definedName name="IQRCompaniesJ59" localSheetId="5" hidden="1">#REF!</definedName>
    <definedName name="IQRCompaniesJ59" localSheetId="6" hidden="1">#REF!</definedName>
    <definedName name="IQRCompaniesJ59" localSheetId="7" hidden="1">#REF!</definedName>
    <definedName name="IQRCompaniesJ59" hidden="1">#REF!</definedName>
    <definedName name="IQRCompaniesJ590" localSheetId="5" hidden="1">#REF!</definedName>
    <definedName name="IQRCompaniesJ590" localSheetId="6" hidden="1">#REF!</definedName>
    <definedName name="IQRCompaniesJ590" localSheetId="7" hidden="1">#REF!</definedName>
    <definedName name="IQRCompaniesJ590" hidden="1">#REF!</definedName>
    <definedName name="IQRCompaniesJ591" localSheetId="5" hidden="1">#REF!</definedName>
    <definedName name="IQRCompaniesJ591" localSheetId="6" hidden="1">#REF!</definedName>
    <definedName name="IQRCompaniesJ591" localSheetId="7" hidden="1">#REF!</definedName>
    <definedName name="IQRCompaniesJ591" hidden="1">#REF!</definedName>
    <definedName name="IQRCompaniesJ592" localSheetId="5" hidden="1">#REF!</definedName>
    <definedName name="IQRCompaniesJ592" localSheetId="6" hidden="1">#REF!</definedName>
    <definedName name="IQRCompaniesJ592" localSheetId="7" hidden="1">#REF!</definedName>
    <definedName name="IQRCompaniesJ592" hidden="1">#REF!</definedName>
    <definedName name="IQRCompaniesJ593" localSheetId="5" hidden="1">#REF!</definedName>
    <definedName name="IQRCompaniesJ593" localSheetId="6" hidden="1">#REF!</definedName>
    <definedName name="IQRCompaniesJ593" localSheetId="7" hidden="1">#REF!</definedName>
    <definedName name="IQRCompaniesJ593" hidden="1">#REF!</definedName>
    <definedName name="IQRCompaniesJ594" localSheetId="5" hidden="1">#REF!</definedName>
    <definedName name="IQRCompaniesJ594" localSheetId="6" hidden="1">#REF!</definedName>
    <definedName name="IQRCompaniesJ594" localSheetId="7" hidden="1">#REF!</definedName>
    <definedName name="IQRCompaniesJ594" hidden="1">#REF!</definedName>
    <definedName name="IQRCompaniesJ595" localSheetId="5" hidden="1">#REF!</definedName>
    <definedName name="IQRCompaniesJ595" localSheetId="6" hidden="1">#REF!</definedName>
    <definedName name="IQRCompaniesJ595" localSheetId="7" hidden="1">#REF!</definedName>
    <definedName name="IQRCompaniesJ595" hidden="1">#REF!</definedName>
    <definedName name="IQRCompaniesJ60" localSheetId="5" hidden="1">#REF!</definedName>
    <definedName name="IQRCompaniesJ60" localSheetId="6" hidden="1">#REF!</definedName>
    <definedName name="IQRCompaniesJ60" localSheetId="7" hidden="1">#REF!</definedName>
    <definedName name="IQRCompaniesJ60" hidden="1">#REF!</definedName>
    <definedName name="IQRCompaniesJ61" localSheetId="5" hidden="1">#REF!</definedName>
    <definedName name="IQRCompaniesJ61" localSheetId="6" hidden="1">#REF!</definedName>
    <definedName name="IQRCompaniesJ61" localSheetId="7" hidden="1">#REF!</definedName>
    <definedName name="IQRCompaniesJ61" hidden="1">#REF!</definedName>
    <definedName name="IQRCompaniesJ62" localSheetId="5" hidden="1">#REF!</definedName>
    <definedName name="IQRCompaniesJ62" localSheetId="6" hidden="1">#REF!</definedName>
    <definedName name="IQRCompaniesJ62" localSheetId="7" hidden="1">#REF!</definedName>
    <definedName name="IQRCompaniesJ62" hidden="1">#REF!</definedName>
    <definedName name="IQRCompaniesJ63" localSheetId="5" hidden="1">#REF!</definedName>
    <definedName name="IQRCompaniesJ63" localSheetId="6" hidden="1">#REF!</definedName>
    <definedName name="IQRCompaniesJ63" localSheetId="7" hidden="1">#REF!</definedName>
    <definedName name="IQRCompaniesJ63" hidden="1">#REF!</definedName>
    <definedName name="IQRCompaniesJ64" localSheetId="5" hidden="1">#REF!</definedName>
    <definedName name="IQRCompaniesJ64" localSheetId="6" hidden="1">#REF!</definedName>
    <definedName name="IQRCompaniesJ64" localSheetId="7" hidden="1">#REF!</definedName>
    <definedName name="IQRCompaniesJ64" hidden="1">#REF!</definedName>
    <definedName name="IQRCompaniesJ65" localSheetId="5" hidden="1">#REF!</definedName>
    <definedName name="IQRCompaniesJ65" localSheetId="6" hidden="1">#REF!</definedName>
    <definedName name="IQRCompaniesJ65" localSheetId="7" hidden="1">#REF!</definedName>
    <definedName name="IQRCompaniesJ65" hidden="1">#REF!</definedName>
    <definedName name="IQRCompaniesJ66" localSheetId="5" hidden="1">#REF!</definedName>
    <definedName name="IQRCompaniesJ66" localSheetId="6" hidden="1">#REF!</definedName>
    <definedName name="IQRCompaniesJ66" localSheetId="7" hidden="1">#REF!</definedName>
    <definedName name="IQRCompaniesJ66" hidden="1">#REF!</definedName>
    <definedName name="IQRCompaniesJ67" localSheetId="5" hidden="1">#REF!</definedName>
    <definedName name="IQRCompaniesJ67" localSheetId="6" hidden="1">#REF!</definedName>
    <definedName name="IQRCompaniesJ67" localSheetId="7" hidden="1">#REF!</definedName>
    <definedName name="IQRCompaniesJ67" hidden="1">#REF!</definedName>
    <definedName name="IQRCompaniesJ68" localSheetId="5" hidden="1">#REF!</definedName>
    <definedName name="IQRCompaniesJ68" localSheetId="6" hidden="1">#REF!</definedName>
    <definedName name="IQRCompaniesJ68" localSheetId="7" hidden="1">#REF!</definedName>
    <definedName name="IQRCompaniesJ68" hidden="1">#REF!</definedName>
    <definedName name="IQRCompaniesJ69" localSheetId="5" hidden="1">#REF!</definedName>
    <definedName name="IQRCompaniesJ69" localSheetId="6" hidden="1">#REF!</definedName>
    <definedName name="IQRCompaniesJ69" localSheetId="7" hidden="1">#REF!</definedName>
    <definedName name="IQRCompaniesJ69" hidden="1">#REF!</definedName>
    <definedName name="IQRCompaniesJ70" localSheetId="5" hidden="1">#REF!</definedName>
    <definedName name="IQRCompaniesJ70" localSheetId="6" hidden="1">#REF!</definedName>
    <definedName name="IQRCompaniesJ70" localSheetId="7" hidden="1">#REF!</definedName>
    <definedName name="IQRCompaniesJ70" hidden="1">#REF!</definedName>
    <definedName name="IQRCompaniesJ71" localSheetId="5" hidden="1">#REF!</definedName>
    <definedName name="IQRCompaniesJ71" localSheetId="6" hidden="1">#REF!</definedName>
    <definedName name="IQRCompaniesJ71" localSheetId="7" hidden="1">#REF!</definedName>
    <definedName name="IQRCompaniesJ71" hidden="1">#REF!</definedName>
    <definedName name="IQRCompaniesJ72" localSheetId="5" hidden="1">#REF!</definedName>
    <definedName name="IQRCompaniesJ72" localSheetId="6" hidden="1">#REF!</definedName>
    <definedName name="IQRCompaniesJ72" localSheetId="7" hidden="1">#REF!</definedName>
    <definedName name="IQRCompaniesJ72" hidden="1">#REF!</definedName>
    <definedName name="IQRCompaniesJ73" localSheetId="5" hidden="1">#REF!</definedName>
    <definedName name="IQRCompaniesJ73" localSheetId="6" hidden="1">#REF!</definedName>
    <definedName name="IQRCompaniesJ73" localSheetId="7" hidden="1">#REF!</definedName>
    <definedName name="IQRCompaniesJ73" hidden="1">#REF!</definedName>
    <definedName name="IQRCompaniesJ74" localSheetId="5" hidden="1">#REF!</definedName>
    <definedName name="IQRCompaniesJ74" localSheetId="6" hidden="1">#REF!</definedName>
    <definedName name="IQRCompaniesJ74" localSheetId="7" hidden="1">#REF!</definedName>
    <definedName name="IQRCompaniesJ74" hidden="1">#REF!</definedName>
    <definedName name="IQRCompaniesJ75" localSheetId="5" hidden="1">#REF!</definedName>
    <definedName name="IQRCompaniesJ75" localSheetId="6" hidden="1">#REF!</definedName>
    <definedName name="IQRCompaniesJ75" localSheetId="7" hidden="1">#REF!</definedName>
    <definedName name="IQRCompaniesJ75" hidden="1">#REF!</definedName>
    <definedName name="IQRCompaniesJ76" localSheetId="5" hidden="1">#REF!</definedName>
    <definedName name="IQRCompaniesJ76" localSheetId="6" hidden="1">#REF!</definedName>
    <definedName name="IQRCompaniesJ76" localSheetId="7" hidden="1">#REF!</definedName>
    <definedName name="IQRCompaniesJ76" hidden="1">#REF!</definedName>
    <definedName name="IQRCompaniesJ77" localSheetId="5" hidden="1">#REF!</definedName>
    <definedName name="IQRCompaniesJ77" localSheetId="6" hidden="1">#REF!</definedName>
    <definedName name="IQRCompaniesJ77" localSheetId="7" hidden="1">#REF!</definedName>
    <definedName name="IQRCompaniesJ77" hidden="1">#REF!</definedName>
    <definedName name="IQRCompaniesJ78" localSheetId="5" hidden="1">#REF!</definedName>
    <definedName name="IQRCompaniesJ78" localSheetId="6" hidden="1">#REF!</definedName>
    <definedName name="IQRCompaniesJ78" localSheetId="7" hidden="1">#REF!</definedName>
    <definedName name="IQRCompaniesJ78" hidden="1">#REF!</definedName>
    <definedName name="IQRCompaniesJ79" localSheetId="5" hidden="1">#REF!</definedName>
    <definedName name="IQRCompaniesJ79" localSheetId="6" hidden="1">#REF!</definedName>
    <definedName name="IQRCompaniesJ79" localSheetId="7" hidden="1">#REF!</definedName>
    <definedName name="IQRCompaniesJ79" hidden="1">#REF!</definedName>
    <definedName name="IQRCompaniesJ80" localSheetId="5" hidden="1">#REF!</definedName>
    <definedName name="IQRCompaniesJ80" localSheetId="6" hidden="1">#REF!</definedName>
    <definedName name="IQRCompaniesJ80" localSheetId="7" hidden="1">#REF!</definedName>
    <definedName name="IQRCompaniesJ80" hidden="1">#REF!</definedName>
    <definedName name="IQRCompaniesJ81" localSheetId="5" hidden="1">#REF!</definedName>
    <definedName name="IQRCompaniesJ81" localSheetId="6" hidden="1">#REF!</definedName>
    <definedName name="IQRCompaniesJ81" localSheetId="7" hidden="1">#REF!</definedName>
    <definedName name="IQRCompaniesJ81" hidden="1">#REF!</definedName>
    <definedName name="IQRCompaniesJ82" localSheetId="5" hidden="1">#REF!</definedName>
    <definedName name="IQRCompaniesJ82" localSheetId="6" hidden="1">#REF!</definedName>
    <definedName name="IQRCompaniesJ82" localSheetId="7" hidden="1">#REF!</definedName>
    <definedName name="IQRCompaniesJ82" hidden="1">#REF!</definedName>
    <definedName name="IQRCompaniesJ83" localSheetId="5" hidden="1">#REF!</definedName>
    <definedName name="IQRCompaniesJ83" localSheetId="6" hidden="1">#REF!</definedName>
    <definedName name="IQRCompaniesJ83" localSheetId="7" hidden="1">#REF!</definedName>
    <definedName name="IQRCompaniesJ83" hidden="1">#REF!</definedName>
    <definedName name="IQRCompaniesJ84" localSheetId="5" hidden="1">#REF!</definedName>
    <definedName name="IQRCompaniesJ84" localSheetId="6" hidden="1">#REF!</definedName>
    <definedName name="IQRCompaniesJ84" localSheetId="7" hidden="1">#REF!</definedName>
    <definedName name="IQRCompaniesJ84" hidden="1">#REF!</definedName>
    <definedName name="IQRCompaniesJ85" localSheetId="5" hidden="1">#REF!</definedName>
    <definedName name="IQRCompaniesJ85" localSheetId="6" hidden="1">#REF!</definedName>
    <definedName name="IQRCompaniesJ85" localSheetId="7" hidden="1">#REF!</definedName>
    <definedName name="IQRCompaniesJ85" hidden="1">#REF!</definedName>
    <definedName name="IQRCompaniesJ856" localSheetId="5" hidden="1">#REF!</definedName>
    <definedName name="IQRCompaniesJ856" localSheetId="6" hidden="1">#REF!</definedName>
    <definedName name="IQRCompaniesJ856" localSheetId="7" hidden="1">#REF!</definedName>
    <definedName name="IQRCompaniesJ856" hidden="1">#REF!</definedName>
    <definedName name="IQRCompaniesJ857" localSheetId="5" hidden="1">#REF!</definedName>
    <definedName name="IQRCompaniesJ857" localSheetId="6" hidden="1">#REF!</definedName>
    <definedName name="IQRCompaniesJ857" localSheetId="7" hidden="1">#REF!</definedName>
    <definedName name="IQRCompaniesJ857" hidden="1">#REF!</definedName>
    <definedName name="IQRCompaniesJ858" localSheetId="5" hidden="1">#REF!</definedName>
    <definedName name="IQRCompaniesJ858" localSheetId="6" hidden="1">#REF!</definedName>
    <definedName name="IQRCompaniesJ858" localSheetId="7" hidden="1">#REF!</definedName>
    <definedName name="IQRCompaniesJ858" hidden="1">#REF!</definedName>
    <definedName name="IQRCompaniesJ859" localSheetId="5" hidden="1">#REF!</definedName>
    <definedName name="IQRCompaniesJ859" localSheetId="6" hidden="1">#REF!</definedName>
    <definedName name="IQRCompaniesJ859" localSheetId="7" hidden="1">#REF!</definedName>
    <definedName name="IQRCompaniesJ859" hidden="1">#REF!</definedName>
    <definedName name="IQRCompaniesJ86" localSheetId="5" hidden="1">#REF!</definedName>
    <definedName name="IQRCompaniesJ86" localSheetId="6" hidden="1">#REF!</definedName>
    <definedName name="IQRCompaniesJ86" localSheetId="7" hidden="1">#REF!</definedName>
    <definedName name="IQRCompaniesJ86" hidden="1">#REF!</definedName>
    <definedName name="IQRCompaniesJ860" localSheetId="5" hidden="1">#REF!</definedName>
    <definedName name="IQRCompaniesJ860" localSheetId="6" hidden="1">#REF!</definedName>
    <definedName name="IQRCompaniesJ860" localSheetId="7" hidden="1">#REF!</definedName>
    <definedName name="IQRCompaniesJ860" hidden="1">#REF!</definedName>
    <definedName name="IQRCompaniesJ861" localSheetId="5" hidden="1">#REF!</definedName>
    <definedName name="IQRCompaniesJ861" localSheetId="6" hidden="1">#REF!</definedName>
    <definedName name="IQRCompaniesJ861" localSheetId="7" hidden="1">#REF!</definedName>
    <definedName name="IQRCompaniesJ861" hidden="1">#REF!</definedName>
    <definedName name="IQRCompaniesJ862" localSheetId="5" hidden="1">#REF!</definedName>
    <definedName name="IQRCompaniesJ862" localSheetId="6" hidden="1">#REF!</definedName>
    <definedName name="IQRCompaniesJ862" localSheetId="7" hidden="1">#REF!</definedName>
    <definedName name="IQRCompaniesJ862" hidden="1">#REF!</definedName>
    <definedName name="IQRCompaniesJ863" localSheetId="5" hidden="1">#REF!</definedName>
    <definedName name="IQRCompaniesJ863" localSheetId="6" hidden="1">#REF!</definedName>
    <definedName name="IQRCompaniesJ863" localSheetId="7" hidden="1">#REF!</definedName>
    <definedName name="IQRCompaniesJ863" hidden="1">#REF!</definedName>
    <definedName name="IQRCompaniesJ864" localSheetId="5" hidden="1">#REF!</definedName>
    <definedName name="IQRCompaniesJ864" localSheetId="6" hidden="1">#REF!</definedName>
    <definedName name="IQRCompaniesJ864" localSheetId="7" hidden="1">#REF!</definedName>
    <definedName name="IQRCompaniesJ864" hidden="1">#REF!</definedName>
    <definedName name="IQRCompaniesJ865" localSheetId="5" hidden="1">#REF!</definedName>
    <definedName name="IQRCompaniesJ865" localSheetId="6" hidden="1">#REF!</definedName>
    <definedName name="IQRCompaniesJ865" localSheetId="7" hidden="1">#REF!</definedName>
    <definedName name="IQRCompaniesJ865" hidden="1">#REF!</definedName>
    <definedName name="IQRCompaniesJ866" localSheetId="5" hidden="1">#REF!</definedName>
    <definedName name="IQRCompaniesJ866" localSheetId="6" hidden="1">#REF!</definedName>
    <definedName name="IQRCompaniesJ866" localSheetId="7" hidden="1">#REF!</definedName>
    <definedName name="IQRCompaniesJ866" hidden="1">#REF!</definedName>
    <definedName name="IQRCompaniesJ867" localSheetId="5" hidden="1">#REF!</definedName>
    <definedName name="IQRCompaniesJ867" localSheetId="6" hidden="1">#REF!</definedName>
    <definedName name="IQRCompaniesJ867" localSheetId="7" hidden="1">#REF!</definedName>
    <definedName name="IQRCompaniesJ867" hidden="1">#REF!</definedName>
    <definedName name="IQRCompaniesJ868" localSheetId="5" hidden="1">#REF!</definedName>
    <definedName name="IQRCompaniesJ868" localSheetId="6" hidden="1">#REF!</definedName>
    <definedName name="IQRCompaniesJ868" localSheetId="7" hidden="1">#REF!</definedName>
    <definedName name="IQRCompaniesJ868" hidden="1">#REF!</definedName>
    <definedName name="IQRCompaniesJ869" localSheetId="5" hidden="1">#REF!</definedName>
    <definedName name="IQRCompaniesJ869" localSheetId="6" hidden="1">#REF!</definedName>
    <definedName name="IQRCompaniesJ869" localSheetId="7" hidden="1">#REF!</definedName>
    <definedName name="IQRCompaniesJ869" hidden="1">#REF!</definedName>
    <definedName name="IQRCompaniesJ87" localSheetId="5" hidden="1">#REF!</definedName>
    <definedName name="IQRCompaniesJ87" localSheetId="6" hidden="1">#REF!</definedName>
    <definedName name="IQRCompaniesJ87" localSheetId="7" hidden="1">#REF!</definedName>
    <definedName name="IQRCompaniesJ87" hidden="1">#REF!</definedName>
    <definedName name="IQRCompaniesJ870" localSheetId="5" hidden="1">#REF!</definedName>
    <definedName name="IQRCompaniesJ870" localSheetId="6" hidden="1">#REF!</definedName>
    <definedName name="IQRCompaniesJ870" localSheetId="7" hidden="1">#REF!</definedName>
    <definedName name="IQRCompaniesJ870" hidden="1">#REF!</definedName>
    <definedName name="IQRCompaniesJ871" localSheetId="5" hidden="1">#REF!</definedName>
    <definedName name="IQRCompaniesJ871" localSheetId="6" hidden="1">#REF!</definedName>
    <definedName name="IQRCompaniesJ871" localSheetId="7" hidden="1">#REF!</definedName>
    <definedName name="IQRCompaniesJ871" hidden="1">#REF!</definedName>
    <definedName name="IQRCompaniesJ872" localSheetId="5" hidden="1">#REF!</definedName>
    <definedName name="IQRCompaniesJ872" localSheetId="6" hidden="1">#REF!</definedName>
    <definedName name="IQRCompaniesJ872" localSheetId="7" hidden="1">#REF!</definedName>
    <definedName name="IQRCompaniesJ872" hidden="1">#REF!</definedName>
    <definedName name="IQRCompaniesJ873" localSheetId="5" hidden="1">#REF!</definedName>
    <definedName name="IQRCompaniesJ873" localSheetId="6" hidden="1">#REF!</definedName>
    <definedName name="IQRCompaniesJ873" localSheetId="7" hidden="1">#REF!</definedName>
    <definedName name="IQRCompaniesJ873" hidden="1">#REF!</definedName>
    <definedName name="IQRCompaniesJ874" localSheetId="5" hidden="1">#REF!</definedName>
    <definedName name="IQRCompaniesJ874" localSheetId="6" hidden="1">#REF!</definedName>
    <definedName name="IQRCompaniesJ874" localSheetId="7" hidden="1">#REF!</definedName>
    <definedName name="IQRCompaniesJ874" hidden="1">#REF!</definedName>
    <definedName name="IQRCompaniesJ875" localSheetId="5" hidden="1">#REF!</definedName>
    <definedName name="IQRCompaniesJ875" localSheetId="6" hidden="1">#REF!</definedName>
    <definedName name="IQRCompaniesJ875" localSheetId="7" hidden="1">#REF!</definedName>
    <definedName name="IQRCompaniesJ875" hidden="1">#REF!</definedName>
    <definedName name="IQRCompaniesJ876" localSheetId="5" hidden="1">#REF!</definedName>
    <definedName name="IQRCompaniesJ876" localSheetId="6" hidden="1">#REF!</definedName>
    <definedName name="IQRCompaniesJ876" localSheetId="7" hidden="1">#REF!</definedName>
    <definedName name="IQRCompaniesJ876" hidden="1">#REF!</definedName>
    <definedName name="IQRCompaniesJ877" localSheetId="5" hidden="1">#REF!</definedName>
    <definedName name="IQRCompaniesJ877" localSheetId="6" hidden="1">#REF!</definedName>
    <definedName name="IQRCompaniesJ877" localSheetId="7" hidden="1">#REF!</definedName>
    <definedName name="IQRCompaniesJ877" hidden="1">#REF!</definedName>
    <definedName name="IQRCompaniesJ88" localSheetId="5" hidden="1">#REF!</definedName>
    <definedName name="IQRCompaniesJ88" localSheetId="6" hidden="1">#REF!</definedName>
    <definedName name="IQRCompaniesJ88" localSheetId="7" hidden="1">#REF!</definedName>
    <definedName name="IQRCompaniesJ88" hidden="1">#REF!</definedName>
    <definedName name="IQRCompaniesJ89" localSheetId="5" hidden="1">#REF!</definedName>
    <definedName name="IQRCompaniesJ89" localSheetId="6" hidden="1">#REF!</definedName>
    <definedName name="IQRCompaniesJ89" localSheetId="7" hidden="1">#REF!</definedName>
    <definedName name="IQRCompaniesJ89" hidden="1">#REF!</definedName>
    <definedName name="IQRCompaniesJ90" localSheetId="5" hidden="1">#REF!</definedName>
    <definedName name="IQRCompaniesJ90" localSheetId="6" hidden="1">#REF!</definedName>
    <definedName name="IQRCompaniesJ90" localSheetId="7" hidden="1">#REF!</definedName>
    <definedName name="IQRCompaniesJ90" hidden="1">#REF!</definedName>
    <definedName name="IQRCompaniesJ91" localSheetId="5" hidden="1">#REF!</definedName>
    <definedName name="IQRCompaniesJ91" localSheetId="6" hidden="1">#REF!</definedName>
    <definedName name="IQRCompaniesJ91" localSheetId="7" hidden="1">#REF!</definedName>
    <definedName name="IQRCompaniesJ91" hidden="1">#REF!</definedName>
    <definedName name="IQRCompaniesJ92" localSheetId="5" hidden="1">#REF!</definedName>
    <definedName name="IQRCompaniesJ92" localSheetId="6" hidden="1">#REF!</definedName>
    <definedName name="IQRCompaniesJ92" localSheetId="7" hidden="1">#REF!</definedName>
    <definedName name="IQRCompaniesJ92" hidden="1">#REF!</definedName>
    <definedName name="IQRCompaniesJ93" localSheetId="5" hidden="1">#REF!</definedName>
    <definedName name="IQRCompaniesJ93" localSheetId="6" hidden="1">#REF!</definedName>
    <definedName name="IQRCompaniesJ93" localSheetId="7" hidden="1">#REF!</definedName>
    <definedName name="IQRCompaniesJ93" hidden="1">#REF!</definedName>
    <definedName name="IQRCompaniesJ94" localSheetId="5" hidden="1">#REF!</definedName>
    <definedName name="IQRCompaniesJ94" localSheetId="6" hidden="1">#REF!</definedName>
    <definedName name="IQRCompaniesJ94" localSheetId="7" hidden="1">#REF!</definedName>
    <definedName name="IQRCompaniesJ94" hidden="1">#REF!</definedName>
    <definedName name="IQRCompaniesJ95" localSheetId="5" hidden="1">#REF!</definedName>
    <definedName name="IQRCompaniesJ95" localSheetId="6" hidden="1">#REF!</definedName>
    <definedName name="IQRCompaniesJ95" localSheetId="7" hidden="1">#REF!</definedName>
    <definedName name="IQRCompaniesJ95" hidden="1">#REF!</definedName>
    <definedName name="IQRCompaniesJ96" localSheetId="5" hidden="1">#REF!</definedName>
    <definedName name="IQRCompaniesJ96" localSheetId="6" hidden="1">#REF!</definedName>
    <definedName name="IQRCompaniesJ96" localSheetId="7" hidden="1">#REF!</definedName>
    <definedName name="IQRCompaniesJ96" hidden="1">#REF!</definedName>
    <definedName name="IQRCompaniesJ97" localSheetId="5" hidden="1">#REF!</definedName>
    <definedName name="IQRCompaniesJ97" localSheetId="6" hidden="1">#REF!</definedName>
    <definedName name="IQRCompaniesJ97" localSheetId="7" hidden="1">#REF!</definedName>
    <definedName name="IQRCompaniesJ97" hidden="1">#REF!</definedName>
    <definedName name="IQRCompaniesJ98" localSheetId="5" hidden="1">#REF!</definedName>
    <definedName name="IQRCompaniesJ98" localSheetId="6" hidden="1">#REF!</definedName>
    <definedName name="IQRCompaniesJ98" localSheetId="7" hidden="1">#REF!</definedName>
    <definedName name="IQRCompaniesJ98" hidden="1">#REF!</definedName>
    <definedName name="IQRCompaniesJ99" localSheetId="5" hidden="1">#REF!</definedName>
    <definedName name="IQRCompaniesJ99" localSheetId="6" hidden="1">#REF!</definedName>
    <definedName name="IQRCompaniesJ99" localSheetId="7" hidden="1">#REF!</definedName>
    <definedName name="IQRCompaniesJ99" hidden="1">#REF!</definedName>
    <definedName name="IQRCompaniesN12" localSheetId="5" hidden="1">#REF!</definedName>
    <definedName name="IQRCompaniesN12" localSheetId="6" hidden="1">#REF!</definedName>
    <definedName name="IQRCompaniesN12" localSheetId="7" hidden="1">#REF!</definedName>
    <definedName name="IQRCompaniesN12" hidden="1">#REF!</definedName>
    <definedName name="IQRCompaniesN13" localSheetId="5" hidden="1">#REF!</definedName>
    <definedName name="IQRCompaniesN13" localSheetId="6" hidden="1">#REF!</definedName>
    <definedName name="IQRCompaniesN13" localSheetId="7" hidden="1">#REF!</definedName>
    <definedName name="IQRCompaniesN13" hidden="1">#REF!</definedName>
    <definedName name="IQRCompaniesN14" localSheetId="5" hidden="1">#REF!</definedName>
    <definedName name="IQRCompaniesN14" localSheetId="6" hidden="1">#REF!</definedName>
    <definedName name="IQRCompaniesN14" localSheetId="7" hidden="1">#REF!</definedName>
    <definedName name="IQRCompaniesN14" hidden="1">#REF!</definedName>
    <definedName name="IQRCompaniesN15" localSheetId="5" hidden="1">#REF!</definedName>
    <definedName name="IQRCompaniesN15" localSheetId="6" hidden="1">#REF!</definedName>
    <definedName name="IQRCompaniesN15" localSheetId="7" hidden="1">#REF!</definedName>
    <definedName name="IQRCompaniesN15" hidden="1">#REF!</definedName>
    <definedName name="IQRCompaniesN16" localSheetId="5" hidden="1">#REF!</definedName>
    <definedName name="IQRCompaniesN16" localSheetId="6" hidden="1">#REF!</definedName>
    <definedName name="IQRCompaniesN16" localSheetId="7" hidden="1">#REF!</definedName>
    <definedName name="IQRCompaniesN16" hidden="1">#REF!</definedName>
    <definedName name="IQRCompaniesN17" localSheetId="5" hidden="1">#REF!</definedName>
    <definedName name="IQRCompaniesN17" localSheetId="6" hidden="1">#REF!</definedName>
    <definedName name="IQRCompaniesN17" localSheetId="7" hidden="1">#REF!</definedName>
    <definedName name="IQRCompaniesN17" hidden="1">#REF!</definedName>
    <definedName name="IQRCompaniesN18" localSheetId="5" hidden="1">#REF!</definedName>
    <definedName name="IQRCompaniesN18" localSheetId="6" hidden="1">#REF!</definedName>
    <definedName name="IQRCompaniesN18" localSheetId="7" hidden="1">#REF!</definedName>
    <definedName name="IQRCompaniesN18" hidden="1">#REF!</definedName>
    <definedName name="IQRCompaniesN19" localSheetId="5" hidden="1">#REF!</definedName>
    <definedName name="IQRCompaniesN19" localSheetId="6" hidden="1">#REF!</definedName>
    <definedName name="IQRCompaniesN19" localSheetId="7" hidden="1">#REF!</definedName>
    <definedName name="IQRCompaniesN19" hidden="1">#REF!</definedName>
    <definedName name="IQRCompaniesO12" localSheetId="5" hidden="1">#REF!</definedName>
    <definedName name="IQRCompaniesO12" localSheetId="6" hidden="1">#REF!</definedName>
    <definedName name="IQRCompaniesO12" localSheetId="7" hidden="1">#REF!</definedName>
    <definedName name="IQRCompaniesO12" hidden="1">#REF!</definedName>
    <definedName name="IQRCompaniesO13" localSheetId="5" hidden="1">#REF!</definedName>
    <definedName name="IQRCompaniesO13" localSheetId="6" hidden="1">#REF!</definedName>
    <definedName name="IQRCompaniesO13" localSheetId="7" hidden="1">#REF!</definedName>
    <definedName name="IQRCompaniesO13" hidden="1">#REF!</definedName>
    <definedName name="IQRCompaniesO14" localSheetId="5" hidden="1">#REF!</definedName>
    <definedName name="IQRCompaniesO14" localSheetId="6" hidden="1">#REF!</definedName>
    <definedName name="IQRCompaniesO14" localSheetId="7" hidden="1">#REF!</definedName>
    <definedName name="IQRCompaniesO14" hidden="1">#REF!</definedName>
    <definedName name="IQRCompaniesO15" localSheetId="5" hidden="1">#REF!</definedName>
    <definedName name="IQRCompaniesO15" localSheetId="6" hidden="1">#REF!</definedName>
    <definedName name="IQRCompaniesO15" localSheetId="7" hidden="1">#REF!</definedName>
    <definedName name="IQRCompaniesO15" hidden="1">#REF!</definedName>
    <definedName name="IQRCompaniesO16" localSheetId="5" hidden="1">#REF!</definedName>
    <definedName name="IQRCompaniesO16" localSheetId="6" hidden="1">#REF!</definedName>
    <definedName name="IQRCompaniesO16" localSheetId="7" hidden="1">#REF!</definedName>
    <definedName name="IQRCompaniesO16" hidden="1">#REF!</definedName>
    <definedName name="IQRCompaniesO17" localSheetId="5" hidden="1">#REF!</definedName>
    <definedName name="IQRCompaniesO17" localSheetId="6" hidden="1">#REF!</definedName>
    <definedName name="IQRCompaniesO17" localSheetId="7" hidden="1">#REF!</definedName>
    <definedName name="IQRCompaniesO17" hidden="1">#REF!</definedName>
    <definedName name="IQRCompaniesP100" localSheetId="5" hidden="1">#REF!</definedName>
    <definedName name="IQRCompaniesP100" localSheetId="6" hidden="1">#REF!</definedName>
    <definedName name="IQRCompaniesP100" localSheetId="7" hidden="1">#REF!</definedName>
    <definedName name="IQRCompaniesP100" hidden="1">#REF!</definedName>
    <definedName name="IQRCompaniesP101" localSheetId="5" hidden="1">#REF!</definedName>
    <definedName name="IQRCompaniesP101" localSheetId="6" hidden="1">#REF!</definedName>
    <definedName name="IQRCompaniesP101" localSheetId="7" hidden="1">#REF!</definedName>
    <definedName name="IQRCompaniesP101" hidden="1">#REF!</definedName>
    <definedName name="IQRCompaniesP102" localSheetId="5" hidden="1">#REF!</definedName>
    <definedName name="IQRCompaniesP102" localSheetId="6" hidden="1">#REF!</definedName>
    <definedName name="IQRCompaniesP102" localSheetId="7" hidden="1">#REF!</definedName>
    <definedName name="IQRCompaniesP102" hidden="1">#REF!</definedName>
    <definedName name="IQRCompaniesP103" localSheetId="5" hidden="1">#REF!</definedName>
    <definedName name="IQRCompaniesP103" localSheetId="6" hidden="1">#REF!</definedName>
    <definedName name="IQRCompaniesP103" localSheetId="7" hidden="1">#REF!</definedName>
    <definedName name="IQRCompaniesP103" hidden="1">#REF!</definedName>
    <definedName name="IQRCompaniesP104" localSheetId="5" hidden="1">#REF!</definedName>
    <definedName name="IQRCompaniesP104" localSheetId="6" hidden="1">#REF!</definedName>
    <definedName name="IQRCompaniesP104" localSheetId="7" hidden="1">#REF!</definedName>
    <definedName name="IQRCompaniesP104" hidden="1">#REF!</definedName>
    <definedName name="IQRCompaniesP105" localSheetId="5" hidden="1">#REF!</definedName>
    <definedName name="IQRCompaniesP105" localSheetId="6" hidden="1">#REF!</definedName>
    <definedName name="IQRCompaniesP105" localSheetId="7" hidden="1">#REF!</definedName>
    <definedName name="IQRCompaniesP105" hidden="1">#REF!</definedName>
    <definedName name="IQRCompaniesP106" localSheetId="5" hidden="1">#REF!</definedName>
    <definedName name="IQRCompaniesP106" localSheetId="6" hidden="1">#REF!</definedName>
    <definedName name="IQRCompaniesP106" localSheetId="7" hidden="1">#REF!</definedName>
    <definedName name="IQRCompaniesP106" hidden="1">#REF!</definedName>
    <definedName name="IQRCompaniesP107" localSheetId="5" hidden="1">#REF!</definedName>
    <definedName name="IQRCompaniesP107" localSheetId="6" hidden="1">#REF!</definedName>
    <definedName name="IQRCompaniesP107" localSheetId="7" hidden="1">#REF!</definedName>
    <definedName name="IQRCompaniesP107" hidden="1">#REF!</definedName>
    <definedName name="IQRCompaniesP108" localSheetId="5" hidden="1">#REF!</definedName>
    <definedName name="IQRCompaniesP108" localSheetId="6" hidden="1">#REF!</definedName>
    <definedName name="IQRCompaniesP108" localSheetId="7" hidden="1">#REF!</definedName>
    <definedName name="IQRCompaniesP108" hidden="1">#REF!</definedName>
    <definedName name="IQRCompaniesP109" localSheetId="5" hidden="1">#REF!</definedName>
    <definedName name="IQRCompaniesP109" localSheetId="6" hidden="1">#REF!</definedName>
    <definedName name="IQRCompaniesP109" localSheetId="7" hidden="1">#REF!</definedName>
    <definedName name="IQRCompaniesP109" hidden="1">#REF!</definedName>
    <definedName name="IQRCompaniesP110" localSheetId="5" hidden="1">#REF!</definedName>
    <definedName name="IQRCompaniesP110" localSheetId="6" hidden="1">#REF!</definedName>
    <definedName name="IQRCompaniesP110" localSheetId="7" hidden="1">#REF!</definedName>
    <definedName name="IQRCompaniesP110" hidden="1">#REF!</definedName>
    <definedName name="IQRCompaniesP111" localSheetId="5" hidden="1">#REF!</definedName>
    <definedName name="IQRCompaniesP111" localSheetId="6" hidden="1">#REF!</definedName>
    <definedName name="IQRCompaniesP111" localSheetId="7" hidden="1">#REF!</definedName>
    <definedName name="IQRCompaniesP111" hidden="1">#REF!</definedName>
    <definedName name="IQRCompaniesP112" localSheetId="5" hidden="1">#REF!</definedName>
    <definedName name="IQRCompaniesP112" localSheetId="6" hidden="1">#REF!</definedName>
    <definedName name="IQRCompaniesP112" localSheetId="7" hidden="1">#REF!</definedName>
    <definedName name="IQRCompaniesP112" hidden="1">#REF!</definedName>
    <definedName name="IQRCompaniesP113" localSheetId="5" hidden="1">#REF!</definedName>
    <definedName name="IQRCompaniesP113" localSheetId="6" hidden="1">#REF!</definedName>
    <definedName name="IQRCompaniesP113" localSheetId="7" hidden="1">#REF!</definedName>
    <definedName name="IQRCompaniesP113" hidden="1">#REF!</definedName>
    <definedName name="IQRCompaniesP114" localSheetId="5" hidden="1">#REF!</definedName>
    <definedName name="IQRCompaniesP114" localSheetId="6" hidden="1">#REF!</definedName>
    <definedName name="IQRCompaniesP114" localSheetId="7" hidden="1">#REF!</definedName>
    <definedName name="IQRCompaniesP114" hidden="1">#REF!</definedName>
    <definedName name="IQRCompaniesP115" localSheetId="5" hidden="1">#REF!</definedName>
    <definedName name="IQRCompaniesP115" localSheetId="6" hidden="1">#REF!</definedName>
    <definedName name="IQRCompaniesP115" localSheetId="7" hidden="1">#REF!</definedName>
    <definedName name="IQRCompaniesP115" hidden="1">#REF!</definedName>
    <definedName name="IQRCompaniesP116" localSheetId="5" hidden="1">#REF!</definedName>
    <definedName name="IQRCompaniesP116" localSheetId="6" hidden="1">#REF!</definedName>
    <definedName name="IQRCompaniesP116" localSheetId="7" hidden="1">#REF!</definedName>
    <definedName name="IQRCompaniesP116" hidden="1">#REF!</definedName>
    <definedName name="IQRCompaniesP117" localSheetId="5" hidden="1">#REF!</definedName>
    <definedName name="IQRCompaniesP117" localSheetId="6" hidden="1">#REF!</definedName>
    <definedName name="IQRCompaniesP117" localSheetId="7" hidden="1">#REF!</definedName>
    <definedName name="IQRCompaniesP117" hidden="1">#REF!</definedName>
    <definedName name="IQRCompaniesP118" localSheetId="5" hidden="1">#REF!</definedName>
    <definedName name="IQRCompaniesP118" localSheetId="6" hidden="1">#REF!</definedName>
    <definedName name="IQRCompaniesP118" localSheetId="7" hidden="1">#REF!</definedName>
    <definedName name="IQRCompaniesP118" hidden="1">#REF!</definedName>
    <definedName name="IQRCompaniesP119" localSheetId="5" hidden="1">#REF!</definedName>
    <definedName name="IQRCompaniesP119" localSheetId="6" hidden="1">#REF!</definedName>
    <definedName name="IQRCompaniesP119" localSheetId="7" hidden="1">#REF!</definedName>
    <definedName name="IQRCompaniesP119" hidden="1">#REF!</definedName>
    <definedName name="IQRCompaniesP12" localSheetId="5" hidden="1">#REF!</definedName>
    <definedName name="IQRCompaniesP12" localSheetId="6" hidden="1">#REF!</definedName>
    <definedName name="IQRCompaniesP12" localSheetId="7" hidden="1">#REF!</definedName>
    <definedName name="IQRCompaniesP12" hidden="1">#REF!</definedName>
    <definedName name="IQRCompaniesP120" localSheetId="5" hidden="1">#REF!</definedName>
    <definedName name="IQRCompaniesP120" localSheetId="6" hidden="1">#REF!</definedName>
    <definedName name="IQRCompaniesP120" localSheetId="7" hidden="1">#REF!</definedName>
    <definedName name="IQRCompaniesP120" hidden="1">#REF!</definedName>
    <definedName name="IQRCompaniesP121" localSheetId="5" hidden="1">#REF!</definedName>
    <definedName name="IQRCompaniesP121" localSheetId="6" hidden="1">#REF!</definedName>
    <definedName name="IQRCompaniesP121" localSheetId="7" hidden="1">#REF!</definedName>
    <definedName name="IQRCompaniesP121" hidden="1">#REF!</definedName>
    <definedName name="IQRCompaniesP122" localSheetId="5" hidden="1">#REF!</definedName>
    <definedName name="IQRCompaniesP122" localSheetId="6" hidden="1">#REF!</definedName>
    <definedName name="IQRCompaniesP122" localSheetId="7" hidden="1">#REF!</definedName>
    <definedName name="IQRCompaniesP122" hidden="1">#REF!</definedName>
    <definedName name="IQRCompaniesP123" localSheetId="5" hidden="1">#REF!</definedName>
    <definedName name="IQRCompaniesP123" localSheetId="6" hidden="1">#REF!</definedName>
    <definedName name="IQRCompaniesP123" localSheetId="7" hidden="1">#REF!</definedName>
    <definedName name="IQRCompaniesP123" hidden="1">#REF!</definedName>
    <definedName name="IQRCompaniesP124" localSheetId="5" hidden="1">#REF!</definedName>
    <definedName name="IQRCompaniesP124" localSheetId="6" hidden="1">#REF!</definedName>
    <definedName name="IQRCompaniesP124" localSheetId="7" hidden="1">#REF!</definedName>
    <definedName name="IQRCompaniesP124" hidden="1">#REF!</definedName>
    <definedName name="IQRCompaniesP125" localSheetId="5" hidden="1">#REF!</definedName>
    <definedName name="IQRCompaniesP125" localSheetId="6" hidden="1">#REF!</definedName>
    <definedName name="IQRCompaniesP125" localSheetId="7" hidden="1">#REF!</definedName>
    <definedName name="IQRCompaniesP125" hidden="1">#REF!</definedName>
    <definedName name="IQRCompaniesP126" localSheetId="5" hidden="1">#REF!</definedName>
    <definedName name="IQRCompaniesP126" localSheetId="6" hidden="1">#REF!</definedName>
    <definedName name="IQRCompaniesP126" localSheetId="7" hidden="1">#REF!</definedName>
    <definedName name="IQRCompaniesP126" hidden="1">#REF!</definedName>
    <definedName name="IQRCompaniesP127" localSheetId="5" hidden="1">#REF!</definedName>
    <definedName name="IQRCompaniesP127" localSheetId="6" hidden="1">#REF!</definedName>
    <definedName name="IQRCompaniesP127" localSheetId="7" hidden="1">#REF!</definedName>
    <definedName name="IQRCompaniesP127" hidden="1">#REF!</definedName>
    <definedName name="IQRCompaniesP128" localSheetId="5" hidden="1">#REF!</definedName>
    <definedName name="IQRCompaniesP128" localSheetId="6" hidden="1">#REF!</definedName>
    <definedName name="IQRCompaniesP128" localSheetId="7" hidden="1">#REF!</definedName>
    <definedName name="IQRCompaniesP128" hidden="1">#REF!</definedName>
    <definedName name="IQRCompaniesP129" localSheetId="5" hidden="1">#REF!</definedName>
    <definedName name="IQRCompaniesP129" localSheetId="6" hidden="1">#REF!</definedName>
    <definedName name="IQRCompaniesP129" localSheetId="7" hidden="1">#REF!</definedName>
    <definedName name="IQRCompaniesP129" hidden="1">#REF!</definedName>
    <definedName name="IQRCompaniesP13" localSheetId="5" hidden="1">#REF!</definedName>
    <definedName name="IQRCompaniesP13" localSheetId="6" hidden="1">#REF!</definedName>
    <definedName name="IQRCompaniesP13" localSheetId="7" hidden="1">#REF!</definedName>
    <definedName name="IQRCompaniesP13" hidden="1">#REF!</definedName>
    <definedName name="IQRCompaniesP130" localSheetId="5" hidden="1">#REF!</definedName>
    <definedName name="IQRCompaniesP130" localSheetId="6" hidden="1">#REF!</definedName>
    <definedName name="IQRCompaniesP130" localSheetId="7" hidden="1">#REF!</definedName>
    <definedName name="IQRCompaniesP130" hidden="1">#REF!</definedName>
    <definedName name="IQRCompaniesP131" localSheetId="5" hidden="1">#REF!</definedName>
    <definedName name="IQRCompaniesP131" localSheetId="6" hidden="1">#REF!</definedName>
    <definedName name="IQRCompaniesP131" localSheetId="7" hidden="1">#REF!</definedName>
    <definedName name="IQRCompaniesP131" hidden="1">#REF!</definedName>
    <definedName name="IQRCompaniesP132" localSheetId="5" hidden="1">#REF!</definedName>
    <definedName name="IQRCompaniesP132" localSheetId="6" hidden="1">#REF!</definedName>
    <definedName name="IQRCompaniesP132" localSheetId="7" hidden="1">#REF!</definedName>
    <definedName name="IQRCompaniesP132" hidden="1">#REF!</definedName>
    <definedName name="IQRCompaniesP133" localSheetId="5" hidden="1">#REF!</definedName>
    <definedName name="IQRCompaniesP133" localSheetId="6" hidden="1">#REF!</definedName>
    <definedName name="IQRCompaniesP133" localSheetId="7" hidden="1">#REF!</definedName>
    <definedName name="IQRCompaniesP133" hidden="1">#REF!</definedName>
    <definedName name="IQRCompaniesP134" localSheetId="5" hidden="1">#REF!</definedName>
    <definedName name="IQRCompaniesP134" localSheetId="6" hidden="1">#REF!</definedName>
    <definedName name="IQRCompaniesP134" localSheetId="7" hidden="1">#REF!</definedName>
    <definedName name="IQRCompaniesP134" hidden="1">#REF!</definedName>
    <definedName name="IQRCompaniesP135" localSheetId="5" hidden="1">#REF!</definedName>
    <definedName name="IQRCompaniesP135" localSheetId="6" hidden="1">#REF!</definedName>
    <definedName name="IQRCompaniesP135" localSheetId="7" hidden="1">#REF!</definedName>
    <definedName name="IQRCompaniesP135" hidden="1">#REF!</definedName>
    <definedName name="IQRCompaniesP136" localSheetId="5" hidden="1">#REF!</definedName>
    <definedName name="IQRCompaniesP136" localSheetId="6" hidden="1">#REF!</definedName>
    <definedName name="IQRCompaniesP136" localSheetId="7" hidden="1">#REF!</definedName>
    <definedName name="IQRCompaniesP136" hidden="1">#REF!</definedName>
    <definedName name="IQRCompaniesP137" localSheetId="5" hidden="1">#REF!</definedName>
    <definedName name="IQRCompaniesP137" localSheetId="6" hidden="1">#REF!</definedName>
    <definedName name="IQRCompaniesP137" localSheetId="7" hidden="1">#REF!</definedName>
    <definedName name="IQRCompaniesP137" hidden="1">#REF!</definedName>
    <definedName name="IQRCompaniesP138" localSheetId="5" hidden="1">#REF!</definedName>
    <definedName name="IQRCompaniesP138" localSheetId="6" hidden="1">#REF!</definedName>
    <definedName name="IQRCompaniesP138" localSheetId="7" hidden="1">#REF!</definedName>
    <definedName name="IQRCompaniesP138" hidden="1">#REF!</definedName>
    <definedName name="IQRCompaniesP139" localSheetId="5" hidden="1">#REF!</definedName>
    <definedName name="IQRCompaniesP139" localSheetId="6" hidden="1">#REF!</definedName>
    <definedName name="IQRCompaniesP139" localSheetId="7" hidden="1">#REF!</definedName>
    <definedName name="IQRCompaniesP139" hidden="1">#REF!</definedName>
    <definedName name="IQRCompaniesP14" localSheetId="5" hidden="1">#REF!</definedName>
    <definedName name="IQRCompaniesP14" localSheetId="6" hidden="1">#REF!</definedName>
    <definedName name="IQRCompaniesP14" localSheetId="7" hidden="1">#REF!</definedName>
    <definedName name="IQRCompaniesP14" hidden="1">#REF!</definedName>
    <definedName name="IQRCompaniesP140" localSheetId="5" hidden="1">#REF!</definedName>
    <definedName name="IQRCompaniesP140" localSheetId="6" hidden="1">#REF!</definedName>
    <definedName name="IQRCompaniesP140" localSheetId="7" hidden="1">#REF!</definedName>
    <definedName name="IQRCompaniesP140" hidden="1">#REF!</definedName>
    <definedName name="IQRCompaniesP141" localSheetId="5" hidden="1">#REF!</definedName>
    <definedName name="IQRCompaniesP141" localSheetId="6" hidden="1">#REF!</definedName>
    <definedName name="IQRCompaniesP141" localSheetId="7" hidden="1">#REF!</definedName>
    <definedName name="IQRCompaniesP141" hidden="1">#REF!</definedName>
    <definedName name="IQRCompaniesP142" localSheetId="5" hidden="1">#REF!</definedName>
    <definedName name="IQRCompaniesP142" localSheetId="6" hidden="1">#REF!</definedName>
    <definedName name="IQRCompaniesP142" localSheetId="7" hidden="1">#REF!</definedName>
    <definedName name="IQRCompaniesP142" hidden="1">#REF!</definedName>
    <definedName name="IQRCompaniesP143" localSheetId="5" hidden="1">#REF!</definedName>
    <definedName name="IQRCompaniesP143" localSheetId="6" hidden="1">#REF!</definedName>
    <definedName name="IQRCompaniesP143" localSheetId="7" hidden="1">#REF!</definedName>
    <definedName name="IQRCompaniesP143" hidden="1">#REF!</definedName>
    <definedName name="IQRCompaniesP144" localSheetId="5" hidden="1">#REF!</definedName>
    <definedName name="IQRCompaniesP144" localSheetId="6" hidden="1">#REF!</definedName>
    <definedName name="IQRCompaniesP144" localSheetId="7" hidden="1">#REF!</definedName>
    <definedName name="IQRCompaniesP144" hidden="1">#REF!</definedName>
    <definedName name="IQRCompaniesP145" localSheetId="5" hidden="1">#REF!</definedName>
    <definedName name="IQRCompaniesP145" localSheetId="6" hidden="1">#REF!</definedName>
    <definedName name="IQRCompaniesP145" localSheetId="7" hidden="1">#REF!</definedName>
    <definedName name="IQRCompaniesP145" hidden="1">#REF!</definedName>
    <definedName name="IQRCompaniesP146" localSheetId="5" hidden="1">#REF!</definedName>
    <definedName name="IQRCompaniesP146" localSheetId="6" hidden="1">#REF!</definedName>
    <definedName name="IQRCompaniesP146" localSheetId="7" hidden="1">#REF!</definedName>
    <definedName name="IQRCompaniesP146" hidden="1">#REF!</definedName>
    <definedName name="IQRCompaniesP147" localSheetId="5" hidden="1">#REF!</definedName>
    <definedName name="IQRCompaniesP147" localSheetId="6" hidden="1">#REF!</definedName>
    <definedName name="IQRCompaniesP147" localSheetId="7" hidden="1">#REF!</definedName>
    <definedName name="IQRCompaniesP147" hidden="1">#REF!</definedName>
    <definedName name="IQRCompaniesP148" localSheetId="5" hidden="1">#REF!</definedName>
    <definedName name="IQRCompaniesP148" localSheetId="6" hidden="1">#REF!</definedName>
    <definedName name="IQRCompaniesP148" localSheetId="7" hidden="1">#REF!</definedName>
    <definedName name="IQRCompaniesP148" hidden="1">#REF!</definedName>
    <definedName name="IQRCompaniesP149" localSheetId="5" hidden="1">#REF!</definedName>
    <definedName name="IQRCompaniesP149" localSheetId="6" hidden="1">#REF!</definedName>
    <definedName name="IQRCompaniesP149" localSheetId="7" hidden="1">#REF!</definedName>
    <definedName name="IQRCompaniesP149" hidden="1">#REF!</definedName>
    <definedName name="IQRCompaniesP15" localSheetId="5" hidden="1">#REF!</definedName>
    <definedName name="IQRCompaniesP15" localSheetId="6" hidden="1">#REF!</definedName>
    <definedName name="IQRCompaniesP15" localSheetId="7" hidden="1">#REF!</definedName>
    <definedName name="IQRCompaniesP15" hidden="1">#REF!</definedName>
    <definedName name="IQRCompaniesP150" localSheetId="5" hidden="1">#REF!</definedName>
    <definedName name="IQRCompaniesP150" localSheetId="6" hidden="1">#REF!</definedName>
    <definedName name="IQRCompaniesP150" localSheetId="7" hidden="1">#REF!</definedName>
    <definedName name="IQRCompaniesP150" hidden="1">#REF!</definedName>
    <definedName name="IQRCompaniesP151" localSheetId="5" hidden="1">#REF!</definedName>
    <definedName name="IQRCompaniesP151" localSheetId="6" hidden="1">#REF!</definedName>
    <definedName name="IQRCompaniesP151" localSheetId="7" hidden="1">#REF!</definedName>
    <definedName name="IQRCompaniesP151" hidden="1">#REF!</definedName>
    <definedName name="IQRCompaniesP152" localSheetId="5" hidden="1">#REF!</definedName>
    <definedName name="IQRCompaniesP152" localSheetId="6" hidden="1">#REF!</definedName>
    <definedName name="IQRCompaniesP152" localSheetId="7" hidden="1">#REF!</definedName>
    <definedName name="IQRCompaniesP152" hidden="1">#REF!</definedName>
    <definedName name="IQRCompaniesP153" localSheetId="5" hidden="1">#REF!</definedName>
    <definedName name="IQRCompaniesP153" localSheetId="6" hidden="1">#REF!</definedName>
    <definedName name="IQRCompaniesP153" localSheetId="7" hidden="1">#REF!</definedName>
    <definedName name="IQRCompaniesP153" hidden="1">#REF!</definedName>
    <definedName name="IQRCompaniesP154" localSheetId="5" hidden="1">#REF!</definedName>
    <definedName name="IQRCompaniesP154" localSheetId="6" hidden="1">#REF!</definedName>
    <definedName name="IQRCompaniesP154" localSheetId="7" hidden="1">#REF!</definedName>
    <definedName name="IQRCompaniesP154" hidden="1">#REF!</definedName>
    <definedName name="IQRCompaniesP155" localSheetId="5" hidden="1">#REF!</definedName>
    <definedName name="IQRCompaniesP155" localSheetId="6" hidden="1">#REF!</definedName>
    <definedName name="IQRCompaniesP155" localSheetId="7" hidden="1">#REF!</definedName>
    <definedName name="IQRCompaniesP155" hidden="1">#REF!</definedName>
    <definedName name="IQRCompaniesP156" localSheetId="5" hidden="1">#REF!</definedName>
    <definedName name="IQRCompaniesP156" localSheetId="6" hidden="1">#REF!</definedName>
    <definedName name="IQRCompaniesP156" localSheetId="7" hidden="1">#REF!</definedName>
    <definedName name="IQRCompaniesP156" hidden="1">#REF!</definedName>
    <definedName name="IQRCompaniesP157" localSheetId="5" hidden="1">#REF!</definedName>
    <definedName name="IQRCompaniesP157" localSheetId="6" hidden="1">#REF!</definedName>
    <definedName name="IQRCompaniesP157" localSheetId="7" hidden="1">#REF!</definedName>
    <definedName name="IQRCompaniesP157" hidden="1">#REF!</definedName>
    <definedName name="IQRCompaniesP158" localSheetId="5" hidden="1">#REF!</definedName>
    <definedName name="IQRCompaniesP158" localSheetId="6" hidden="1">#REF!</definedName>
    <definedName name="IQRCompaniesP158" localSheetId="7" hidden="1">#REF!</definedName>
    <definedName name="IQRCompaniesP158" hidden="1">#REF!</definedName>
    <definedName name="IQRCompaniesP159" localSheetId="5" hidden="1">#REF!</definedName>
    <definedName name="IQRCompaniesP159" localSheetId="6" hidden="1">#REF!</definedName>
    <definedName name="IQRCompaniesP159" localSheetId="7" hidden="1">#REF!</definedName>
    <definedName name="IQRCompaniesP159" hidden="1">#REF!</definedName>
    <definedName name="IQRCompaniesP16" localSheetId="5" hidden="1">#REF!</definedName>
    <definedName name="IQRCompaniesP16" localSheetId="6" hidden="1">#REF!</definedName>
    <definedName name="IQRCompaniesP16" localSheetId="7" hidden="1">#REF!</definedName>
    <definedName name="IQRCompaniesP16" hidden="1">#REF!</definedName>
    <definedName name="IQRCompaniesP160" localSheetId="5" hidden="1">#REF!</definedName>
    <definedName name="IQRCompaniesP160" localSheetId="6" hidden="1">#REF!</definedName>
    <definedName name="IQRCompaniesP160" localSheetId="7" hidden="1">#REF!</definedName>
    <definedName name="IQRCompaniesP160" hidden="1">#REF!</definedName>
    <definedName name="IQRCompaniesP161" localSheetId="5" hidden="1">#REF!</definedName>
    <definedName name="IQRCompaniesP161" localSheetId="6" hidden="1">#REF!</definedName>
    <definedName name="IQRCompaniesP161" localSheetId="7" hidden="1">#REF!</definedName>
    <definedName name="IQRCompaniesP161" hidden="1">#REF!</definedName>
    <definedName name="IQRCompaniesP162" localSheetId="5" hidden="1">#REF!</definedName>
    <definedName name="IQRCompaniesP162" localSheetId="6" hidden="1">#REF!</definedName>
    <definedName name="IQRCompaniesP162" localSheetId="7" hidden="1">#REF!</definedName>
    <definedName name="IQRCompaniesP162" hidden="1">#REF!</definedName>
    <definedName name="IQRCompaniesP163" localSheetId="5" hidden="1">#REF!</definedName>
    <definedName name="IQRCompaniesP163" localSheetId="6" hidden="1">#REF!</definedName>
    <definedName name="IQRCompaniesP163" localSheetId="7" hidden="1">#REF!</definedName>
    <definedName name="IQRCompaniesP163" hidden="1">#REF!</definedName>
    <definedName name="IQRCompaniesP164" localSheetId="5" hidden="1">#REF!</definedName>
    <definedName name="IQRCompaniesP164" localSheetId="6" hidden="1">#REF!</definedName>
    <definedName name="IQRCompaniesP164" localSheetId="7" hidden="1">#REF!</definedName>
    <definedName name="IQRCompaniesP164" hidden="1">#REF!</definedName>
    <definedName name="IQRCompaniesP165" localSheetId="5" hidden="1">#REF!</definedName>
    <definedName name="IQRCompaniesP165" localSheetId="6" hidden="1">#REF!</definedName>
    <definedName name="IQRCompaniesP165" localSheetId="7" hidden="1">#REF!</definedName>
    <definedName name="IQRCompaniesP165" hidden="1">#REF!</definedName>
    <definedName name="IQRCompaniesP166" localSheetId="5" hidden="1">#REF!</definedName>
    <definedName name="IQRCompaniesP166" localSheetId="6" hidden="1">#REF!</definedName>
    <definedName name="IQRCompaniesP166" localSheetId="7" hidden="1">#REF!</definedName>
    <definedName name="IQRCompaniesP166" hidden="1">#REF!</definedName>
    <definedName name="IQRCompaniesP167" localSheetId="5" hidden="1">#REF!</definedName>
    <definedName name="IQRCompaniesP167" localSheetId="6" hidden="1">#REF!</definedName>
    <definedName name="IQRCompaniesP167" localSheetId="7" hidden="1">#REF!</definedName>
    <definedName name="IQRCompaniesP167" hidden="1">#REF!</definedName>
    <definedName name="IQRCompaniesP168" localSheetId="5" hidden="1">#REF!</definedName>
    <definedName name="IQRCompaniesP168" localSheetId="6" hidden="1">#REF!</definedName>
    <definedName name="IQRCompaniesP168" localSheetId="7" hidden="1">#REF!</definedName>
    <definedName name="IQRCompaniesP168" hidden="1">#REF!</definedName>
    <definedName name="IQRCompaniesP169" localSheetId="5" hidden="1">#REF!</definedName>
    <definedName name="IQRCompaniesP169" localSheetId="6" hidden="1">#REF!</definedName>
    <definedName name="IQRCompaniesP169" localSheetId="7" hidden="1">#REF!</definedName>
    <definedName name="IQRCompaniesP169" hidden="1">#REF!</definedName>
    <definedName name="IQRCompaniesP17" localSheetId="5" hidden="1">#REF!</definedName>
    <definedName name="IQRCompaniesP17" localSheetId="6" hidden="1">#REF!</definedName>
    <definedName name="IQRCompaniesP17" localSheetId="7" hidden="1">#REF!</definedName>
    <definedName name="IQRCompaniesP17" hidden="1">#REF!</definedName>
    <definedName name="IQRCompaniesP170" localSheetId="5" hidden="1">#REF!</definedName>
    <definedName name="IQRCompaniesP170" localSheetId="6" hidden="1">#REF!</definedName>
    <definedName name="IQRCompaniesP170" localSheetId="7" hidden="1">#REF!</definedName>
    <definedName name="IQRCompaniesP170" hidden="1">#REF!</definedName>
    <definedName name="IQRCompaniesP171" localSheetId="5" hidden="1">#REF!</definedName>
    <definedName name="IQRCompaniesP171" localSheetId="6" hidden="1">#REF!</definedName>
    <definedName name="IQRCompaniesP171" localSheetId="7" hidden="1">#REF!</definedName>
    <definedName name="IQRCompaniesP171" hidden="1">#REF!</definedName>
    <definedName name="IQRCompaniesP172" localSheetId="5" hidden="1">#REF!</definedName>
    <definedName name="IQRCompaniesP172" localSheetId="6" hidden="1">#REF!</definedName>
    <definedName name="IQRCompaniesP172" localSheetId="7" hidden="1">#REF!</definedName>
    <definedName name="IQRCompaniesP172" hidden="1">#REF!</definedName>
    <definedName name="IQRCompaniesP173" localSheetId="5" hidden="1">#REF!</definedName>
    <definedName name="IQRCompaniesP173" localSheetId="6" hidden="1">#REF!</definedName>
    <definedName name="IQRCompaniesP173" localSheetId="7" hidden="1">#REF!</definedName>
    <definedName name="IQRCompaniesP173" hidden="1">#REF!</definedName>
    <definedName name="IQRCompaniesP174" localSheetId="5" hidden="1">#REF!</definedName>
    <definedName name="IQRCompaniesP174" localSheetId="6" hidden="1">#REF!</definedName>
    <definedName name="IQRCompaniesP174" localSheetId="7" hidden="1">#REF!</definedName>
    <definedName name="IQRCompaniesP174" hidden="1">#REF!</definedName>
    <definedName name="IQRCompaniesP175" localSheetId="5" hidden="1">#REF!</definedName>
    <definedName name="IQRCompaniesP175" localSheetId="6" hidden="1">#REF!</definedName>
    <definedName name="IQRCompaniesP175" localSheetId="7" hidden="1">#REF!</definedName>
    <definedName name="IQRCompaniesP175" hidden="1">#REF!</definedName>
    <definedName name="IQRCompaniesP176" localSheetId="5" hidden="1">#REF!</definedName>
    <definedName name="IQRCompaniesP176" localSheetId="6" hidden="1">#REF!</definedName>
    <definedName name="IQRCompaniesP176" localSheetId="7" hidden="1">#REF!</definedName>
    <definedName name="IQRCompaniesP176" hidden="1">#REF!</definedName>
    <definedName name="IQRCompaniesP177" localSheetId="5" hidden="1">#REF!</definedName>
    <definedName name="IQRCompaniesP177" localSheetId="6" hidden="1">#REF!</definedName>
    <definedName name="IQRCompaniesP177" localSheetId="7" hidden="1">#REF!</definedName>
    <definedName name="IQRCompaniesP177" hidden="1">#REF!</definedName>
    <definedName name="IQRCompaniesP178" localSheetId="5" hidden="1">#REF!</definedName>
    <definedName name="IQRCompaniesP178" localSheetId="6" hidden="1">#REF!</definedName>
    <definedName name="IQRCompaniesP178" localSheetId="7" hidden="1">#REF!</definedName>
    <definedName name="IQRCompaniesP178" hidden="1">#REF!</definedName>
    <definedName name="IQRCompaniesP179" localSheetId="5" hidden="1">#REF!</definedName>
    <definedName name="IQRCompaniesP179" localSheetId="6" hidden="1">#REF!</definedName>
    <definedName name="IQRCompaniesP179" localSheetId="7" hidden="1">#REF!</definedName>
    <definedName name="IQRCompaniesP179" hidden="1">#REF!</definedName>
    <definedName name="IQRCompaniesP18" localSheetId="5" hidden="1">#REF!</definedName>
    <definedName name="IQRCompaniesP18" localSheetId="6" hidden="1">#REF!</definedName>
    <definedName name="IQRCompaniesP18" localSheetId="7" hidden="1">#REF!</definedName>
    <definedName name="IQRCompaniesP18" hidden="1">#REF!</definedName>
    <definedName name="IQRCompaniesP180" localSheetId="5" hidden="1">#REF!</definedName>
    <definedName name="IQRCompaniesP180" localSheetId="6" hidden="1">#REF!</definedName>
    <definedName name="IQRCompaniesP180" localSheetId="7" hidden="1">#REF!</definedName>
    <definedName name="IQRCompaniesP180" hidden="1">#REF!</definedName>
    <definedName name="IQRCompaniesP181" localSheetId="5" hidden="1">#REF!</definedName>
    <definedName name="IQRCompaniesP181" localSheetId="6" hidden="1">#REF!</definedName>
    <definedName name="IQRCompaniesP181" localSheetId="7" hidden="1">#REF!</definedName>
    <definedName name="IQRCompaniesP181" hidden="1">#REF!</definedName>
    <definedName name="IQRCompaniesP182" localSheetId="5" hidden="1">#REF!</definedName>
    <definedName name="IQRCompaniesP182" localSheetId="6" hidden="1">#REF!</definedName>
    <definedName name="IQRCompaniesP182" localSheetId="7" hidden="1">#REF!</definedName>
    <definedName name="IQRCompaniesP182" hidden="1">#REF!</definedName>
    <definedName name="IQRCompaniesP183" localSheetId="5" hidden="1">#REF!</definedName>
    <definedName name="IQRCompaniesP183" localSheetId="6" hidden="1">#REF!</definedName>
    <definedName name="IQRCompaniesP183" localSheetId="7" hidden="1">#REF!</definedName>
    <definedName name="IQRCompaniesP183" hidden="1">#REF!</definedName>
    <definedName name="IQRCompaniesP184" localSheetId="5" hidden="1">#REF!</definedName>
    <definedName name="IQRCompaniesP184" localSheetId="6" hidden="1">#REF!</definedName>
    <definedName name="IQRCompaniesP184" localSheetId="7" hidden="1">#REF!</definedName>
    <definedName name="IQRCompaniesP184" hidden="1">#REF!</definedName>
    <definedName name="IQRCompaniesP185" localSheetId="5" hidden="1">#REF!</definedName>
    <definedName name="IQRCompaniesP185" localSheetId="6" hidden="1">#REF!</definedName>
    <definedName name="IQRCompaniesP185" localSheetId="7" hidden="1">#REF!</definedName>
    <definedName name="IQRCompaniesP185" hidden="1">#REF!</definedName>
    <definedName name="IQRCompaniesP186" localSheetId="5" hidden="1">#REF!</definedName>
    <definedName name="IQRCompaniesP186" localSheetId="6" hidden="1">#REF!</definedName>
    <definedName name="IQRCompaniesP186" localSheetId="7" hidden="1">#REF!</definedName>
    <definedName name="IQRCompaniesP186" hidden="1">#REF!</definedName>
    <definedName name="IQRCompaniesP187" localSheetId="5" hidden="1">#REF!</definedName>
    <definedName name="IQRCompaniesP187" localSheetId="6" hidden="1">#REF!</definedName>
    <definedName name="IQRCompaniesP187" localSheetId="7" hidden="1">#REF!</definedName>
    <definedName name="IQRCompaniesP187" hidden="1">#REF!</definedName>
    <definedName name="IQRCompaniesP188" localSheetId="5" hidden="1">#REF!</definedName>
    <definedName name="IQRCompaniesP188" localSheetId="6" hidden="1">#REF!</definedName>
    <definedName name="IQRCompaniesP188" localSheetId="7" hidden="1">#REF!</definedName>
    <definedName name="IQRCompaniesP188" hidden="1">#REF!</definedName>
    <definedName name="IQRCompaniesP189" localSheetId="5" hidden="1">#REF!</definedName>
    <definedName name="IQRCompaniesP189" localSheetId="6" hidden="1">#REF!</definedName>
    <definedName name="IQRCompaniesP189" localSheetId="7" hidden="1">#REF!</definedName>
    <definedName name="IQRCompaniesP189" hidden="1">#REF!</definedName>
    <definedName name="IQRCompaniesP19" localSheetId="5" hidden="1">#REF!</definedName>
    <definedName name="IQRCompaniesP19" localSheetId="6" hidden="1">#REF!</definedName>
    <definedName name="IQRCompaniesP19" localSheetId="7" hidden="1">#REF!</definedName>
    <definedName name="IQRCompaniesP19" hidden="1">#REF!</definedName>
    <definedName name="IQRCompaniesP190" localSheetId="5" hidden="1">#REF!</definedName>
    <definedName name="IQRCompaniesP190" localSheetId="6" hidden="1">#REF!</definedName>
    <definedName name="IQRCompaniesP190" localSheetId="7" hidden="1">#REF!</definedName>
    <definedName name="IQRCompaniesP190" hidden="1">#REF!</definedName>
    <definedName name="IQRCompaniesP191" localSheetId="5" hidden="1">#REF!</definedName>
    <definedName name="IQRCompaniesP191" localSheetId="6" hidden="1">#REF!</definedName>
    <definedName name="IQRCompaniesP191" localSheetId="7" hidden="1">#REF!</definedName>
    <definedName name="IQRCompaniesP191" hidden="1">#REF!</definedName>
    <definedName name="IQRCompaniesP192" localSheetId="5" hidden="1">#REF!</definedName>
    <definedName name="IQRCompaniesP192" localSheetId="6" hidden="1">#REF!</definedName>
    <definedName name="IQRCompaniesP192" localSheetId="7" hidden="1">#REF!</definedName>
    <definedName name="IQRCompaniesP192" hidden="1">#REF!</definedName>
    <definedName name="IQRCompaniesP193" localSheetId="5" hidden="1">#REF!</definedName>
    <definedName name="IQRCompaniesP193" localSheetId="6" hidden="1">#REF!</definedName>
    <definedName name="IQRCompaniesP193" localSheetId="7" hidden="1">#REF!</definedName>
    <definedName name="IQRCompaniesP193" hidden="1">#REF!</definedName>
    <definedName name="IQRCompaniesP194" localSheetId="5" hidden="1">#REF!</definedName>
    <definedName name="IQRCompaniesP194" localSheetId="6" hidden="1">#REF!</definedName>
    <definedName name="IQRCompaniesP194" localSheetId="7" hidden="1">#REF!</definedName>
    <definedName name="IQRCompaniesP194" hidden="1">#REF!</definedName>
    <definedName name="IQRCompaniesP195" localSheetId="5" hidden="1">#REF!</definedName>
    <definedName name="IQRCompaniesP195" localSheetId="6" hidden="1">#REF!</definedName>
    <definedName name="IQRCompaniesP195" localSheetId="7" hidden="1">#REF!</definedName>
    <definedName name="IQRCompaniesP195" hidden="1">#REF!</definedName>
    <definedName name="IQRCompaniesP196" localSheetId="5" hidden="1">#REF!</definedName>
    <definedName name="IQRCompaniesP196" localSheetId="6" hidden="1">#REF!</definedName>
    <definedName name="IQRCompaniesP196" localSheetId="7" hidden="1">#REF!</definedName>
    <definedName name="IQRCompaniesP196" hidden="1">#REF!</definedName>
    <definedName name="IQRCompaniesP197" localSheetId="5" hidden="1">#REF!</definedName>
    <definedName name="IQRCompaniesP197" localSheetId="6" hidden="1">#REF!</definedName>
    <definedName name="IQRCompaniesP197" localSheetId="7" hidden="1">#REF!</definedName>
    <definedName name="IQRCompaniesP197" hidden="1">#REF!</definedName>
    <definedName name="IQRCompaniesP198" localSheetId="5" hidden="1">#REF!</definedName>
    <definedName name="IQRCompaniesP198" localSheetId="6" hidden="1">#REF!</definedName>
    <definedName name="IQRCompaniesP198" localSheetId="7" hidden="1">#REF!</definedName>
    <definedName name="IQRCompaniesP198" hidden="1">#REF!</definedName>
    <definedName name="IQRCompaniesP199" localSheetId="5" hidden="1">#REF!</definedName>
    <definedName name="IQRCompaniesP199" localSheetId="6" hidden="1">#REF!</definedName>
    <definedName name="IQRCompaniesP199" localSheetId="7" hidden="1">#REF!</definedName>
    <definedName name="IQRCompaniesP199" hidden="1">#REF!</definedName>
    <definedName name="IQRCompaniesP20" localSheetId="5" hidden="1">#REF!</definedName>
    <definedName name="IQRCompaniesP20" localSheetId="6" hidden="1">#REF!</definedName>
    <definedName name="IQRCompaniesP20" localSheetId="7" hidden="1">#REF!</definedName>
    <definedName name="IQRCompaniesP20" hidden="1">#REF!</definedName>
    <definedName name="IQRCompaniesP200" localSheetId="5" hidden="1">#REF!</definedName>
    <definedName name="IQRCompaniesP200" localSheetId="6" hidden="1">#REF!</definedName>
    <definedName name="IQRCompaniesP200" localSheetId="7" hidden="1">#REF!</definedName>
    <definedName name="IQRCompaniesP200" hidden="1">#REF!</definedName>
    <definedName name="IQRCompaniesP201" localSheetId="5" hidden="1">#REF!</definedName>
    <definedName name="IQRCompaniesP201" localSheetId="6" hidden="1">#REF!</definedName>
    <definedName name="IQRCompaniesP201" localSheetId="7" hidden="1">#REF!</definedName>
    <definedName name="IQRCompaniesP201" hidden="1">#REF!</definedName>
    <definedName name="IQRCompaniesP202" localSheetId="5" hidden="1">#REF!</definedName>
    <definedName name="IQRCompaniesP202" localSheetId="6" hidden="1">#REF!</definedName>
    <definedName name="IQRCompaniesP202" localSheetId="7" hidden="1">#REF!</definedName>
    <definedName name="IQRCompaniesP202" hidden="1">#REF!</definedName>
    <definedName name="IQRCompaniesP203" localSheetId="5" hidden="1">#REF!</definedName>
    <definedName name="IQRCompaniesP203" localSheetId="6" hidden="1">#REF!</definedName>
    <definedName name="IQRCompaniesP203" localSheetId="7" hidden="1">#REF!</definedName>
    <definedName name="IQRCompaniesP203" hidden="1">#REF!</definedName>
    <definedName name="IQRCompaniesP204" localSheetId="5" hidden="1">#REF!</definedName>
    <definedName name="IQRCompaniesP204" localSheetId="6" hidden="1">#REF!</definedName>
    <definedName name="IQRCompaniesP204" localSheetId="7" hidden="1">#REF!</definedName>
    <definedName name="IQRCompaniesP204" hidden="1">#REF!</definedName>
    <definedName name="IQRCompaniesP205" localSheetId="5" hidden="1">#REF!</definedName>
    <definedName name="IQRCompaniesP205" localSheetId="6" hidden="1">#REF!</definedName>
    <definedName name="IQRCompaniesP205" localSheetId="7" hidden="1">#REF!</definedName>
    <definedName name="IQRCompaniesP205" hidden="1">#REF!</definedName>
    <definedName name="IQRCompaniesP206" localSheetId="5" hidden="1">#REF!</definedName>
    <definedName name="IQRCompaniesP206" localSheetId="6" hidden="1">#REF!</definedName>
    <definedName name="IQRCompaniesP206" localSheetId="7" hidden="1">#REF!</definedName>
    <definedName name="IQRCompaniesP206" hidden="1">#REF!</definedName>
    <definedName name="IQRCompaniesP207" localSheetId="5" hidden="1">#REF!</definedName>
    <definedName name="IQRCompaniesP207" localSheetId="6" hidden="1">#REF!</definedName>
    <definedName name="IQRCompaniesP207" localSheetId="7" hidden="1">#REF!</definedName>
    <definedName name="IQRCompaniesP207" hidden="1">#REF!</definedName>
    <definedName name="IQRCompaniesP208" localSheetId="5" hidden="1">#REF!</definedName>
    <definedName name="IQRCompaniesP208" localSheetId="6" hidden="1">#REF!</definedName>
    <definedName name="IQRCompaniesP208" localSheetId="7" hidden="1">#REF!</definedName>
    <definedName name="IQRCompaniesP208" hidden="1">#REF!</definedName>
    <definedName name="IQRCompaniesP209" localSheetId="5" hidden="1">#REF!</definedName>
    <definedName name="IQRCompaniesP209" localSheetId="6" hidden="1">#REF!</definedName>
    <definedName name="IQRCompaniesP209" localSheetId="7" hidden="1">#REF!</definedName>
    <definedName name="IQRCompaniesP209" hidden="1">#REF!</definedName>
    <definedName name="IQRCompaniesP21" localSheetId="5" hidden="1">#REF!</definedName>
    <definedName name="IQRCompaniesP21" localSheetId="6" hidden="1">#REF!</definedName>
    <definedName name="IQRCompaniesP21" localSheetId="7" hidden="1">#REF!</definedName>
    <definedName name="IQRCompaniesP21" hidden="1">#REF!</definedName>
    <definedName name="IQRCompaniesP210" localSheetId="5" hidden="1">#REF!</definedName>
    <definedName name="IQRCompaniesP210" localSheetId="6" hidden="1">#REF!</definedName>
    <definedName name="IQRCompaniesP210" localSheetId="7" hidden="1">#REF!</definedName>
    <definedName name="IQRCompaniesP210" hidden="1">#REF!</definedName>
    <definedName name="IQRCompaniesP211" localSheetId="5" hidden="1">#REF!</definedName>
    <definedName name="IQRCompaniesP211" localSheetId="6" hidden="1">#REF!</definedName>
    <definedName name="IQRCompaniesP211" localSheetId="7" hidden="1">#REF!</definedName>
    <definedName name="IQRCompaniesP211" hidden="1">#REF!</definedName>
    <definedName name="IQRCompaniesP212" localSheetId="5" hidden="1">#REF!</definedName>
    <definedName name="IQRCompaniesP212" localSheetId="6" hidden="1">#REF!</definedName>
    <definedName name="IQRCompaniesP212" localSheetId="7" hidden="1">#REF!</definedName>
    <definedName name="IQRCompaniesP212" hidden="1">#REF!</definedName>
    <definedName name="IQRCompaniesP213" localSheetId="5" hidden="1">#REF!</definedName>
    <definedName name="IQRCompaniesP213" localSheetId="6" hidden="1">#REF!</definedName>
    <definedName name="IQRCompaniesP213" localSheetId="7" hidden="1">#REF!</definedName>
    <definedName name="IQRCompaniesP213" hidden="1">#REF!</definedName>
    <definedName name="IQRCompaniesP214" localSheetId="5" hidden="1">#REF!</definedName>
    <definedName name="IQRCompaniesP214" localSheetId="6" hidden="1">#REF!</definedName>
    <definedName name="IQRCompaniesP214" localSheetId="7" hidden="1">#REF!</definedName>
    <definedName name="IQRCompaniesP214" hidden="1">#REF!</definedName>
    <definedName name="IQRCompaniesP215" localSheetId="5" hidden="1">#REF!</definedName>
    <definedName name="IQRCompaniesP215" localSheetId="6" hidden="1">#REF!</definedName>
    <definedName name="IQRCompaniesP215" localSheetId="7" hidden="1">#REF!</definedName>
    <definedName name="IQRCompaniesP215" hidden="1">#REF!</definedName>
    <definedName name="IQRCompaniesP216" localSheetId="5" hidden="1">#REF!</definedName>
    <definedName name="IQRCompaniesP216" localSheetId="6" hidden="1">#REF!</definedName>
    <definedName name="IQRCompaniesP216" localSheetId="7" hidden="1">#REF!</definedName>
    <definedName name="IQRCompaniesP216" hidden="1">#REF!</definedName>
    <definedName name="IQRCompaniesP217" localSheetId="5" hidden="1">#REF!</definedName>
    <definedName name="IQRCompaniesP217" localSheetId="6" hidden="1">#REF!</definedName>
    <definedName name="IQRCompaniesP217" localSheetId="7" hidden="1">#REF!</definedName>
    <definedName name="IQRCompaniesP217" hidden="1">#REF!</definedName>
    <definedName name="IQRCompaniesP218" localSheetId="5" hidden="1">#REF!</definedName>
    <definedName name="IQRCompaniesP218" localSheetId="6" hidden="1">#REF!</definedName>
    <definedName name="IQRCompaniesP218" localSheetId="7" hidden="1">#REF!</definedName>
    <definedName name="IQRCompaniesP218" hidden="1">#REF!</definedName>
    <definedName name="IQRCompaniesP219" localSheetId="5" hidden="1">#REF!</definedName>
    <definedName name="IQRCompaniesP219" localSheetId="6" hidden="1">#REF!</definedName>
    <definedName name="IQRCompaniesP219" localSheetId="7" hidden="1">#REF!</definedName>
    <definedName name="IQRCompaniesP219" hidden="1">#REF!</definedName>
    <definedName name="IQRCompaniesP22" localSheetId="5" hidden="1">#REF!</definedName>
    <definedName name="IQRCompaniesP22" localSheetId="6" hidden="1">#REF!</definedName>
    <definedName name="IQRCompaniesP22" localSheetId="7" hidden="1">#REF!</definedName>
    <definedName name="IQRCompaniesP22" hidden="1">#REF!</definedName>
    <definedName name="IQRCompaniesP220" localSheetId="5" hidden="1">#REF!</definedName>
    <definedName name="IQRCompaniesP220" localSheetId="6" hidden="1">#REF!</definedName>
    <definedName name="IQRCompaniesP220" localSheetId="7" hidden="1">#REF!</definedName>
    <definedName name="IQRCompaniesP220" hidden="1">#REF!</definedName>
    <definedName name="IQRCompaniesP221" localSheetId="5" hidden="1">#REF!</definedName>
    <definedName name="IQRCompaniesP221" localSheetId="6" hidden="1">#REF!</definedName>
    <definedName name="IQRCompaniesP221" localSheetId="7" hidden="1">#REF!</definedName>
    <definedName name="IQRCompaniesP221" hidden="1">#REF!</definedName>
    <definedName name="IQRCompaniesP222" localSheetId="5" hidden="1">#REF!</definedName>
    <definedName name="IQRCompaniesP222" localSheetId="6" hidden="1">#REF!</definedName>
    <definedName name="IQRCompaniesP222" localSheetId="7" hidden="1">#REF!</definedName>
    <definedName name="IQRCompaniesP222" hidden="1">#REF!</definedName>
    <definedName name="IQRCompaniesP223" localSheetId="5" hidden="1">#REF!</definedName>
    <definedName name="IQRCompaniesP223" localSheetId="6" hidden="1">#REF!</definedName>
    <definedName name="IQRCompaniesP223" localSheetId="7" hidden="1">#REF!</definedName>
    <definedName name="IQRCompaniesP223" hidden="1">#REF!</definedName>
    <definedName name="IQRCompaniesP224" localSheetId="5" hidden="1">#REF!</definedName>
    <definedName name="IQRCompaniesP224" localSheetId="6" hidden="1">#REF!</definedName>
    <definedName name="IQRCompaniesP224" localSheetId="7" hidden="1">#REF!</definedName>
    <definedName name="IQRCompaniesP224" hidden="1">#REF!</definedName>
    <definedName name="IQRCompaniesP225" localSheetId="5" hidden="1">#REF!</definedName>
    <definedName name="IQRCompaniesP225" localSheetId="6" hidden="1">#REF!</definedName>
    <definedName name="IQRCompaniesP225" localSheetId="7" hidden="1">#REF!</definedName>
    <definedName name="IQRCompaniesP225" hidden="1">#REF!</definedName>
    <definedName name="IQRCompaniesP226" localSheetId="5" hidden="1">#REF!</definedName>
    <definedName name="IQRCompaniesP226" localSheetId="6" hidden="1">#REF!</definedName>
    <definedName name="IQRCompaniesP226" localSheetId="7" hidden="1">#REF!</definedName>
    <definedName name="IQRCompaniesP226" hidden="1">#REF!</definedName>
    <definedName name="IQRCompaniesP227" localSheetId="5" hidden="1">#REF!</definedName>
    <definedName name="IQRCompaniesP227" localSheetId="6" hidden="1">#REF!</definedName>
    <definedName name="IQRCompaniesP227" localSheetId="7" hidden="1">#REF!</definedName>
    <definedName name="IQRCompaniesP227" hidden="1">#REF!</definedName>
    <definedName name="IQRCompaniesP228" localSheetId="5" hidden="1">#REF!</definedName>
    <definedName name="IQRCompaniesP228" localSheetId="6" hidden="1">#REF!</definedName>
    <definedName name="IQRCompaniesP228" localSheetId="7" hidden="1">#REF!</definedName>
    <definedName name="IQRCompaniesP228" hidden="1">#REF!</definedName>
    <definedName name="IQRCompaniesP229" localSheetId="5" hidden="1">#REF!</definedName>
    <definedName name="IQRCompaniesP229" localSheetId="6" hidden="1">#REF!</definedName>
    <definedName name="IQRCompaniesP229" localSheetId="7" hidden="1">#REF!</definedName>
    <definedName name="IQRCompaniesP229" hidden="1">#REF!</definedName>
    <definedName name="IQRCompaniesP23" localSheetId="5" hidden="1">#REF!</definedName>
    <definedName name="IQRCompaniesP23" localSheetId="6" hidden="1">#REF!</definedName>
    <definedName name="IQRCompaniesP23" localSheetId="7" hidden="1">#REF!</definedName>
    <definedName name="IQRCompaniesP23" hidden="1">#REF!</definedName>
    <definedName name="IQRCompaniesP230" localSheetId="5" hidden="1">#REF!</definedName>
    <definedName name="IQRCompaniesP230" localSheetId="6" hidden="1">#REF!</definedName>
    <definedName name="IQRCompaniesP230" localSheetId="7" hidden="1">#REF!</definedName>
    <definedName name="IQRCompaniesP230" hidden="1">#REF!</definedName>
    <definedName name="IQRCompaniesP231" localSheetId="5" hidden="1">#REF!</definedName>
    <definedName name="IQRCompaniesP231" localSheetId="6" hidden="1">#REF!</definedName>
    <definedName name="IQRCompaniesP231" localSheetId="7" hidden="1">#REF!</definedName>
    <definedName name="IQRCompaniesP231" hidden="1">#REF!</definedName>
    <definedName name="IQRCompaniesP232" localSheetId="5" hidden="1">#REF!</definedName>
    <definedName name="IQRCompaniesP232" localSheetId="6" hidden="1">#REF!</definedName>
    <definedName name="IQRCompaniesP232" localSheetId="7" hidden="1">#REF!</definedName>
    <definedName name="IQRCompaniesP232" hidden="1">#REF!</definedName>
    <definedName name="IQRCompaniesP233" localSheetId="5" hidden="1">#REF!</definedName>
    <definedName name="IQRCompaniesP233" localSheetId="6" hidden="1">#REF!</definedName>
    <definedName name="IQRCompaniesP233" localSheetId="7" hidden="1">#REF!</definedName>
    <definedName name="IQRCompaniesP233" hidden="1">#REF!</definedName>
    <definedName name="IQRCompaniesP234" localSheetId="5" hidden="1">#REF!</definedName>
    <definedName name="IQRCompaniesP234" localSheetId="6" hidden="1">#REF!</definedName>
    <definedName name="IQRCompaniesP234" localSheetId="7" hidden="1">#REF!</definedName>
    <definedName name="IQRCompaniesP234" hidden="1">#REF!</definedName>
    <definedName name="IQRCompaniesP235" localSheetId="5" hidden="1">#REF!</definedName>
    <definedName name="IQRCompaniesP235" localSheetId="6" hidden="1">#REF!</definedName>
    <definedName name="IQRCompaniesP235" localSheetId="7" hidden="1">#REF!</definedName>
    <definedName name="IQRCompaniesP235" hidden="1">#REF!</definedName>
    <definedName name="IQRCompaniesP236" localSheetId="5" hidden="1">#REF!</definedName>
    <definedName name="IQRCompaniesP236" localSheetId="6" hidden="1">#REF!</definedName>
    <definedName name="IQRCompaniesP236" localSheetId="7" hidden="1">#REF!</definedName>
    <definedName name="IQRCompaniesP236" hidden="1">#REF!</definedName>
    <definedName name="IQRCompaniesP237" localSheetId="5" hidden="1">#REF!</definedName>
    <definedName name="IQRCompaniesP237" localSheetId="6" hidden="1">#REF!</definedName>
    <definedName name="IQRCompaniesP237" localSheetId="7" hidden="1">#REF!</definedName>
    <definedName name="IQRCompaniesP237" hidden="1">#REF!</definedName>
    <definedName name="IQRCompaniesP238" localSheetId="5" hidden="1">#REF!</definedName>
    <definedName name="IQRCompaniesP238" localSheetId="6" hidden="1">#REF!</definedName>
    <definedName name="IQRCompaniesP238" localSheetId="7" hidden="1">#REF!</definedName>
    <definedName name="IQRCompaniesP238" hidden="1">#REF!</definedName>
    <definedName name="IQRCompaniesP239" localSheetId="5" hidden="1">#REF!</definedName>
    <definedName name="IQRCompaniesP239" localSheetId="6" hidden="1">#REF!</definedName>
    <definedName name="IQRCompaniesP239" localSheetId="7" hidden="1">#REF!</definedName>
    <definedName name="IQRCompaniesP239" hidden="1">#REF!</definedName>
    <definedName name="IQRCompaniesP24" localSheetId="5" hidden="1">#REF!</definedName>
    <definedName name="IQRCompaniesP24" localSheetId="6" hidden="1">#REF!</definedName>
    <definedName name="IQRCompaniesP24" localSheetId="7" hidden="1">#REF!</definedName>
    <definedName name="IQRCompaniesP24" hidden="1">#REF!</definedName>
    <definedName name="IQRCompaniesP240" localSheetId="5" hidden="1">#REF!</definedName>
    <definedName name="IQRCompaniesP240" localSheetId="6" hidden="1">#REF!</definedName>
    <definedName name="IQRCompaniesP240" localSheetId="7" hidden="1">#REF!</definedName>
    <definedName name="IQRCompaniesP240" hidden="1">#REF!</definedName>
    <definedName name="IQRCompaniesP241" localSheetId="5" hidden="1">#REF!</definedName>
    <definedName name="IQRCompaniesP241" localSheetId="6" hidden="1">#REF!</definedName>
    <definedName name="IQRCompaniesP241" localSheetId="7" hidden="1">#REF!</definedName>
    <definedName name="IQRCompaniesP241" hidden="1">#REF!</definedName>
    <definedName name="IQRCompaniesP242" localSheetId="5" hidden="1">#REF!</definedName>
    <definedName name="IQRCompaniesP242" localSheetId="6" hidden="1">#REF!</definedName>
    <definedName name="IQRCompaniesP242" localSheetId="7" hidden="1">#REF!</definedName>
    <definedName name="IQRCompaniesP242" hidden="1">#REF!</definedName>
    <definedName name="IQRCompaniesP243" localSheetId="5" hidden="1">#REF!</definedName>
    <definedName name="IQRCompaniesP243" localSheetId="6" hidden="1">#REF!</definedName>
    <definedName name="IQRCompaniesP243" localSheetId="7" hidden="1">#REF!</definedName>
    <definedName name="IQRCompaniesP243" hidden="1">#REF!</definedName>
    <definedName name="IQRCompaniesP244" localSheetId="5" hidden="1">#REF!</definedName>
    <definedName name="IQRCompaniesP244" localSheetId="6" hidden="1">#REF!</definedName>
    <definedName name="IQRCompaniesP244" localSheetId="7" hidden="1">#REF!</definedName>
    <definedName name="IQRCompaniesP244" hidden="1">#REF!</definedName>
    <definedName name="IQRCompaniesP245" localSheetId="5" hidden="1">#REF!</definedName>
    <definedName name="IQRCompaniesP245" localSheetId="6" hidden="1">#REF!</definedName>
    <definedName name="IQRCompaniesP245" localSheetId="7" hidden="1">#REF!</definedName>
    <definedName name="IQRCompaniesP245" hidden="1">#REF!</definedName>
    <definedName name="IQRCompaniesP246" localSheetId="5" hidden="1">#REF!</definedName>
    <definedName name="IQRCompaniesP246" localSheetId="6" hidden="1">#REF!</definedName>
    <definedName name="IQRCompaniesP246" localSheetId="7" hidden="1">#REF!</definedName>
    <definedName name="IQRCompaniesP246" hidden="1">#REF!</definedName>
    <definedName name="IQRCompaniesP247" localSheetId="5" hidden="1">#REF!</definedName>
    <definedName name="IQRCompaniesP247" localSheetId="6" hidden="1">#REF!</definedName>
    <definedName name="IQRCompaniesP247" localSheetId="7" hidden="1">#REF!</definedName>
    <definedName name="IQRCompaniesP247" hidden="1">#REF!</definedName>
    <definedName name="IQRCompaniesP248" localSheetId="5" hidden="1">#REF!</definedName>
    <definedName name="IQRCompaniesP248" localSheetId="6" hidden="1">#REF!</definedName>
    <definedName name="IQRCompaniesP248" localSheetId="7" hidden="1">#REF!</definedName>
    <definedName name="IQRCompaniesP248" hidden="1">#REF!</definedName>
    <definedName name="IQRCompaniesP249" localSheetId="5" hidden="1">#REF!</definedName>
    <definedName name="IQRCompaniesP249" localSheetId="6" hidden="1">#REF!</definedName>
    <definedName name="IQRCompaniesP249" localSheetId="7" hidden="1">#REF!</definedName>
    <definedName name="IQRCompaniesP249" hidden="1">#REF!</definedName>
    <definedName name="IQRCompaniesP25" localSheetId="5" hidden="1">#REF!</definedName>
    <definedName name="IQRCompaniesP25" localSheetId="6" hidden="1">#REF!</definedName>
    <definedName name="IQRCompaniesP25" localSheetId="7" hidden="1">#REF!</definedName>
    <definedName name="IQRCompaniesP25" hidden="1">#REF!</definedName>
    <definedName name="IQRCompaniesP250" localSheetId="5" hidden="1">#REF!</definedName>
    <definedName name="IQRCompaniesP250" localSheetId="6" hidden="1">#REF!</definedName>
    <definedName name="IQRCompaniesP250" localSheetId="7" hidden="1">#REF!</definedName>
    <definedName name="IQRCompaniesP250" hidden="1">#REF!</definedName>
    <definedName name="IQRCompaniesP251" localSheetId="5" hidden="1">#REF!</definedName>
    <definedName name="IQRCompaniesP251" localSheetId="6" hidden="1">#REF!</definedName>
    <definedName name="IQRCompaniesP251" localSheetId="7" hidden="1">#REF!</definedName>
    <definedName name="IQRCompaniesP251" hidden="1">#REF!</definedName>
    <definedName name="IQRCompaniesP252" localSheetId="5" hidden="1">#REF!</definedName>
    <definedName name="IQRCompaniesP252" localSheetId="6" hidden="1">#REF!</definedName>
    <definedName name="IQRCompaniesP252" localSheetId="7" hidden="1">#REF!</definedName>
    <definedName name="IQRCompaniesP252" hidden="1">#REF!</definedName>
    <definedName name="IQRCompaniesP253" localSheetId="5" hidden="1">#REF!</definedName>
    <definedName name="IQRCompaniesP253" localSheetId="6" hidden="1">#REF!</definedName>
    <definedName name="IQRCompaniesP253" localSheetId="7" hidden="1">#REF!</definedName>
    <definedName name="IQRCompaniesP253" hidden="1">#REF!</definedName>
    <definedName name="IQRCompaniesP254" localSheetId="5" hidden="1">#REF!</definedName>
    <definedName name="IQRCompaniesP254" localSheetId="6" hidden="1">#REF!</definedName>
    <definedName name="IQRCompaniesP254" localSheetId="7" hidden="1">#REF!</definedName>
    <definedName name="IQRCompaniesP254" hidden="1">#REF!</definedName>
    <definedName name="IQRCompaniesP255" localSheetId="5" hidden="1">#REF!</definedName>
    <definedName name="IQRCompaniesP255" localSheetId="6" hidden="1">#REF!</definedName>
    <definedName name="IQRCompaniesP255" localSheetId="7" hidden="1">#REF!</definedName>
    <definedName name="IQRCompaniesP255" hidden="1">#REF!</definedName>
    <definedName name="IQRCompaniesP256" localSheetId="5" hidden="1">#REF!</definedName>
    <definedName name="IQRCompaniesP256" localSheetId="6" hidden="1">#REF!</definedName>
    <definedName name="IQRCompaniesP256" localSheetId="7" hidden="1">#REF!</definedName>
    <definedName name="IQRCompaniesP256" hidden="1">#REF!</definedName>
    <definedName name="IQRCompaniesP257" localSheetId="5" hidden="1">#REF!</definedName>
    <definedName name="IQRCompaniesP257" localSheetId="6" hidden="1">#REF!</definedName>
    <definedName name="IQRCompaniesP257" localSheetId="7" hidden="1">#REF!</definedName>
    <definedName name="IQRCompaniesP257" hidden="1">#REF!</definedName>
    <definedName name="IQRCompaniesP258" localSheetId="5" hidden="1">#REF!</definedName>
    <definedName name="IQRCompaniesP258" localSheetId="6" hidden="1">#REF!</definedName>
    <definedName name="IQRCompaniesP258" localSheetId="7" hidden="1">#REF!</definedName>
    <definedName name="IQRCompaniesP258" hidden="1">#REF!</definedName>
    <definedName name="IQRCompaniesP259" localSheetId="5" hidden="1">#REF!</definedName>
    <definedName name="IQRCompaniesP259" localSheetId="6" hidden="1">#REF!</definedName>
    <definedName name="IQRCompaniesP259" localSheetId="7" hidden="1">#REF!</definedName>
    <definedName name="IQRCompaniesP259" hidden="1">#REF!</definedName>
    <definedName name="IQRCompaniesP26" localSheetId="5" hidden="1">#REF!</definedName>
    <definedName name="IQRCompaniesP26" localSheetId="6" hidden="1">#REF!</definedName>
    <definedName name="IQRCompaniesP26" localSheetId="7" hidden="1">#REF!</definedName>
    <definedName name="IQRCompaniesP26" hidden="1">#REF!</definedName>
    <definedName name="IQRCompaniesP260" localSheetId="5" hidden="1">#REF!</definedName>
    <definedName name="IQRCompaniesP260" localSheetId="6" hidden="1">#REF!</definedName>
    <definedName name="IQRCompaniesP260" localSheetId="7" hidden="1">#REF!</definedName>
    <definedName name="IQRCompaniesP260" hidden="1">#REF!</definedName>
    <definedName name="IQRCompaniesP261" localSheetId="5" hidden="1">#REF!</definedName>
    <definedName name="IQRCompaniesP261" localSheetId="6" hidden="1">#REF!</definedName>
    <definedName name="IQRCompaniesP261" localSheetId="7" hidden="1">#REF!</definedName>
    <definedName name="IQRCompaniesP261" hidden="1">#REF!</definedName>
    <definedName name="IQRCompaniesP262" localSheetId="5" hidden="1">#REF!</definedName>
    <definedName name="IQRCompaniesP262" localSheetId="6" hidden="1">#REF!</definedName>
    <definedName name="IQRCompaniesP262" localSheetId="7" hidden="1">#REF!</definedName>
    <definedName name="IQRCompaniesP262" hidden="1">#REF!</definedName>
    <definedName name="IQRCompaniesP263" localSheetId="5" hidden="1">#REF!</definedName>
    <definedName name="IQRCompaniesP263" localSheetId="6" hidden="1">#REF!</definedName>
    <definedName name="IQRCompaniesP263" localSheetId="7" hidden="1">#REF!</definedName>
    <definedName name="IQRCompaniesP263" hidden="1">#REF!</definedName>
    <definedName name="IQRCompaniesP264" localSheetId="5" hidden="1">#REF!</definedName>
    <definedName name="IQRCompaniesP264" localSheetId="6" hidden="1">#REF!</definedName>
    <definedName name="IQRCompaniesP264" localSheetId="7" hidden="1">#REF!</definedName>
    <definedName name="IQRCompaniesP264" hidden="1">#REF!</definedName>
    <definedName name="IQRCompaniesP265" localSheetId="5" hidden="1">#REF!</definedName>
    <definedName name="IQRCompaniesP265" localSheetId="6" hidden="1">#REF!</definedName>
    <definedName name="IQRCompaniesP265" localSheetId="7" hidden="1">#REF!</definedName>
    <definedName name="IQRCompaniesP265" hidden="1">#REF!</definedName>
    <definedName name="IQRCompaniesP266" localSheetId="5" hidden="1">#REF!</definedName>
    <definedName name="IQRCompaniesP266" localSheetId="6" hidden="1">#REF!</definedName>
    <definedName name="IQRCompaniesP266" localSheetId="7" hidden="1">#REF!</definedName>
    <definedName name="IQRCompaniesP266" hidden="1">#REF!</definedName>
    <definedName name="IQRCompaniesP267" localSheetId="5" hidden="1">#REF!</definedName>
    <definedName name="IQRCompaniesP267" localSheetId="6" hidden="1">#REF!</definedName>
    <definedName name="IQRCompaniesP267" localSheetId="7" hidden="1">#REF!</definedName>
    <definedName name="IQRCompaniesP267" hidden="1">#REF!</definedName>
    <definedName name="IQRCompaniesP268" localSheetId="5" hidden="1">#REF!</definedName>
    <definedName name="IQRCompaniesP268" localSheetId="6" hidden="1">#REF!</definedName>
    <definedName name="IQRCompaniesP268" localSheetId="7" hidden="1">#REF!</definedName>
    <definedName name="IQRCompaniesP268" hidden="1">#REF!</definedName>
    <definedName name="IQRCompaniesP269" localSheetId="5" hidden="1">#REF!</definedName>
    <definedName name="IQRCompaniesP269" localSheetId="6" hidden="1">#REF!</definedName>
    <definedName name="IQRCompaniesP269" localSheetId="7" hidden="1">#REF!</definedName>
    <definedName name="IQRCompaniesP269" hidden="1">#REF!</definedName>
    <definedName name="IQRCompaniesP27" localSheetId="5" hidden="1">#REF!</definedName>
    <definedName name="IQRCompaniesP27" localSheetId="6" hidden="1">#REF!</definedName>
    <definedName name="IQRCompaniesP27" localSheetId="7" hidden="1">#REF!</definedName>
    <definedName name="IQRCompaniesP27" hidden="1">#REF!</definedName>
    <definedName name="IQRCompaniesP270" localSheetId="5" hidden="1">#REF!</definedName>
    <definedName name="IQRCompaniesP270" localSheetId="6" hidden="1">#REF!</definedName>
    <definedName name="IQRCompaniesP270" localSheetId="7" hidden="1">#REF!</definedName>
    <definedName name="IQRCompaniesP270" hidden="1">#REF!</definedName>
    <definedName name="IQRCompaniesP271" localSheetId="5" hidden="1">#REF!</definedName>
    <definedName name="IQRCompaniesP271" localSheetId="6" hidden="1">#REF!</definedName>
    <definedName name="IQRCompaniesP271" localSheetId="7" hidden="1">#REF!</definedName>
    <definedName name="IQRCompaniesP271" hidden="1">#REF!</definedName>
    <definedName name="IQRCompaniesP272" localSheetId="5" hidden="1">#REF!</definedName>
    <definedName name="IQRCompaniesP272" localSheetId="6" hidden="1">#REF!</definedName>
    <definedName name="IQRCompaniesP272" localSheetId="7" hidden="1">#REF!</definedName>
    <definedName name="IQRCompaniesP272" hidden="1">#REF!</definedName>
    <definedName name="IQRCompaniesP273" localSheetId="5" hidden="1">#REF!</definedName>
    <definedName name="IQRCompaniesP273" localSheetId="6" hidden="1">#REF!</definedName>
    <definedName name="IQRCompaniesP273" localSheetId="7" hidden="1">#REF!</definedName>
    <definedName name="IQRCompaniesP273" hidden="1">#REF!</definedName>
    <definedName name="IQRCompaniesP274" localSheetId="5" hidden="1">#REF!</definedName>
    <definedName name="IQRCompaniesP274" localSheetId="6" hidden="1">#REF!</definedName>
    <definedName name="IQRCompaniesP274" localSheetId="7" hidden="1">#REF!</definedName>
    <definedName name="IQRCompaniesP274" hidden="1">#REF!</definedName>
    <definedName name="IQRCompaniesP275" localSheetId="5" hidden="1">#REF!</definedName>
    <definedName name="IQRCompaniesP275" localSheetId="6" hidden="1">#REF!</definedName>
    <definedName name="IQRCompaniesP275" localSheetId="7" hidden="1">#REF!</definedName>
    <definedName name="IQRCompaniesP275" hidden="1">#REF!</definedName>
    <definedName name="IQRCompaniesP276" localSheetId="5" hidden="1">#REF!</definedName>
    <definedName name="IQRCompaniesP276" localSheetId="6" hidden="1">#REF!</definedName>
    <definedName name="IQRCompaniesP276" localSheetId="7" hidden="1">#REF!</definedName>
    <definedName name="IQRCompaniesP276" hidden="1">#REF!</definedName>
    <definedName name="IQRCompaniesP277" localSheetId="5" hidden="1">#REF!</definedName>
    <definedName name="IQRCompaniesP277" localSheetId="6" hidden="1">#REF!</definedName>
    <definedName name="IQRCompaniesP277" localSheetId="7" hidden="1">#REF!</definedName>
    <definedName name="IQRCompaniesP277" hidden="1">#REF!</definedName>
    <definedName name="IQRCompaniesP278" localSheetId="5" hidden="1">#REF!</definedName>
    <definedName name="IQRCompaniesP278" localSheetId="6" hidden="1">#REF!</definedName>
    <definedName name="IQRCompaniesP278" localSheetId="7" hidden="1">#REF!</definedName>
    <definedName name="IQRCompaniesP278" hidden="1">#REF!</definedName>
    <definedName name="IQRCompaniesP279" localSheetId="5" hidden="1">#REF!</definedName>
    <definedName name="IQRCompaniesP279" localSheetId="6" hidden="1">#REF!</definedName>
    <definedName name="IQRCompaniesP279" localSheetId="7" hidden="1">#REF!</definedName>
    <definedName name="IQRCompaniesP279" hidden="1">#REF!</definedName>
    <definedName name="IQRCompaniesP28" localSheetId="5" hidden="1">#REF!</definedName>
    <definedName name="IQRCompaniesP28" localSheetId="6" hidden="1">#REF!</definedName>
    <definedName name="IQRCompaniesP28" localSheetId="7" hidden="1">#REF!</definedName>
    <definedName name="IQRCompaniesP28" hidden="1">#REF!</definedName>
    <definedName name="IQRCompaniesP280" localSheetId="5" hidden="1">#REF!</definedName>
    <definedName name="IQRCompaniesP280" localSheetId="6" hidden="1">#REF!</definedName>
    <definedName name="IQRCompaniesP280" localSheetId="7" hidden="1">#REF!</definedName>
    <definedName name="IQRCompaniesP280" hidden="1">#REF!</definedName>
    <definedName name="IQRCompaniesP281" localSheetId="5" hidden="1">#REF!</definedName>
    <definedName name="IQRCompaniesP281" localSheetId="6" hidden="1">#REF!</definedName>
    <definedName name="IQRCompaniesP281" localSheetId="7" hidden="1">#REF!</definedName>
    <definedName name="IQRCompaniesP281" hidden="1">#REF!</definedName>
    <definedName name="IQRCompaniesP282" localSheetId="5" hidden="1">#REF!</definedName>
    <definedName name="IQRCompaniesP282" localSheetId="6" hidden="1">#REF!</definedName>
    <definedName name="IQRCompaniesP282" localSheetId="7" hidden="1">#REF!</definedName>
    <definedName name="IQRCompaniesP282" hidden="1">#REF!</definedName>
    <definedName name="IQRCompaniesP283" localSheetId="5" hidden="1">#REF!</definedName>
    <definedName name="IQRCompaniesP283" localSheetId="6" hidden="1">#REF!</definedName>
    <definedName name="IQRCompaniesP283" localSheetId="7" hidden="1">#REF!</definedName>
    <definedName name="IQRCompaniesP283" hidden="1">#REF!</definedName>
    <definedName name="IQRCompaniesP284" localSheetId="5" hidden="1">#REF!</definedName>
    <definedName name="IQRCompaniesP284" localSheetId="6" hidden="1">#REF!</definedName>
    <definedName name="IQRCompaniesP284" localSheetId="7" hidden="1">#REF!</definedName>
    <definedName name="IQRCompaniesP284" hidden="1">#REF!</definedName>
    <definedName name="IQRCompaniesP285" localSheetId="5" hidden="1">#REF!</definedName>
    <definedName name="IQRCompaniesP285" localSheetId="6" hidden="1">#REF!</definedName>
    <definedName name="IQRCompaniesP285" localSheetId="7" hidden="1">#REF!</definedName>
    <definedName name="IQRCompaniesP285" hidden="1">#REF!</definedName>
    <definedName name="IQRCompaniesP286" localSheetId="5" hidden="1">#REF!</definedName>
    <definedName name="IQRCompaniesP286" localSheetId="6" hidden="1">#REF!</definedName>
    <definedName name="IQRCompaniesP286" localSheetId="7" hidden="1">#REF!</definedName>
    <definedName name="IQRCompaniesP286" hidden="1">#REF!</definedName>
    <definedName name="IQRCompaniesP287" localSheetId="5" hidden="1">#REF!</definedName>
    <definedName name="IQRCompaniesP287" localSheetId="6" hidden="1">#REF!</definedName>
    <definedName name="IQRCompaniesP287" localSheetId="7" hidden="1">#REF!</definedName>
    <definedName name="IQRCompaniesP287" hidden="1">#REF!</definedName>
    <definedName name="IQRCompaniesP288" localSheetId="5" hidden="1">#REF!</definedName>
    <definedName name="IQRCompaniesP288" localSheetId="6" hidden="1">#REF!</definedName>
    <definedName name="IQRCompaniesP288" localSheetId="7" hidden="1">#REF!</definedName>
    <definedName name="IQRCompaniesP288" hidden="1">#REF!</definedName>
    <definedName name="IQRCompaniesP289" localSheetId="5" hidden="1">#REF!</definedName>
    <definedName name="IQRCompaniesP289" localSheetId="6" hidden="1">#REF!</definedName>
    <definedName name="IQRCompaniesP289" localSheetId="7" hidden="1">#REF!</definedName>
    <definedName name="IQRCompaniesP289" hidden="1">#REF!</definedName>
    <definedName name="IQRCompaniesP29" localSheetId="5" hidden="1">#REF!</definedName>
    <definedName name="IQRCompaniesP29" localSheetId="6" hidden="1">#REF!</definedName>
    <definedName name="IQRCompaniesP29" localSheetId="7" hidden="1">#REF!</definedName>
    <definedName name="IQRCompaniesP29" hidden="1">#REF!</definedName>
    <definedName name="IQRCompaniesP290" localSheetId="5" hidden="1">#REF!</definedName>
    <definedName name="IQRCompaniesP290" localSheetId="6" hidden="1">#REF!</definedName>
    <definedName name="IQRCompaniesP290" localSheetId="7" hidden="1">#REF!</definedName>
    <definedName name="IQRCompaniesP290" hidden="1">#REF!</definedName>
    <definedName name="IQRCompaniesP291" localSheetId="5" hidden="1">#REF!</definedName>
    <definedName name="IQRCompaniesP291" localSheetId="6" hidden="1">#REF!</definedName>
    <definedName name="IQRCompaniesP291" localSheetId="7" hidden="1">#REF!</definedName>
    <definedName name="IQRCompaniesP291" hidden="1">#REF!</definedName>
    <definedName name="IQRCompaniesP292" localSheetId="5" hidden="1">#REF!</definedName>
    <definedName name="IQRCompaniesP292" localSheetId="6" hidden="1">#REF!</definedName>
    <definedName name="IQRCompaniesP292" localSheetId="7" hidden="1">#REF!</definedName>
    <definedName name="IQRCompaniesP292" hidden="1">#REF!</definedName>
    <definedName name="IQRCompaniesP293" localSheetId="5" hidden="1">#REF!</definedName>
    <definedName name="IQRCompaniesP293" localSheetId="6" hidden="1">#REF!</definedName>
    <definedName name="IQRCompaniesP293" localSheetId="7" hidden="1">#REF!</definedName>
    <definedName name="IQRCompaniesP293" hidden="1">#REF!</definedName>
    <definedName name="IQRCompaniesP294" localSheetId="5" hidden="1">#REF!</definedName>
    <definedName name="IQRCompaniesP294" localSheetId="6" hidden="1">#REF!</definedName>
    <definedName name="IQRCompaniesP294" localSheetId="7" hidden="1">#REF!</definedName>
    <definedName name="IQRCompaniesP294" hidden="1">#REF!</definedName>
    <definedName name="IQRCompaniesP295" localSheetId="5" hidden="1">#REF!</definedName>
    <definedName name="IQRCompaniesP295" localSheetId="6" hidden="1">#REF!</definedName>
    <definedName name="IQRCompaniesP295" localSheetId="7" hidden="1">#REF!</definedName>
    <definedName name="IQRCompaniesP295" hidden="1">#REF!</definedName>
    <definedName name="IQRCompaniesP296" localSheetId="5" hidden="1">#REF!</definedName>
    <definedName name="IQRCompaniesP296" localSheetId="6" hidden="1">#REF!</definedName>
    <definedName name="IQRCompaniesP296" localSheetId="7" hidden="1">#REF!</definedName>
    <definedName name="IQRCompaniesP296" hidden="1">#REF!</definedName>
    <definedName name="IQRCompaniesP297" localSheetId="5" hidden="1">#REF!</definedName>
    <definedName name="IQRCompaniesP297" localSheetId="6" hidden="1">#REF!</definedName>
    <definedName name="IQRCompaniesP297" localSheetId="7" hidden="1">#REF!</definedName>
    <definedName name="IQRCompaniesP297" hidden="1">#REF!</definedName>
    <definedName name="IQRCompaniesP298" localSheetId="5" hidden="1">#REF!</definedName>
    <definedName name="IQRCompaniesP298" localSheetId="6" hidden="1">#REF!</definedName>
    <definedName name="IQRCompaniesP298" localSheetId="7" hidden="1">#REF!</definedName>
    <definedName name="IQRCompaniesP298" hidden="1">#REF!</definedName>
    <definedName name="IQRCompaniesP299" localSheetId="5" hidden="1">#REF!</definedName>
    <definedName name="IQRCompaniesP299" localSheetId="6" hidden="1">#REF!</definedName>
    <definedName name="IQRCompaniesP299" localSheetId="7" hidden="1">#REF!</definedName>
    <definedName name="IQRCompaniesP299" hidden="1">#REF!</definedName>
    <definedName name="IQRCompaniesP30" localSheetId="5" hidden="1">#REF!</definedName>
    <definedName name="IQRCompaniesP30" localSheetId="6" hidden="1">#REF!</definedName>
    <definedName name="IQRCompaniesP30" localSheetId="7" hidden="1">#REF!</definedName>
    <definedName name="IQRCompaniesP30" hidden="1">#REF!</definedName>
    <definedName name="IQRCompaniesP300" localSheetId="5" hidden="1">#REF!</definedName>
    <definedName name="IQRCompaniesP300" localSheetId="6" hidden="1">#REF!</definedName>
    <definedName name="IQRCompaniesP300" localSheetId="7" hidden="1">#REF!</definedName>
    <definedName name="IQRCompaniesP300" hidden="1">#REF!</definedName>
    <definedName name="IQRCompaniesP301" localSheetId="5" hidden="1">#REF!</definedName>
    <definedName name="IQRCompaniesP301" localSheetId="6" hidden="1">#REF!</definedName>
    <definedName name="IQRCompaniesP301" localSheetId="7" hidden="1">#REF!</definedName>
    <definedName name="IQRCompaniesP301" hidden="1">#REF!</definedName>
    <definedName name="IQRCompaniesP302" localSheetId="5" hidden="1">#REF!</definedName>
    <definedName name="IQRCompaniesP302" localSheetId="6" hidden="1">#REF!</definedName>
    <definedName name="IQRCompaniesP302" localSheetId="7" hidden="1">#REF!</definedName>
    <definedName name="IQRCompaniesP302" hidden="1">#REF!</definedName>
    <definedName name="IQRCompaniesP303" localSheetId="5" hidden="1">#REF!</definedName>
    <definedName name="IQRCompaniesP303" localSheetId="6" hidden="1">#REF!</definedName>
    <definedName name="IQRCompaniesP303" localSheetId="7" hidden="1">#REF!</definedName>
    <definedName name="IQRCompaniesP303" hidden="1">#REF!</definedName>
    <definedName name="IQRCompaniesP304" localSheetId="5" hidden="1">#REF!</definedName>
    <definedName name="IQRCompaniesP304" localSheetId="6" hidden="1">#REF!</definedName>
    <definedName name="IQRCompaniesP304" localSheetId="7" hidden="1">#REF!</definedName>
    <definedName name="IQRCompaniesP304" hidden="1">#REF!</definedName>
    <definedName name="IQRCompaniesP305" localSheetId="5" hidden="1">#REF!</definedName>
    <definedName name="IQRCompaniesP305" localSheetId="6" hidden="1">#REF!</definedName>
    <definedName name="IQRCompaniesP305" localSheetId="7" hidden="1">#REF!</definedName>
    <definedName name="IQRCompaniesP305" hidden="1">#REF!</definedName>
    <definedName name="IQRCompaniesP306" localSheetId="5" hidden="1">#REF!</definedName>
    <definedName name="IQRCompaniesP306" localSheetId="6" hidden="1">#REF!</definedName>
    <definedName name="IQRCompaniesP306" localSheetId="7" hidden="1">#REF!</definedName>
    <definedName name="IQRCompaniesP306" hidden="1">#REF!</definedName>
    <definedName name="IQRCompaniesP307" localSheetId="5" hidden="1">#REF!</definedName>
    <definedName name="IQRCompaniesP307" localSheetId="6" hidden="1">#REF!</definedName>
    <definedName name="IQRCompaniesP307" localSheetId="7" hidden="1">#REF!</definedName>
    <definedName name="IQRCompaniesP307" hidden="1">#REF!</definedName>
    <definedName name="IQRCompaniesP308" localSheetId="5" hidden="1">#REF!</definedName>
    <definedName name="IQRCompaniesP308" localSheetId="6" hidden="1">#REF!</definedName>
    <definedName name="IQRCompaniesP308" localSheetId="7" hidden="1">#REF!</definedName>
    <definedName name="IQRCompaniesP308" hidden="1">#REF!</definedName>
    <definedName name="IQRCompaniesP309" localSheetId="5" hidden="1">#REF!</definedName>
    <definedName name="IQRCompaniesP309" localSheetId="6" hidden="1">#REF!</definedName>
    <definedName name="IQRCompaniesP309" localSheetId="7" hidden="1">#REF!</definedName>
    <definedName name="IQRCompaniesP309" hidden="1">#REF!</definedName>
    <definedName name="IQRCompaniesP31" localSheetId="5" hidden="1">#REF!</definedName>
    <definedName name="IQRCompaniesP31" localSheetId="6" hidden="1">#REF!</definedName>
    <definedName name="IQRCompaniesP31" localSheetId="7" hidden="1">#REF!</definedName>
    <definedName name="IQRCompaniesP31" hidden="1">#REF!</definedName>
    <definedName name="IQRCompaniesP310" localSheetId="5" hidden="1">#REF!</definedName>
    <definedName name="IQRCompaniesP310" localSheetId="6" hidden="1">#REF!</definedName>
    <definedName name="IQRCompaniesP310" localSheetId="7" hidden="1">#REF!</definedName>
    <definedName name="IQRCompaniesP310" hidden="1">#REF!</definedName>
    <definedName name="IQRCompaniesP311" localSheetId="5" hidden="1">#REF!</definedName>
    <definedName name="IQRCompaniesP311" localSheetId="6" hidden="1">#REF!</definedName>
    <definedName name="IQRCompaniesP311" localSheetId="7" hidden="1">#REF!</definedName>
    <definedName name="IQRCompaniesP311" hidden="1">#REF!</definedName>
    <definedName name="IQRCompaniesP312" localSheetId="5" hidden="1">#REF!</definedName>
    <definedName name="IQRCompaniesP312" localSheetId="6" hidden="1">#REF!</definedName>
    <definedName name="IQRCompaniesP312" localSheetId="7" hidden="1">#REF!</definedName>
    <definedName name="IQRCompaniesP312" hidden="1">#REF!</definedName>
    <definedName name="IQRCompaniesP313" localSheetId="5" hidden="1">#REF!</definedName>
    <definedName name="IQRCompaniesP313" localSheetId="6" hidden="1">#REF!</definedName>
    <definedName name="IQRCompaniesP313" localSheetId="7" hidden="1">#REF!</definedName>
    <definedName name="IQRCompaniesP313" hidden="1">#REF!</definedName>
    <definedName name="IQRCompaniesP314" localSheetId="5" hidden="1">#REF!</definedName>
    <definedName name="IQRCompaniesP314" localSheetId="6" hidden="1">#REF!</definedName>
    <definedName name="IQRCompaniesP314" localSheetId="7" hidden="1">#REF!</definedName>
    <definedName name="IQRCompaniesP314" hidden="1">#REF!</definedName>
    <definedName name="IQRCompaniesP315" localSheetId="5" hidden="1">#REF!</definedName>
    <definedName name="IQRCompaniesP315" localSheetId="6" hidden="1">#REF!</definedName>
    <definedName name="IQRCompaniesP315" localSheetId="7" hidden="1">#REF!</definedName>
    <definedName name="IQRCompaniesP315" hidden="1">#REF!</definedName>
    <definedName name="IQRCompaniesP316" localSheetId="5" hidden="1">#REF!</definedName>
    <definedName name="IQRCompaniesP316" localSheetId="6" hidden="1">#REF!</definedName>
    <definedName name="IQRCompaniesP316" localSheetId="7" hidden="1">#REF!</definedName>
    <definedName name="IQRCompaniesP316" hidden="1">#REF!</definedName>
    <definedName name="IQRCompaniesP317" localSheetId="5" hidden="1">#REF!</definedName>
    <definedName name="IQRCompaniesP317" localSheetId="6" hidden="1">#REF!</definedName>
    <definedName name="IQRCompaniesP317" localSheetId="7" hidden="1">#REF!</definedName>
    <definedName name="IQRCompaniesP317" hidden="1">#REF!</definedName>
    <definedName name="IQRCompaniesP318" localSheetId="5" hidden="1">#REF!</definedName>
    <definedName name="IQRCompaniesP318" localSheetId="6" hidden="1">#REF!</definedName>
    <definedName name="IQRCompaniesP318" localSheetId="7" hidden="1">#REF!</definedName>
    <definedName name="IQRCompaniesP318" hidden="1">#REF!</definedName>
    <definedName name="IQRCompaniesP319" localSheetId="5" hidden="1">#REF!</definedName>
    <definedName name="IQRCompaniesP319" localSheetId="6" hidden="1">#REF!</definedName>
    <definedName name="IQRCompaniesP319" localSheetId="7" hidden="1">#REF!</definedName>
    <definedName name="IQRCompaniesP319" hidden="1">#REF!</definedName>
    <definedName name="IQRCompaniesP32" localSheetId="5" hidden="1">#REF!</definedName>
    <definedName name="IQRCompaniesP32" localSheetId="6" hidden="1">#REF!</definedName>
    <definedName name="IQRCompaniesP32" localSheetId="7" hidden="1">#REF!</definedName>
    <definedName name="IQRCompaniesP32" hidden="1">#REF!</definedName>
    <definedName name="IQRCompaniesP320" localSheetId="5" hidden="1">#REF!</definedName>
    <definedName name="IQRCompaniesP320" localSheetId="6" hidden="1">#REF!</definedName>
    <definedName name="IQRCompaniesP320" localSheetId="7" hidden="1">#REF!</definedName>
    <definedName name="IQRCompaniesP320" hidden="1">#REF!</definedName>
    <definedName name="IQRCompaniesP321" localSheetId="5" hidden="1">#REF!</definedName>
    <definedName name="IQRCompaniesP321" localSheetId="6" hidden="1">#REF!</definedName>
    <definedName name="IQRCompaniesP321" localSheetId="7" hidden="1">#REF!</definedName>
    <definedName name="IQRCompaniesP321" hidden="1">#REF!</definedName>
    <definedName name="IQRCompaniesP322" localSheetId="5" hidden="1">#REF!</definedName>
    <definedName name="IQRCompaniesP322" localSheetId="6" hidden="1">#REF!</definedName>
    <definedName name="IQRCompaniesP322" localSheetId="7" hidden="1">#REF!</definedName>
    <definedName name="IQRCompaniesP322" hidden="1">#REF!</definedName>
    <definedName name="IQRCompaniesP323" localSheetId="5" hidden="1">#REF!</definedName>
    <definedName name="IQRCompaniesP323" localSheetId="6" hidden="1">#REF!</definedName>
    <definedName name="IQRCompaniesP323" localSheetId="7" hidden="1">#REF!</definedName>
    <definedName name="IQRCompaniesP323" hidden="1">#REF!</definedName>
    <definedName name="IQRCompaniesP324" localSheetId="5" hidden="1">#REF!</definedName>
    <definedName name="IQRCompaniesP324" localSheetId="6" hidden="1">#REF!</definedName>
    <definedName name="IQRCompaniesP324" localSheetId="7" hidden="1">#REF!</definedName>
    <definedName name="IQRCompaniesP324" hidden="1">#REF!</definedName>
    <definedName name="IQRCompaniesP325" localSheetId="5" hidden="1">#REF!</definedName>
    <definedName name="IQRCompaniesP325" localSheetId="6" hidden="1">#REF!</definedName>
    <definedName name="IQRCompaniesP325" localSheetId="7" hidden="1">#REF!</definedName>
    <definedName name="IQRCompaniesP325" hidden="1">#REF!</definedName>
    <definedName name="IQRCompaniesP326" localSheetId="5" hidden="1">#REF!</definedName>
    <definedName name="IQRCompaniesP326" localSheetId="6" hidden="1">#REF!</definedName>
    <definedName name="IQRCompaniesP326" localSheetId="7" hidden="1">#REF!</definedName>
    <definedName name="IQRCompaniesP326" hidden="1">#REF!</definedName>
    <definedName name="IQRCompaniesP327" localSheetId="5" hidden="1">#REF!</definedName>
    <definedName name="IQRCompaniesP327" localSheetId="6" hidden="1">#REF!</definedName>
    <definedName name="IQRCompaniesP327" localSheetId="7" hidden="1">#REF!</definedName>
    <definedName name="IQRCompaniesP327" hidden="1">#REF!</definedName>
    <definedName name="IQRCompaniesP328" localSheetId="5" hidden="1">#REF!</definedName>
    <definedName name="IQRCompaniesP328" localSheetId="6" hidden="1">#REF!</definedName>
    <definedName name="IQRCompaniesP328" localSheetId="7" hidden="1">#REF!</definedName>
    <definedName name="IQRCompaniesP328" hidden="1">#REF!</definedName>
    <definedName name="IQRCompaniesP329" localSheetId="5" hidden="1">#REF!</definedName>
    <definedName name="IQRCompaniesP329" localSheetId="6" hidden="1">#REF!</definedName>
    <definedName name="IQRCompaniesP329" localSheetId="7" hidden="1">#REF!</definedName>
    <definedName name="IQRCompaniesP329" hidden="1">#REF!</definedName>
    <definedName name="IQRCompaniesP33" localSheetId="5" hidden="1">#REF!</definedName>
    <definedName name="IQRCompaniesP33" localSheetId="6" hidden="1">#REF!</definedName>
    <definedName name="IQRCompaniesP33" localSheetId="7" hidden="1">#REF!</definedName>
    <definedName name="IQRCompaniesP33" hidden="1">#REF!</definedName>
    <definedName name="IQRCompaniesP330" localSheetId="5" hidden="1">#REF!</definedName>
    <definedName name="IQRCompaniesP330" localSheetId="6" hidden="1">#REF!</definedName>
    <definedName name="IQRCompaniesP330" localSheetId="7" hidden="1">#REF!</definedName>
    <definedName name="IQRCompaniesP330" hidden="1">#REF!</definedName>
    <definedName name="IQRCompaniesP331" localSheetId="5" hidden="1">#REF!</definedName>
    <definedName name="IQRCompaniesP331" localSheetId="6" hidden="1">#REF!</definedName>
    <definedName name="IQRCompaniesP331" localSheetId="7" hidden="1">#REF!</definedName>
    <definedName name="IQRCompaniesP331" hidden="1">#REF!</definedName>
    <definedName name="IQRCompaniesP332" localSheetId="5" hidden="1">#REF!</definedName>
    <definedName name="IQRCompaniesP332" localSheetId="6" hidden="1">#REF!</definedName>
    <definedName name="IQRCompaniesP332" localSheetId="7" hidden="1">#REF!</definedName>
    <definedName name="IQRCompaniesP332" hidden="1">#REF!</definedName>
    <definedName name="IQRCompaniesP333" localSheetId="5" hidden="1">#REF!</definedName>
    <definedName name="IQRCompaniesP333" localSheetId="6" hidden="1">#REF!</definedName>
    <definedName name="IQRCompaniesP333" localSheetId="7" hidden="1">#REF!</definedName>
    <definedName name="IQRCompaniesP333" hidden="1">#REF!</definedName>
    <definedName name="IQRCompaniesP334" localSheetId="5" hidden="1">#REF!</definedName>
    <definedName name="IQRCompaniesP334" localSheetId="6" hidden="1">#REF!</definedName>
    <definedName name="IQRCompaniesP334" localSheetId="7" hidden="1">#REF!</definedName>
    <definedName name="IQRCompaniesP334" hidden="1">#REF!</definedName>
    <definedName name="IQRCompaniesP335" localSheetId="5" hidden="1">#REF!</definedName>
    <definedName name="IQRCompaniesP335" localSheetId="6" hidden="1">#REF!</definedName>
    <definedName name="IQRCompaniesP335" localSheetId="7" hidden="1">#REF!</definedName>
    <definedName name="IQRCompaniesP335" hidden="1">#REF!</definedName>
    <definedName name="IQRCompaniesP336" localSheetId="5" hidden="1">#REF!</definedName>
    <definedName name="IQRCompaniesP336" localSheetId="6" hidden="1">#REF!</definedName>
    <definedName name="IQRCompaniesP336" localSheetId="7" hidden="1">#REF!</definedName>
    <definedName name="IQRCompaniesP336" hidden="1">#REF!</definedName>
    <definedName name="IQRCompaniesP337" localSheetId="5" hidden="1">#REF!</definedName>
    <definedName name="IQRCompaniesP337" localSheetId="6" hidden="1">#REF!</definedName>
    <definedName name="IQRCompaniesP337" localSheetId="7" hidden="1">#REF!</definedName>
    <definedName name="IQRCompaniesP337" hidden="1">#REF!</definedName>
    <definedName name="IQRCompaniesP338" localSheetId="5" hidden="1">#REF!</definedName>
    <definedName name="IQRCompaniesP338" localSheetId="6" hidden="1">#REF!</definedName>
    <definedName name="IQRCompaniesP338" localSheetId="7" hidden="1">#REF!</definedName>
    <definedName name="IQRCompaniesP338" hidden="1">#REF!</definedName>
    <definedName name="IQRCompaniesP339" localSheetId="5" hidden="1">#REF!</definedName>
    <definedName name="IQRCompaniesP339" localSheetId="6" hidden="1">#REF!</definedName>
    <definedName name="IQRCompaniesP339" localSheetId="7" hidden="1">#REF!</definedName>
    <definedName name="IQRCompaniesP339" hidden="1">#REF!</definedName>
    <definedName name="IQRCompaniesP34" localSheetId="5" hidden="1">#REF!</definedName>
    <definedName name="IQRCompaniesP34" localSheetId="6" hidden="1">#REF!</definedName>
    <definedName name="IQRCompaniesP34" localSheetId="7" hidden="1">#REF!</definedName>
    <definedName name="IQRCompaniesP34" hidden="1">#REF!</definedName>
    <definedName name="IQRCompaniesP340" localSheetId="5" hidden="1">#REF!</definedName>
    <definedName name="IQRCompaniesP340" localSheetId="6" hidden="1">#REF!</definedName>
    <definedName name="IQRCompaniesP340" localSheetId="7" hidden="1">#REF!</definedName>
    <definedName name="IQRCompaniesP340" hidden="1">#REF!</definedName>
    <definedName name="IQRCompaniesP341" localSheetId="5" hidden="1">#REF!</definedName>
    <definedName name="IQRCompaniesP341" localSheetId="6" hidden="1">#REF!</definedName>
    <definedName name="IQRCompaniesP341" localSheetId="7" hidden="1">#REF!</definedName>
    <definedName name="IQRCompaniesP341" hidden="1">#REF!</definedName>
    <definedName name="IQRCompaniesP342" localSheetId="5" hidden="1">#REF!</definedName>
    <definedName name="IQRCompaniesP342" localSheetId="6" hidden="1">#REF!</definedName>
    <definedName name="IQRCompaniesP342" localSheetId="7" hidden="1">#REF!</definedName>
    <definedName name="IQRCompaniesP342" hidden="1">#REF!</definedName>
    <definedName name="IQRCompaniesP343" localSheetId="5" hidden="1">#REF!</definedName>
    <definedName name="IQRCompaniesP343" localSheetId="6" hidden="1">#REF!</definedName>
    <definedName name="IQRCompaniesP343" localSheetId="7" hidden="1">#REF!</definedName>
    <definedName name="IQRCompaniesP343" hidden="1">#REF!</definedName>
    <definedName name="IQRCompaniesP344" localSheetId="5" hidden="1">#REF!</definedName>
    <definedName name="IQRCompaniesP344" localSheetId="6" hidden="1">#REF!</definedName>
    <definedName name="IQRCompaniesP344" localSheetId="7" hidden="1">#REF!</definedName>
    <definedName name="IQRCompaniesP344" hidden="1">#REF!</definedName>
    <definedName name="IQRCompaniesP345" localSheetId="5" hidden="1">#REF!</definedName>
    <definedName name="IQRCompaniesP345" localSheetId="6" hidden="1">#REF!</definedName>
    <definedName name="IQRCompaniesP345" localSheetId="7" hidden="1">#REF!</definedName>
    <definedName name="IQRCompaniesP345" hidden="1">#REF!</definedName>
    <definedName name="IQRCompaniesP346" localSheetId="5" hidden="1">#REF!</definedName>
    <definedName name="IQRCompaniesP346" localSheetId="6" hidden="1">#REF!</definedName>
    <definedName name="IQRCompaniesP346" localSheetId="7" hidden="1">#REF!</definedName>
    <definedName name="IQRCompaniesP346" hidden="1">#REF!</definedName>
    <definedName name="IQRCompaniesP347" localSheetId="5" hidden="1">#REF!</definedName>
    <definedName name="IQRCompaniesP347" localSheetId="6" hidden="1">#REF!</definedName>
    <definedName name="IQRCompaniesP347" localSheetId="7" hidden="1">#REF!</definedName>
    <definedName name="IQRCompaniesP347" hidden="1">#REF!</definedName>
    <definedName name="IQRCompaniesP348" localSheetId="5" hidden="1">#REF!</definedName>
    <definedName name="IQRCompaniesP348" localSheetId="6" hidden="1">#REF!</definedName>
    <definedName name="IQRCompaniesP348" localSheetId="7" hidden="1">#REF!</definedName>
    <definedName name="IQRCompaniesP348" hidden="1">#REF!</definedName>
    <definedName name="IQRCompaniesP349" localSheetId="5" hidden="1">#REF!</definedName>
    <definedName name="IQRCompaniesP349" localSheetId="6" hidden="1">#REF!</definedName>
    <definedName name="IQRCompaniesP349" localSheetId="7" hidden="1">#REF!</definedName>
    <definedName name="IQRCompaniesP349" hidden="1">#REF!</definedName>
    <definedName name="IQRCompaniesP35" localSheetId="5" hidden="1">#REF!</definedName>
    <definedName name="IQRCompaniesP35" localSheetId="6" hidden="1">#REF!</definedName>
    <definedName name="IQRCompaniesP35" localSheetId="7" hidden="1">#REF!</definedName>
    <definedName name="IQRCompaniesP35" hidden="1">#REF!</definedName>
    <definedName name="IQRCompaniesP350" localSheetId="5" hidden="1">#REF!</definedName>
    <definedName name="IQRCompaniesP350" localSheetId="6" hidden="1">#REF!</definedName>
    <definedName name="IQRCompaniesP350" localSheetId="7" hidden="1">#REF!</definedName>
    <definedName name="IQRCompaniesP350" hidden="1">#REF!</definedName>
    <definedName name="IQRCompaniesP351" localSheetId="5" hidden="1">#REF!</definedName>
    <definedName name="IQRCompaniesP351" localSheetId="6" hidden="1">#REF!</definedName>
    <definedName name="IQRCompaniesP351" localSheetId="7" hidden="1">#REF!</definedName>
    <definedName name="IQRCompaniesP351" hidden="1">#REF!</definedName>
    <definedName name="IQRCompaniesP352" localSheetId="5" hidden="1">#REF!</definedName>
    <definedName name="IQRCompaniesP352" localSheetId="6" hidden="1">#REF!</definedName>
    <definedName name="IQRCompaniesP352" localSheetId="7" hidden="1">#REF!</definedName>
    <definedName name="IQRCompaniesP352" hidden="1">#REF!</definedName>
    <definedName name="IQRCompaniesP353" localSheetId="5" hidden="1">#REF!</definedName>
    <definedName name="IQRCompaniesP353" localSheetId="6" hidden="1">#REF!</definedName>
    <definedName name="IQRCompaniesP353" localSheetId="7" hidden="1">#REF!</definedName>
    <definedName name="IQRCompaniesP353" hidden="1">#REF!</definedName>
    <definedName name="IQRCompaniesP354" localSheetId="5" hidden="1">#REF!</definedName>
    <definedName name="IQRCompaniesP354" localSheetId="6" hidden="1">#REF!</definedName>
    <definedName name="IQRCompaniesP354" localSheetId="7" hidden="1">#REF!</definedName>
    <definedName name="IQRCompaniesP354" hidden="1">#REF!</definedName>
    <definedName name="IQRCompaniesP355" localSheetId="5" hidden="1">#REF!</definedName>
    <definedName name="IQRCompaniesP355" localSheetId="6" hidden="1">#REF!</definedName>
    <definedName name="IQRCompaniesP355" localSheetId="7" hidden="1">#REF!</definedName>
    <definedName name="IQRCompaniesP355" hidden="1">#REF!</definedName>
    <definedName name="IQRCompaniesP356" localSheetId="5" hidden="1">#REF!</definedName>
    <definedName name="IQRCompaniesP356" localSheetId="6" hidden="1">#REF!</definedName>
    <definedName name="IQRCompaniesP356" localSheetId="7" hidden="1">#REF!</definedName>
    <definedName name="IQRCompaniesP356" hidden="1">#REF!</definedName>
    <definedName name="IQRCompaniesP357" localSheetId="5" hidden="1">#REF!</definedName>
    <definedName name="IQRCompaniesP357" localSheetId="6" hidden="1">#REF!</definedName>
    <definedName name="IQRCompaniesP357" localSheetId="7" hidden="1">#REF!</definedName>
    <definedName name="IQRCompaniesP357" hidden="1">#REF!</definedName>
    <definedName name="IQRCompaniesP358" localSheetId="5" hidden="1">#REF!</definedName>
    <definedName name="IQRCompaniesP358" localSheetId="6" hidden="1">#REF!</definedName>
    <definedName name="IQRCompaniesP358" localSheetId="7" hidden="1">#REF!</definedName>
    <definedName name="IQRCompaniesP358" hidden="1">#REF!</definedName>
    <definedName name="IQRCompaniesP359" localSheetId="5" hidden="1">#REF!</definedName>
    <definedName name="IQRCompaniesP359" localSheetId="6" hidden="1">#REF!</definedName>
    <definedName name="IQRCompaniesP359" localSheetId="7" hidden="1">#REF!</definedName>
    <definedName name="IQRCompaniesP359" hidden="1">#REF!</definedName>
    <definedName name="IQRCompaniesP36" localSheetId="5" hidden="1">#REF!</definedName>
    <definedName name="IQRCompaniesP36" localSheetId="6" hidden="1">#REF!</definedName>
    <definedName name="IQRCompaniesP36" localSheetId="7" hidden="1">#REF!</definedName>
    <definedName name="IQRCompaniesP36" hidden="1">#REF!</definedName>
    <definedName name="IQRCompaniesP360" localSheetId="5" hidden="1">#REF!</definedName>
    <definedName name="IQRCompaniesP360" localSheetId="6" hidden="1">#REF!</definedName>
    <definedName name="IQRCompaniesP360" localSheetId="7" hidden="1">#REF!</definedName>
    <definedName name="IQRCompaniesP360" hidden="1">#REF!</definedName>
    <definedName name="IQRCompaniesP361" localSheetId="5" hidden="1">#REF!</definedName>
    <definedName name="IQRCompaniesP361" localSheetId="6" hidden="1">#REF!</definedName>
    <definedName name="IQRCompaniesP361" localSheetId="7" hidden="1">#REF!</definedName>
    <definedName name="IQRCompaniesP361" hidden="1">#REF!</definedName>
    <definedName name="IQRCompaniesP362" localSheetId="5" hidden="1">#REF!</definedName>
    <definedName name="IQRCompaniesP362" localSheetId="6" hidden="1">#REF!</definedName>
    <definedName name="IQRCompaniesP362" localSheetId="7" hidden="1">#REF!</definedName>
    <definedName name="IQRCompaniesP362" hidden="1">#REF!</definedName>
    <definedName name="IQRCompaniesP363" localSheetId="5" hidden="1">#REF!</definedName>
    <definedName name="IQRCompaniesP363" localSheetId="6" hidden="1">#REF!</definedName>
    <definedName name="IQRCompaniesP363" localSheetId="7" hidden="1">#REF!</definedName>
    <definedName name="IQRCompaniesP363" hidden="1">#REF!</definedName>
    <definedName name="IQRCompaniesP364" localSheetId="5" hidden="1">#REF!</definedName>
    <definedName name="IQRCompaniesP364" localSheetId="6" hidden="1">#REF!</definedName>
    <definedName name="IQRCompaniesP364" localSheetId="7" hidden="1">#REF!</definedName>
    <definedName name="IQRCompaniesP364" hidden="1">#REF!</definedName>
    <definedName name="IQRCompaniesP365" localSheetId="5" hidden="1">#REF!</definedName>
    <definedName name="IQRCompaniesP365" localSheetId="6" hidden="1">#REF!</definedName>
    <definedName name="IQRCompaniesP365" localSheetId="7" hidden="1">#REF!</definedName>
    <definedName name="IQRCompaniesP365" hidden="1">#REF!</definedName>
    <definedName name="IQRCompaniesP366" localSheetId="5" hidden="1">#REF!</definedName>
    <definedName name="IQRCompaniesP366" localSheetId="6" hidden="1">#REF!</definedName>
    <definedName name="IQRCompaniesP366" localSheetId="7" hidden="1">#REF!</definedName>
    <definedName name="IQRCompaniesP366" hidden="1">#REF!</definedName>
    <definedName name="IQRCompaniesP367" localSheetId="5" hidden="1">#REF!</definedName>
    <definedName name="IQRCompaniesP367" localSheetId="6" hidden="1">#REF!</definedName>
    <definedName name="IQRCompaniesP367" localSheetId="7" hidden="1">#REF!</definedName>
    <definedName name="IQRCompaniesP367" hidden="1">#REF!</definedName>
    <definedName name="IQRCompaniesP368" localSheetId="5" hidden="1">#REF!</definedName>
    <definedName name="IQRCompaniesP368" localSheetId="6" hidden="1">#REF!</definedName>
    <definedName name="IQRCompaniesP368" localSheetId="7" hidden="1">#REF!</definedName>
    <definedName name="IQRCompaniesP368" hidden="1">#REF!</definedName>
    <definedName name="IQRCompaniesP369" localSheetId="5" hidden="1">#REF!</definedName>
    <definedName name="IQRCompaniesP369" localSheetId="6" hidden="1">#REF!</definedName>
    <definedName name="IQRCompaniesP369" localSheetId="7" hidden="1">#REF!</definedName>
    <definedName name="IQRCompaniesP369" hidden="1">#REF!</definedName>
    <definedName name="IQRCompaniesP37" localSheetId="5" hidden="1">#REF!</definedName>
    <definedName name="IQRCompaniesP37" localSheetId="6" hidden="1">#REF!</definedName>
    <definedName name="IQRCompaniesP37" localSheetId="7" hidden="1">#REF!</definedName>
    <definedName name="IQRCompaniesP37" hidden="1">#REF!</definedName>
    <definedName name="IQRCompaniesP370" localSheetId="5" hidden="1">#REF!</definedName>
    <definedName name="IQRCompaniesP370" localSheetId="6" hidden="1">#REF!</definedName>
    <definedName name="IQRCompaniesP370" localSheetId="7" hidden="1">#REF!</definedName>
    <definedName name="IQRCompaniesP370" hidden="1">#REF!</definedName>
    <definedName name="IQRCompaniesP371" localSheetId="5" hidden="1">#REF!</definedName>
    <definedName name="IQRCompaniesP371" localSheetId="6" hidden="1">#REF!</definedName>
    <definedName name="IQRCompaniesP371" localSheetId="7" hidden="1">#REF!</definedName>
    <definedName name="IQRCompaniesP371" hidden="1">#REF!</definedName>
    <definedName name="IQRCompaniesP372" localSheetId="5" hidden="1">#REF!</definedName>
    <definedName name="IQRCompaniesP372" localSheetId="6" hidden="1">#REF!</definedName>
    <definedName name="IQRCompaniesP372" localSheetId="7" hidden="1">#REF!</definedName>
    <definedName name="IQRCompaniesP372" hidden="1">#REF!</definedName>
    <definedName name="IQRCompaniesP373" localSheetId="5" hidden="1">#REF!</definedName>
    <definedName name="IQRCompaniesP373" localSheetId="6" hidden="1">#REF!</definedName>
    <definedName name="IQRCompaniesP373" localSheetId="7" hidden="1">#REF!</definedName>
    <definedName name="IQRCompaniesP373" hidden="1">#REF!</definedName>
    <definedName name="IQRCompaniesP374" localSheetId="5" hidden="1">#REF!</definedName>
    <definedName name="IQRCompaniesP374" localSheetId="6" hidden="1">#REF!</definedName>
    <definedName name="IQRCompaniesP374" localSheetId="7" hidden="1">#REF!</definedName>
    <definedName name="IQRCompaniesP374" hidden="1">#REF!</definedName>
    <definedName name="IQRCompaniesP375" localSheetId="5" hidden="1">#REF!</definedName>
    <definedName name="IQRCompaniesP375" localSheetId="6" hidden="1">#REF!</definedName>
    <definedName name="IQRCompaniesP375" localSheetId="7" hidden="1">#REF!</definedName>
    <definedName name="IQRCompaniesP375" hidden="1">#REF!</definedName>
    <definedName name="IQRCompaniesP376" localSheetId="5" hidden="1">#REF!</definedName>
    <definedName name="IQRCompaniesP376" localSheetId="6" hidden="1">#REF!</definedName>
    <definedName name="IQRCompaniesP376" localSheetId="7" hidden="1">#REF!</definedName>
    <definedName name="IQRCompaniesP376" hidden="1">#REF!</definedName>
    <definedName name="IQRCompaniesP377" localSheetId="5" hidden="1">#REF!</definedName>
    <definedName name="IQRCompaniesP377" localSheetId="6" hidden="1">#REF!</definedName>
    <definedName name="IQRCompaniesP377" localSheetId="7" hidden="1">#REF!</definedName>
    <definedName name="IQRCompaniesP377" hidden="1">#REF!</definedName>
    <definedName name="IQRCompaniesP378" localSheetId="5" hidden="1">#REF!</definedName>
    <definedName name="IQRCompaniesP378" localSheetId="6" hidden="1">#REF!</definedName>
    <definedName name="IQRCompaniesP378" localSheetId="7" hidden="1">#REF!</definedName>
    <definedName name="IQRCompaniesP378" hidden="1">#REF!</definedName>
    <definedName name="IQRCompaniesP379" localSheetId="5" hidden="1">#REF!</definedName>
    <definedName name="IQRCompaniesP379" localSheetId="6" hidden="1">#REF!</definedName>
    <definedName name="IQRCompaniesP379" localSheetId="7" hidden="1">#REF!</definedName>
    <definedName name="IQRCompaniesP379" hidden="1">#REF!</definedName>
    <definedName name="IQRCompaniesP38" localSheetId="5" hidden="1">#REF!</definedName>
    <definedName name="IQRCompaniesP38" localSheetId="6" hidden="1">#REF!</definedName>
    <definedName name="IQRCompaniesP38" localSheetId="7" hidden="1">#REF!</definedName>
    <definedName name="IQRCompaniesP38" hidden="1">#REF!</definedName>
    <definedName name="IQRCompaniesP380" localSheetId="5" hidden="1">#REF!</definedName>
    <definedName name="IQRCompaniesP380" localSheetId="6" hidden="1">#REF!</definedName>
    <definedName name="IQRCompaniesP380" localSheetId="7" hidden="1">#REF!</definedName>
    <definedName name="IQRCompaniesP380" hidden="1">#REF!</definedName>
    <definedName name="IQRCompaniesP381" localSheetId="5" hidden="1">#REF!</definedName>
    <definedName name="IQRCompaniesP381" localSheetId="6" hidden="1">#REF!</definedName>
    <definedName name="IQRCompaniesP381" localSheetId="7" hidden="1">#REF!</definedName>
    <definedName name="IQRCompaniesP381" hidden="1">#REF!</definedName>
    <definedName name="IQRCompaniesP382" localSheetId="5" hidden="1">#REF!</definedName>
    <definedName name="IQRCompaniesP382" localSheetId="6" hidden="1">#REF!</definedName>
    <definedName name="IQRCompaniesP382" localSheetId="7" hidden="1">#REF!</definedName>
    <definedName name="IQRCompaniesP382" hidden="1">#REF!</definedName>
    <definedName name="IQRCompaniesP383" localSheetId="5" hidden="1">#REF!</definedName>
    <definedName name="IQRCompaniesP383" localSheetId="6" hidden="1">#REF!</definedName>
    <definedName name="IQRCompaniesP383" localSheetId="7" hidden="1">#REF!</definedName>
    <definedName name="IQRCompaniesP383" hidden="1">#REF!</definedName>
    <definedName name="IQRCompaniesP384" localSheetId="5" hidden="1">#REF!</definedName>
    <definedName name="IQRCompaniesP384" localSheetId="6" hidden="1">#REF!</definedName>
    <definedName name="IQRCompaniesP384" localSheetId="7" hidden="1">#REF!</definedName>
    <definedName name="IQRCompaniesP384" hidden="1">#REF!</definedName>
    <definedName name="IQRCompaniesP385" localSheetId="5" hidden="1">#REF!</definedName>
    <definedName name="IQRCompaniesP385" localSheetId="6" hidden="1">#REF!</definedName>
    <definedName name="IQRCompaniesP385" localSheetId="7" hidden="1">#REF!</definedName>
    <definedName name="IQRCompaniesP385" hidden="1">#REF!</definedName>
    <definedName name="IQRCompaniesP386" localSheetId="5" hidden="1">#REF!</definedName>
    <definedName name="IQRCompaniesP386" localSheetId="6" hidden="1">#REF!</definedName>
    <definedName name="IQRCompaniesP386" localSheetId="7" hidden="1">#REF!</definedName>
    <definedName name="IQRCompaniesP386" hidden="1">#REF!</definedName>
    <definedName name="IQRCompaniesP387" localSheetId="5" hidden="1">#REF!</definedName>
    <definedName name="IQRCompaniesP387" localSheetId="6" hidden="1">#REF!</definedName>
    <definedName name="IQRCompaniesP387" localSheetId="7" hidden="1">#REF!</definedName>
    <definedName name="IQRCompaniesP387" hidden="1">#REF!</definedName>
    <definedName name="IQRCompaniesP388" localSheetId="5" hidden="1">#REF!</definedName>
    <definedName name="IQRCompaniesP388" localSheetId="6" hidden="1">#REF!</definedName>
    <definedName name="IQRCompaniesP388" localSheetId="7" hidden="1">#REF!</definedName>
    <definedName name="IQRCompaniesP388" hidden="1">#REF!</definedName>
    <definedName name="IQRCompaniesP389" localSheetId="5" hidden="1">#REF!</definedName>
    <definedName name="IQRCompaniesP389" localSheetId="6" hidden="1">#REF!</definedName>
    <definedName name="IQRCompaniesP389" localSheetId="7" hidden="1">#REF!</definedName>
    <definedName name="IQRCompaniesP389" hidden="1">#REF!</definedName>
    <definedName name="IQRCompaniesP39" localSheetId="5" hidden="1">#REF!</definedName>
    <definedName name="IQRCompaniesP39" localSheetId="6" hidden="1">#REF!</definedName>
    <definedName name="IQRCompaniesP39" localSheetId="7" hidden="1">#REF!</definedName>
    <definedName name="IQRCompaniesP39" hidden="1">#REF!</definedName>
    <definedName name="IQRCompaniesP390" localSheetId="5" hidden="1">#REF!</definedName>
    <definedName name="IQRCompaniesP390" localSheetId="6" hidden="1">#REF!</definedName>
    <definedName name="IQRCompaniesP390" localSheetId="7" hidden="1">#REF!</definedName>
    <definedName name="IQRCompaniesP390" hidden="1">#REF!</definedName>
    <definedName name="IQRCompaniesP391" localSheetId="5" hidden="1">#REF!</definedName>
    <definedName name="IQRCompaniesP391" localSheetId="6" hidden="1">#REF!</definedName>
    <definedName name="IQRCompaniesP391" localSheetId="7" hidden="1">#REF!</definedName>
    <definedName name="IQRCompaniesP391" hidden="1">#REF!</definedName>
    <definedName name="IQRCompaniesP392" localSheetId="5" hidden="1">#REF!</definedName>
    <definedName name="IQRCompaniesP392" localSheetId="6" hidden="1">#REF!</definedName>
    <definedName name="IQRCompaniesP392" localSheetId="7" hidden="1">#REF!</definedName>
    <definedName name="IQRCompaniesP392" hidden="1">#REF!</definedName>
    <definedName name="IQRCompaniesP393" localSheetId="5" hidden="1">#REF!</definedName>
    <definedName name="IQRCompaniesP393" localSheetId="6" hidden="1">#REF!</definedName>
    <definedName name="IQRCompaniesP393" localSheetId="7" hidden="1">#REF!</definedName>
    <definedName name="IQRCompaniesP393" hidden="1">#REF!</definedName>
    <definedName name="IQRCompaniesP394" localSheetId="5" hidden="1">#REF!</definedName>
    <definedName name="IQRCompaniesP394" localSheetId="6" hidden="1">#REF!</definedName>
    <definedName name="IQRCompaniesP394" localSheetId="7" hidden="1">#REF!</definedName>
    <definedName name="IQRCompaniesP394" hidden="1">#REF!</definedName>
    <definedName name="IQRCompaniesP395" localSheetId="5" hidden="1">#REF!</definedName>
    <definedName name="IQRCompaniesP395" localSheetId="6" hidden="1">#REF!</definedName>
    <definedName name="IQRCompaniesP395" localSheetId="7" hidden="1">#REF!</definedName>
    <definedName name="IQRCompaniesP395" hidden="1">#REF!</definedName>
    <definedName name="IQRCompaniesP396" localSheetId="5" hidden="1">#REF!</definedName>
    <definedName name="IQRCompaniesP396" localSheetId="6" hidden="1">#REF!</definedName>
    <definedName name="IQRCompaniesP396" localSheetId="7" hidden="1">#REF!</definedName>
    <definedName name="IQRCompaniesP396" hidden="1">#REF!</definedName>
    <definedName name="IQRCompaniesP397" localSheetId="5" hidden="1">#REF!</definedName>
    <definedName name="IQRCompaniesP397" localSheetId="6" hidden="1">#REF!</definedName>
    <definedName name="IQRCompaniesP397" localSheetId="7" hidden="1">#REF!</definedName>
    <definedName name="IQRCompaniesP397" hidden="1">#REF!</definedName>
    <definedName name="IQRCompaniesP398" localSheetId="5" hidden="1">#REF!</definedName>
    <definedName name="IQRCompaniesP398" localSheetId="6" hidden="1">#REF!</definedName>
    <definedName name="IQRCompaniesP398" localSheetId="7" hidden="1">#REF!</definedName>
    <definedName name="IQRCompaniesP398" hidden="1">#REF!</definedName>
    <definedName name="IQRCompaniesP399" localSheetId="5" hidden="1">#REF!</definedName>
    <definedName name="IQRCompaniesP399" localSheetId="6" hidden="1">#REF!</definedName>
    <definedName name="IQRCompaniesP399" localSheetId="7" hidden="1">#REF!</definedName>
    <definedName name="IQRCompaniesP399" hidden="1">#REF!</definedName>
    <definedName name="IQRCompaniesP40" localSheetId="5" hidden="1">#REF!</definedName>
    <definedName name="IQRCompaniesP40" localSheetId="6" hidden="1">#REF!</definedName>
    <definedName name="IQRCompaniesP40" localSheetId="7" hidden="1">#REF!</definedName>
    <definedName name="IQRCompaniesP40" hidden="1">#REF!</definedName>
    <definedName name="IQRCompaniesP400" localSheetId="5" hidden="1">#REF!</definedName>
    <definedName name="IQRCompaniesP400" localSheetId="6" hidden="1">#REF!</definedName>
    <definedName name="IQRCompaniesP400" localSheetId="7" hidden="1">#REF!</definedName>
    <definedName name="IQRCompaniesP400" hidden="1">#REF!</definedName>
    <definedName name="IQRCompaniesP401" localSheetId="5" hidden="1">#REF!</definedName>
    <definedName name="IQRCompaniesP401" localSheetId="6" hidden="1">#REF!</definedName>
    <definedName name="IQRCompaniesP401" localSheetId="7" hidden="1">#REF!</definedName>
    <definedName name="IQRCompaniesP401" hidden="1">#REF!</definedName>
    <definedName name="IQRCompaniesP402" localSheetId="5" hidden="1">#REF!</definedName>
    <definedName name="IQRCompaniesP402" localSheetId="6" hidden="1">#REF!</definedName>
    <definedName name="IQRCompaniesP402" localSheetId="7" hidden="1">#REF!</definedName>
    <definedName name="IQRCompaniesP402" hidden="1">#REF!</definedName>
    <definedName name="IQRCompaniesP403" localSheetId="5" hidden="1">#REF!</definedName>
    <definedName name="IQRCompaniesP403" localSheetId="6" hidden="1">#REF!</definedName>
    <definedName name="IQRCompaniesP403" localSheetId="7" hidden="1">#REF!</definedName>
    <definedName name="IQRCompaniesP403" hidden="1">#REF!</definedName>
    <definedName name="IQRCompaniesP404" localSheetId="5" hidden="1">#REF!</definedName>
    <definedName name="IQRCompaniesP404" localSheetId="6" hidden="1">#REF!</definedName>
    <definedName name="IQRCompaniesP404" localSheetId="7" hidden="1">#REF!</definedName>
    <definedName name="IQRCompaniesP404" hidden="1">#REF!</definedName>
    <definedName name="IQRCompaniesP405" localSheetId="5" hidden="1">#REF!</definedName>
    <definedName name="IQRCompaniesP405" localSheetId="6" hidden="1">#REF!</definedName>
    <definedName name="IQRCompaniesP405" localSheetId="7" hidden="1">#REF!</definedName>
    <definedName name="IQRCompaniesP405" hidden="1">#REF!</definedName>
    <definedName name="IQRCompaniesP406" localSheetId="5" hidden="1">#REF!</definedName>
    <definedName name="IQRCompaniesP406" localSheetId="6" hidden="1">#REF!</definedName>
    <definedName name="IQRCompaniesP406" localSheetId="7" hidden="1">#REF!</definedName>
    <definedName name="IQRCompaniesP406" hidden="1">#REF!</definedName>
    <definedName name="IQRCompaniesP407" localSheetId="5" hidden="1">#REF!</definedName>
    <definedName name="IQRCompaniesP407" localSheetId="6" hidden="1">#REF!</definedName>
    <definedName name="IQRCompaniesP407" localSheetId="7" hidden="1">#REF!</definedName>
    <definedName name="IQRCompaniesP407" hidden="1">#REF!</definedName>
    <definedName name="IQRCompaniesP408" localSheetId="5" hidden="1">#REF!</definedName>
    <definedName name="IQRCompaniesP408" localSheetId="6" hidden="1">#REF!</definedName>
    <definedName name="IQRCompaniesP408" localSheetId="7" hidden="1">#REF!</definedName>
    <definedName name="IQRCompaniesP408" hidden="1">#REF!</definedName>
    <definedName name="IQRCompaniesP409" localSheetId="5" hidden="1">#REF!</definedName>
    <definedName name="IQRCompaniesP409" localSheetId="6" hidden="1">#REF!</definedName>
    <definedName name="IQRCompaniesP409" localSheetId="7" hidden="1">#REF!</definedName>
    <definedName name="IQRCompaniesP409" hidden="1">#REF!</definedName>
    <definedName name="IQRCompaniesP41" localSheetId="5" hidden="1">#REF!</definedName>
    <definedName name="IQRCompaniesP41" localSheetId="6" hidden="1">#REF!</definedName>
    <definedName name="IQRCompaniesP41" localSheetId="7" hidden="1">#REF!</definedName>
    <definedName name="IQRCompaniesP41" hidden="1">#REF!</definedName>
    <definedName name="IQRCompaniesP410" localSheetId="5" hidden="1">#REF!</definedName>
    <definedName name="IQRCompaniesP410" localSheetId="6" hidden="1">#REF!</definedName>
    <definedName name="IQRCompaniesP410" localSheetId="7" hidden="1">#REF!</definedName>
    <definedName name="IQRCompaniesP410" hidden="1">#REF!</definedName>
    <definedName name="IQRCompaniesP411" localSheetId="5" hidden="1">#REF!</definedName>
    <definedName name="IQRCompaniesP411" localSheetId="6" hidden="1">#REF!</definedName>
    <definedName name="IQRCompaniesP411" localSheetId="7" hidden="1">#REF!</definedName>
    <definedName name="IQRCompaniesP411" hidden="1">#REF!</definedName>
    <definedName name="IQRCompaniesP412" localSheetId="5" hidden="1">#REF!</definedName>
    <definedName name="IQRCompaniesP412" localSheetId="6" hidden="1">#REF!</definedName>
    <definedName name="IQRCompaniesP412" localSheetId="7" hidden="1">#REF!</definedName>
    <definedName name="IQRCompaniesP412" hidden="1">#REF!</definedName>
    <definedName name="IQRCompaniesP413" localSheetId="5" hidden="1">#REF!</definedName>
    <definedName name="IQRCompaniesP413" localSheetId="6" hidden="1">#REF!</definedName>
    <definedName name="IQRCompaniesP413" localSheetId="7" hidden="1">#REF!</definedName>
    <definedName name="IQRCompaniesP413" hidden="1">#REF!</definedName>
    <definedName name="IQRCompaniesP414" localSheetId="5" hidden="1">#REF!</definedName>
    <definedName name="IQRCompaniesP414" localSheetId="6" hidden="1">#REF!</definedName>
    <definedName name="IQRCompaniesP414" localSheetId="7" hidden="1">#REF!</definedName>
    <definedName name="IQRCompaniesP414" hidden="1">#REF!</definedName>
    <definedName name="IQRCompaniesP415" localSheetId="5" hidden="1">#REF!</definedName>
    <definedName name="IQRCompaniesP415" localSheetId="6" hidden="1">#REF!</definedName>
    <definedName name="IQRCompaniesP415" localSheetId="7" hidden="1">#REF!</definedName>
    <definedName name="IQRCompaniesP415" hidden="1">#REF!</definedName>
    <definedName name="IQRCompaniesP416" localSheetId="5" hidden="1">#REF!</definedName>
    <definedName name="IQRCompaniesP416" localSheetId="6" hidden="1">#REF!</definedName>
    <definedName name="IQRCompaniesP416" localSheetId="7" hidden="1">#REF!</definedName>
    <definedName name="IQRCompaniesP416" hidden="1">#REF!</definedName>
    <definedName name="IQRCompaniesP417" localSheetId="5" hidden="1">#REF!</definedName>
    <definedName name="IQRCompaniesP417" localSheetId="6" hidden="1">#REF!</definedName>
    <definedName name="IQRCompaniesP417" localSheetId="7" hidden="1">#REF!</definedName>
    <definedName name="IQRCompaniesP417" hidden="1">#REF!</definedName>
    <definedName name="IQRCompaniesP418" localSheetId="5" hidden="1">#REF!</definedName>
    <definedName name="IQRCompaniesP418" localSheetId="6" hidden="1">#REF!</definedName>
    <definedName name="IQRCompaniesP418" localSheetId="7" hidden="1">#REF!</definedName>
    <definedName name="IQRCompaniesP418" hidden="1">#REF!</definedName>
    <definedName name="IQRCompaniesP419" localSheetId="5" hidden="1">#REF!</definedName>
    <definedName name="IQRCompaniesP419" localSheetId="6" hidden="1">#REF!</definedName>
    <definedName name="IQRCompaniesP419" localSheetId="7" hidden="1">#REF!</definedName>
    <definedName name="IQRCompaniesP419" hidden="1">#REF!</definedName>
    <definedName name="IQRCompaniesP42" localSheetId="5" hidden="1">#REF!</definedName>
    <definedName name="IQRCompaniesP42" localSheetId="6" hidden="1">#REF!</definedName>
    <definedName name="IQRCompaniesP42" localSheetId="7" hidden="1">#REF!</definedName>
    <definedName name="IQRCompaniesP42" hidden="1">#REF!</definedName>
    <definedName name="IQRCompaniesP420" localSheetId="5" hidden="1">#REF!</definedName>
    <definedName name="IQRCompaniesP420" localSheetId="6" hidden="1">#REF!</definedName>
    <definedName name="IQRCompaniesP420" localSheetId="7" hidden="1">#REF!</definedName>
    <definedName name="IQRCompaniesP420" hidden="1">#REF!</definedName>
    <definedName name="IQRCompaniesP421" localSheetId="5" hidden="1">#REF!</definedName>
    <definedName name="IQRCompaniesP421" localSheetId="6" hidden="1">#REF!</definedName>
    <definedName name="IQRCompaniesP421" localSheetId="7" hidden="1">#REF!</definedName>
    <definedName name="IQRCompaniesP421" hidden="1">#REF!</definedName>
    <definedName name="IQRCompaniesP422" localSheetId="5" hidden="1">#REF!</definedName>
    <definedName name="IQRCompaniesP422" localSheetId="6" hidden="1">#REF!</definedName>
    <definedName name="IQRCompaniesP422" localSheetId="7" hidden="1">#REF!</definedName>
    <definedName name="IQRCompaniesP422" hidden="1">#REF!</definedName>
    <definedName name="IQRCompaniesP423" localSheetId="5" hidden="1">#REF!</definedName>
    <definedName name="IQRCompaniesP423" localSheetId="6" hidden="1">#REF!</definedName>
    <definedName name="IQRCompaniesP423" localSheetId="7" hidden="1">#REF!</definedName>
    <definedName name="IQRCompaniesP423" hidden="1">#REF!</definedName>
    <definedName name="IQRCompaniesP424" localSheetId="5" hidden="1">#REF!</definedName>
    <definedName name="IQRCompaniesP424" localSheetId="6" hidden="1">#REF!</definedName>
    <definedName name="IQRCompaniesP424" localSheetId="7" hidden="1">#REF!</definedName>
    <definedName name="IQRCompaniesP424" hidden="1">#REF!</definedName>
    <definedName name="IQRCompaniesP425" localSheetId="5" hidden="1">#REF!</definedName>
    <definedName name="IQRCompaniesP425" localSheetId="6" hidden="1">#REF!</definedName>
    <definedName name="IQRCompaniesP425" localSheetId="7" hidden="1">#REF!</definedName>
    <definedName name="IQRCompaniesP425" hidden="1">#REF!</definedName>
    <definedName name="IQRCompaniesP426" localSheetId="5" hidden="1">#REF!</definedName>
    <definedName name="IQRCompaniesP426" localSheetId="6" hidden="1">#REF!</definedName>
    <definedName name="IQRCompaniesP426" localSheetId="7" hidden="1">#REF!</definedName>
    <definedName name="IQRCompaniesP426" hidden="1">#REF!</definedName>
    <definedName name="IQRCompaniesP427" localSheetId="5" hidden="1">#REF!</definedName>
    <definedName name="IQRCompaniesP427" localSheetId="6" hidden="1">#REF!</definedName>
    <definedName name="IQRCompaniesP427" localSheetId="7" hidden="1">#REF!</definedName>
    <definedName name="IQRCompaniesP427" hidden="1">#REF!</definedName>
    <definedName name="IQRCompaniesP428" localSheetId="5" hidden="1">#REF!</definedName>
    <definedName name="IQRCompaniesP428" localSheetId="6" hidden="1">#REF!</definedName>
    <definedName name="IQRCompaniesP428" localSheetId="7" hidden="1">#REF!</definedName>
    <definedName name="IQRCompaniesP428" hidden="1">#REF!</definedName>
    <definedName name="IQRCompaniesP429" localSheetId="5" hidden="1">#REF!</definedName>
    <definedName name="IQRCompaniesP429" localSheetId="6" hidden="1">#REF!</definedName>
    <definedName name="IQRCompaniesP429" localSheetId="7" hidden="1">#REF!</definedName>
    <definedName name="IQRCompaniesP429" hidden="1">#REF!</definedName>
    <definedName name="IQRCompaniesP43" localSheetId="5" hidden="1">#REF!</definedName>
    <definedName name="IQRCompaniesP43" localSheetId="6" hidden="1">#REF!</definedName>
    <definedName name="IQRCompaniesP43" localSheetId="7" hidden="1">#REF!</definedName>
    <definedName name="IQRCompaniesP43" hidden="1">#REF!</definedName>
    <definedName name="IQRCompaniesP430" localSheetId="5" hidden="1">#REF!</definedName>
    <definedName name="IQRCompaniesP430" localSheetId="6" hidden="1">#REF!</definedName>
    <definedName name="IQRCompaniesP430" localSheetId="7" hidden="1">#REF!</definedName>
    <definedName name="IQRCompaniesP430" hidden="1">#REF!</definedName>
    <definedName name="IQRCompaniesP431" localSheetId="5" hidden="1">#REF!</definedName>
    <definedName name="IQRCompaniesP431" localSheetId="6" hidden="1">#REF!</definedName>
    <definedName name="IQRCompaniesP431" localSheetId="7" hidden="1">#REF!</definedName>
    <definedName name="IQRCompaniesP431" hidden="1">#REF!</definedName>
    <definedName name="IQRCompaniesP432" localSheetId="5" hidden="1">#REF!</definedName>
    <definedName name="IQRCompaniesP432" localSheetId="6" hidden="1">#REF!</definedName>
    <definedName name="IQRCompaniesP432" localSheetId="7" hidden="1">#REF!</definedName>
    <definedName name="IQRCompaniesP432" hidden="1">#REF!</definedName>
    <definedName name="IQRCompaniesP433" localSheetId="5" hidden="1">#REF!</definedName>
    <definedName name="IQRCompaniesP433" localSheetId="6" hidden="1">#REF!</definedName>
    <definedName name="IQRCompaniesP433" localSheetId="7" hidden="1">#REF!</definedName>
    <definedName name="IQRCompaniesP433" hidden="1">#REF!</definedName>
    <definedName name="IQRCompaniesP434" localSheetId="5" hidden="1">#REF!</definedName>
    <definedName name="IQRCompaniesP434" localSheetId="6" hidden="1">#REF!</definedName>
    <definedName name="IQRCompaniesP434" localSheetId="7" hidden="1">#REF!</definedName>
    <definedName name="IQRCompaniesP434" hidden="1">#REF!</definedName>
    <definedName name="IQRCompaniesP435" localSheetId="5" hidden="1">#REF!</definedName>
    <definedName name="IQRCompaniesP435" localSheetId="6" hidden="1">#REF!</definedName>
    <definedName name="IQRCompaniesP435" localSheetId="7" hidden="1">#REF!</definedName>
    <definedName name="IQRCompaniesP435" hidden="1">#REF!</definedName>
    <definedName name="IQRCompaniesP436" localSheetId="5" hidden="1">#REF!</definedName>
    <definedName name="IQRCompaniesP436" localSheetId="6" hidden="1">#REF!</definedName>
    <definedName name="IQRCompaniesP436" localSheetId="7" hidden="1">#REF!</definedName>
    <definedName name="IQRCompaniesP436" hidden="1">#REF!</definedName>
    <definedName name="IQRCompaniesP437" localSheetId="5" hidden="1">#REF!</definedName>
    <definedName name="IQRCompaniesP437" localSheetId="6" hidden="1">#REF!</definedName>
    <definedName name="IQRCompaniesP437" localSheetId="7" hidden="1">#REF!</definedName>
    <definedName name="IQRCompaniesP437" hidden="1">#REF!</definedName>
    <definedName name="IQRCompaniesP438" localSheetId="5" hidden="1">#REF!</definedName>
    <definedName name="IQRCompaniesP438" localSheetId="6" hidden="1">#REF!</definedName>
    <definedName name="IQRCompaniesP438" localSheetId="7" hidden="1">#REF!</definedName>
    <definedName name="IQRCompaniesP438" hidden="1">#REF!</definedName>
    <definedName name="IQRCompaniesP439" localSheetId="5" hidden="1">#REF!</definedName>
    <definedName name="IQRCompaniesP439" localSheetId="6" hidden="1">#REF!</definedName>
    <definedName name="IQRCompaniesP439" localSheetId="7" hidden="1">#REF!</definedName>
    <definedName name="IQRCompaniesP439" hidden="1">#REF!</definedName>
    <definedName name="IQRCompaniesP44" localSheetId="5" hidden="1">#REF!</definedName>
    <definedName name="IQRCompaniesP44" localSheetId="6" hidden="1">#REF!</definedName>
    <definedName name="IQRCompaniesP44" localSheetId="7" hidden="1">#REF!</definedName>
    <definedName name="IQRCompaniesP44" hidden="1">#REF!</definedName>
    <definedName name="IQRCompaniesP440" localSheetId="5" hidden="1">#REF!</definedName>
    <definedName name="IQRCompaniesP440" localSheetId="6" hidden="1">#REF!</definedName>
    <definedName name="IQRCompaniesP440" localSheetId="7" hidden="1">#REF!</definedName>
    <definedName name="IQRCompaniesP440" hidden="1">#REF!</definedName>
    <definedName name="IQRCompaniesP441" localSheetId="5" hidden="1">#REF!</definedName>
    <definedName name="IQRCompaniesP441" localSheetId="6" hidden="1">#REF!</definedName>
    <definedName name="IQRCompaniesP441" localSheetId="7" hidden="1">#REF!</definedName>
    <definedName name="IQRCompaniesP441" hidden="1">#REF!</definedName>
    <definedName name="IQRCompaniesP442" localSheetId="5" hidden="1">#REF!</definedName>
    <definedName name="IQRCompaniesP442" localSheetId="6" hidden="1">#REF!</definedName>
    <definedName name="IQRCompaniesP442" localSheetId="7" hidden="1">#REF!</definedName>
    <definedName name="IQRCompaniesP442" hidden="1">#REF!</definedName>
    <definedName name="IQRCompaniesP443" localSheetId="5" hidden="1">#REF!</definedName>
    <definedName name="IQRCompaniesP443" localSheetId="6" hidden="1">#REF!</definedName>
    <definedName name="IQRCompaniesP443" localSheetId="7" hidden="1">#REF!</definedName>
    <definedName name="IQRCompaniesP443" hidden="1">#REF!</definedName>
    <definedName name="IQRCompaniesP444" localSheetId="5" hidden="1">#REF!</definedName>
    <definedName name="IQRCompaniesP444" localSheetId="6" hidden="1">#REF!</definedName>
    <definedName name="IQRCompaniesP444" localSheetId="7" hidden="1">#REF!</definedName>
    <definedName name="IQRCompaniesP444" hidden="1">#REF!</definedName>
    <definedName name="IQRCompaniesP445" localSheetId="5" hidden="1">#REF!</definedName>
    <definedName name="IQRCompaniesP445" localSheetId="6" hidden="1">#REF!</definedName>
    <definedName name="IQRCompaniesP445" localSheetId="7" hidden="1">#REF!</definedName>
    <definedName name="IQRCompaniesP445" hidden="1">#REF!</definedName>
    <definedName name="IQRCompaniesP446" localSheetId="5" hidden="1">#REF!</definedName>
    <definedName name="IQRCompaniesP446" localSheetId="6" hidden="1">#REF!</definedName>
    <definedName name="IQRCompaniesP446" localSheetId="7" hidden="1">#REF!</definedName>
    <definedName name="IQRCompaniesP446" hidden="1">#REF!</definedName>
    <definedName name="IQRCompaniesP447" localSheetId="5" hidden="1">#REF!</definedName>
    <definedName name="IQRCompaniesP447" localSheetId="6" hidden="1">#REF!</definedName>
    <definedName name="IQRCompaniesP447" localSheetId="7" hidden="1">#REF!</definedName>
    <definedName name="IQRCompaniesP447" hidden="1">#REF!</definedName>
    <definedName name="IQRCompaniesP448" localSheetId="5" hidden="1">#REF!</definedName>
    <definedName name="IQRCompaniesP448" localSheetId="6" hidden="1">#REF!</definedName>
    <definedName name="IQRCompaniesP448" localSheetId="7" hidden="1">#REF!</definedName>
    <definedName name="IQRCompaniesP448" hidden="1">#REF!</definedName>
    <definedName name="IQRCompaniesP449" localSheetId="5" hidden="1">#REF!</definedName>
    <definedName name="IQRCompaniesP449" localSheetId="6" hidden="1">#REF!</definedName>
    <definedName name="IQRCompaniesP449" localSheetId="7" hidden="1">#REF!</definedName>
    <definedName name="IQRCompaniesP449" hidden="1">#REF!</definedName>
    <definedName name="IQRCompaniesP45" localSheetId="5" hidden="1">#REF!</definedName>
    <definedName name="IQRCompaniesP45" localSheetId="6" hidden="1">#REF!</definedName>
    <definedName name="IQRCompaniesP45" localSheetId="7" hidden="1">#REF!</definedName>
    <definedName name="IQRCompaniesP45" hidden="1">#REF!</definedName>
    <definedName name="IQRCompaniesP450" localSheetId="5" hidden="1">#REF!</definedName>
    <definedName name="IQRCompaniesP450" localSheetId="6" hidden="1">#REF!</definedName>
    <definedName name="IQRCompaniesP450" localSheetId="7" hidden="1">#REF!</definedName>
    <definedName name="IQRCompaniesP450" hidden="1">#REF!</definedName>
    <definedName name="IQRCompaniesP451" localSheetId="5" hidden="1">#REF!</definedName>
    <definedName name="IQRCompaniesP451" localSheetId="6" hidden="1">#REF!</definedName>
    <definedName name="IQRCompaniesP451" localSheetId="7" hidden="1">#REF!</definedName>
    <definedName name="IQRCompaniesP451" hidden="1">#REF!</definedName>
    <definedName name="IQRCompaniesP453" localSheetId="5" hidden="1">#REF!</definedName>
    <definedName name="IQRCompaniesP453" localSheetId="6" hidden="1">#REF!</definedName>
    <definedName name="IQRCompaniesP453" localSheetId="7" hidden="1">#REF!</definedName>
    <definedName name="IQRCompaniesP453" hidden="1">#REF!</definedName>
    <definedName name="IQRCompaniesP454" localSheetId="5" hidden="1">#REF!</definedName>
    <definedName name="IQRCompaniesP454" localSheetId="6" hidden="1">#REF!</definedName>
    <definedName name="IQRCompaniesP454" localSheetId="7" hidden="1">#REF!</definedName>
    <definedName name="IQRCompaniesP454" hidden="1">#REF!</definedName>
    <definedName name="IQRCompaniesP455" localSheetId="5" hidden="1">#REF!</definedName>
    <definedName name="IQRCompaniesP455" localSheetId="6" hidden="1">#REF!</definedName>
    <definedName name="IQRCompaniesP455" localSheetId="7" hidden="1">#REF!</definedName>
    <definedName name="IQRCompaniesP455" hidden="1">#REF!</definedName>
    <definedName name="IQRCompaniesP456" localSheetId="5" hidden="1">#REF!</definedName>
    <definedName name="IQRCompaniesP456" localSheetId="6" hidden="1">#REF!</definedName>
    <definedName name="IQRCompaniesP456" localSheetId="7" hidden="1">#REF!</definedName>
    <definedName name="IQRCompaniesP456" hidden="1">#REF!</definedName>
    <definedName name="IQRCompaniesP457" localSheetId="5" hidden="1">#REF!</definedName>
    <definedName name="IQRCompaniesP457" localSheetId="6" hidden="1">#REF!</definedName>
    <definedName name="IQRCompaniesP457" localSheetId="7" hidden="1">#REF!</definedName>
    <definedName name="IQRCompaniesP457" hidden="1">#REF!</definedName>
    <definedName name="IQRCompaniesP459" localSheetId="5" hidden="1">#REF!</definedName>
    <definedName name="IQRCompaniesP459" localSheetId="6" hidden="1">#REF!</definedName>
    <definedName name="IQRCompaniesP459" localSheetId="7" hidden="1">#REF!</definedName>
    <definedName name="IQRCompaniesP459" hidden="1">#REF!</definedName>
    <definedName name="IQRCompaniesP46" localSheetId="5" hidden="1">#REF!</definedName>
    <definedName name="IQRCompaniesP46" localSheetId="6" hidden="1">#REF!</definedName>
    <definedName name="IQRCompaniesP46" localSheetId="7" hidden="1">#REF!</definedName>
    <definedName name="IQRCompaniesP46" hidden="1">#REF!</definedName>
    <definedName name="IQRCompaniesP460" localSheetId="5" hidden="1">#REF!</definedName>
    <definedName name="IQRCompaniesP460" localSheetId="6" hidden="1">#REF!</definedName>
    <definedName name="IQRCompaniesP460" localSheetId="7" hidden="1">#REF!</definedName>
    <definedName name="IQRCompaniesP460" hidden="1">#REF!</definedName>
    <definedName name="IQRCompaniesP462" localSheetId="5" hidden="1">#REF!</definedName>
    <definedName name="IQRCompaniesP462" localSheetId="6" hidden="1">#REF!</definedName>
    <definedName name="IQRCompaniesP462" localSheetId="7" hidden="1">#REF!</definedName>
    <definedName name="IQRCompaniesP462" hidden="1">#REF!</definedName>
    <definedName name="IQRCompaniesP463" localSheetId="5" hidden="1">#REF!</definedName>
    <definedName name="IQRCompaniesP463" localSheetId="6" hidden="1">#REF!</definedName>
    <definedName name="IQRCompaniesP463" localSheetId="7" hidden="1">#REF!</definedName>
    <definedName name="IQRCompaniesP463" hidden="1">#REF!</definedName>
    <definedName name="IQRCompaniesP464" localSheetId="5" hidden="1">#REF!</definedName>
    <definedName name="IQRCompaniesP464" localSheetId="6" hidden="1">#REF!</definedName>
    <definedName name="IQRCompaniesP464" localSheetId="7" hidden="1">#REF!</definedName>
    <definedName name="IQRCompaniesP464" hidden="1">#REF!</definedName>
    <definedName name="IQRCompaniesP465" localSheetId="5" hidden="1">#REF!</definedName>
    <definedName name="IQRCompaniesP465" localSheetId="6" hidden="1">#REF!</definedName>
    <definedName name="IQRCompaniesP465" localSheetId="7" hidden="1">#REF!</definedName>
    <definedName name="IQRCompaniesP465" hidden="1">#REF!</definedName>
    <definedName name="IQRCompaniesP466" localSheetId="5" hidden="1">#REF!</definedName>
    <definedName name="IQRCompaniesP466" localSheetId="6" hidden="1">#REF!</definedName>
    <definedName name="IQRCompaniesP466" localSheetId="7" hidden="1">#REF!</definedName>
    <definedName name="IQRCompaniesP466" hidden="1">#REF!</definedName>
    <definedName name="IQRCompaniesP467" localSheetId="5" hidden="1">#REF!</definedName>
    <definedName name="IQRCompaniesP467" localSheetId="6" hidden="1">#REF!</definedName>
    <definedName name="IQRCompaniesP467" localSheetId="7" hidden="1">#REF!</definedName>
    <definedName name="IQRCompaniesP467" hidden="1">#REF!</definedName>
    <definedName name="IQRCompaniesP468" localSheetId="5" hidden="1">#REF!</definedName>
    <definedName name="IQRCompaniesP468" localSheetId="6" hidden="1">#REF!</definedName>
    <definedName name="IQRCompaniesP468" localSheetId="7" hidden="1">#REF!</definedName>
    <definedName name="IQRCompaniesP468" hidden="1">#REF!</definedName>
    <definedName name="IQRCompaniesP469" localSheetId="5" hidden="1">#REF!</definedName>
    <definedName name="IQRCompaniesP469" localSheetId="6" hidden="1">#REF!</definedName>
    <definedName name="IQRCompaniesP469" localSheetId="7" hidden="1">#REF!</definedName>
    <definedName name="IQRCompaniesP469" hidden="1">#REF!</definedName>
    <definedName name="IQRCompaniesP47" localSheetId="5" hidden="1">#REF!</definedName>
    <definedName name="IQRCompaniesP47" localSheetId="6" hidden="1">#REF!</definedName>
    <definedName name="IQRCompaniesP47" localSheetId="7" hidden="1">#REF!</definedName>
    <definedName name="IQRCompaniesP47" hidden="1">#REF!</definedName>
    <definedName name="IQRCompaniesP470" localSheetId="5" hidden="1">#REF!</definedName>
    <definedName name="IQRCompaniesP470" localSheetId="6" hidden="1">#REF!</definedName>
    <definedName name="IQRCompaniesP470" localSheetId="7" hidden="1">#REF!</definedName>
    <definedName name="IQRCompaniesP470" hidden="1">#REF!</definedName>
    <definedName name="IQRCompaniesP471" localSheetId="5" hidden="1">#REF!</definedName>
    <definedName name="IQRCompaniesP471" localSheetId="6" hidden="1">#REF!</definedName>
    <definedName name="IQRCompaniesP471" localSheetId="7" hidden="1">#REF!</definedName>
    <definedName name="IQRCompaniesP471" hidden="1">#REF!</definedName>
    <definedName name="IQRCompaniesP472" localSheetId="5" hidden="1">#REF!</definedName>
    <definedName name="IQRCompaniesP472" localSheetId="6" hidden="1">#REF!</definedName>
    <definedName name="IQRCompaniesP472" localSheetId="7" hidden="1">#REF!</definedName>
    <definedName name="IQRCompaniesP472" hidden="1">#REF!</definedName>
    <definedName name="IQRCompaniesP473" localSheetId="5" hidden="1">#REF!</definedName>
    <definedName name="IQRCompaniesP473" localSheetId="6" hidden="1">#REF!</definedName>
    <definedName name="IQRCompaniesP473" localSheetId="7" hidden="1">#REF!</definedName>
    <definedName name="IQRCompaniesP473" hidden="1">#REF!</definedName>
    <definedName name="IQRCompaniesP474" localSheetId="5" hidden="1">#REF!</definedName>
    <definedName name="IQRCompaniesP474" localSheetId="6" hidden="1">#REF!</definedName>
    <definedName name="IQRCompaniesP474" localSheetId="7" hidden="1">#REF!</definedName>
    <definedName name="IQRCompaniesP474" hidden="1">#REF!</definedName>
    <definedName name="IQRCompaniesP475" localSheetId="5" hidden="1">#REF!</definedName>
    <definedName name="IQRCompaniesP475" localSheetId="6" hidden="1">#REF!</definedName>
    <definedName name="IQRCompaniesP475" localSheetId="7" hidden="1">#REF!</definedName>
    <definedName name="IQRCompaniesP475" hidden="1">#REF!</definedName>
    <definedName name="IQRCompaniesP476" localSheetId="5" hidden="1">#REF!</definedName>
    <definedName name="IQRCompaniesP476" localSheetId="6" hidden="1">#REF!</definedName>
    <definedName name="IQRCompaniesP476" localSheetId="7" hidden="1">#REF!</definedName>
    <definedName name="IQRCompaniesP476" hidden="1">#REF!</definedName>
    <definedName name="IQRCompaniesP477" localSheetId="5" hidden="1">#REF!</definedName>
    <definedName name="IQRCompaniesP477" localSheetId="6" hidden="1">#REF!</definedName>
    <definedName name="IQRCompaniesP477" localSheetId="7" hidden="1">#REF!</definedName>
    <definedName name="IQRCompaniesP477" hidden="1">#REF!</definedName>
    <definedName name="IQRCompaniesP479" localSheetId="5" hidden="1">#REF!</definedName>
    <definedName name="IQRCompaniesP479" localSheetId="6" hidden="1">#REF!</definedName>
    <definedName name="IQRCompaniesP479" localSheetId="7" hidden="1">#REF!</definedName>
    <definedName name="IQRCompaniesP479" hidden="1">#REF!</definedName>
    <definedName name="IQRCompaniesP48" localSheetId="5" hidden="1">#REF!</definedName>
    <definedName name="IQRCompaniesP48" localSheetId="6" hidden="1">#REF!</definedName>
    <definedName name="IQRCompaniesP48" localSheetId="7" hidden="1">#REF!</definedName>
    <definedName name="IQRCompaniesP48" hidden="1">#REF!</definedName>
    <definedName name="IQRCompaniesP480" localSheetId="5" hidden="1">#REF!</definedName>
    <definedName name="IQRCompaniesP480" localSheetId="6" hidden="1">#REF!</definedName>
    <definedName name="IQRCompaniesP480" localSheetId="7" hidden="1">#REF!</definedName>
    <definedName name="IQRCompaniesP480" hidden="1">#REF!</definedName>
    <definedName name="IQRCompaniesP482" localSheetId="5" hidden="1">#REF!</definedName>
    <definedName name="IQRCompaniesP482" localSheetId="6" hidden="1">#REF!</definedName>
    <definedName name="IQRCompaniesP482" localSheetId="7" hidden="1">#REF!</definedName>
    <definedName name="IQRCompaniesP482" hidden="1">#REF!</definedName>
    <definedName name="IQRCompaniesP483" localSheetId="5" hidden="1">#REF!</definedName>
    <definedName name="IQRCompaniesP483" localSheetId="6" hidden="1">#REF!</definedName>
    <definedName name="IQRCompaniesP483" localSheetId="7" hidden="1">#REF!</definedName>
    <definedName name="IQRCompaniesP483" hidden="1">#REF!</definedName>
    <definedName name="IQRCompaniesP484" localSheetId="5" hidden="1">#REF!</definedName>
    <definedName name="IQRCompaniesP484" localSheetId="6" hidden="1">#REF!</definedName>
    <definedName name="IQRCompaniesP484" localSheetId="7" hidden="1">#REF!</definedName>
    <definedName name="IQRCompaniesP484" hidden="1">#REF!</definedName>
    <definedName name="IQRCompaniesP485" localSheetId="5" hidden="1">#REF!</definedName>
    <definedName name="IQRCompaniesP485" localSheetId="6" hidden="1">#REF!</definedName>
    <definedName name="IQRCompaniesP485" localSheetId="7" hidden="1">#REF!</definedName>
    <definedName name="IQRCompaniesP485" hidden="1">#REF!</definedName>
    <definedName name="IQRCompaniesP487" localSheetId="5" hidden="1">#REF!</definedName>
    <definedName name="IQRCompaniesP487" localSheetId="6" hidden="1">#REF!</definedName>
    <definedName name="IQRCompaniesP487" localSheetId="7" hidden="1">#REF!</definedName>
    <definedName name="IQRCompaniesP487" hidden="1">#REF!</definedName>
    <definedName name="IQRCompaniesP49" localSheetId="5" hidden="1">#REF!</definedName>
    <definedName name="IQRCompaniesP49" localSheetId="6" hidden="1">#REF!</definedName>
    <definedName name="IQRCompaniesP49" localSheetId="7" hidden="1">#REF!</definedName>
    <definedName name="IQRCompaniesP49" hidden="1">#REF!</definedName>
    <definedName name="IQRCompaniesP490" localSheetId="5" hidden="1">#REF!</definedName>
    <definedName name="IQRCompaniesP490" localSheetId="6" hidden="1">#REF!</definedName>
    <definedName name="IQRCompaniesP490" localSheetId="7" hidden="1">#REF!</definedName>
    <definedName name="IQRCompaniesP490" hidden="1">#REF!</definedName>
    <definedName name="IQRCompaniesP491" localSheetId="5" hidden="1">#REF!</definedName>
    <definedName name="IQRCompaniesP491" localSheetId="6" hidden="1">#REF!</definedName>
    <definedName name="IQRCompaniesP491" localSheetId="7" hidden="1">#REF!</definedName>
    <definedName name="IQRCompaniesP491" hidden="1">#REF!</definedName>
    <definedName name="IQRCompaniesP492" localSheetId="5" hidden="1">#REF!</definedName>
    <definedName name="IQRCompaniesP492" localSheetId="6" hidden="1">#REF!</definedName>
    <definedName name="IQRCompaniesP492" localSheetId="7" hidden="1">#REF!</definedName>
    <definedName name="IQRCompaniesP492" hidden="1">#REF!</definedName>
    <definedName name="IQRCompaniesP493" localSheetId="5" hidden="1">#REF!</definedName>
    <definedName name="IQRCompaniesP493" localSheetId="6" hidden="1">#REF!</definedName>
    <definedName name="IQRCompaniesP493" localSheetId="7" hidden="1">#REF!</definedName>
    <definedName name="IQRCompaniesP493" hidden="1">#REF!</definedName>
    <definedName name="IQRCompaniesP494" localSheetId="5" hidden="1">#REF!</definedName>
    <definedName name="IQRCompaniesP494" localSheetId="6" hidden="1">#REF!</definedName>
    <definedName name="IQRCompaniesP494" localSheetId="7" hidden="1">#REF!</definedName>
    <definedName name="IQRCompaniesP494" hidden="1">#REF!</definedName>
    <definedName name="IQRCompaniesP495" localSheetId="5" hidden="1">#REF!</definedName>
    <definedName name="IQRCompaniesP495" localSheetId="6" hidden="1">#REF!</definedName>
    <definedName name="IQRCompaniesP495" localSheetId="7" hidden="1">#REF!</definedName>
    <definedName name="IQRCompaniesP495" hidden="1">#REF!</definedName>
    <definedName name="IQRCompaniesP496" localSheetId="5" hidden="1">#REF!</definedName>
    <definedName name="IQRCompaniesP496" localSheetId="6" hidden="1">#REF!</definedName>
    <definedName name="IQRCompaniesP496" localSheetId="7" hidden="1">#REF!</definedName>
    <definedName name="IQRCompaniesP496" hidden="1">#REF!</definedName>
    <definedName name="IQRCompaniesP498" localSheetId="5" hidden="1">#REF!</definedName>
    <definedName name="IQRCompaniesP498" localSheetId="6" hidden="1">#REF!</definedName>
    <definedName name="IQRCompaniesP498" localSheetId="7" hidden="1">#REF!</definedName>
    <definedName name="IQRCompaniesP498" hidden="1">#REF!</definedName>
    <definedName name="IQRCompaniesP499" localSheetId="5" hidden="1">#REF!</definedName>
    <definedName name="IQRCompaniesP499" localSheetId="6" hidden="1">#REF!</definedName>
    <definedName name="IQRCompaniesP499" localSheetId="7" hidden="1">#REF!</definedName>
    <definedName name="IQRCompaniesP499" hidden="1">#REF!</definedName>
    <definedName name="IQRCompaniesP50" localSheetId="5" hidden="1">#REF!</definedName>
    <definedName name="IQRCompaniesP50" localSheetId="6" hidden="1">#REF!</definedName>
    <definedName name="IQRCompaniesP50" localSheetId="7" hidden="1">#REF!</definedName>
    <definedName name="IQRCompaniesP50" hidden="1">#REF!</definedName>
    <definedName name="IQRCompaniesP500" localSheetId="5" hidden="1">#REF!</definedName>
    <definedName name="IQRCompaniesP500" localSheetId="6" hidden="1">#REF!</definedName>
    <definedName name="IQRCompaniesP500" localSheetId="7" hidden="1">#REF!</definedName>
    <definedName name="IQRCompaniesP500" hidden="1">#REF!</definedName>
    <definedName name="IQRCompaniesP501" localSheetId="5" hidden="1">#REF!</definedName>
    <definedName name="IQRCompaniesP501" localSheetId="6" hidden="1">#REF!</definedName>
    <definedName name="IQRCompaniesP501" localSheetId="7" hidden="1">#REF!</definedName>
    <definedName name="IQRCompaniesP501" hidden="1">#REF!</definedName>
    <definedName name="IQRCompaniesP502" localSheetId="5" hidden="1">#REF!</definedName>
    <definedName name="IQRCompaniesP502" localSheetId="6" hidden="1">#REF!</definedName>
    <definedName name="IQRCompaniesP502" localSheetId="7" hidden="1">#REF!</definedName>
    <definedName name="IQRCompaniesP502" hidden="1">#REF!</definedName>
    <definedName name="IQRCompaniesP503" localSheetId="5" hidden="1">#REF!</definedName>
    <definedName name="IQRCompaniesP503" localSheetId="6" hidden="1">#REF!</definedName>
    <definedName name="IQRCompaniesP503" localSheetId="7" hidden="1">#REF!</definedName>
    <definedName name="IQRCompaniesP503" hidden="1">#REF!</definedName>
    <definedName name="IQRCompaniesP504" localSheetId="5" hidden="1">#REF!</definedName>
    <definedName name="IQRCompaniesP504" localSheetId="6" hidden="1">#REF!</definedName>
    <definedName name="IQRCompaniesP504" localSheetId="7" hidden="1">#REF!</definedName>
    <definedName name="IQRCompaniesP504" hidden="1">#REF!</definedName>
    <definedName name="IQRCompaniesP505" localSheetId="5" hidden="1">#REF!</definedName>
    <definedName name="IQRCompaniesP505" localSheetId="6" hidden="1">#REF!</definedName>
    <definedName name="IQRCompaniesP505" localSheetId="7" hidden="1">#REF!</definedName>
    <definedName name="IQRCompaniesP505" hidden="1">#REF!</definedName>
    <definedName name="IQRCompaniesP506" localSheetId="5" hidden="1">#REF!</definedName>
    <definedName name="IQRCompaniesP506" localSheetId="6" hidden="1">#REF!</definedName>
    <definedName name="IQRCompaniesP506" localSheetId="7" hidden="1">#REF!</definedName>
    <definedName name="IQRCompaniesP506" hidden="1">#REF!</definedName>
    <definedName name="IQRCompaniesP508" localSheetId="5" hidden="1">#REF!</definedName>
    <definedName name="IQRCompaniesP508" localSheetId="6" hidden="1">#REF!</definedName>
    <definedName name="IQRCompaniesP508" localSheetId="7" hidden="1">#REF!</definedName>
    <definedName name="IQRCompaniesP508" hidden="1">#REF!</definedName>
    <definedName name="IQRCompaniesP509" localSheetId="5" hidden="1">#REF!</definedName>
    <definedName name="IQRCompaniesP509" localSheetId="6" hidden="1">#REF!</definedName>
    <definedName name="IQRCompaniesP509" localSheetId="7" hidden="1">#REF!</definedName>
    <definedName name="IQRCompaniesP509" hidden="1">#REF!</definedName>
    <definedName name="IQRCompaniesP51" localSheetId="5" hidden="1">#REF!</definedName>
    <definedName name="IQRCompaniesP51" localSheetId="6" hidden="1">#REF!</definedName>
    <definedName name="IQRCompaniesP51" localSheetId="7" hidden="1">#REF!</definedName>
    <definedName name="IQRCompaniesP51" hidden="1">#REF!</definedName>
    <definedName name="IQRCompaniesP510" localSheetId="5" hidden="1">#REF!</definedName>
    <definedName name="IQRCompaniesP510" localSheetId="6" hidden="1">#REF!</definedName>
    <definedName name="IQRCompaniesP510" localSheetId="7" hidden="1">#REF!</definedName>
    <definedName name="IQRCompaniesP510" hidden="1">#REF!</definedName>
    <definedName name="IQRCompaniesP511" localSheetId="5" hidden="1">#REF!</definedName>
    <definedName name="IQRCompaniesP511" localSheetId="6" hidden="1">#REF!</definedName>
    <definedName name="IQRCompaniesP511" localSheetId="7" hidden="1">#REF!</definedName>
    <definedName name="IQRCompaniesP511" hidden="1">#REF!</definedName>
    <definedName name="IQRCompaniesP512" localSheetId="5" hidden="1">#REF!</definedName>
    <definedName name="IQRCompaniesP512" localSheetId="6" hidden="1">#REF!</definedName>
    <definedName name="IQRCompaniesP512" localSheetId="7" hidden="1">#REF!</definedName>
    <definedName name="IQRCompaniesP512" hidden="1">#REF!</definedName>
    <definedName name="IQRCompaniesP513" localSheetId="5" hidden="1">#REF!</definedName>
    <definedName name="IQRCompaniesP513" localSheetId="6" hidden="1">#REF!</definedName>
    <definedName name="IQRCompaniesP513" localSheetId="7" hidden="1">#REF!</definedName>
    <definedName name="IQRCompaniesP513" hidden="1">#REF!</definedName>
    <definedName name="IQRCompaniesP514" localSheetId="5" hidden="1">#REF!</definedName>
    <definedName name="IQRCompaniesP514" localSheetId="6" hidden="1">#REF!</definedName>
    <definedName name="IQRCompaniesP514" localSheetId="7" hidden="1">#REF!</definedName>
    <definedName name="IQRCompaniesP514" hidden="1">#REF!</definedName>
    <definedName name="IQRCompaniesP515" localSheetId="5" hidden="1">#REF!</definedName>
    <definedName name="IQRCompaniesP515" localSheetId="6" hidden="1">#REF!</definedName>
    <definedName name="IQRCompaniesP515" localSheetId="7" hidden="1">#REF!</definedName>
    <definedName name="IQRCompaniesP515" hidden="1">#REF!</definedName>
    <definedName name="IQRCompaniesP516" localSheetId="5" hidden="1">#REF!</definedName>
    <definedName name="IQRCompaniesP516" localSheetId="6" hidden="1">#REF!</definedName>
    <definedName name="IQRCompaniesP516" localSheetId="7" hidden="1">#REF!</definedName>
    <definedName name="IQRCompaniesP516" hidden="1">#REF!</definedName>
    <definedName name="IQRCompaniesP517" localSheetId="5" hidden="1">#REF!</definedName>
    <definedName name="IQRCompaniesP517" localSheetId="6" hidden="1">#REF!</definedName>
    <definedName name="IQRCompaniesP517" localSheetId="7" hidden="1">#REF!</definedName>
    <definedName name="IQRCompaniesP517" hidden="1">#REF!</definedName>
    <definedName name="IQRCompaniesP518" localSheetId="5" hidden="1">#REF!</definedName>
    <definedName name="IQRCompaniesP518" localSheetId="6" hidden="1">#REF!</definedName>
    <definedName name="IQRCompaniesP518" localSheetId="7" hidden="1">#REF!</definedName>
    <definedName name="IQRCompaniesP518" hidden="1">#REF!</definedName>
    <definedName name="IQRCompaniesP519" localSheetId="5" hidden="1">#REF!</definedName>
    <definedName name="IQRCompaniesP519" localSheetId="6" hidden="1">#REF!</definedName>
    <definedName name="IQRCompaniesP519" localSheetId="7" hidden="1">#REF!</definedName>
    <definedName name="IQRCompaniesP519" hidden="1">#REF!</definedName>
    <definedName name="IQRCompaniesP52" localSheetId="5" hidden="1">#REF!</definedName>
    <definedName name="IQRCompaniesP52" localSheetId="6" hidden="1">#REF!</definedName>
    <definedName name="IQRCompaniesP52" localSheetId="7" hidden="1">#REF!</definedName>
    <definedName name="IQRCompaniesP52" hidden="1">#REF!</definedName>
    <definedName name="IQRCompaniesP521" localSheetId="5" hidden="1">#REF!</definedName>
    <definedName name="IQRCompaniesP521" localSheetId="6" hidden="1">#REF!</definedName>
    <definedName name="IQRCompaniesP521" localSheetId="7" hidden="1">#REF!</definedName>
    <definedName name="IQRCompaniesP521" hidden="1">#REF!</definedName>
    <definedName name="IQRCompaniesP522" localSheetId="5" hidden="1">#REF!</definedName>
    <definedName name="IQRCompaniesP522" localSheetId="6" hidden="1">#REF!</definedName>
    <definedName name="IQRCompaniesP522" localSheetId="7" hidden="1">#REF!</definedName>
    <definedName name="IQRCompaniesP522" hidden="1">#REF!</definedName>
    <definedName name="IQRCompaniesP523" localSheetId="5" hidden="1">#REF!</definedName>
    <definedName name="IQRCompaniesP523" localSheetId="6" hidden="1">#REF!</definedName>
    <definedName name="IQRCompaniesP523" localSheetId="7" hidden="1">#REF!</definedName>
    <definedName name="IQRCompaniesP523" hidden="1">#REF!</definedName>
    <definedName name="IQRCompaniesP524" localSheetId="5" hidden="1">#REF!</definedName>
    <definedName name="IQRCompaniesP524" localSheetId="6" hidden="1">#REF!</definedName>
    <definedName name="IQRCompaniesP524" localSheetId="7" hidden="1">#REF!</definedName>
    <definedName name="IQRCompaniesP524" hidden="1">#REF!</definedName>
    <definedName name="IQRCompaniesP525" localSheetId="5" hidden="1">#REF!</definedName>
    <definedName name="IQRCompaniesP525" localSheetId="6" hidden="1">#REF!</definedName>
    <definedName name="IQRCompaniesP525" localSheetId="7" hidden="1">#REF!</definedName>
    <definedName name="IQRCompaniesP525" hidden="1">#REF!</definedName>
    <definedName name="IQRCompaniesP526" localSheetId="5" hidden="1">#REF!</definedName>
    <definedName name="IQRCompaniesP526" localSheetId="6" hidden="1">#REF!</definedName>
    <definedName name="IQRCompaniesP526" localSheetId="7" hidden="1">#REF!</definedName>
    <definedName name="IQRCompaniesP526" hidden="1">#REF!</definedName>
    <definedName name="IQRCompaniesP527" localSheetId="5" hidden="1">#REF!</definedName>
    <definedName name="IQRCompaniesP527" localSheetId="6" hidden="1">#REF!</definedName>
    <definedName name="IQRCompaniesP527" localSheetId="7" hidden="1">#REF!</definedName>
    <definedName name="IQRCompaniesP527" hidden="1">#REF!</definedName>
    <definedName name="IQRCompaniesP528" localSheetId="5" hidden="1">#REF!</definedName>
    <definedName name="IQRCompaniesP528" localSheetId="6" hidden="1">#REF!</definedName>
    <definedName name="IQRCompaniesP528" localSheetId="7" hidden="1">#REF!</definedName>
    <definedName name="IQRCompaniesP528" hidden="1">#REF!</definedName>
    <definedName name="IQRCompaniesP529" localSheetId="5" hidden="1">#REF!</definedName>
    <definedName name="IQRCompaniesP529" localSheetId="6" hidden="1">#REF!</definedName>
    <definedName name="IQRCompaniesP529" localSheetId="7" hidden="1">#REF!</definedName>
    <definedName name="IQRCompaniesP529" hidden="1">#REF!</definedName>
    <definedName name="IQRCompaniesP53" localSheetId="5" hidden="1">#REF!</definedName>
    <definedName name="IQRCompaniesP53" localSheetId="6" hidden="1">#REF!</definedName>
    <definedName name="IQRCompaniesP53" localSheetId="7" hidden="1">#REF!</definedName>
    <definedName name="IQRCompaniesP53" hidden="1">#REF!</definedName>
    <definedName name="IQRCompaniesP530" localSheetId="5" hidden="1">#REF!</definedName>
    <definedName name="IQRCompaniesP530" localSheetId="6" hidden="1">#REF!</definedName>
    <definedName name="IQRCompaniesP530" localSheetId="7" hidden="1">#REF!</definedName>
    <definedName name="IQRCompaniesP530" hidden="1">#REF!</definedName>
    <definedName name="IQRCompaniesP531" localSheetId="5" hidden="1">#REF!</definedName>
    <definedName name="IQRCompaniesP531" localSheetId="6" hidden="1">#REF!</definedName>
    <definedName name="IQRCompaniesP531" localSheetId="7" hidden="1">#REF!</definedName>
    <definedName name="IQRCompaniesP531" hidden="1">#REF!</definedName>
    <definedName name="IQRCompaniesP532" localSheetId="5" hidden="1">#REF!</definedName>
    <definedName name="IQRCompaniesP532" localSheetId="6" hidden="1">#REF!</definedName>
    <definedName name="IQRCompaniesP532" localSheetId="7" hidden="1">#REF!</definedName>
    <definedName name="IQRCompaniesP532" hidden="1">#REF!</definedName>
    <definedName name="IQRCompaniesP533" localSheetId="5" hidden="1">#REF!</definedName>
    <definedName name="IQRCompaniesP533" localSheetId="6" hidden="1">#REF!</definedName>
    <definedName name="IQRCompaniesP533" localSheetId="7" hidden="1">#REF!</definedName>
    <definedName name="IQRCompaniesP533" hidden="1">#REF!</definedName>
    <definedName name="IQRCompaniesP534" localSheetId="5" hidden="1">#REF!</definedName>
    <definedName name="IQRCompaniesP534" localSheetId="6" hidden="1">#REF!</definedName>
    <definedName name="IQRCompaniesP534" localSheetId="7" hidden="1">#REF!</definedName>
    <definedName name="IQRCompaniesP534" hidden="1">#REF!</definedName>
    <definedName name="IQRCompaniesP535" localSheetId="5" hidden="1">#REF!</definedName>
    <definedName name="IQRCompaniesP535" localSheetId="6" hidden="1">#REF!</definedName>
    <definedName name="IQRCompaniesP535" localSheetId="7" hidden="1">#REF!</definedName>
    <definedName name="IQRCompaniesP535" hidden="1">#REF!</definedName>
    <definedName name="IQRCompaniesP536" localSheetId="5" hidden="1">#REF!</definedName>
    <definedName name="IQRCompaniesP536" localSheetId="6" hidden="1">#REF!</definedName>
    <definedName name="IQRCompaniesP536" localSheetId="7" hidden="1">#REF!</definedName>
    <definedName name="IQRCompaniesP536" hidden="1">#REF!</definedName>
    <definedName name="IQRCompaniesP537" localSheetId="5" hidden="1">#REF!</definedName>
    <definedName name="IQRCompaniesP537" localSheetId="6" hidden="1">#REF!</definedName>
    <definedName name="IQRCompaniesP537" localSheetId="7" hidden="1">#REF!</definedName>
    <definedName name="IQRCompaniesP537" hidden="1">#REF!</definedName>
    <definedName name="IQRCompaniesP538" localSheetId="5" hidden="1">#REF!</definedName>
    <definedName name="IQRCompaniesP538" localSheetId="6" hidden="1">#REF!</definedName>
    <definedName name="IQRCompaniesP538" localSheetId="7" hidden="1">#REF!</definedName>
    <definedName name="IQRCompaniesP538" hidden="1">#REF!</definedName>
    <definedName name="IQRCompaniesP539" localSheetId="5" hidden="1">#REF!</definedName>
    <definedName name="IQRCompaniesP539" localSheetId="6" hidden="1">#REF!</definedName>
    <definedName name="IQRCompaniesP539" localSheetId="7" hidden="1">#REF!</definedName>
    <definedName name="IQRCompaniesP539" hidden="1">#REF!</definedName>
    <definedName name="IQRCompaniesP54" localSheetId="5" hidden="1">#REF!</definedName>
    <definedName name="IQRCompaniesP54" localSheetId="6" hidden="1">#REF!</definedName>
    <definedName name="IQRCompaniesP54" localSheetId="7" hidden="1">#REF!</definedName>
    <definedName name="IQRCompaniesP54" hidden="1">#REF!</definedName>
    <definedName name="IQRCompaniesP540" localSheetId="5" hidden="1">#REF!</definedName>
    <definedName name="IQRCompaniesP540" localSheetId="6" hidden="1">#REF!</definedName>
    <definedName name="IQRCompaniesP540" localSheetId="7" hidden="1">#REF!</definedName>
    <definedName name="IQRCompaniesP540" hidden="1">#REF!</definedName>
    <definedName name="IQRCompaniesP541" localSheetId="5" hidden="1">#REF!</definedName>
    <definedName name="IQRCompaniesP541" localSheetId="6" hidden="1">#REF!</definedName>
    <definedName name="IQRCompaniesP541" localSheetId="7" hidden="1">#REF!</definedName>
    <definedName name="IQRCompaniesP541" hidden="1">#REF!</definedName>
    <definedName name="IQRCompaniesP542" localSheetId="5" hidden="1">#REF!</definedName>
    <definedName name="IQRCompaniesP542" localSheetId="6" hidden="1">#REF!</definedName>
    <definedName name="IQRCompaniesP542" localSheetId="7" hidden="1">#REF!</definedName>
    <definedName name="IQRCompaniesP542" hidden="1">#REF!</definedName>
    <definedName name="IQRCompaniesP543" localSheetId="5" hidden="1">#REF!</definedName>
    <definedName name="IQRCompaniesP543" localSheetId="6" hidden="1">#REF!</definedName>
    <definedName name="IQRCompaniesP543" localSheetId="7" hidden="1">#REF!</definedName>
    <definedName name="IQRCompaniesP543" hidden="1">#REF!</definedName>
    <definedName name="IQRCompaniesP544" localSheetId="5" hidden="1">#REF!</definedName>
    <definedName name="IQRCompaniesP544" localSheetId="6" hidden="1">#REF!</definedName>
    <definedName name="IQRCompaniesP544" localSheetId="7" hidden="1">#REF!</definedName>
    <definedName name="IQRCompaniesP544" hidden="1">#REF!</definedName>
    <definedName name="IQRCompaniesP545" localSheetId="5" hidden="1">#REF!</definedName>
    <definedName name="IQRCompaniesP545" localSheetId="6" hidden="1">#REF!</definedName>
    <definedName name="IQRCompaniesP545" localSheetId="7" hidden="1">#REF!</definedName>
    <definedName name="IQRCompaniesP545" hidden="1">#REF!</definedName>
    <definedName name="IQRCompaniesP546" localSheetId="5" hidden="1">#REF!</definedName>
    <definedName name="IQRCompaniesP546" localSheetId="6" hidden="1">#REF!</definedName>
    <definedName name="IQRCompaniesP546" localSheetId="7" hidden="1">#REF!</definedName>
    <definedName name="IQRCompaniesP546" hidden="1">#REF!</definedName>
    <definedName name="IQRCompaniesP547" localSheetId="5" hidden="1">#REF!</definedName>
    <definedName name="IQRCompaniesP547" localSheetId="6" hidden="1">#REF!</definedName>
    <definedName name="IQRCompaniesP547" localSheetId="7" hidden="1">#REF!</definedName>
    <definedName name="IQRCompaniesP547" hidden="1">#REF!</definedName>
    <definedName name="IQRCompaniesP548" localSheetId="5" hidden="1">#REF!</definedName>
    <definedName name="IQRCompaniesP548" localSheetId="6" hidden="1">#REF!</definedName>
    <definedName name="IQRCompaniesP548" localSheetId="7" hidden="1">#REF!</definedName>
    <definedName name="IQRCompaniesP548" hidden="1">#REF!</definedName>
    <definedName name="IQRCompaniesP549" localSheetId="5" hidden="1">#REF!</definedName>
    <definedName name="IQRCompaniesP549" localSheetId="6" hidden="1">#REF!</definedName>
    <definedName name="IQRCompaniesP549" localSheetId="7" hidden="1">#REF!</definedName>
    <definedName name="IQRCompaniesP549" hidden="1">#REF!</definedName>
    <definedName name="IQRCompaniesP55" localSheetId="5" hidden="1">#REF!</definedName>
    <definedName name="IQRCompaniesP55" localSheetId="6" hidden="1">#REF!</definedName>
    <definedName name="IQRCompaniesP55" localSheetId="7" hidden="1">#REF!</definedName>
    <definedName name="IQRCompaniesP55" hidden="1">#REF!</definedName>
    <definedName name="IQRCompaniesP550" localSheetId="5" hidden="1">#REF!</definedName>
    <definedName name="IQRCompaniesP550" localSheetId="6" hidden="1">#REF!</definedName>
    <definedName name="IQRCompaniesP550" localSheetId="7" hidden="1">#REF!</definedName>
    <definedName name="IQRCompaniesP550" hidden="1">#REF!</definedName>
    <definedName name="IQRCompaniesP551" localSheetId="5" hidden="1">#REF!</definedName>
    <definedName name="IQRCompaniesP551" localSheetId="6" hidden="1">#REF!</definedName>
    <definedName name="IQRCompaniesP551" localSheetId="7" hidden="1">#REF!</definedName>
    <definedName name="IQRCompaniesP551" hidden="1">#REF!</definedName>
    <definedName name="IQRCompaniesP553" localSheetId="5" hidden="1">#REF!</definedName>
    <definedName name="IQRCompaniesP553" localSheetId="6" hidden="1">#REF!</definedName>
    <definedName name="IQRCompaniesP553" localSheetId="7" hidden="1">#REF!</definedName>
    <definedName name="IQRCompaniesP553" hidden="1">#REF!</definedName>
    <definedName name="IQRCompaniesP554" localSheetId="5" hidden="1">#REF!</definedName>
    <definedName name="IQRCompaniesP554" localSheetId="6" hidden="1">#REF!</definedName>
    <definedName name="IQRCompaniesP554" localSheetId="7" hidden="1">#REF!</definedName>
    <definedName name="IQRCompaniesP554" hidden="1">#REF!</definedName>
    <definedName name="IQRCompaniesP555" localSheetId="5" hidden="1">#REF!</definedName>
    <definedName name="IQRCompaniesP555" localSheetId="6" hidden="1">#REF!</definedName>
    <definedName name="IQRCompaniesP555" localSheetId="7" hidden="1">#REF!</definedName>
    <definedName name="IQRCompaniesP555" hidden="1">#REF!</definedName>
    <definedName name="IQRCompaniesP556" localSheetId="5" hidden="1">#REF!</definedName>
    <definedName name="IQRCompaniesP556" localSheetId="6" hidden="1">#REF!</definedName>
    <definedName name="IQRCompaniesP556" localSheetId="7" hidden="1">#REF!</definedName>
    <definedName name="IQRCompaniesP556" hidden="1">#REF!</definedName>
    <definedName name="IQRCompaniesP558" localSheetId="5" hidden="1">#REF!</definedName>
    <definedName name="IQRCompaniesP558" localSheetId="6" hidden="1">#REF!</definedName>
    <definedName name="IQRCompaniesP558" localSheetId="7" hidden="1">#REF!</definedName>
    <definedName name="IQRCompaniesP558" hidden="1">#REF!</definedName>
    <definedName name="IQRCompaniesP56" localSheetId="5" hidden="1">#REF!</definedName>
    <definedName name="IQRCompaniesP56" localSheetId="6" hidden="1">#REF!</definedName>
    <definedName name="IQRCompaniesP56" localSheetId="7" hidden="1">#REF!</definedName>
    <definedName name="IQRCompaniesP56" hidden="1">#REF!</definedName>
    <definedName name="IQRCompaniesP560" localSheetId="5" hidden="1">#REF!</definedName>
    <definedName name="IQRCompaniesP560" localSheetId="6" hidden="1">#REF!</definedName>
    <definedName name="IQRCompaniesP560" localSheetId="7" hidden="1">#REF!</definedName>
    <definedName name="IQRCompaniesP560" hidden="1">#REF!</definedName>
    <definedName name="IQRCompaniesP561" localSheetId="5" hidden="1">#REF!</definedName>
    <definedName name="IQRCompaniesP561" localSheetId="6" hidden="1">#REF!</definedName>
    <definedName name="IQRCompaniesP561" localSheetId="7" hidden="1">#REF!</definedName>
    <definedName name="IQRCompaniesP561" hidden="1">#REF!</definedName>
    <definedName name="IQRCompaniesP562" localSheetId="5" hidden="1">#REF!</definedName>
    <definedName name="IQRCompaniesP562" localSheetId="6" hidden="1">#REF!</definedName>
    <definedName name="IQRCompaniesP562" localSheetId="7" hidden="1">#REF!</definedName>
    <definedName name="IQRCompaniesP562" hidden="1">#REF!</definedName>
    <definedName name="IQRCompaniesP563" localSheetId="5" hidden="1">#REF!</definedName>
    <definedName name="IQRCompaniesP563" localSheetId="6" hidden="1">#REF!</definedName>
    <definedName name="IQRCompaniesP563" localSheetId="7" hidden="1">#REF!</definedName>
    <definedName name="IQRCompaniesP563" hidden="1">#REF!</definedName>
    <definedName name="IQRCompaniesP564" localSheetId="5" hidden="1">#REF!</definedName>
    <definedName name="IQRCompaniesP564" localSheetId="6" hidden="1">#REF!</definedName>
    <definedName name="IQRCompaniesP564" localSheetId="7" hidden="1">#REF!</definedName>
    <definedName name="IQRCompaniesP564" hidden="1">#REF!</definedName>
    <definedName name="IQRCompaniesP565" localSheetId="5" hidden="1">#REF!</definedName>
    <definedName name="IQRCompaniesP565" localSheetId="6" hidden="1">#REF!</definedName>
    <definedName name="IQRCompaniesP565" localSheetId="7" hidden="1">#REF!</definedName>
    <definedName name="IQRCompaniesP565" hidden="1">#REF!</definedName>
    <definedName name="IQRCompaniesP566" localSheetId="5" hidden="1">#REF!</definedName>
    <definedName name="IQRCompaniesP566" localSheetId="6" hidden="1">#REF!</definedName>
    <definedName name="IQRCompaniesP566" localSheetId="7" hidden="1">#REF!</definedName>
    <definedName name="IQRCompaniesP566" hidden="1">#REF!</definedName>
    <definedName name="IQRCompaniesP567" localSheetId="5" hidden="1">#REF!</definedName>
    <definedName name="IQRCompaniesP567" localSheetId="6" hidden="1">#REF!</definedName>
    <definedName name="IQRCompaniesP567" localSheetId="7" hidden="1">#REF!</definedName>
    <definedName name="IQRCompaniesP567" hidden="1">#REF!</definedName>
    <definedName name="IQRCompaniesP568" localSheetId="5" hidden="1">#REF!</definedName>
    <definedName name="IQRCompaniesP568" localSheetId="6" hidden="1">#REF!</definedName>
    <definedName name="IQRCompaniesP568" localSheetId="7" hidden="1">#REF!</definedName>
    <definedName name="IQRCompaniesP568" hidden="1">#REF!</definedName>
    <definedName name="IQRCompaniesP57" localSheetId="5" hidden="1">#REF!</definedName>
    <definedName name="IQRCompaniesP57" localSheetId="6" hidden="1">#REF!</definedName>
    <definedName name="IQRCompaniesP57" localSheetId="7" hidden="1">#REF!</definedName>
    <definedName name="IQRCompaniesP57" hidden="1">#REF!</definedName>
    <definedName name="IQRCompaniesP570" localSheetId="5" hidden="1">#REF!</definedName>
    <definedName name="IQRCompaniesP570" localSheetId="6" hidden="1">#REF!</definedName>
    <definedName name="IQRCompaniesP570" localSheetId="7" hidden="1">#REF!</definedName>
    <definedName name="IQRCompaniesP570" hidden="1">#REF!</definedName>
    <definedName name="IQRCompaniesP571" localSheetId="5" hidden="1">#REF!</definedName>
    <definedName name="IQRCompaniesP571" localSheetId="6" hidden="1">#REF!</definedName>
    <definedName name="IQRCompaniesP571" localSheetId="7" hidden="1">#REF!</definedName>
    <definedName name="IQRCompaniesP571" hidden="1">#REF!</definedName>
    <definedName name="IQRCompaniesP573" localSheetId="5" hidden="1">#REF!</definedName>
    <definedName name="IQRCompaniesP573" localSheetId="6" hidden="1">#REF!</definedName>
    <definedName name="IQRCompaniesP573" localSheetId="7" hidden="1">#REF!</definedName>
    <definedName name="IQRCompaniesP573" hidden="1">#REF!</definedName>
    <definedName name="IQRCompaniesP574" localSheetId="5" hidden="1">#REF!</definedName>
    <definedName name="IQRCompaniesP574" localSheetId="6" hidden="1">#REF!</definedName>
    <definedName name="IQRCompaniesP574" localSheetId="7" hidden="1">#REF!</definedName>
    <definedName name="IQRCompaniesP574" hidden="1">#REF!</definedName>
    <definedName name="IQRCompaniesP575" localSheetId="5" hidden="1">#REF!</definedName>
    <definedName name="IQRCompaniesP575" localSheetId="6" hidden="1">#REF!</definedName>
    <definedName name="IQRCompaniesP575" localSheetId="7" hidden="1">#REF!</definedName>
    <definedName name="IQRCompaniesP575" hidden="1">#REF!</definedName>
    <definedName name="IQRCompaniesP576" localSheetId="5" hidden="1">#REF!</definedName>
    <definedName name="IQRCompaniesP576" localSheetId="6" hidden="1">#REF!</definedName>
    <definedName name="IQRCompaniesP576" localSheetId="7" hidden="1">#REF!</definedName>
    <definedName name="IQRCompaniesP576" hidden="1">#REF!</definedName>
    <definedName name="IQRCompaniesP577" localSheetId="5" hidden="1">#REF!</definedName>
    <definedName name="IQRCompaniesP577" localSheetId="6" hidden="1">#REF!</definedName>
    <definedName name="IQRCompaniesP577" localSheetId="7" hidden="1">#REF!</definedName>
    <definedName name="IQRCompaniesP577" hidden="1">#REF!</definedName>
    <definedName name="IQRCompaniesP578" localSheetId="5" hidden="1">#REF!</definedName>
    <definedName name="IQRCompaniesP578" localSheetId="6" hidden="1">#REF!</definedName>
    <definedName name="IQRCompaniesP578" localSheetId="7" hidden="1">#REF!</definedName>
    <definedName name="IQRCompaniesP578" hidden="1">#REF!</definedName>
    <definedName name="IQRCompaniesP579" localSheetId="5" hidden="1">#REF!</definedName>
    <definedName name="IQRCompaniesP579" localSheetId="6" hidden="1">#REF!</definedName>
    <definedName name="IQRCompaniesP579" localSheetId="7" hidden="1">#REF!</definedName>
    <definedName name="IQRCompaniesP579" hidden="1">#REF!</definedName>
    <definedName name="IQRCompaniesP58" localSheetId="5" hidden="1">#REF!</definedName>
    <definedName name="IQRCompaniesP58" localSheetId="6" hidden="1">#REF!</definedName>
    <definedName name="IQRCompaniesP58" localSheetId="7" hidden="1">#REF!</definedName>
    <definedName name="IQRCompaniesP58" hidden="1">#REF!</definedName>
    <definedName name="IQRCompaniesP580" localSheetId="5" hidden="1">#REF!</definedName>
    <definedName name="IQRCompaniesP580" localSheetId="6" hidden="1">#REF!</definedName>
    <definedName name="IQRCompaniesP580" localSheetId="7" hidden="1">#REF!</definedName>
    <definedName name="IQRCompaniesP580" hidden="1">#REF!</definedName>
    <definedName name="IQRCompaniesP581" localSheetId="5" hidden="1">#REF!</definedName>
    <definedName name="IQRCompaniesP581" localSheetId="6" hidden="1">#REF!</definedName>
    <definedName name="IQRCompaniesP581" localSheetId="7" hidden="1">#REF!</definedName>
    <definedName name="IQRCompaniesP581" hidden="1">#REF!</definedName>
    <definedName name="IQRCompaniesP582" localSheetId="5" hidden="1">#REF!</definedName>
    <definedName name="IQRCompaniesP582" localSheetId="6" hidden="1">#REF!</definedName>
    <definedName name="IQRCompaniesP582" localSheetId="7" hidden="1">#REF!</definedName>
    <definedName name="IQRCompaniesP582" hidden="1">#REF!</definedName>
    <definedName name="IQRCompaniesP583" localSheetId="5" hidden="1">#REF!</definedName>
    <definedName name="IQRCompaniesP583" localSheetId="6" hidden="1">#REF!</definedName>
    <definedName name="IQRCompaniesP583" localSheetId="7" hidden="1">#REF!</definedName>
    <definedName name="IQRCompaniesP583" hidden="1">#REF!</definedName>
    <definedName name="IQRCompaniesP584" localSheetId="5" hidden="1">#REF!</definedName>
    <definedName name="IQRCompaniesP584" localSheetId="6" hidden="1">#REF!</definedName>
    <definedName name="IQRCompaniesP584" localSheetId="7" hidden="1">#REF!</definedName>
    <definedName name="IQRCompaniesP584" hidden="1">#REF!</definedName>
    <definedName name="IQRCompaniesP585" localSheetId="5" hidden="1">#REF!</definedName>
    <definedName name="IQRCompaniesP585" localSheetId="6" hidden="1">#REF!</definedName>
    <definedName name="IQRCompaniesP585" localSheetId="7" hidden="1">#REF!</definedName>
    <definedName name="IQRCompaniesP585" hidden="1">#REF!</definedName>
    <definedName name="IQRCompaniesP586" localSheetId="5" hidden="1">#REF!</definedName>
    <definedName name="IQRCompaniesP586" localSheetId="6" hidden="1">#REF!</definedName>
    <definedName name="IQRCompaniesP586" localSheetId="7" hidden="1">#REF!</definedName>
    <definedName name="IQRCompaniesP586" hidden="1">#REF!</definedName>
    <definedName name="IQRCompaniesP587" localSheetId="5" hidden="1">#REF!</definedName>
    <definedName name="IQRCompaniesP587" localSheetId="6" hidden="1">#REF!</definedName>
    <definedName name="IQRCompaniesP587" localSheetId="7" hidden="1">#REF!</definedName>
    <definedName name="IQRCompaniesP587" hidden="1">#REF!</definedName>
    <definedName name="IQRCompaniesP588" localSheetId="5" hidden="1">#REF!</definedName>
    <definedName name="IQRCompaniesP588" localSheetId="6" hidden="1">#REF!</definedName>
    <definedName name="IQRCompaniesP588" localSheetId="7" hidden="1">#REF!</definedName>
    <definedName name="IQRCompaniesP588" hidden="1">#REF!</definedName>
    <definedName name="IQRCompaniesP589" localSheetId="5" hidden="1">#REF!</definedName>
    <definedName name="IQRCompaniesP589" localSheetId="6" hidden="1">#REF!</definedName>
    <definedName name="IQRCompaniesP589" localSheetId="7" hidden="1">#REF!</definedName>
    <definedName name="IQRCompaniesP589" hidden="1">#REF!</definedName>
    <definedName name="IQRCompaniesP59" localSheetId="5" hidden="1">#REF!</definedName>
    <definedName name="IQRCompaniesP59" localSheetId="6" hidden="1">#REF!</definedName>
    <definedName name="IQRCompaniesP59" localSheetId="7" hidden="1">#REF!</definedName>
    <definedName name="IQRCompaniesP59" hidden="1">#REF!</definedName>
    <definedName name="IQRCompaniesP590" localSheetId="5" hidden="1">#REF!</definedName>
    <definedName name="IQRCompaniesP590" localSheetId="6" hidden="1">#REF!</definedName>
    <definedName name="IQRCompaniesP590" localSheetId="7" hidden="1">#REF!</definedName>
    <definedName name="IQRCompaniesP590" hidden="1">#REF!</definedName>
    <definedName name="IQRCompaniesP591" localSheetId="5" hidden="1">#REF!</definedName>
    <definedName name="IQRCompaniesP591" localSheetId="6" hidden="1">#REF!</definedName>
    <definedName name="IQRCompaniesP591" localSheetId="7" hidden="1">#REF!</definedName>
    <definedName name="IQRCompaniesP591" hidden="1">#REF!</definedName>
    <definedName name="IQRCompaniesP592" localSheetId="5" hidden="1">#REF!</definedName>
    <definedName name="IQRCompaniesP592" localSheetId="6" hidden="1">#REF!</definedName>
    <definedName name="IQRCompaniesP592" localSheetId="7" hidden="1">#REF!</definedName>
    <definedName name="IQRCompaniesP592" hidden="1">#REF!</definedName>
    <definedName name="IQRCompaniesP593" localSheetId="5" hidden="1">#REF!</definedName>
    <definedName name="IQRCompaniesP593" localSheetId="6" hidden="1">#REF!</definedName>
    <definedName name="IQRCompaniesP593" localSheetId="7" hidden="1">#REF!</definedName>
    <definedName name="IQRCompaniesP593" hidden="1">#REF!</definedName>
    <definedName name="IQRCompaniesP594" localSheetId="5" hidden="1">#REF!</definedName>
    <definedName name="IQRCompaniesP594" localSheetId="6" hidden="1">#REF!</definedName>
    <definedName name="IQRCompaniesP594" localSheetId="7" hidden="1">#REF!</definedName>
    <definedName name="IQRCompaniesP594" hidden="1">#REF!</definedName>
    <definedName name="IQRCompaniesP595" localSheetId="5" hidden="1">#REF!</definedName>
    <definedName name="IQRCompaniesP595" localSheetId="6" hidden="1">#REF!</definedName>
    <definedName name="IQRCompaniesP595" localSheetId="7" hidden="1">#REF!</definedName>
    <definedName name="IQRCompaniesP595" hidden="1">#REF!</definedName>
    <definedName name="IQRCompaniesP60" localSheetId="5" hidden="1">#REF!</definedName>
    <definedName name="IQRCompaniesP60" localSheetId="6" hidden="1">#REF!</definedName>
    <definedName name="IQRCompaniesP60" localSheetId="7" hidden="1">#REF!</definedName>
    <definedName name="IQRCompaniesP60" hidden="1">#REF!</definedName>
    <definedName name="IQRCompaniesP61" localSheetId="5" hidden="1">#REF!</definedName>
    <definedName name="IQRCompaniesP61" localSheetId="6" hidden="1">#REF!</definedName>
    <definedName name="IQRCompaniesP61" localSheetId="7" hidden="1">#REF!</definedName>
    <definedName name="IQRCompaniesP61" hidden="1">#REF!</definedName>
    <definedName name="IQRCompaniesP62" localSheetId="5" hidden="1">#REF!</definedName>
    <definedName name="IQRCompaniesP62" localSheetId="6" hidden="1">#REF!</definedName>
    <definedName name="IQRCompaniesP62" localSheetId="7" hidden="1">#REF!</definedName>
    <definedName name="IQRCompaniesP62" hidden="1">#REF!</definedName>
    <definedName name="IQRCompaniesP63" localSheetId="5" hidden="1">#REF!</definedName>
    <definedName name="IQRCompaniesP63" localSheetId="6" hidden="1">#REF!</definedName>
    <definedName name="IQRCompaniesP63" localSheetId="7" hidden="1">#REF!</definedName>
    <definedName name="IQRCompaniesP63" hidden="1">#REF!</definedName>
    <definedName name="IQRCompaniesP64" localSheetId="5" hidden="1">#REF!</definedName>
    <definedName name="IQRCompaniesP64" localSheetId="6" hidden="1">#REF!</definedName>
    <definedName name="IQRCompaniesP64" localSheetId="7" hidden="1">#REF!</definedName>
    <definedName name="IQRCompaniesP64" hidden="1">#REF!</definedName>
    <definedName name="IQRCompaniesP65" localSheetId="5" hidden="1">#REF!</definedName>
    <definedName name="IQRCompaniesP65" localSheetId="6" hidden="1">#REF!</definedName>
    <definedName name="IQRCompaniesP65" localSheetId="7" hidden="1">#REF!</definedName>
    <definedName name="IQRCompaniesP65" hidden="1">#REF!</definedName>
    <definedName name="IQRCompaniesP66" localSheetId="5" hidden="1">#REF!</definedName>
    <definedName name="IQRCompaniesP66" localSheetId="6" hidden="1">#REF!</definedName>
    <definedName name="IQRCompaniesP66" localSheetId="7" hidden="1">#REF!</definedName>
    <definedName name="IQRCompaniesP66" hidden="1">#REF!</definedName>
    <definedName name="IQRCompaniesP67" localSheetId="5" hidden="1">#REF!</definedName>
    <definedName name="IQRCompaniesP67" localSheetId="6" hidden="1">#REF!</definedName>
    <definedName name="IQRCompaniesP67" localSheetId="7" hidden="1">#REF!</definedName>
    <definedName name="IQRCompaniesP67" hidden="1">#REF!</definedName>
    <definedName name="IQRCompaniesP68" localSheetId="5" hidden="1">#REF!</definedName>
    <definedName name="IQRCompaniesP68" localSheetId="6" hidden="1">#REF!</definedName>
    <definedName name="IQRCompaniesP68" localSheetId="7" hidden="1">#REF!</definedName>
    <definedName name="IQRCompaniesP68" hidden="1">#REF!</definedName>
    <definedName name="IQRCompaniesP69" localSheetId="5" hidden="1">#REF!</definedName>
    <definedName name="IQRCompaniesP69" localSheetId="6" hidden="1">#REF!</definedName>
    <definedName name="IQRCompaniesP69" localSheetId="7" hidden="1">#REF!</definedName>
    <definedName name="IQRCompaniesP69" hidden="1">#REF!</definedName>
    <definedName name="IQRCompaniesP70" localSheetId="5" hidden="1">#REF!</definedName>
    <definedName name="IQRCompaniesP70" localSheetId="6" hidden="1">#REF!</definedName>
    <definedName name="IQRCompaniesP70" localSheetId="7" hidden="1">#REF!</definedName>
    <definedName name="IQRCompaniesP70" hidden="1">#REF!</definedName>
    <definedName name="IQRCompaniesP71" localSheetId="5" hidden="1">#REF!</definedName>
    <definedName name="IQRCompaniesP71" localSheetId="6" hidden="1">#REF!</definedName>
    <definedName name="IQRCompaniesP71" localSheetId="7" hidden="1">#REF!</definedName>
    <definedName name="IQRCompaniesP71" hidden="1">#REF!</definedName>
    <definedName name="IQRCompaniesP72" localSheetId="5" hidden="1">#REF!</definedName>
    <definedName name="IQRCompaniesP72" localSheetId="6" hidden="1">#REF!</definedName>
    <definedName name="IQRCompaniesP72" localSheetId="7" hidden="1">#REF!</definedName>
    <definedName name="IQRCompaniesP72" hidden="1">#REF!</definedName>
    <definedName name="IQRCompaniesP73" localSheetId="5" hidden="1">#REF!</definedName>
    <definedName name="IQRCompaniesP73" localSheetId="6" hidden="1">#REF!</definedName>
    <definedName name="IQRCompaniesP73" localSheetId="7" hidden="1">#REF!</definedName>
    <definedName name="IQRCompaniesP73" hidden="1">#REF!</definedName>
    <definedName name="IQRCompaniesP74" localSheetId="5" hidden="1">#REF!</definedName>
    <definedName name="IQRCompaniesP74" localSheetId="6" hidden="1">#REF!</definedName>
    <definedName name="IQRCompaniesP74" localSheetId="7" hidden="1">#REF!</definedName>
    <definedName name="IQRCompaniesP74" hidden="1">#REF!</definedName>
    <definedName name="IQRCompaniesP75" localSheetId="5" hidden="1">#REF!</definedName>
    <definedName name="IQRCompaniesP75" localSheetId="6" hidden="1">#REF!</definedName>
    <definedName name="IQRCompaniesP75" localSheetId="7" hidden="1">#REF!</definedName>
    <definedName name="IQRCompaniesP75" hidden="1">#REF!</definedName>
    <definedName name="IQRCompaniesP76" localSheetId="5" hidden="1">#REF!</definedName>
    <definedName name="IQRCompaniesP76" localSheetId="6" hidden="1">#REF!</definedName>
    <definedName name="IQRCompaniesP76" localSheetId="7" hidden="1">#REF!</definedName>
    <definedName name="IQRCompaniesP76" hidden="1">#REF!</definedName>
    <definedName name="IQRCompaniesP77" localSheetId="5" hidden="1">#REF!</definedName>
    <definedName name="IQRCompaniesP77" localSheetId="6" hidden="1">#REF!</definedName>
    <definedName name="IQRCompaniesP77" localSheetId="7" hidden="1">#REF!</definedName>
    <definedName name="IQRCompaniesP77" hidden="1">#REF!</definedName>
    <definedName name="IQRCompaniesP78" localSheetId="5" hidden="1">#REF!</definedName>
    <definedName name="IQRCompaniesP78" localSheetId="6" hidden="1">#REF!</definedName>
    <definedName name="IQRCompaniesP78" localSheetId="7" hidden="1">#REF!</definedName>
    <definedName name="IQRCompaniesP78" hidden="1">#REF!</definedName>
    <definedName name="IQRCompaniesP79" localSheetId="5" hidden="1">#REF!</definedName>
    <definedName name="IQRCompaniesP79" localSheetId="6" hidden="1">#REF!</definedName>
    <definedName name="IQRCompaniesP79" localSheetId="7" hidden="1">#REF!</definedName>
    <definedName name="IQRCompaniesP79" hidden="1">#REF!</definedName>
    <definedName name="IQRCompaniesP80" localSheetId="5" hidden="1">#REF!</definedName>
    <definedName name="IQRCompaniesP80" localSheetId="6" hidden="1">#REF!</definedName>
    <definedName name="IQRCompaniesP80" localSheetId="7" hidden="1">#REF!</definedName>
    <definedName name="IQRCompaniesP80" hidden="1">#REF!</definedName>
    <definedName name="IQRCompaniesP81" localSheetId="5" hidden="1">#REF!</definedName>
    <definedName name="IQRCompaniesP81" localSheetId="6" hidden="1">#REF!</definedName>
    <definedName name="IQRCompaniesP81" localSheetId="7" hidden="1">#REF!</definedName>
    <definedName name="IQRCompaniesP81" hidden="1">#REF!</definedName>
    <definedName name="IQRCompaniesP82" localSheetId="5" hidden="1">#REF!</definedName>
    <definedName name="IQRCompaniesP82" localSheetId="6" hidden="1">#REF!</definedName>
    <definedName name="IQRCompaniesP82" localSheetId="7" hidden="1">#REF!</definedName>
    <definedName name="IQRCompaniesP82" hidden="1">#REF!</definedName>
    <definedName name="IQRCompaniesP83" localSheetId="5" hidden="1">#REF!</definedName>
    <definedName name="IQRCompaniesP83" localSheetId="6" hidden="1">#REF!</definedName>
    <definedName name="IQRCompaniesP83" localSheetId="7" hidden="1">#REF!</definedName>
    <definedName name="IQRCompaniesP83" hidden="1">#REF!</definedName>
    <definedName name="IQRCompaniesP84" localSheetId="5" hidden="1">#REF!</definedName>
    <definedName name="IQRCompaniesP84" localSheetId="6" hidden="1">#REF!</definedName>
    <definedName name="IQRCompaniesP84" localSheetId="7" hidden="1">#REF!</definedName>
    <definedName name="IQRCompaniesP84" hidden="1">#REF!</definedName>
    <definedName name="IQRCompaniesP85" localSheetId="5" hidden="1">#REF!</definedName>
    <definedName name="IQRCompaniesP85" localSheetId="6" hidden="1">#REF!</definedName>
    <definedName name="IQRCompaniesP85" localSheetId="7" hidden="1">#REF!</definedName>
    <definedName name="IQRCompaniesP85" hidden="1">#REF!</definedName>
    <definedName name="IQRCompaniesP856" localSheetId="5" hidden="1">#REF!</definedName>
    <definedName name="IQRCompaniesP856" localSheetId="6" hidden="1">#REF!</definedName>
    <definedName name="IQRCompaniesP856" localSheetId="7" hidden="1">#REF!</definedName>
    <definedName name="IQRCompaniesP856" hidden="1">#REF!</definedName>
    <definedName name="IQRCompaniesP857" localSheetId="5" hidden="1">#REF!</definedName>
    <definedName name="IQRCompaniesP857" localSheetId="6" hidden="1">#REF!</definedName>
    <definedName name="IQRCompaniesP857" localSheetId="7" hidden="1">#REF!</definedName>
    <definedName name="IQRCompaniesP857" hidden="1">#REF!</definedName>
    <definedName name="IQRCompaniesP858" localSheetId="5" hidden="1">#REF!</definedName>
    <definedName name="IQRCompaniesP858" localSheetId="6" hidden="1">#REF!</definedName>
    <definedName name="IQRCompaniesP858" localSheetId="7" hidden="1">#REF!</definedName>
    <definedName name="IQRCompaniesP858" hidden="1">#REF!</definedName>
    <definedName name="IQRCompaniesP859" localSheetId="5" hidden="1">#REF!</definedName>
    <definedName name="IQRCompaniesP859" localSheetId="6" hidden="1">#REF!</definedName>
    <definedName name="IQRCompaniesP859" localSheetId="7" hidden="1">#REF!</definedName>
    <definedName name="IQRCompaniesP859" hidden="1">#REF!</definedName>
    <definedName name="IQRCompaniesP86" localSheetId="5" hidden="1">#REF!</definedName>
    <definedName name="IQRCompaniesP86" localSheetId="6" hidden="1">#REF!</definedName>
    <definedName name="IQRCompaniesP86" localSheetId="7" hidden="1">#REF!</definedName>
    <definedName name="IQRCompaniesP86" hidden="1">#REF!</definedName>
    <definedName name="IQRCompaniesP860" localSheetId="5" hidden="1">#REF!</definedName>
    <definedName name="IQRCompaniesP860" localSheetId="6" hidden="1">#REF!</definedName>
    <definedName name="IQRCompaniesP860" localSheetId="7" hidden="1">#REF!</definedName>
    <definedName name="IQRCompaniesP860" hidden="1">#REF!</definedName>
    <definedName name="IQRCompaniesP861" localSheetId="5" hidden="1">#REF!</definedName>
    <definedName name="IQRCompaniesP861" localSheetId="6" hidden="1">#REF!</definedName>
    <definedName name="IQRCompaniesP861" localSheetId="7" hidden="1">#REF!</definedName>
    <definedName name="IQRCompaniesP861" hidden="1">#REF!</definedName>
    <definedName name="IQRCompaniesP862" localSheetId="5" hidden="1">#REF!</definedName>
    <definedName name="IQRCompaniesP862" localSheetId="6" hidden="1">#REF!</definedName>
    <definedName name="IQRCompaniesP862" localSheetId="7" hidden="1">#REF!</definedName>
    <definedName name="IQRCompaniesP862" hidden="1">#REF!</definedName>
    <definedName name="IQRCompaniesP863" localSheetId="5" hidden="1">#REF!</definedName>
    <definedName name="IQRCompaniesP863" localSheetId="6" hidden="1">#REF!</definedName>
    <definedName name="IQRCompaniesP863" localSheetId="7" hidden="1">#REF!</definedName>
    <definedName name="IQRCompaniesP863" hidden="1">#REF!</definedName>
    <definedName name="IQRCompaniesP864" localSheetId="5" hidden="1">#REF!</definedName>
    <definedName name="IQRCompaniesP864" localSheetId="6" hidden="1">#REF!</definedName>
    <definedName name="IQRCompaniesP864" localSheetId="7" hidden="1">#REF!</definedName>
    <definedName name="IQRCompaniesP864" hidden="1">#REF!</definedName>
    <definedName name="IQRCompaniesP865" localSheetId="5" hidden="1">#REF!</definedName>
    <definedName name="IQRCompaniesP865" localSheetId="6" hidden="1">#REF!</definedName>
    <definedName name="IQRCompaniesP865" localSheetId="7" hidden="1">#REF!</definedName>
    <definedName name="IQRCompaniesP865" hidden="1">#REF!</definedName>
    <definedName name="IQRCompaniesP866" localSheetId="5" hidden="1">#REF!</definedName>
    <definedName name="IQRCompaniesP866" localSheetId="6" hidden="1">#REF!</definedName>
    <definedName name="IQRCompaniesP866" localSheetId="7" hidden="1">#REF!</definedName>
    <definedName name="IQRCompaniesP866" hidden="1">#REF!</definedName>
    <definedName name="IQRCompaniesP867" localSheetId="5" hidden="1">#REF!</definedName>
    <definedName name="IQRCompaniesP867" localSheetId="6" hidden="1">#REF!</definedName>
    <definedName name="IQRCompaniesP867" localSheetId="7" hidden="1">#REF!</definedName>
    <definedName name="IQRCompaniesP867" hidden="1">#REF!</definedName>
    <definedName name="IQRCompaniesP868" localSheetId="5" hidden="1">#REF!</definedName>
    <definedName name="IQRCompaniesP868" localSheetId="6" hidden="1">#REF!</definedName>
    <definedName name="IQRCompaniesP868" localSheetId="7" hidden="1">#REF!</definedName>
    <definedName name="IQRCompaniesP868" hidden="1">#REF!</definedName>
    <definedName name="IQRCompaniesP869" localSheetId="5" hidden="1">#REF!</definedName>
    <definedName name="IQRCompaniesP869" localSheetId="6" hidden="1">#REF!</definedName>
    <definedName name="IQRCompaniesP869" localSheetId="7" hidden="1">#REF!</definedName>
    <definedName name="IQRCompaniesP869" hidden="1">#REF!</definedName>
    <definedName name="IQRCompaniesP87" localSheetId="5" hidden="1">#REF!</definedName>
    <definedName name="IQRCompaniesP87" localSheetId="6" hidden="1">#REF!</definedName>
    <definedName name="IQRCompaniesP87" localSheetId="7" hidden="1">#REF!</definedName>
    <definedName name="IQRCompaniesP87" hidden="1">#REF!</definedName>
    <definedName name="IQRCompaniesP870" localSheetId="5" hidden="1">#REF!</definedName>
    <definedName name="IQRCompaniesP870" localSheetId="6" hidden="1">#REF!</definedName>
    <definedName name="IQRCompaniesP870" localSheetId="7" hidden="1">#REF!</definedName>
    <definedName name="IQRCompaniesP870" hidden="1">#REF!</definedName>
    <definedName name="IQRCompaniesP871" localSheetId="5" hidden="1">#REF!</definedName>
    <definedName name="IQRCompaniesP871" localSheetId="6" hidden="1">#REF!</definedName>
    <definedName name="IQRCompaniesP871" localSheetId="7" hidden="1">#REF!</definedName>
    <definedName name="IQRCompaniesP871" hidden="1">#REF!</definedName>
    <definedName name="IQRCompaniesP872" localSheetId="5" hidden="1">#REF!</definedName>
    <definedName name="IQRCompaniesP872" localSheetId="6" hidden="1">#REF!</definedName>
    <definedName name="IQRCompaniesP872" localSheetId="7" hidden="1">#REF!</definedName>
    <definedName name="IQRCompaniesP872" hidden="1">#REF!</definedName>
    <definedName name="IQRCompaniesP873" localSheetId="5" hidden="1">#REF!</definedName>
    <definedName name="IQRCompaniesP873" localSheetId="6" hidden="1">#REF!</definedName>
    <definedName name="IQRCompaniesP873" localSheetId="7" hidden="1">#REF!</definedName>
    <definedName name="IQRCompaniesP873" hidden="1">#REF!</definedName>
    <definedName name="IQRCompaniesP874" localSheetId="5" hidden="1">#REF!</definedName>
    <definedName name="IQRCompaniesP874" localSheetId="6" hidden="1">#REF!</definedName>
    <definedName name="IQRCompaniesP874" localSheetId="7" hidden="1">#REF!</definedName>
    <definedName name="IQRCompaniesP874" hidden="1">#REF!</definedName>
    <definedName name="IQRCompaniesP875" localSheetId="5" hidden="1">#REF!</definedName>
    <definedName name="IQRCompaniesP875" localSheetId="6" hidden="1">#REF!</definedName>
    <definedName name="IQRCompaniesP875" localSheetId="7" hidden="1">#REF!</definedName>
    <definedName name="IQRCompaniesP875" hidden="1">#REF!</definedName>
    <definedName name="IQRCompaniesP876" localSheetId="5" hidden="1">#REF!</definedName>
    <definedName name="IQRCompaniesP876" localSheetId="6" hidden="1">#REF!</definedName>
    <definedName name="IQRCompaniesP876" localSheetId="7" hidden="1">#REF!</definedName>
    <definedName name="IQRCompaniesP876" hidden="1">#REF!</definedName>
    <definedName name="IQRCompaniesP877" localSheetId="5" hidden="1">#REF!</definedName>
    <definedName name="IQRCompaniesP877" localSheetId="6" hidden="1">#REF!</definedName>
    <definedName name="IQRCompaniesP877" localSheetId="7" hidden="1">#REF!</definedName>
    <definedName name="IQRCompaniesP877" hidden="1">#REF!</definedName>
    <definedName name="IQRCompaniesP88" localSheetId="5" hidden="1">#REF!</definedName>
    <definedName name="IQRCompaniesP88" localSheetId="6" hidden="1">#REF!</definedName>
    <definedName name="IQRCompaniesP88" localSheetId="7" hidden="1">#REF!</definedName>
    <definedName name="IQRCompaniesP88" hidden="1">#REF!</definedName>
    <definedName name="IQRCompaniesP89" localSheetId="5" hidden="1">#REF!</definedName>
    <definedName name="IQRCompaniesP89" localSheetId="6" hidden="1">#REF!</definedName>
    <definedName name="IQRCompaniesP89" localSheetId="7" hidden="1">#REF!</definedName>
    <definedName name="IQRCompaniesP89" hidden="1">#REF!</definedName>
    <definedName name="IQRCompaniesP90" localSheetId="5" hidden="1">#REF!</definedName>
    <definedName name="IQRCompaniesP90" localSheetId="6" hidden="1">#REF!</definedName>
    <definedName name="IQRCompaniesP90" localSheetId="7" hidden="1">#REF!</definedName>
    <definedName name="IQRCompaniesP90" hidden="1">#REF!</definedName>
    <definedName name="IQRCompaniesP91" localSheetId="5" hidden="1">#REF!</definedName>
    <definedName name="IQRCompaniesP91" localSheetId="6" hidden="1">#REF!</definedName>
    <definedName name="IQRCompaniesP91" localSheetId="7" hidden="1">#REF!</definedName>
    <definedName name="IQRCompaniesP91" hidden="1">#REF!</definedName>
    <definedName name="IQRCompaniesP92" localSheetId="5" hidden="1">#REF!</definedName>
    <definedName name="IQRCompaniesP92" localSheetId="6" hidden="1">#REF!</definedName>
    <definedName name="IQRCompaniesP92" localSheetId="7" hidden="1">#REF!</definedName>
    <definedName name="IQRCompaniesP92" hidden="1">#REF!</definedName>
    <definedName name="IQRCompaniesP93" localSheetId="5" hidden="1">#REF!</definedName>
    <definedName name="IQRCompaniesP93" localSheetId="6" hidden="1">#REF!</definedName>
    <definedName name="IQRCompaniesP93" localSheetId="7" hidden="1">#REF!</definedName>
    <definedName name="IQRCompaniesP93" hidden="1">#REF!</definedName>
    <definedName name="IQRCompaniesP94" localSheetId="5" hidden="1">#REF!</definedName>
    <definedName name="IQRCompaniesP94" localSheetId="6" hidden="1">#REF!</definedName>
    <definedName name="IQRCompaniesP94" localSheetId="7" hidden="1">#REF!</definedName>
    <definedName name="IQRCompaniesP94" hidden="1">#REF!</definedName>
    <definedName name="IQRCompaniesP95" localSheetId="5" hidden="1">#REF!</definedName>
    <definedName name="IQRCompaniesP95" localSheetId="6" hidden="1">#REF!</definedName>
    <definedName name="IQRCompaniesP95" localSheetId="7" hidden="1">#REF!</definedName>
    <definedName name="IQRCompaniesP95" hidden="1">#REF!</definedName>
    <definedName name="IQRCompaniesP96" localSheetId="5" hidden="1">#REF!</definedName>
    <definedName name="IQRCompaniesP96" localSheetId="6" hidden="1">#REF!</definedName>
    <definedName name="IQRCompaniesP96" localSheetId="7" hidden="1">#REF!</definedName>
    <definedName name="IQRCompaniesP96" hidden="1">#REF!</definedName>
    <definedName name="IQRCompaniesP97" localSheetId="5" hidden="1">#REF!</definedName>
    <definedName name="IQRCompaniesP97" localSheetId="6" hidden="1">#REF!</definedName>
    <definedName name="IQRCompaniesP97" localSheetId="7" hidden="1">#REF!</definedName>
    <definedName name="IQRCompaniesP97" hidden="1">#REF!</definedName>
    <definedName name="IQRCompaniesP98" localSheetId="5" hidden="1">#REF!</definedName>
    <definedName name="IQRCompaniesP98" localSheetId="6" hidden="1">#REF!</definedName>
    <definedName name="IQRCompaniesP98" localSheetId="7" hidden="1">#REF!</definedName>
    <definedName name="IQRCompaniesP98" hidden="1">#REF!</definedName>
    <definedName name="IQRCompaniesP99" localSheetId="5" hidden="1">#REF!</definedName>
    <definedName name="IQRCompaniesP99" localSheetId="6" hidden="1">#REF!</definedName>
    <definedName name="IQRCompaniesP99" localSheetId="7" hidden="1">#REF!</definedName>
    <definedName name="IQRCompaniesP99" hidden="1">#REF!</definedName>
    <definedName name="IQRCreditSpreadsA12" hidden="1">#REF!</definedName>
    <definedName name="IQRD2" hidden="1">"$D$3"</definedName>
    <definedName name="IQRDataA4" hidden="1">#REF!</definedName>
    <definedName name="IQRDatabaseN283" hidden="1">#REF!</definedName>
    <definedName name="IQRDatabaseN7" hidden="1">#REF!</definedName>
    <definedName name="IQRE15" hidden="1">"$E$16:$E$515"</definedName>
    <definedName name="IQREquitymktscalculationA1271" localSheetId="5" hidden="1">#REF!</definedName>
    <definedName name="IQREquitymktscalculationA1271" localSheetId="6" hidden="1">#REF!</definedName>
    <definedName name="IQREquitymktscalculationA1271" localSheetId="7" hidden="1">#REF!</definedName>
    <definedName name="IQREquitymktscalculationA1271" hidden="1">#REF!</definedName>
    <definedName name="IQREquitymktscalculationA8" localSheetId="5" hidden="1">#REF!</definedName>
    <definedName name="IQREquitymktscalculationA8" localSheetId="6" hidden="1">#REF!</definedName>
    <definedName name="IQREquitymktscalculationA8" localSheetId="7" hidden="1">#REF!</definedName>
    <definedName name="IQREquitymktscalculationA8" hidden="1">#REF!</definedName>
    <definedName name="IQRExhbit33R9" hidden="1">#REF!</definedName>
    <definedName name="IQRExhbit34R9" hidden="1">#REF!</definedName>
    <definedName name="IQRExhibit310AH8" hidden="1">#REF!</definedName>
    <definedName name="IQRExhibit36R9" hidden="1">#REF!</definedName>
    <definedName name="IQRExtraR9" hidden="1">#REF!</definedName>
    <definedName name="IQRG15" hidden="1">"$G$16:$G$515"</definedName>
    <definedName name="IQRGraph1E68" hidden="1">#REF!</definedName>
    <definedName name="IQRGraph1J14" hidden="1">#REF!</definedName>
    <definedName name="IQRGraph1J4" hidden="1">#REF!</definedName>
    <definedName name="IQRGraph1J73" hidden="1">#REF!</definedName>
    <definedName name="IQRGraph1J9" hidden="1">#REF!</definedName>
    <definedName name="IQRGraph1M9" hidden="1">#REF!</definedName>
    <definedName name="IQRGraph1R9" hidden="1">#REF!</definedName>
    <definedName name="IQRGraph3AC8" hidden="1">#REF!</definedName>
    <definedName name="IQRGraph3AD8" hidden="1">#REF!</definedName>
    <definedName name="IQRGraph3AE8" hidden="1">#REF!</definedName>
    <definedName name="IQRGraph3AG8" hidden="1">#REF!</definedName>
    <definedName name="IQRGraph3X10" hidden="1">#REF!</definedName>
    <definedName name="IQRGraph3X9" hidden="1">#REF!</definedName>
    <definedName name="IQRGraph3Y8" hidden="1">#REF!</definedName>
    <definedName name="IQRGraph3Y9" hidden="1">#REF!</definedName>
    <definedName name="IQRGraph3Z8" hidden="1">#REF!</definedName>
    <definedName name="IQRGRAPH5ReturnBasedAnalysisW3" hidden="1">#REF!</definedName>
    <definedName name="IQRGraph5W3" hidden="1">#REF!</definedName>
    <definedName name="IQRGraph7B3" hidden="1">#REF!</definedName>
    <definedName name="IQRGWIvsTSXQ4" hidden="1">#REF!</definedName>
    <definedName name="IQRGWIvsTSXR65" hidden="1">#REF!</definedName>
    <definedName name="IQRGWIvsTSXR7" hidden="1">#REF!</definedName>
    <definedName name="IQRGWIvsTSXT2" hidden="1">#REF!</definedName>
    <definedName name="IQRGWIvsTSXT4" hidden="1">#REF!</definedName>
    <definedName name="IQRHassettD3" localSheetId="5" hidden="1">#REF!</definedName>
    <definedName name="IQRHassettD3" localSheetId="6" hidden="1">#REF!</definedName>
    <definedName name="IQRHassettD3" localSheetId="7" hidden="1">#REF!</definedName>
    <definedName name="IQRHassettD3" hidden="1">#REF!</definedName>
    <definedName name="IQRI15" hidden="1">"$I$16:$I$515"</definedName>
    <definedName name="IQRIndustryPremiaD21" hidden="1">#REF!</definedName>
    <definedName name="IQRIndustryPremiaE21" hidden="1">#REF!</definedName>
    <definedName name="IQRIndustryPremiaE22" hidden="1">#REF!</definedName>
    <definedName name="IQRLaborPayrollConsumerA19" hidden="1">#REF!</definedName>
    <definedName name="IQRLiveFormulasB9" localSheetId="5" hidden="1">#REF!</definedName>
    <definedName name="IQRLiveFormulasB9" localSheetId="6" hidden="1">#REF!</definedName>
    <definedName name="IQRLiveFormulasB9" localSheetId="7" hidden="1">#REF!</definedName>
    <definedName name="IQRLiveFormulasB9" hidden="1">#REF!</definedName>
    <definedName name="IQRLiveFormulasD1048569" hidden="1">#REF!</definedName>
    <definedName name="IQRPeopleH12" localSheetId="5" hidden="1">#REF!</definedName>
    <definedName name="IQRPeopleH12" localSheetId="6" hidden="1">#REF!</definedName>
    <definedName name="IQRPeopleH12" localSheetId="7" hidden="1">#REF!</definedName>
    <definedName name="IQRPeopleH12" hidden="1">#REF!</definedName>
    <definedName name="IQRPeopleH13" localSheetId="5" hidden="1">#REF!</definedName>
    <definedName name="IQRPeopleH13" localSheetId="6" hidden="1">#REF!</definedName>
    <definedName name="IQRPeopleH13" localSheetId="7" hidden="1">#REF!</definedName>
    <definedName name="IQRPeopleH13" hidden="1">#REF!</definedName>
    <definedName name="IQRPeopleH14" localSheetId="5" hidden="1">#REF!</definedName>
    <definedName name="IQRPeopleH14" localSheetId="6" hidden="1">#REF!</definedName>
    <definedName name="IQRPeopleH14" localSheetId="7" hidden="1">#REF!</definedName>
    <definedName name="IQRPeopleH14" hidden="1">#REF!</definedName>
    <definedName name="IQRPeopleH15" localSheetId="5" hidden="1">#REF!</definedName>
    <definedName name="IQRPeopleH15" localSheetId="6" hidden="1">#REF!</definedName>
    <definedName name="IQRPeopleH15" localSheetId="7" hidden="1">#REF!</definedName>
    <definedName name="IQRPeopleH15" hidden="1">#REF!</definedName>
    <definedName name="IQRPeopleI12" localSheetId="5" hidden="1">#REF!</definedName>
    <definedName name="IQRPeopleI12" localSheetId="6" hidden="1">#REF!</definedName>
    <definedName name="IQRPeopleI12" localSheetId="7" hidden="1">#REF!</definedName>
    <definedName name="IQRPeopleI12" hidden="1">#REF!</definedName>
    <definedName name="IQRPeopleI13" localSheetId="5" hidden="1">#REF!</definedName>
    <definedName name="IQRPeopleI13" localSheetId="6" hidden="1">#REF!</definedName>
    <definedName name="IQRPeopleI13" localSheetId="7" hidden="1">#REF!</definedName>
    <definedName name="IQRPeopleI13" hidden="1">#REF!</definedName>
    <definedName name="IQRPeopleI14" localSheetId="5" hidden="1">#REF!</definedName>
    <definedName name="IQRPeopleI14" localSheetId="6" hidden="1">#REF!</definedName>
    <definedName name="IQRPeopleI14" localSheetId="7" hidden="1">#REF!</definedName>
    <definedName name="IQRPeopleI14" hidden="1">#REF!</definedName>
    <definedName name="IQRPeopleN12" localSheetId="5" hidden="1">#REF!</definedName>
    <definedName name="IQRPeopleN12" localSheetId="6" hidden="1">#REF!</definedName>
    <definedName name="IQRPeopleN12" localSheetId="7" hidden="1">#REF!</definedName>
    <definedName name="IQRPeopleN12" hidden="1">#REF!</definedName>
    <definedName name="IQRPeopleN13" localSheetId="5" hidden="1">#REF!</definedName>
    <definedName name="IQRPeopleN13" localSheetId="6" hidden="1">#REF!</definedName>
    <definedName name="IQRPeopleN13" localSheetId="7" hidden="1">#REF!</definedName>
    <definedName name="IQRPeopleN13" hidden="1">#REF!</definedName>
    <definedName name="IQRPeopleN14" localSheetId="5" hidden="1">#REF!</definedName>
    <definedName name="IQRPeopleN14" localSheetId="6" hidden="1">#REF!</definedName>
    <definedName name="IQRPeopleN14" localSheetId="7" hidden="1">#REF!</definedName>
    <definedName name="IQRPeopleN14" hidden="1">#REF!</definedName>
    <definedName name="IQRPeopleN15" localSheetId="5" hidden="1">#REF!</definedName>
    <definedName name="IQRPeopleN15" localSheetId="6" hidden="1">#REF!</definedName>
    <definedName name="IQRPeopleN15" localSheetId="7" hidden="1">#REF!</definedName>
    <definedName name="IQRPeopleN15" hidden="1">#REF!</definedName>
    <definedName name="IQRPeopleO12" localSheetId="5" hidden="1">#REF!</definedName>
    <definedName name="IQRPeopleO12" localSheetId="6" hidden="1">#REF!</definedName>
    <definedName name="IQRPeopleO12" localSheetId="7" hidden="1">#REF!</definedName>
    <definedName name="IQRPeopleO12" hidden="1">#REF!</definedName>
    <definedName name="IQRPeopleO13" localSheetId="5" hidden="1">#REF!</definedName>
    <definedName name="IQRPeopleO13" localSheetId="6" hidden="1">#REF!</definedName>
    <definedName name="IQRPeopleO13" localSheetId="7" hidden="1">#REF!</definedName>
    <definedName name="IQRPeopleO13" hidden="1">#REF!</definedName>
    <definedName name="IQRPeopleO14" localSheetId="5" hidden="1">#REF!</definedName>
    <definedName name="IQRPeopleO14" localSheetId="6" hidden="1">#REF!</definedName>
    <definedName name="IQRPeopleO14" localSheetId="7" hidden="1">#REF!</definedName>
    <definedName name="IQRPeopleO14" hidden="1">#REF!</definedName>
    <definedName name="IQRPeopleO15" localSheetId="5" hidden="1">#REF!</definedName>
    <definedName name="IQRPeopleO15" localSheetId="6" hidden="1">#REF!</definedName>
    <definedName name="IQRPeopleO15" localSheetId="7" hidden="1">#REF!</definedName>
    <definedName name="IQRPeopleO15" hidden="1">#REF!</definedName>
    <definedName name="IQRQETimelineD21" hidden="1">#REF!</definedName>
    <definedName name="IQRQETimelineE21" hidden="1">#REF!</definedName>
    <definedName name="IQRQETimelineF21" hidden="1">#REF!</definedName>
    <definedName name="IQRQETimelineG21" hidden="1">#REF!</definedName>
    <definedName name="IQRQETimelineTableD21" hidden="1">#REF!</definedName>
    <definedName name="IQRQETimelineTableE21" hidden="1">#REF!</definedName>
    <definedName name="IQRQETimelineTableF21" hidden="1">#REF!</definedName>
    <definedName name="IQRQETimelineTableG21" hidden="1">#REF!</definedName>
    <definedName name="IQRResults2D3" hidden="1">#REF!</definedName>
    <definedName name="IQRResults2G3" hidden="1">#REF!</definedName>
    <definedName name="IQRResults2I3" hidden="1">#REF!</definedName>
    <definedName name="IQRResultsI3" hidden="1">#REF!</definedName>
    <definedName name="IQRResultsM3" hidden="1">#REF!</definedName>
    <definedName name="IQRResultsQ3" localSheetId="5" hidden="1">#REF!</definedName>
    <definedName name="IQRResultsQ3" localSheetId="6" hidden="1">#REF!</definedName>
    <definedName name="IQRResultsQ3" localSheetId="7" hidden="1">#REF!</definedName>
    <definedName name="IQRResultsQ3" hidden="1">#REF!</definedName>
    <definedName name="IQRReturnBasedAnalysisW3" hidden="1">#REF!</definedName>
    <definedName name="IQRReturnBasedAnalysisZ3" hidden="1">#REF!</definedName>
    <definedName name="IQRRiskfreeRateA5" localSheetId="5" hidden="1">#REF!</definedName>
    <definedName name="IQRRiskfreeRateA5" localSheetId="6" hidden="1">#REF!</definedName>
    <definedName name="IQRRiskfreeRateA5" localSheetId="7" hidden="1">#REF!</definedName>
    <definedName name="IQRRiskfreeRateA5" hidden="1">#REF!</definedName>
    <definedName name="IQRSheet13A5" hidden="1">#REF!</definedName>
    <definedName name="IQRSheet13A6" hidden="1">#REF!</definedName>
    <definedName name="IQRSheet1A6" hidden="1">#REF!</definedName>
    <definedName name="IQRSheet1B11" localSheetId="5" hidden="1">#REF!</definedName>
    <definedName name="IQRSheet1B11" localSheetId="6" hidden="1">#REF!</definedName>
    <definedName name="IQRSheet1B11" localSheetId="7" hidden="1">#REF!</definedName>
    <definedName name="IQRSheet1B11" hidden="1">#REF!</definedName>
    <definedName name="IQRSheet1B6" hidden="1">#REF!</definedName>
    <definedName name="IQRSheet1B9" localSheetId="5" hidden="1">#REF!</definedName>
    <definedName name="IQRSheet1B9" localSheetId="6" hidden="1">#REF!</definedName>
    <definedName name="IQRSheet1B9" localSheetId="7" hidden="1">#REF!</definedName>
    <definedName name="IQRSheet1B9" hidden="1">#REF!</definedName>
    <definedName name="IQRSheet1C8" hidden="1">#REF!</definedName>
    <definedName name="IQRSheet1D4" hidden="1">#REF!</definedName>
    <definedName name="IQRSheet1D6" hidden="1">#REF!</definedName>
    <definedName name="IQRSheet1F4" hidden="1">#REF!</definedName>
    <definedName name="IQRSheet1G4" hidden="1">#REF!</definedName>
    <definedName name="IQRSheet1H4" hidden="1">#REF!</definedName>
    <definedName name="IQRSheet2A5" localSheetId="5" hidden="1">#REF!</definedName>
    <definedName name="IQRSheet2A5" localSheetId="6" hidden="1">#REF!</definedName>
    <definedName name="IQRSheet2A5" localSheetId="7" hidden="1">#REF!</definedName>
    <definedName name="IQRSheet2A5" hidden="1">#REF!</definedName>
    <definedName name="IQRSheet2C5" localSheetId="5" hidden="1">#REF!</definedName>
    <definedName name="IQRSheet2C5" localSheetId="6" hidden="1">#REF!</definedName>
    <definedName name="IQRSheet2C5" localSheetId="7" hidden="1">#REF!</definedName>
    <definedName name="IQRSheet2C5" hidden="1">#REF!</definedName>
    <definedName name="IQRSheet2E10" hidden="1">#REF!</definedName>
    <definedName name="IQRSheet2E11" hidden="1">#REF!</definedName>
    <definedName name="IQRSheet2E12" hidden="1">#REF!</definedName>
    <definedName name="IQRSheet2E13" hidden="1">#REF!</definedName>
    <definedName name="IQRSheet2E14" hidden="1">#REF!</definedName>
    <definedName name="IQRSheet2E15" hidden="1">#REF!</definedName>
    <definedName name="IQRSheet2E16" hidden="1">#REF!</definedName>
    <definedName name="IQRSheet2E17" hidden="1">#REF!</definedName>
    <definedName name="IQRSheet2E18" hidden="1">#REF!</definedName>
    <definedName name="IQRSheet2E19" hidden="1">#REF!</definedName>
    <definedName name="IQRSheet2E20" hidden="1">#REF!</definedName>
    <definedName name="IQRSheet2E21" hidden="1">#REF!</definedName>
    <definedName name="IQRSheet2E22" hidden="1">#REF!</definedName>
    <definedName name="IQRSheet2E23" hidden="1">#REF!</definedName>
    <definedName name="IQRSheet2E24" hidden="1">#REF!</definedName>
    <definedName name="IQRSheet2E25" hidden="1">#REF!</definedName>
    <definedName name="IQRSheet2E26" hidden="1">#REF!</definedName>
    <definedName name="IQRSheet2E27" hidden="1">#REF!</definedName>
    <definedName name="IQRSheet2E28" hidden="1">#REF!</definedName>
    <definedName name="IQRSheet2E29" hidden="1">#REF!</definedName>
    <definedName name="IQRSheet2E30" hidden="1">#REF!</definedName>
    <definedName name="IQRSheet2E31" hidden="1">#REF!</definedName>
    <definedName name="IQRSheet2E32" hidden="1">#REF!</definedName>
    <definedName name="IQRSheet2E33" hidden="1">#REF!</definedName>
    <definedName name="IQRSheet2E34" hidden="1">#REF!</definedName>
    <definedName name="IQRSheet2E35" hidden="1">#REF!</definedName>
    <definedName name="IQRSheet2E36" hidden="1">#REF!</definedName>
    <definedName name="IQRSheet2E37" hidden="1">#REF!</definedName>
    <definedName name="IQRSheet2E38" hidden="1">#REF!</definedName>
    <definedName name="IQRSheet2E39" hidden="1">#REF!</definedName>
    <definedName name="IQRSheet2E40" hidden="1">#REF!</definedName>
    <definedName name="IQRSheet2E41" hidden="1">#REF!</definedName>
    <definedName name="IQRSheet2E42" hidden="1">#REF!</definedName>
    <definedName name="IQRSheet2E43" hidden="1">#REF!</definedName>
    <definedName name="IQRSheet2E9" hidden="1">#REF!</definedName>
    <definedName name="IQRSheet2G5" localSheetId="5" hidden="1">#REF!</definedName>
    <definedName name="IQRSheet2G5" localSheetId="6" hidden="1">#REF!</definedName>
    <definedName name="IQRSheet2G5" localSheetId="7" hidden="1">#REF!</definedName>
    <definedName name="IQRSheet2G5" hidden="1">#REF!</definedName>
    <definedName name="IQRSheet4B3" hidden="1">#REF!</definedName>
    <definedName name="IQRSheet8A3" hidden="1">#REF!</definedName>
    <definedName name="IQRSP500ConstituentsA15" hidden="1">#REF!</definedName>
    <definedName name="IQRSP500ConstituentsA6" hidden="1">#REF!</definedName>
    <definedName name="IQRSP500ConstituentsB6" hidden="1">#REF!</definedName>
    <definedName name="IQRSP500ConstituentsC15" hidden="1">#REF!</definedName>
    <definedName name="IQRSP500ConstituentsC6" hidden="1">#REF!</definedName>
    <definedName name="IQRSP500ConstituentsD6" hidden="1">#REF!</definedName>
    <definedName name="IQRSP500ConstituentsE15" hidden="1">#REF!</definedName>
    <definedName name="IQRSP500ConstituentsE6" hidden="1">#REF!</definedName>
    <definedName name="IQRSP500ConstituentsF6" hidden="1">#REF!</definedName>
    <definedName name="IQRSP500ConstituentsG15" hidden="1">#REF!</definedName>
    <definedName name="IQRSP500ConstituentsG6" hidden="1">#REF!</definedName>
    <definedName name="IQRSP500ConstituentsH6" hidden="1">#REF!</definedName>
    <definedName name="IQRSP500ConstituentsI15" hidden="1">#REF!</definedName>
    <definedName name="IQRSP500ConstituentsI6" hidden="1">#REF!</definedName>
    <definedName name="IQRSP500ConstituentsJ6" hidden="1">#REF!</definedName>
    <definedName name="IQRTestC15" hidden="1">#REF!</definedName>
    <definedName name="IQRTEXT7Graph4B3" hidden="1">#REF!</definedName>
    <definedName name="IQRVIXA16" hidden="1">#REF!</definedName>
    <definedName name="IQRVIXIndexAC8" hidden="1">#REF!</definedName>
    <definedName name="IQRVIXIndexAE8" localSheetId="5" hidden="1">#REF!</definedName>
    <definedName name="IQRVIXIndexAE8" localSheetId="6" hidden="1">#REF!</definedName>
    <definedName name="IQRVIXIndexAE8" localSheetId="7" hidden="1">#REF!</definedName>
    <definedName name="IQRVIXIndexAE8" hidden="1">#REF!</definedName>
    <definedName name="IQRVIXIndexAI8" hidden="1">#REF!</definedName>
    <definedName name="IQRVIXIndexAL8" hidden="1">#REF!</definedName>
    <definedName name="IQRVIXK6" hidden="1">#REF!</definedName>
    <definedName name="IQRVolatilitySP500IndexVIXA16" hidden="1">#REF!</definedName>
    <definedName name="IQRYieldCurve2M7" hidden="1">#REF!</definedName>
    <definedName name="IQRYieldCurveM7" hidden="1">#REF!</definedName>
    <definedName name="KdChange">#REF!,#REF!,#REF!,#REF!,#REF!,#REF!,#REF!,#REF!,#REF!</definedName>
    <definedName name="Kurs" localSheetId="5">#REF!</definedName>
    <definedName name="Kurs" localSheetId="6">#REF!</definedName>
    <definedName name="Kurs" localSheetId="7">#REF!</definedName>
    <definedName name="Kurs">#REF!</definedName>
    <definedName name="Kurse" localSheetId="5">#REF!</definedName>
    <definedName name="Kurse" localSheetId="6">#REF!</definedName>
    <definedName name="Kurse" localSheetId="7">#REF!</definedName>
    <definedName name="Kurse">#REF!</definedName>
    <definedName name="Liste">#REF!</definedName>
    <definedName name="lnspreads">#REF!</definedName>
    <definedName name="mar_color" localSheetId="5">OFFSET(#REF!,0,0,COUNTA(#REF!)-1,1)</definedName>
    <definedName name="mar_color" localSheetId="6">OFFSET(#REF!,0,0,COUNTA(#REF!)-1,1)</definedName>
    <definedName name="mar_color" localSheetId="7">OFFSET(#REF!,0,0,COUNTA(#REF!)-1,1)</definedName>
    <definedName name="mar_color">OFFSET(#REF!,0,0,COUNTA(#REF!)-1,1)</definedName>
    <definedName name="mark_size" localSheetId="5">OFFSET(#REF!,0,0,COUNTA(#REF!)-1,1)</definedName>
    <definedName name="mark_size" localSheetId="6">OFFSET(#REF!,0,0,COUNTA(#REF!)-1,1)</definedName>
    <definedName name="mark_size" localSheetId="7">OFFSET(#REF!,0,0,COUNTA(#REF!)-1,1)</definedName>
    <definedName name="mark_size">OFFSET(#REF!,0,0,COUNTA(#REF!)-1,1)</definedName>
    <definedName name="MatchedPairs">#REF!</definedName>
    <definedName name="MatchedPairsX">#REF!</definedName>
    <definedName name="MKTVAL">#REF!</definedName>
    <definedName name="MKTVBETA">#REF!</definedName>
    <definedName name="MKTVDATA">#REF!</definedName>
    <definedName name="moodys">#REF!</definedName>
    <definedName name="MVIC">#REF!</definedName>
    <definedName name="MVICBETA">#REF!</definedName>
    <definedName name="MVICDATA">#REF!</definedName>
    <definedName name="NETINC">#REF!</definedName>
    <definedName name="NIBETA">#REF!</definedName>
    <definedName name="NIDATA">#REF!</definedName>
    <definedName name="NUMBER">#REF!</definedName>
    <definedName name="opmargin">#REF!</definedName>
    <definedName name="payout">#REF!</definedName>
    <definedName name="Period" localSheetId="5">#REF!</definedName>
    <definedName name="Period" localSheetId="6">#REF!</definedName>
    <definedName name="Period" localSheetId="7">#REF!</definedName>
    <definedName name="Period">#REF!</definedName>
    <definedName name="PRINT85">#REF!</definedName>
    <definedName name="PRINT87">#REF!</definedName>
    <definedName name="PRINT90">#REF!</definedName>
    <definedName name="PRINT91">#REF!</definedName>
    <definedName name="PRINT92">#REF!</definedName>
    <definedName name="PRINT93">#REF!</definedName>
    <definedName name="PRINT94">#REF!</definedName>
    <definedName name="Riskfree_Rate" localSheetId="5">#REF!</definedName>
    <definedName name="Riskfree_Rate" localSheetId="6">#REF!</definedName>
    <definedName name="Riskfree_Rate" localSheetId="7">#REF!</definedName>
    <definedName name="Riskfree_Rate">#REF!</definedName>
    <definedName name="riskfreerate">#REF!</definedName>
    <definedName name="roe">#REF!</definedName>
    <definedName name="RPR_ERP" localSheetId="5">#REF!</definedName>
    <definedName name="RPR_ERP" localSheetId="6">#REF!</definedName>
    <definedName name="RPR_ERP" localSheetId="7">#REF!</definedName>
    <definedName name="RPR_ERP">#REF!</definedName>
    <definedName name="rvcountries" localSheetId="5">#REF!</definedName>
    <definedName name="rvcountries" localSheetId="6">#REF!</definedName>
    <definedName name="rvcountries" localSheetId="7">#REF!</definedName>
    <definedName name="rvcountries">#REF!</definedName>
    <definedName name="SALEBETA">#REF!</definedName>
    <definedName name="SALEDATA">#REF!</definedName>
    <definedName name="SALES">#REF!</definedName>
    <definedName name="Sammeln">#REF!</definedName>
    <definedName name="sdfsdfsdf" hidden="1">#REF!</definedName>
    <definedName name="SOV_DebtRating" localSheetId="5">#REF!</definedName>
    <definedName name="SOV_DebtRating" localSheetId="6">#REF!</definedName>
    <definedName name="SOV_DebtRating" localSheetId="7">#REF!</definedName>
    <definedName name="SOV_DebtRating">#REF!</definedName>
    <definedName name="SPbasedNormalized">#REF!</definedName>
    <definedName name="SPLIT_BREAK">#REF!</definedName>
    <definedName name="SPLIT_MAX">#REF!</definedName>
    <definedName name="SPLIT_MIN">#REF!</definedName>
    <definedName name="SPLIT_RESUME">#REF!</definedName>
    <definedName name="SPWS_WBID">"6719AA3C-96CC-45B8-A42F-B0BB1EE0F0CB"</definedName>
    <definedName name="SUMMARY">#REF!</definedName>
    <definedName name="SUMMARYB">#REF!</definedName>
    <definedName name="SUMMRY1">#REF!</definedName>
    <definedName name="SUMMRY2">#REF!</definedName>
    <definedName name="TaxRate">#REF!</definedName>
    <definedName name="Test1">OFFSET(#REF!,1,0,#REF!)</definedName>
    <definedName name="Threshold">#REF!</definedName>
    <definedName name="Übertragung">#REF!</definedName>
    <definedName name="US">OFFSET(#REF!,0,0,COUNTA(#REF!),1)</definedName>
    <definedName name="US_NOTES">#REF!</definedName>
    <definedName name="US_YLD">#REF!</definedName>
    <definedName name="USD_Yield_Spread" localSheetId="5">#REF!</definedName>
    <definedName name="USD_Yield_Spread" localSheetId="6">#REF!</definedName>
    <definedName name="USD_Yield_Spread" localSheetId="7">#REF!</definedName>
    <definedName name="USD_Yield_Spread">#REF!</definedName>
    <definedName name="USER_ERP" localSheetId="5">#REF!</definedName>
    <definedName name="USER_ERP" localSheetId="6">#REF!</definedName>
    <definedName name="USER_ERP" localSheetId="7">#REF!</definedName>
    <definedName name="USER_ERP">#REF!</definedName>
    <definedName name="ValDate" localSheetId="5">#REF!</definedName>
    <definedName name="ValDate" localSheetId="6">#REF!</definedName>
    <definedName name="ValDate" localSheetId="7">#REF!</definedName>
    <definedName name="ValDate">#REF!</definedName>
    <definedName name="Valuta" localSheetId="5">#REF!</definedName>
    <definedName name="Valuta" localSheetId="6">#REF!</definedName>
    <definedName name="Valuta" localSheetId="7">#REF!</definedName>
    <definedName name="Valuta">#REF!</definedName>
    <definedName name="whichinputs">#REF!</definedName>
    <definedName name="XValues">OFFSET(#REF!,0,0,#REF!,1)</definedName>
    <definedName name="YEAR">#REF!</definedName>
    <definedName name="yesno">#REF!</definedName>
    <definedName name="yieldspreadcountries" localSheetId="5">#REF!</definedName>
    <definedName name="yieldspreadcountries" localSheetId="6">#REF!</definedName>
    <definedName name="yieldspreadcountries" localSheetId="7">#REF!</definedName>
    <definedName name="yieldspreadcountries">#REF!</definedName>
    <definedName name="YValues1" localSheetId="5">OFFSET([0]!XValues,0,1)</definedName>
    <definedName name="YValues1" localSheetId="6">OFFSET([0]!XValues,0,1)</definedName>
    <definedName name="YValues1" localSheetId="7">OFFSET([0]!XValues,0,1)</definedName>
    <definedName name="YValues1">OFFSET([0]!XValues,0,1)</definedName>
    <definedName name="YValues2" localSheetId="5">OFFSET([0]!XValues,0,2)</definedName>
    <definedName name="YValues2" localSheetId="6">OFFSET([0]!XValues,0,2)</definedName>
    <definedName name="YValues2" localSheetId="7">OFFSET([0]!XValues,0,2)</definedName>
    <definedName name="YValues2">OFFSET([0]!XValues,0,2)</definedName>
    <definedName name="YValues3" localSheetId="5">OFFSET([0]!XValues,0,3)</definedName>
    <definedName name="YValues3" localSheetId="6">OFFSET([0]!XValues,0,3)</definedName>
    <definedName name="YValues3" localSheetId="7">OFFSET([0]!XValues,0,3)</definedName>
    <definedName name="YValues3">OFFSET([0]!XValues,0,3)</definedName>
    <definedName name="ZGRAP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4" i="11" l="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AF94" i="10"/>
  <c r="AF93" i="10"/>
  <c r="AF92" i="10"/>
  <c r="AF91" i="10"/>
  <c r="AF90" i="10"/>
  <c r="AF89" i="10"/>
  <c r="AF88" i="10"/>
  <c r="AF87" i="10"/>
  <c r="AF86" i="10"/>
  <c r="AF85" i="10"/>
  <c r="AF84" i="10"/>
  <c r="AF83" i="10"/>
  <c r="AF82" i="10"/>
  <c r="AF81" i="10"/>
  <c r="AF80" i="10"/>
  <c r="AF79" i="10"/>
  <c r="AF78" i="10"/>
  <c r="AF77" i="10"/>
  <c r="AF76" i="10"/>
  <c r="AF75" i="10"/>
  <c r="AF74" i="10"/>
  <c r="AF73" i="10"/>
  <c r="AF72" i="10"/>
  <c r="AF71" i="10"/>
  <c r="AF70" i="10"/>
  <c r="AF69" i="10"/>
  <c r="AF68" i="10"/>
  <c r="AF67" i="10"/>
  <c r="AF66" i="10"/>
  <c r="AF65" i="10"/>
  <c r="AF64" i="10"/>
  <c r="AF63" i="10"/>
  <c r="AF62" i="10"/>
  <c r="AF61" i="10"/>
  <c r="AF60" i="10"/>
  <c r="AF59" i="10"/>
  <c r="AF58" i="10"/>
  <c r="AF57" i="10"/>
  <c r="AF56" i="10"/>
  <c r="AF55" i="10"/>
  <c r="AF54" i="10"/>
  <c r="AF53" i="10"/>
  <c r="AF52" i="10"/>
  <c r="AF51" i="10"/>
  <c r="AF50" i="10"/>
  <c r="AF49" i="10"/>
  <c r="AF48" i="10"/>
  <c r="AF47" i="10"/>
  <c r="AF46" i="10"/>
  <c r="AF45" i="10"/>
  <c r="AF44" i="10"/>
  <c r="AF43" i="10"/>
  <c r="AF42" i="10"/>
  <c r="AF41" i="10"/>
  <c r="AF40" i="10"/>
  <c r="AF39" i="10"/>
  <c r="AF38" i="10"/>
  <c r="AF37" i="10"/>
  <c r="AF36" i="10"/>
  <c r="AF35" i="10"/>
  <c r="AF34" i="10"/>
  <c r="AF33" i="10"/>
  <c r="AF32" i="10"/>
  <c r="AF31" i="10"/>
  <c r="AF30" i="10"/>
  <c r="AF29" i="10"/>
  <c r="AF28" i="10"/>
  <c r="AF27" i="10"/>
  <c r="AF26" i="10"/>
  <c r="AF25" i="10"/>
  <c r="AF24" i="10"/>
  <c r="AF23" i="10"/>
  <c r="AF22" i="10"/>
  <c r="AF21" i="10"/>
  <c r="AF20" i="10"/>
  <c r="AF19" i="10"/>
  <c r="AF18" i="10"/>
  <c r="AF17" i="10"/>
  <c r="AF16" i="10"/>
  <c r="AF15" i="10"/>
  <c r="AF14" i="10"/>
  <c r="AF13" i="10"/>
  <c r="AF12" i="10"/>
  <c r="AF11" i="10"/>
  <c r="AF10" i="10"/>
  <c r="AF9" i="10"/>
  <c r="AF8" i="10"/>
  <c r="AF7" i="10"/>
  <c r="AF6" i="10"/>
  <c r="AF5" i="10"/>
  <c r="AF4" i="10"/>
  <c r="AF3" i="10"/>
  <c r="V5" i="5"/>
  <c r="U5" i="5"/>
  <c r="N5" i="5"/>
  <c r="O5" i="5" s="1"/>
  <c r="H12" i="8" l="1"/>
  <c r="H10" i="8"/>
  <c r="H11" i="8"/>
  <c r="H8" i="8"/>
  <c r="H9" i="8"/>
  <c r="H7" i="8"/>
  <c r="A12339" i="9"/>
  <c r="A12338" i="9"/>
  <c r="A12337" i="9"/>
  <c r="A12336" i="9"/>
  <c r="A12335" i="9"/>
  <c r="A12334" i="9"/>
  <c r="A12333" i="9"/>
  <c r="A12332" i="9"/>
  <c r="A12331" i="9"/>
  <c r="A12330" i="9"/>
  <c r="A12329" i="9"/>
  <c r="A12328" i="9"/>
  <c r="A12327" i="9"/>
  <c r="A12326" i="9"/>
  <c r="A12325" i="9"/>
  <c r="A12324" i="9"/>
  <c r="A12323" i="9"/>
  <c r="A12322" i="9"/>
  <c r="A12321" i="9"/>
  <c r="A12320" i="9"/>
  <c r="A12319" i="9"/>
  <c r="A12318" i="9"/>
  <c r="A12317" i="9"/>
  <c r="A12316" i="9"/>
  <c r="A12315" i="9"/>
  <c r="A12314" i="9"/>
  <c r="A12313" i="9"/>
  <c r="A12312" i="9"/>
  <c r="A12311" i="9"/>
  <c r="A12310" i="9"/>
  <c r="A12309" i="9"/>
  <c r="A12308" i="9"/>
  <c r="A12307" i="9"/>
  <c r="A12306" i="9"/>
  <c r="A12305" i="9"/>
  <c r="A12304" i="9"/>
  <c r="A12303" i="9"/>
  <c r="A12302" i="9"/>
  <c r="A12301" i="9"/>
  <c r="A12300" i="9"/>
  <c r="A12299" i="9"/>
  <c r="A12298" i="9"/>
  <c r="A12297" i="9"/>
  <c r="A12296" i="9"/>
  <c r="A12295" i="9"/>
  <c r="A12294" i="9"/>
  <c r="A12293" i="9"/>
  <c r="A12292" i="9"/>
  <c r="A12291" i="9"/>
  <c r="A12290" i="9"/>
  <c r="A12289" i="9"/>
  <c r="A12288" i="9"/>
  <c r="A12287" i="9"/>
  <c r="A12286" i="9"/>
  <c r="A12285" i="9"/>
  <c r="A12284" i="9"/>
  <c r="A12283" i="9"/>
  <c r="A12282" i="9"/>
  <c r="A12281" i="9"/>
  <c r="A12280" i="9"/>
  <c r="A12279" i="9"/>
  <c r="A12278" i="9"/>
  <c r="A12277" i="9"/>
  <c r="A12276" i="9"/>
  <c r="A12275" i="9"/>
  <c r="A12274" i="9"/>
  <c r="A12273" i="9"/>
  <c r="A12272" i="9"/>
  <c r="A12271" i="9"/>
  <c r="A12270" i="9"/>
  <c r="A12269" i="9"/>
  <c r="A12268" i="9"/>
  <c r="A12267" i="9"/>
  <c r="A12266" i="9"/>
  <c r="A12265" i="9"/>
  <c r="A12264" i="9"/>
  <c r="A12263" i="9"/>
  <c r="A12262" i="9"/>
  <c r="A12261" i="9"/>
  <c r="A12260" i="9"/>
  <c r="A12259" i="9"/>
  <c r="A12258" i="9"/>
  <c r="A12257" i="9"/>
  <c r="A12256" i="9"/>
  <c r="A12255" i="9"/>
  <c r="A12254" i="9"/>
  <c r="A12253" i="9"/>
  <c r="A12252" i="9"/>
  <c r="A12251" i="9"/>
  <c r="A12250" i="9"/>
  <c r="A12249" i="9"/>
  <c r="A12248" i="9"/>
  <c r="A12247" i="9"/>
  <c r="A12246" i="9"/>
  <c r="A12245" i="9"/>
  <c r="A12244" i="9"/>
  <c r="A12243" i="9"/>
  <c r="A12242" i="9"/>
  <c r="A12241" i="9"/>
  <c r="A12240" i="9"/>
  <c r="A12239" i="9"/>
  <c r="A12238" i="9"/>
  <c r="A12237" i="9"/>
  <c r="A12236" i="9"/>
  <c r="A12235" i="9"/>
  <c r="A12234" i="9"/>
  <c r="A12233" i="9"/>
  <c r="A12232" i="9"/>
  <c r="A12231" i="9"/>
  <c r="A12230" i="9"/>
  <c r="A12229" i="9"/>
  <c r="A12228" i="9"/>
  <c r="A12227" i="9"/>
  <c r="A12226" i="9"/>
  <c r="A12225" i="9"/>
  <c r="A12224" i="9"/>
  <c r="A12223" i="9"/>
  <c r="A12222" i="9"/>
  <c r="A12221" i="9"/>
  <c r="A12220" i="9"/>
  <c r="A12219" i="9"/>
  <c r="A12218" i="9"/>
  <c r="A12217" i="9"/>
  <c r="A12216" i="9"/>
  <c r="A12215" i="9"/>
  <c r="A12214" i="9"/>
  <c r="A12213" i="9"/>
  <c r="A12212" i="9"/>
  <c r="A12211" i="9"/>
  <c r="A12210" i="9"/>
  <c r="A12209" i="9"/>
  <c r="A12208" i="9"/>
  <c r="A12207" i="9"/>
  <c r="A12206" i="9"/>
  <c r="A12205" i="9"/>
  <c r="A12204" i="9"/>
  <c r="A12203" i="9"/>
  <c r="A12202" i="9"/>
  <c r="A12201" i="9"/>
  <c r="A12200" i="9"/>
  <c r="A12199" i="9"/>
  <c r="A12198" i="9"/>
  <c r="A12197" i="9"/>
  <c r="A12196" i="9"/>
  <c r="A12195" i="9"/>
  <c r="A12194" i="9"/>
  <c r="A12193" i="9"/>
  <c r="A12192" i="9"/>
  <c r="A12191" i="9"/>
  <c r="A12190" i="9"/>
  <c r="A12189" i="9"/>
  <c r="A12188" i="9"/>
  <c r="A12187" i="9"/>
  <c r="A12186" i="9"/>
  <c r="A12185" i="9"/>
  <c r="A12184" i="9"/>
  <c r="A12183" i="9"/>
  <c r="A12182" i="9"/>
  <c r="A12181" i="9"/>
  <c r="A12180" i="9"/>
  <c r="A12179" i="9"/>
  <c r="A12178" i="9"/>
  <c r="A12177" i="9"/>
  <c r="A12176" i="9"/>
  <c r="A12175" i="9"/>
  <c r="A12174" i="9"/>
  <c r="A12173" i="9"/>
  <c r="A12172" i="9"/>
  <c r="A12171" i="9"/>
  <c r="A12170" i="9"/>
  <c r="A12169" i="9"/>
  <c r="A12168" i="9"/>
  <c r="A12167" i="9"/>
  <c r="A12166" i="9"/>
  <c r="A12165" i="9"/>
  <c r="A12164" i="9"/>
  <c r="A12163" i="9"/>
  <c r="A12162" i="9"/>
  <c r="A12161" i="9"/>
  <c r="A12160" i="9"/>
  <c r="A12159" i="9"/>
  <c r="A12158" i="9"/>
  <c r="A12157" i="9"/>
  <c r="A12156" i="9"/>
  <c r="A12155" i="9"/>
  <c r="A12154" i="9"/>
  <c r="A12153" i="9"/>
  <c r="A12152" i="9"/>
  <c r="A12151" i="9"/>
  <c r="A12150" i="9"/>
  <c r="A12149" i="9"/>
  <c r="A12148" i="9"/>
  <c r="A12147" i="9"/>
  <c r="A12146" i="9"/>
  <c r="A12145" i="9"/>
  <c r="A12144" i="9"/>
  <c r="A12143" i="9"/>
  <c r="A12142" i="9"/>
  <c r="A12141" i="9"/>
  <c r="A12140" i="9"/>
  <c r="A12139" i="9"/>
  <c r="A12138" i="9"/>
  <c r="A12137" i="9"/>
  <c r="A12136" i="9"/>
  <c r="A12135" i="9"/>
  <c r="A12134" i="9"/>
  <c r="A12133" i="9"/>
  <c r="A12132" i="9"/>
  <c r="A12131" i="9"/>
  <c r="A12130" i="9"/>
  <c r="A12129" i="9"/>
  <c r="A12128" i="9"/>
  <c r="A12127" i="9"/>
  <c r="A12126" i="9"/>
  <c r="A12125" i="9"/>
  <c r="A12124" i="9"/>
  <c r="A12123" i="9"/>
  <c r="A12122" i="9"/>
  <c r="A12121" i="9"/>
  <c r="A12120" i="9"/>
  <c r="A12119" i="9"/>
  <c r="A12118" i="9"/>
  <c r="A12117" i="9"/>
  <c r="A12116" i="9"/>
  <c r="A12115" i="9"/>
  <c r="A12114" i="9"/>
  <c r="A12113" i="9"/>
  <c r="A12112" i="9"/>
  <c r="A12111" i="9"/>
  <c r="A12110" i="9"/>
  <c r="A12109" i="9"/>
  <c r="A12108" i="9"/>
  <c r="A12107" i="9"/>
  <c r="A12106" i="9"/>
  <c r="A12105" i="9"/>
  <c r="A12104" i="9"/>
  <c r="A12103" i="9"/>
  <c r="A12102" i="9"/>
  <c r="A12101" i="9"/>
  <c r="A12100" i="9"/>
  <c r="A12099" i="9"/>
  <c r="A12098" i="9"/>
  <c r="A12097" i="9"/>
  <c r="A12096" i="9"/>
  <c r="A12095" i="9"/>
  <c r="A12094" i="9"/>
  <c r="A12093" i="9"/>
  <c r="A12092" i="9"/>
  <c r="A12091" i="9"/>
  <c r="A12090" i="9"/>
  <c r="A12089" i="9"/>
  <c r="A12088" i="9"/>
  <c r="A12087" i="9"/>
  <c r="A12086" i="9"/>
  <c r="A12085" i="9"/>
  <c r="A12084" i="9"/>
  <c r="A12083" i="9"/>
  <c r="A12082" i="9"/>
  <c r="A12081" i="9"/>
  <c r="A12080" i="9"/>
  <c r="A12079" i="9"/>
  <c r="A12078" i="9"/>
  <c r="A12077" i="9"/>
  <c r="A12076" i="9"/>
  <c r="A12075" i="9"/>
  <c r="A12074" i="9"/>
  <c r="A12073" i="9"/>
  <c r="A12072" i="9"/>
  <c r="A12071" i="9"/>
  <c r="A12070" i="9"/>
  <c r="A12069" i="9"/>
  <c r="A12068" i="9"/>
  <c r="A12067" i="9"/>
  <c r="A12066" i="9"/>
  <c r="A12065" i="9"/>
  <c r="A12064" i="9"/>
  <c r="A12063" i="9"/>
  <c r="A12062" i="9"/>
  <c r="A12061" i="9"/>
  <c r="A12060" i="9"/>
  <c r="A12059" i="9"/>
  <c r="A12058" i="9"/>
  <c r="A12057" i="9"/>
  <c r="A12056" i="9"/>
  <c r="A12055" i="9"/>
  <c r="A12054" i="9"/>
  <c r="A12053" i="9"/>
  <c r="A12052" i="9"/>
  <c r="A12051" i="9"/>
  <c r="A12050" i="9"/>
  <c r="A12049" i="9"/>
  <c r="A12048" i="9"/>
  <c r="A12047" i="9"/>
  <c r="A12046" i="9"/>
  <c r="A12045" i="9"/>
  <c r="A12044" i="9"/>
  <c r="A12043" i="9"/>
  <c r="A12042" i="9"/>
  <c r="A12041" i="9"/>
  <c r="A12040" i="9"/>
  <c r="A12039" i="9"/>
  <c r="A12038" i="9"/>
  <c r="A12037" i="9"/>
  <c r="A12036" i="9"/>
  <c r="A12035" i="9"/>
  <c r="A12034" i="9"/>
  <c r="A12033" i="9"/>
  <c r="A12032" i="9"/>
  <c r="A12031" i="9"/>
  <c r="A12030" i="9"/>
  <c r="A12029" i="9"/>
  <c r="A12028" i="9"/>
  <c r="A12027" i="9"/>
  <c r="A12026" i="9"/>
  <c r="A12025" i="9"/>
  <c r="A12024" i="9"/>
  <c r="A12023" i="9"/>
  <c r="A12022" i="9"/>
  <c r="A12021" i="9"/>
  <c r="A12020" i="9"/>
  <c r="A12019" i="9"/>
  <c r="A12018" i="9"/>
  <c r="A12017" i="9"/>
  <c r="A12016" i="9"/>
  <c r="A12015" i="9"/>
  <c r="A12014" i="9"/>
  <c r="A12013" i="9"/>
  <c r="A12012" i="9"/>
  <c r="A12011" i="9"/>
  <c r="A12010" i="9"/>
  <c r="A12009" i="9"/>
  <c r="A12008" i="9"/>
  <c r="A12007" i="9"/>
  <c r="A12006" i="9"/>
  <c r="A12005" i="9"/>
  <c r="A12004" i="9"/>
  <c r="A12003" i="9"/>
  <c r="A12002" i="9"/>
  <c r="A12001" i="9"/>
  <c r="A12000" i="9"/>
  <c r="A11999" i="9"/>
  <c r="A11998" i="9"/>
  <c r="A11997" i="9"/>
  <c r="A11996" i="9"/>
  <c r="A11995" i="9"/>
  <c r="A11994" i="9"/>
  <c r="A11993" i="9"/>
  <c r="A11992" i="9"/>
  <c r="A11991" i="9"/>
  <c r="A11990" i="9"/>
  <c r="A11989" i="9"/>
  <c r="A11988" i="9"/>
  <c r="A11987" i="9"/>
  <c r="A11986" i="9"/>
  <c r="A11985" i="9"/>
  <c r="A11984" i="9"/>
  <c r="A11983" i="9"/>
  <c r="A11982" i="9"/>
  <c r="A11981" i="9"/>
  <c r="A11980" i="9"/>
  <c r="A11979" i="9"/>
  <c r="A11978" i="9"/>
  <c r="A11977" i="9"/>
  <c r="A11976" i="9"/>
  <c r="A11975" i="9"/>
  <c r="A11974" i="9"/>
  <c r="A11973" i="9"/>
  <c r="A11972" i="9"/>
  <c r="A11971" i="9"/>
  <c r="A11970" i="9"/>
  <c r="A11969" i="9"/>
  <c r="A11968" i="9"/>
  <c r="A11967" i="9"/>
  <c r="A11966" i="9"/>
  <c r="A11965" i="9"/>
  <c r="A11964" i="9"/>
  <c r="A11963" i="9"/>
  <c r="A11962" i="9"/>
  <c r="A11961" i="9"/>
  <c r="A11960" i="9"/>
  <c r="A11959" i="9"/>
  <c r="A11958" i="9"/>
  <c r="A11957" i="9"/>
  <c r="A11956" i="9"/>
  <c r="A11955" i="9"/>
  <c r="A11954" i="9"/>
  <c r="A11953" i="9"/>
  <c r="A11952" i="9"/>
  <c r="A11951" i="9"/>
  <c r="A11950" i="9"/>
  <c r="A11949" i="9"/>
  <c r="A11948" i="9"/>
  <c r="A11947" i="9"/>
  <c r="A11946" i="9"/>
  <c r="A11945" i="9"/>
  <c r="A11944" i="9"/>
  <c r="A11943" i="9"/>
  <c r="A11942" i="9"/>
  <c r="A11941" i="9"/>
  <c r="A11940" i="9"/>
  <c r="A11939" i="9"/>
  <c r="A11938" i="9"/>
  <c r="A11937" i="9"/>
  <c r="A11936" i="9"/>
  <c r="A11935" i="9"/>
  <c r="A11934" i="9"/>
  <c r="A11933" i="9"/>
  <c r="A11932" i="9"/>
  <c r="A11931" i="9"/>
  <c r="A11930" i="9"/>
  <c r="A11929" i="9"/>
  <c r="A11928" i="9"/>
  <c r="A11927" i="9"/>
  <c r="A11926" i="9"/>
  <c r="A11925" i="9"/>
  <c r="A11924" i="9"/>
  <c r="A11923" i="9"/>
  <c r="A11922" i="9"/>
  <c r="A11921" i="9"/>
  <c r="A11920" i="9"/>
  <c r="A11919" i="9"/>
  <c r="A11918" i="9"/>
  <c r="A11917" i="9"/>
  <c r="A11916" i="9"/>
  <c r="A11915" i="9"/>
  <c r="A11914" i="9"/>
  <c r="A11913" i="9"/>
  <c r="A11912" i="9"/>
  <c r="A11911" i="9"/>
  <c r="A11910" i="9"/>
  <c r="A11909" i="9"/>
  <c r="A11908" i="9"/>
  <c r="A11907" i="9"/>
  <c r="A11906" i="9"/>
  <c r="A11905" i="9"/>
  <c r="A11904" i="9"/>
  <c r="A11903" i="9"/>
  <c r="A11902" i="9"/>
  <c r="A11901" i="9"/>
  <c r="A11900" i="9"/>
  <c r="A11899" i="9"/>
  <c r="A11898" i="9"/>
  <c r="A11897" i="9"/>
  <c r="A11896" i="9"/>
  <c r="A11895" i="9"/>
  <c r="A11894" i="9"/>
  <c r="A11893" i="9"/>
  <c r="A11892" i="9"/>
  <c r="A11891" i="9"/>
  <c r="A11890" i="9"/>
  <c r="A11889" i="9"/>
  <c r="A11888" i="9"/>
  <c r="A11887" i="9"/>
  <c r="A11886" i="9"/>
  <c r="A11885" i="9"/>
  <c r="A11884" i="9"/>
  <c r="A11883" i="9"/>
  <c r="A11882" i="9"/>
  <c r="A11881" i="9"/>
  <c r="A11880" i="9"/>
  <c r="A11879" i="9"/>
  <c r="A11878" i="9"/>
  <c r="A11877" i="9"/>
  <c r="A11876" i="9"/>
  <c r="A11875" i="9"/>
  <c r="A11874" i="9"/>
  <c r="A11873" i="9"/>
  <c r="A11872" i="9"/>
  <c r="A11871" i="9"/>
  <c r="A11870" i="9"/>
  <c r="A11869" i="9"/>
  <c r="A11868" i="9"/>
  <c r="A11867" i="9"/>
  <c r="A11866" i="9"/>
  <c r="A11865" i="9"/>
  <c r="A11864" i="9"/>
  <c r="A11863" i="9"/>
  <c r="A11862" i="9"/>
  <c r="A11861" i="9"/>
  <c r="A11860" i="9"/>
  <c r="A11859" i="9"/>
  <c r="A11858" i="9"/>
  <c r="A11857" i="9"/>
  <c r="A11856" i="9"/>
  <c r="A11855" i="9"/>
  <c r="A11854" i="9"/>
  <c r="A11853" i="9"/>
  <c r="A11852" i="9"/>
  <c r="A11851" i="9"/>
  <c r="A11850" i="9"/>
  <c r="A11849" i="9"/>
  <c r="A11848" i="9"/>
  <c r="A11847" i="9"/>
  <c r="A11846" i="9"/>
  <c r="A11845" i="9"/>
  <c r="A11844" i="9"/>
  <c r="A11843" i="9"/>
  <c r="A11842" i="9"/>
  <c r="A11841" i="9"/>
  <c r="A11840" i="9"/>
  <c r="A11839" i="9"/>
  <c r="A11838" i="9"/>
  <c r="A11837" i="9"/>
  <c r="A11836" i="9"/>
  <c r="A11835" i="9"/>
  <c r="A11834" i="9"/>
  <c r="A11833" i="9"/>
  <c r="A11832" i="9"/>
  <c r="A11831" i="9"/>
  <c r="A11830" i="9"/>
  <c r="A11829" i="9"/>
  <c r="A11828" i="9"/>
  <c r="A11827" i="9"/>
  <c r="A11826" i="9"/>
  <c r="A11825" i="9"/>
  <c r="A11824" i="9"/>
  <c r="A11823" i="9"/>
  <c r="A11822" i="9"/>
  <c r="A11821" i="9"/>
  <c r="A11820" i="9"/>
  <c r="A11819" i="9"/>
  <c r="A11818" i="9"/>
  <c r="A11817" i="9"/>
  <c r="A11816" i="9"/>
  <c r="A11815" i="9"/>
  <c r="A11814" i="9"/>
  <c r="A11813" i="9"/>
  <c r="A11812" i="9"/>
  <c r="A11811" i="9"/>
  <c r="A11810" i="9"/>
  <c r="A11809" i="9"/>
  <c r="A11808" i="9"/>
  <c r="A11807" i="9"/>
  <c r="A11806" i="9"/>
  <c r="A11805" i="9"/>
  <c r="A11804" i="9"/>
  <c r="A11803" i="9"/>
  <c r="A11802" i="9"/>
  <c r="A11801" i="9"/>
  <c r="A11800" i="9"/>
  <c r="A11799" i="9"/>
  <c r="A11798" i="9"/>
  <c r="A11797" i="9"/>
  <c r="A11796" i="9"/>
  <c r="A11795" i="9"/>
  <c r="A11794" i="9"/>
  <c r="A11793" i="9"/>
  <c r="A11792" i="9"/>
  <c r="A11791" i="9"/>
  <c r="A11790" i="9"/>
  <c r="A11789" i="9"/>
  <c r="A11788" i="9"/>
  <c r="A11787" i="9"/>
  <c r="A11786" i="9"/>
  <c r="A11785" i="9"/>
  <c r="A11784" i="9"/>
  <c r="A11783" i="9"/>
  <c r="A11782" i="9"/>
  <c r="A11781" i="9"/>
  <c r="A11780" i="9"/>
  <c r="A11779" i="9"/>
  <c r="A11778" i="9"/>
  <c r="A11777" i="9"/>
  <c r="A11776" i="9"/>
  <c r="A11775" i="9"/>
  <c r="A11774" i="9"/>
  <c r="A11773" i="9"/>
  <c r="A11772" i="9"/>
  <c r="A11771" i="9"/>
  <c r="A11770" i="9"/>
  <c r="A11769" i="9"/>
  <c r="A11768" i="9"/>
  <c r="A11767" i="9"/>
  <c r="A11766" i="9"/>
  <c r="A11765" i="9"/>
  <c r="A11764" i="9"/>
  <c r="A11763" i="9"/>
  <c r="A11762" i="9"/>
  <c r="A11761" i="9"/>
  <c r="A11760" i="9"/>
  <c r="A11759" i="9"/>
  <c r="A11758" i="9"/>
  <c r="A11757" i="9"/>
  <c r="A11756" i="9"/>
  <c r="A11755" i="9"/>
  <c r="A11754" i="9"/>
  <c r="A11753" i="9"/>
  <c r="A11752" i="9"/>
  <c r="A11751" i="9"/>
  <c r="A11750" i="9"/>
  <c r="A11749" i="9"/>
  <c r="A11748" i="9"/>
  <c r="A11747" i="9"/>
  <c r="A11746" i="9"/>
  <c r="A11745" i="9"/>
  <c r="A11744" i="9"/>
  <c r="A11743" i="9"/>
  <c r="A11742" i="9"/>
  <c r="A11741" i="9"/>
  <c r="A11740" i="9"/>
  <c r="A11739" i="9"/>
  <c r="A11738" i="9"/>
  <c r="A11737" i="9"/>
  <c r="A11736" i="9"/>
  <c r="A11735" i="9"/>
  <c r="A11734" i="9"/>
  <c r="A11733" i="9"/>
  <c r="A11732" i="9"/>
  <c r="A11731" i="9"/>
  <c r="A11730" i="9"/>
  <c r="A11729" i="9"/>
  <c r="A11728" i="9"/>
  <c r="A11727" i="9"/>
  <c r="A11726" i="9"/>
  <c r="A11725" i="9"/>
  <c r="A11724" i="9"/>
  <c r="A11723" i="9"/>
  <c r="A11722" i="9"/>
  <c r="A11721" i="9"/>
  <c r="A11720" i="9"/>
  <c r="A11719" i="9"/>
  <c r="A11718" i="9"/>
  <c r="A11717" i="9"/>
  <c r="A11716" i="9"/>
  <c r="A11715" i="9"/>
  <c r="A11714" i="9"/>
  <c r="A11713" i="9"/>
  <c r="A11712" i="9"/>
  <c r="A11711" i="9"/>
  <c r="A11710" i="9"/>
  <c r="A11709" i="9"/>
  <c r="A11708" i="9"/>
  <c r="A11707" i="9"/>
  <c r="A11706" i="9"/>
  <c r="A11705" i="9"/>
  <c r="A11704" i="9"/>
  <c r="A11703" i="9"/>
  <c r="A11702" i="9"/>
  <c r="A11701" i="9"/>
  <c r="A11700" i="9"/>
  <c r="A11699" i="9"/>
  <c r="A11698" i="9"/>
  <c r="A11697" i="9"/>
  <c r="A11696" i="9"/>
  <c r="A11695" i="9"/>
  <c r="A11694" i="9"/>
  <c r="A11693" i="9"/>
  <c r="A11692" i="9"/>
  <c r="A11691" i="9"/>
  <c r="A11690" i="9"/>
  <c r="A11689" i="9"/>
  <c r="A11688" i="9"/>
  <c r="A11687" i="9"/>
  <c r="A11686" i="9"/>
  <c r="A11685" i="9"/>
  <c r="A11684" i="9"/>
  <c r="A11683" i="9"/>
  <c r="A11682" i="9"/>
  <c r="A11681" i="9"/>
  <c r="A11680" i="9"/>
  <c r="A11679" i="9"/>
  <c r="A11678" i="9"/>
  <c r="A11677" i="9"/>
  <c r="A11676" i="9"/>
  <c r="A11675" i="9"/>
  <c r="A11674" i="9"/>
  <c r="A11673" i="9"/>
  <c r="A11672" i="9"/>
  <c r="A11671" i="9"/>
  <c r="A11670" i="9"/>
  <c r="A11669" i="9"/>
  <c r="A11668" i="9"/>
  <c r="A11667" i="9"/>
  <c r="A11666" i="9"/>
  <c r="A11665" i="9"/>
  <c r="A11664" i="9"/>
  <c r="A11663" i="9"/>
  <c r="A11662" i="9"/>
  <c r="A11661" i="9"/>
  <c r="A11660" i="9"/>
  <c r="A11659" i="9"/>
  <c r="A11658" i="9"/>
  <c r="A11657" i="9"/>
  <c r="A11656" i="9"/>
  <c r="A11655" i="9"/>
  <c r="A11654" i="9"/>
  <c r="A11653" i="9"/>
  <c r="A11652" i="9"/>
  <c r="A11651" i="9"/>
  <c r="A11650" i="9"/>
  <c r="A11649" i="9"/>
  <c r="A11648" i="9"/>
  <c r="A11647" i="9"/>
  <c r="A11646" i="9"/>
  <c r="A11645" i="9"/>
  <c r="A11644" i="9"/>
  <c r="A11643" i="9"/>
  <c r="A11642" i="9"/>
  <c r="A11641" i="9"/>
  <c r="A11640" i="9"/>
  <c r="A11639" i="9"/>
  <c r="A11638" i="9"/>
  <c r="A11637" i="9"/>
  <c r="A11636" i="9"/>
  <c r="A11635" i="9"/>
  <c r="A11634" i="9"/>
  <c r="A11633" i="9"/>
  <c r="A11632" i="9"/>
  <c r="A11631" i="9"/>
  <c r="A11630" i="9"/>
  <c r="A11629" i="9"/>
  <c r="A11628" i="9"/>
  <c r="A11627" i="9"/>
  <c r="A11626" i="9"/>
  <c r="A11625" i="9"/>
  <c r="A11624" i="9"/>
  <c r="A11623" i="9"/>
  <c r="A11622" i="9"/>
  <c r="A11621" i="9"/>
  <c r="A11620" i="9"/>
  <c r="A11619" i="9"/>
  <c r="A11618" i="9"/>
  <c r="A11617" i="9"/>
  <c r="A11616" i="9"/>
  <c r="A11615" i="9"/>
  <c r="A11614" i="9"/>
  <c r="A11613" i="9"/>
  <c r="A11612" i="9"/>
  <c r="A11611" i="9"/>
  <c r="A11610" i="9"/>
  <c r="A11609" i="9"/>
  <c r="A11608" i="9"/>
  <c r="A11607" i="9"/>
  <c r="A11606" i="9"/>
  <c r="A11605" i="9"/>
  <c r="A11604" i="9"/>
  <c r="A11603" i="9"/>
  <c r="A11602" i="9"/>
  <c r="A11601" i="9"/>
  <c r="A11600" i="9"/>
  <c r="A11599" i="9"/>
  <c r="A11598" i="9"/>
  <c r="A11597" i="9"/>
  <c r="A11596" i="9"/>
  <c r="A11595" i="9"/>
  <c r="A11594" i="9"/>
  <c r="A11593" i="9"/>
  <c r="A11592" i="9"/>
  <c r="A11591" i="9"/>
  <c r="A11590" i="9"/>
  <c r="A11589" i="9"/>
  <c r="A11588" i="9"/>
  <c r="A11587" i="9"/>
  <c r="A11586" i="9"/>
  <c r="A11585" i="9"/>
  <c r="A11584" i="9"/>
  <c r="A11583" i="9"/>
  <c r="A11582" i="9"/>
  <c r="A11581" i="9"/>
  <c r="A11580" i="9"/>
  <c r="A11579" i="9"/>
  <c r="A11578" i="9"/>
  <c r="A11577" i="9"/>
  <c r="A11576" i="9"/>
  <c r="A11575" i="9"/>
  <c r="A11574" i="9"/>
  <c r="A11573" i="9"/>
  <c r="A11572" i="9"/>
  <c r="A11571" i="9"/>
  <c r="A11570" i="9"/>
  <c r="A11569" i="9"/>
  <c r="A11568" i="9"/>
  <c r="A11567" i="9"/>
  <c r="A11566" i="9"/>
  <c r="A11565" i="9"/>
  <c r="A11564" i="9"/>
  <c r="A11563" i="9"/>
  <c r="A11562" i="9"/>
  <c r="A11561" i="9"/>
  <c r="A11560" i="9"/>
  <c r="A11559" i="9"/>
  <c r="A11558" i="9"/>
  <c r="A11557" i="9"/>
  <c r="A11556" i="9"/>
  <c r="A11555" i="9"/>
  <c r="A11554" i="9"/>
  <c r="A11553" i="9"/>
  <c r="A11552" i="9"/>
  <c r="A11551" i="9"/>
  <c r="A11550" i="9"/>
  <c r="A11549" i="9"/>
  <c r="A11548" i="9"/>
  <c r="A11547" i="9"/>
  <c r="A11546" i="9"/>
  <c r="A11545" i="9"/>
  <c r="A11544" i="9"/>
  <c r="A11543" i="9"/>
  <c r="A11542" i="9"/>
  <c r="A11541" i="9"/>
  <c r="A11540" i="9"/>
  <c r="A11539" i="9"/>
  <c r="A11538" i="9"/>
  <c r="A11537" i="9"/>
  <c r="A11536" i="9"/>
  <c r="A11535" i="9"/>
  <c r="A11534" i="9"/>
  <c r="A11533" i="9"/>
  <c r="A11532" i="9"/>
  <c r="A11531" i="9"/>
  <c r="A11530" i="9"/>
  <c r="A11529" i="9"/>
  <c r="A11528" i="9"/>
  <c r="A11527" i="9"/>
  <c r="A11526" i="9"/>
  <c r="A11525" i="9"/>
  <c r="A11524" i="9"/>
  <c r="A11523" i="9"/>
  <c r="A11522" i="9"/>
  <c r="A11521" i="9"/>
  <c r="A11520" i="9"/>
  <c r="A11519" i="9"/>
  <c r="A11518" i="9"/>
  <c r="A11517" i="9"/>
  <c r="A11516" i="9"/>
  <c r="A11515" i="9"/>
  <c r="A11514" i="9"/>
  <c r="A11513" i="9"/>
  <c r="A11512" i="9"/>
  <c r="A11511" i="9"/>
  <c r="A11510" i="9"/>
  <c r="A11509" i="9"/>
  <c r="A11508" i="9"/>
  <c r="A11507" i="9"/>
  <c r="A11506" i="9"/>
  <c r="A11505" i="9"/>
  <c r="A11504" i="9"/>
  <c r="A11503" i="9"/>
  <c r="A11502" i="9"/>
  <c r="A11501" i="9"/>
  <c r="A11500" i="9"/>
  <c r="A11499" i="9"/>
  <c r="A11498" i="9"/>
  <c r="A11497" i="9"/>
  <c r="A11496" i="9"/>
  <c r="A11495" i="9"/>
  <c r="A11494" i="9"/>
  <c r="A11493" i="9"/>
  <c r="A11492" i="9"/>
  <c r="A11491" i="9"/>
  <c r="A11490" i="9"/>
  <c r="A11489" i="9"/>
  <c r="A11488" i="9"/>
  <c r="A11487" i="9"/>
  <c r="A11486" i="9"/>
  <c r="A11485" i="9"/>
  <c r="A11484" i="9"/>
  <c r="A11483" i="9"/>
  <c r="A11482" i="9"/>
  <c r="A11481" i="9"/>
  <c r="A11480" i="9"/>
  <c r="A11479" i="9"/>
  <c r="A11478" i="9"/>
  <c r="A11477" i="9"/>
  <c r="A11476" i="9"/>
  <c r="A11475" i="9"/>
  <c r="A11474" i="9"/>
  <c r="A11473" i="9"/>
  <c r="A11472" i="9"/>
  <c r="A11471" i="9"/>
  <c r="A11470" i="9"/>
  <c r="A11469" i="9"/>
  <c r="A11468" i="9"/>
  <c r="A11467" i="9"/>
  <c r="A11466" i="9"/>
  <c r="A11465" i="9"/>
  <c r="A11464" i="9"/>
  <c r="A11463" i="9"/>
  <c r="A11462" i="9"/>
  <c r="A11461" i="9"/>
  <c r="A11460" i="9"/>
  <c r="A11459" i="9"/>
  <c r="A11458" i="9"/>
  <c r="A11457" i="9"/>
  <c r="A11456" i="9"/>
  <c r="A11455" i="9"/>
  <c r="A11454" i="9"/>
  <c r="A11453" i="9"/>
  <c r="A11452" i="9"/>
  <c r="A11451" i="9"/>
  <c r="A11450" i="9"/>
  <c r="A11449" i="9"/>
  <c r="A11448" i="9"/>
  <c r="A11447" i="9"/>
  <c r="A11446" i="9"/>
  <c r="A11445" i="9"/>
  <c r="A11444" i="9"/>
  <c r="A11443" i="9"/>
  <c r="A11442" i="9"/>
  <c r="A11441" i="9"/>
  <c r="A11440" i="9"/>
  <c r="A11439" i="9"/>
  <c r="A11438" i="9"/>
  <c r="A11437" i="9"/>
  <c r="A11436" i="9"/>
  <c r="A11435" i="9"/>
  <c r="A11434" i="9"/>
  <c r="A11433" i="9"/>
  <c r="A11432" i="9"/>
  <c r="A11431" i="9"/>
  <c r="A11430" i="9"/>
  <c r="A11429" i="9"/>
  <c r="A11428" i="9"/>
  <c r="A11427" i="9"/>
  <c r="A11426" i="9"/>
  <c r="A11425" i="9"/>
  <c r="A11424" i="9"/>
  <c r="A11423" i="9"/>
  <c r="A11422" i="9"/>
  <c r="A11421" i="9"/>
  <c r="A11420" i="9"/>
  <c r="A11419" i="9"/>
  <c r="A11418" i="9"/>
  <c r="A11417" i="9"/>
  <c r="A11416" i="9"/>
  <c r="A11415" i="9"/>
  <c r="A11414" i="9"/>
  <c r="A11413" i="9"/>
  <c r="A11412" i="9"/>
  <c r="A11411" i="9"/>
  <c r="A11410" i="9"/>
  <c r="A11409" i="9"/>
  <c r="A11408" i="9"/>
  <c r="A11407" i="9"/>
  <c r="A11406" i="9"/>
  <c r="A11405" i="9"/>
  <c r="A11404" i="9"/>
  <c r="A11403" i="9"/>
  <c r="A11402" i="9"/>
  <c r="A11401" i="9"/>
  <c r="A11400" i="9"/>
  <c r="A11399" i="9"/>
  <c r="A11398" i="9"/>
  <c r="A11397" i="9"/>
  <c r="A11396" i="9"/>
  <c r="A11395" i="9"/>
  <c r="A11394" i="9"/>
  <c r="A11393" i="9"/>
  <c r="A11392" i="9"/>
  <c r="A11391" i="9"/>
  <c r="A11390" i="9"/>
  <c r="A11389" i="9"/>
  <c r="A11388" i="9"/>
  <c r="A11387" i="9"/>
  <c r="A11386" i="9"/>
  <c r="A11385" i="9"/>
  <c r="A11384" i="9"/>
  <c r="A11383" i="9"/>
  <c r="A11382" i="9"/>
  <c r="A11381" i="9"/>
  <c r="A11380" i="9"/>
  <c r="A11379" i="9"/>
  <c r="A11378" i="9"/>
  <c r="A11377" i="9"/>
  <c r="A11376" i="9"/>
  <c r="A11375" i="9"/>
  <c r="A11374" i="9"/>
  <c r="A11373" i="9"/>
  <c r="A11372" i="9"/>
  <c r="A11371" i="9"/>
  <c r="A11370" i="9"/>
  <c r="A11369" i="9"/>
  <c r="A11368" i="9"/>
  <c r="A11367" i="9"/>
  <c r="A11366" i="9"/>
  <c r="A11365" i="9"/>
  <c r="A11364" i="9"/>
  <c r="A11363" i="9"/>
  <c r="A11362" i="9"/>
  <c r="A11361" i="9"/>
  <c r="A11360" i="9"/>
  <c r="A11359" i="9"/>
  <c r="A11358" i="9"/>
  <c r="A11357" i="9"/>
  <c r="A11356" i="9"/>
  <c r="A11355" i="9"/>
  <c r="A11354" i="9"/>
  <c r="A11353" i="9"/>
  <c r="A11352" i="9"/>
  <c r="A11351" i="9"/>
  <c r="A11350" i="9"/>
  <c r="A11349" i="9"/>
  <c r="A11348" i="9"/>
  <c r="A11347" i="9"/>
  <c r="A11346" i="9"/>
  <c r="A11345" i="9"/>
  <c r="A11344" i="9"/>
  <c r="A11343" i="9"/>
  <c r="A11342" i="9"/>
  <c r="A11341" i="9"/>
  <c r="A11340" i="9"/>
  <c r="A11339" i="9"/>
  <c r="A11338" i="9"/>
  <c r="A11337" i="9"/>
  <c r="A11336" i="9"/>
  <c r="A11335" i="9"/>
  <c r="A11334" i="9"/>
  <c r="A11333" i="9"/>
  <c r="A11332" i="9"/>
  <c r="A11331" i="9"/>
  <c r="A11330" i="9"/>
  <c r="A11329" i="9"/>
  <c r="A11328" i="9"/>
  <c r="A11327" i="9"/>
  <c r="A11326" i="9"/>
  <c r="A11325" i="9"/>
  <c r="A11324" i="9"/>
  <c r="A11323" i="9"/>
  <c r="A11322" i="9"/>
  <c r="A11321" i="9"/>
  <c r="A11320" i="9"/>
  <c r="A11319" i="9"/>
  <c r="A11318" i="9"/>
  <c r="A11317" i="9"/>
  <c r="A11316" i="9"/>
  <c r="A11315" i="9"/>
  <c r="A11314" i="9"/>
  <c r="A11313" i="9"/>
  <c r="A11312" i="9"/>
  <c r="A11311" i="9"/>
  <c r="A11310" i="9"/>
  <c r="A11309" i="9"/>
  <c r="A11308" i="9"/>
  <c r="A11307" i="9"/>
  <c r="A11306" i="9"/>
  <c r="A11305" i="9"/>
  <c r="A11304" i="9"/>
  <c r="A11303" i="9"/>
  <c r="A11302" i="9"/>
  <c r="A11301" i="9"/>
  <c r="A11300" i="9"/>
  <c r="A11299" i="9"/>
  <c r="A11298" i="9"/>
  <c r="A11297" i="9"/>
  <c r="A11296" i="9"/>
  <c r="A11295" i="9"/>
  <c r="A11294" i="9"/>
  <c r="A11293" i="9"/>
  <c r="A11292" i="9"/>
  <c r="A11291" i="9"/>
  <c r="A11290" i="9"/>
  <c r="A11289" i="9"/>
  <c r="A11288" i="9"/>
  <c r="A11287" i="9"/>
  <c r="A11286" i="9"/>
  <c r="A11285" i="9"/>
  <c r="A11284" i="9"/>
  <c r="A11283" i="9"/>
  <c r="A11282" i="9"/>
  <c r="A11281" i="9"/>
  <c r="A11280" i="9"/>
  <c r="A11279" i="9"/>
  <c r="A11278" i="9"/>
  <c r="A11277" i="9"/>
  <c r="A11276" i="9"/>
  <c r="A11275" i="9"/>
  <c r="A11274" i="9"/>
  <c r="A11273" i="9"/>
  <c r="A11272" i="9"/>
  <c r="A11271" i="9"/>
  <c r="A11270" i="9"/>
  <c r="A11269" i="9"/>
  <c r="A11268" i="9"/>
  <c r="A11267" i="9"/>
  <c r="A11266" i="9"/>
  <c r="A11265" i="9"/>
  <c r="A11264" i="9"/>
  <c r="A11263" i="9"/>
  <c r="A11262" i="9"/>
  <c r="A11261" i="9"/>
  <c r="A11260" i="9"/>
  <c r="A11259" i="9"/>
  <c r="A11258" i="9"/>
  <c r="A11257" i="9"/>
  <c r="A11256" i="9"/>
  <c r="A11255" i="9"/>
  <c r="A11254" i="9"/>
  <c r="A11253" i="9"/>
  <c r="A11252" i="9"/>
  <c r="A11251" i="9"/>
  <c r="A11250" i="9"/>
  <c r="A11249" i="9"/>
  <c r="A11248" i="9"/>
  <c r="A11247" i="9"/>
  <c r="A11246" i="9"/>
  <c r="A11245" i="9"/>
  <c r="A11244" i="9"/>
  <c r="A11243" i="9"/>
  <c r="A11242" i="9"/>
  <c r="A11241" i="9"/>
  <c r="A11240" i="9"/>
  <c r="A11239" i="9"/>
  <c r="A11238" i="9"/>
  <c r="A11237" i="9"/>
  <c r="A11236" i="9"/>
  <c r="A11235" i="9"/>
  <c r="A11234" i="9"/>
  <c r="A11233" i="9"/>
  <c r="A11232" i="9"/>
  <c r="A11231" i="9"/>
  <c r="A11230" i="9"/>
  <c r="A11229" i="9"/>
  <c r="A11228" i="9"/>
  <c r="A11227" i="9"/>
  <c r="A11226" i="9"/>
  <c r="A11225" i="9"/>
  <c r="A11224" i="9"/>
  <c r="A11223" i="9"/>
  <c r="A11222" i="9"/>
  <c r="A11221" i="9"/>
  <c r="A11220" i="9"/>
  <c r="A11219" i="9"/>
  <c r="A11218" i="9"/>
  <c r="A11217" i="9"/>
  <c r="A11216" i="9"/>
  <c r="A11215" i="9"/>
  <c r="A11214" i="9"/>
  <c r="A11213" i="9"/>
  <c r="A11212" i="9"/>
  <c r="A11211" i="9"/>
  <c r="A11210" i="9"/>
  <c r="A11209" i="9"/>
  <c r="A11208" i="9"/>
  <c r="A11207" i="9"/>
  <c r="A11206" i="9"/>
  <c r="A11205" i="9"/>
  <c r="A11204" i="9"/>
  <c r="A11203" i="9"/>
  <c r="A11202" i="9"/>
  <c r="A11201" i="9"/>
  <c r="A11200" i="9"/>
  <c r="A11199" i="9"/>
  <c r="A11198" i="9"/>
  <c r="A11197" i="9"/>
  <c r="A11196" i="9"/>
  <c r="A11195" i="9"/>
  <c r="A11194" i="9"/>
  <c r="A11193" i="9"/>
  <c r="A11192" i="9"/>
  <c r="A11191" i="9"/>
  <c r="A11190" i="9"/>
  <c r="A11189" i="9"/>
  <c r="A11188" i="9"/>
  <c r="A11187" i="9"/>
  <c r="A11186" i="9"/>
  <c r="A11185" i="9"/>
  <c r="A11184" i="9"/>
  <c r="A11183" i="9"/>
  <c r="A11182" i="9"/>
  <c r="A11181" i="9"/>
  <c r="A11180" i="9"/>
  <c r="A11179" i="9"/>
  <c r="A11178" i="9"/>
  <c r="A11177" i="9"/>
  <c r="A11176" i="9"/>
  <c r="A11175" i="9"/>
  <c r="A11174" i="9"/>
  <c r="A11173" i="9"/>
  <c r="A11172" i="9"/>
  <c r="A11171" i="9"/>
  <c r="A11170" i="9"/>
  <c r="A11169" i="9"/>
  <c r="A11168" i="9"/>
  <c r="A11167" i="9"/>
  <c r="A11166" i="9"/>
  <c r="A11165" i="9"/>
  <c r="A11164" i="9"/>
  <c r="A11163" i="9"/>
  <c r="A11162" i="9"/>
  <c r="A11161" i="9"/>
  <c r="A11160" i="9"/>
  <c r="A11159" i="9"/>
  <c r="A11158" i="9"/>
  <c r="A11157" i="9"/>
  <c r="A11156" i="9"/>
  <c r="A11155" i="9"/>
  <c r="A11154" i="9"/>
  <c r="A11153" i="9"/>
  <c r="A11152" i="9"/>
  <c r="A11151" i="9"/>
  <c r="A11150" i="9"/>
  <c r="A11149" i="9"/>
  <c r="A11148" i="9"/>
  <c r="A11147" i="9"/>
  <c r="A11146" i="9"/>
  <c r="A11145" i="9"/>
  <c r="A11144" i="9"/>
  <c r="A11143" i="9"/>
  <c r="A11142" i="9"/>
  <c r="A11141" i="9"/>
  <c r="A11140" i="9"/>
  <c r="A11139" i="9"/>
  <c r="A11138" i="9"/>
  <c r="A11137" i="9"/>
  <c r="A11136" i="9"/>
  <c r="A11135" i="9"/>
  <c r="A11134" i="9"/>
  <c r="A11133" i="9"/>
  <c r="A11132" i="9"/>
  <c r="A11131" i="9"/>
  <c r="A11130" i="9"/>
  <c r="A11129" i="9"/>
  <c r="A11128" i="9"/>
  <c r="A11127" i="9"/>
  <c r="A11126" i="9"/>
  <c r="A11125" i="9"/>
  <c r="A11124" i="9"/>
  <c r="A11123" i="9"/>
  <c r="A11122" i="9"/>
  <c r="A11121" i="9"/>
  <c r="A11120" i="9"/>
  <c r="A11119" i="9"/>
  <c r="A11118" i="9"/>
  <c r="A11117" i="9"/>
  <c r="A11116" i="9"/>
  <c r="A11115" i="9"/>
  <c r="A11114" i="9"/>
  <c r="A11113" i="9"/>
  <c r="A11112" i="9"/>
  <c r="A11111" i="9"/>
  <c r="A11110" i="9"/>
  <c r="A11109" i="9"/>
  <c r="A11108" i="9"/>
  <c r="A11107" i="9"/>
  <c r="A11106" i="9"/>
  <c r="A11105" i="9"/>
  <c r="A11104" i="9"/>
  <c r="A11103" i="9"/>
  <c r="A11102" i="9"/>
  <c r="A11101" i="9"/>
  <c r="A11100" i="9"/>
  <c r="A11099" i="9"/>
  <c r="A11098" i="9"/>
  <c r="A11097" i="9"/>
  <c r="A11096" i="9"/>
  <c r="A11095" i="9"/>
  <c r="A11094" i="9"/>
  <c r="A11093" i="9"/>
  <c r="A11092" i="9"/>
  <c r="A11091" i="9"/>
  <c r="A11090" i="9"/>
  <c r="A11089" i="9"/>
  <c r="A11088" i="9"/>
  <c r="A11087" i="9"/>
  <c r="A11086" i="9"/>
  <c r="A11085" i="9"/>
  <c r="A11084" i="9"/>
  <c r="A11083" i="9"/>
  <c r="A11082" i="9"/>
  <c r="A11081" i="9"/>
  <c r="A11080" i="9"/>
  <c r="A11079" i="9"/>
  <c r="A11078" i="9"/>
  <c r="A11077" i="9"/>
  <c r="A11076" i="9"/>
  <c r="A11075" i="9"/>
  <c r="A11074" i="9"/>
  <c r="A11073" i="9"/>
  <c r="A11072" i="9"/>
  <c r="A11071" i="9"/>
  <c r="A11070" i="9"/>
  <c r="A11069" i="9"/>
  <c r="A11068" i="9"/>
  <c r="A11067" i="9"/>
  <c r="A11066" i="9"/>
  <c r="A11065" i="9"/>
  <c r="A11064" i="9"/>
  <c r="A11063" i="9"/>
  <c r="A11062" i="9"/>
  <c r="A11061" i="9"/>
  <c r="A11060" i="9"/>
  <c r="A11059" i="9"/>
  <c r="A11058" i="9"/>
  <c r="A11057" i="9"/>
  <c r="A11056" i="9"/>
  <c r="A11055" i="9"/>
  <c r="A11054" i="9"/>
  <c r="A11053" i="9"/>
  <c r="A11052" i="9"/>
  <c r="A11051" i="9"/>
  <c r="A11050" i="9"/>
  <c r="A11049" i="9"/>
  <c r="A11048" i="9"/>
  <c r="A11047" i="9"/>
  <c r="A11046" i="9"/>
  <c r="A11045" i="9"/>
  <c r="A11044" i="9"/>
  <c r="A11043" i="9"/>
  <c r="A11042" i="9"/>
  <c r="A11041" i="9"/>
  <c r="A11040" i="9"/>
  <c r="A11039" i="9"/>
  <c r="A11038" i="9"/>
  <c r="A11037" i="9"/>
  <c r="A11036" i="9"/>
  <c r="A11035" i="9"/>
  <c r="A11034" i="9"/>
  <c r="A11033" i="9"/>
  <c r="A11032" i="9"/>
  <c r="A11031" i="9"/>
  <c r="A11030" i="9"/>
  <c r="A11029" i="9"/>
  <c r="A11028" i="9"/>
  <c r="A11027" i="9"/>
  <c r="A11026" i="9"/>
  <c r="A11025" i="9"/>
  <c r="A11024" i="9"/>
  <c r="A11023" i="9"/>
  <c r="A11022" i="9"/>
  <c r="A11021" i="9"/>
  <c r="A11020" i="9"/>
  <c r="A11019" i="9"/>
  <c r="A11018" i="9"/>
  <c r="A11017" i="9"/>
  <c r="A11016" i="9"/>
  <c r="A11015" i="9"/>
  <c r="A11014" i="9"/>
  <c r="A11013" i="9"/>
  <c r="A11012" i="9"/>
  <c r="A11011" i="9"/>
  <c r="A11010" i="9"/>
  <c r="A11009" i="9"/>
  <c r="A11008" i="9"/>
  <c r="A11007" i="9"/>
  <c r="A11006" i="9"/>
  <c r="A11005" i="9"/>
  <c r="A11004" i="9"/>
  <c r="A11003" i="9"/>
  <c r="A11002" i="9"/>
  <c r="A11001" i="9"/>
  <c r="A11000" i="9"/>
  <c r="A10999" i="9"/>
  <c r="A10998" i="9"/>
  <c r="A10997" i="9"/>
  <c r="A10996" i="9"/>
  <c r="A10995" i="9"/>
  <c r="A10994" i="9"/>
  <c r="A10993" i="9"/>
  <c r="A10992" i="9"/>
  <c r="A10991" i="9"/>
  <c r="A10990" i="9"/>
  <c r="A10989" i="9"/>
  <c r="A10988" i="9"/>
  <c r="A10987" i="9"/>
  <c r="A10986" i="9"/>
  <c r="A10985" i="9"/>
  <c r="A10984" i="9"/>
  <c r="A10983" i="9"/>
  <c r="A10982" i="9"/>
  <c r="A10981" i="9"/>
  <c r="A10980" i="9"/>
  <c r="A10979" i="9"/>
  <c r="A10978" i="9"/>
  <c r="A10977" i="9"/>
  <c r="A10976" i="9"/>
  <c r="A10975" i="9"/>
  <c r="A10974" i="9"/>
  <c r="A10973" i="9"/>
  <c r="A10972" i="9"/>
  <c r="A10971" i="9"/>
  <c r="A10970" i="9"/>
  <c r="A10969" i="9"/>
  <c r="A10968" i="9"/>
  <c r="A10967" i="9"/>
  <c r="A10966" i="9"/>
  <c r="A10965" i="9"/>
  <c r="A10964" i="9"/>
  <c r="A10963" i="9"/>
  <c r="A10962" i="9"/>
  <c r="A10961" i="9"/>
  <c r="A10960" i="9"/>
  <c r="A10959" i="9"/>
  <c r="A10958" i="9"/>
  <c r="A10957" i="9"/>
  <c r="A10956" i="9"/>
  <c r="A10955" i="9"/>
  <c r="A10954" i="9"/>
  <c r="A10953" i="9"/>
  <c r="A10952" i="9"/>
  <c r="A10951" i="9"/>
  <c r="A10950" i="9"/>
  <c r="A10949" i="9"/>
  <c r="A10948" i="9"/>
  <c r="A10947" i="9"/>
  <c r="A10946" i="9"/>
  <c r="A10945" i="9"/>
  <c r="A10944" i="9"/>
  <c r="A10943" i="9"/>
  <c r="A10942" i="9"/>
  <c r="A10941" i="9"/>
  <c r="A10940" i="9"/>
  <c r="A10939" i="9"/>
  <c r="A10938" i="9"/>
  <c r="A10937" i="9"/>
  <c r="A10936" i="9"/>
  <c r="A10935" i="9"/>
  <c r="A10934" i="9"/>
  <c r="A10933" i="9"/>
  <c r="A10932" i="9"/>
  <c r="A10931" i="9"/>
  <c r="A10930" i="9"/>
  <c r="A10929" i="9"/>
  <c r="A10928" i="9"/>
  <c r="A10927" i="9"/>
  <c r="A10926" i="9"/>
  <c r="A10925" i="9"/>
  <c r="A10924" i="9"/>
  <c r="A10923" i="9"/>
  <c r="A10922" i="9"/>
  <c r="A10921" i="9"/>
  <c r="A10920" i="9"/>
  <c r="A10919" i="9"/>
  <c r="A10918" i="9"/>
  <c r="A10917" i="9"/>
  <c r="A10916" i="9"/>
  <c r="A10915" i="9"/>
  <c r="A10914" i="9"/>
  <c r="A10913" i="9"/>
  <c r="A10912" i="9"/>
  <c r="A10911" i="9"/>
  <c r="A10910" i="9"/>
  <c r="A10909" i="9"/>
  <c r="A10908" i="9"/>
  <c r="A10907" i="9"/>
  <c r="A10906" i="9"/>
  <c r="A10905" i="9"/>
  <c r="A10904" i="9"/>
  <c r="A10903" i="9"/>
  <c r="A10902" i="9"/>
  <c r="A10901" i="9"/>
  <c r="A10900" i="9"/>
  <c r="A10899" i="9"/>
  <c r="A10898" i="9"/>
  <c r="A10897" i="9"/>
  <c r="A10896" i="9"/>
  <c r="A10895" i="9"/>
  <c r="A10894" i="9"/>
  <c r="A10893" i="9"/>
  <c r="A10892" i="9"/>
  <c r="A10891" i="9"/>
  <c r="A10890" i="9"/>
  <c r="A10889" i="9"/>
  <c r="A10888" i="9"/>
  <c r="A10887" i="9"/>
  <c r="A10886" i="9"/>
  <c r="A10885" i="9"/>
  <c r="A10884" i="9"/>
  <c r="A10883" i="9"/>
  <c r="A10882" i="9"/>
  <c r="A10881" i="9"/>
  <c r="A10880" i="9"/>
  <c r="A10879" i="9"/>
  <c r="A10878" i="9"/>
  <c r="A10877" i="9"/>
  <c r="A10876" i="9"/>
  <c r="A10875" i="9"/>
  <c r="A10874" i="9"/>
  <c r="A10873" i="9"/>
  <c r="A10872" i="9"/>
  <c r="A10871" i="9"/>
  <c r="A10870" i="9"/>
  <c r="A10869" i="9"/>
  <c r="A10868" i="9"/>
  <c r="A10867" i="9"/>
  <c r="A10866" i="9"/>
  <c r="A10865" i="9"/>
  <c r="A10864" i="9"/>
  <c r="A10863" i="9"/>
  <c r="A10862" i="9"/>
  <c r="A10861" i="9"/>
  <c r="A10860" i="9"/>
  <c r="A10859" i="9"/>
  <c r="A10858" i="9"/>
  <c r="A10857" i="9"/>
  <c r="A10856" i="9"/>
  <c r="A10855" i="9"/>
  <c r="A10854" i="9"/>
  <c r="A10853" i="9"/>
  <c r="A10852" i="9"/>
  <c r="A10851" i="9"/>
  <c r="A10850" i="9"/>
  <c r="A10849" i="9"/>
  <c r="A10848" i="9"/>
  <c r="A10847" i="9"/>
  <c r="A10846" i="9"/>
  <c r="A10845" i="9"/>
  <c r="A10844" i="9"/>
  <c r="A10843" i="9"/>
  <c r="A10842" i="9"/>
  <c r="A10841" i="9"/>
  <c r="A10840" i="9"/>
  <c r="A10839" i="9"/>
  <c r="A10838" i="9"/>
  <c r="A10837" i="9"/>
  <c r="A10836" i="9"/>
  <c r="A10835" i="9"/>
  <c r="A10834" i="9"/>
  <c r="A10833" i="9"/>
  <c r="A10832" i="9"/>
  <c r="A10831" i="9"/>
  <c r="A10830" i="9"/>
  <c r="A10829" i="9"/>
  <c r="A10828" i="9"/>
  <c r="A10827" i="9"/>
  <c r="A10826" i="9"/>
  <c r="A10825" i="9"/>
  <c r="A10824" i="9"/>
  <c r="A10823" i="9"/>
  <c r="A10822" i="9"/>
  <c r="A10821" i="9"/>
  <c r="A10820" i="9"/>
  <c r="A10819" i="9"/>
  <c r="A10818" i="9"/>
  <c r="A10817" i="9"/>
  <c r="A10816" i="9"/>
  <c r="A10815" i="9"/>
  <c r="A10814" i="9"/>
  <c r="A10813" i="9"/>
  <c r="A10812" i="9"/>
  <c r="A10811" i="9"/>
  <c r="A10810" i="9"/>
  <c r="A10809" i="9"/>
  <c r="A10808" i="9"/>
  <c r="A10807" i="9"/>
  <c r="A10806" i="9"/>
  <c r="A10805" i="9"/>
  <c r="A10804" i="9"/>
  <c r="A10803" i="9"/>
  <c r="A10802" i="9"/>
  <c r="A10801" i="9"/>
  <c r="A10800" i="9"/>
  <c r="A10799" i="9"/>
  <c r="A10798" i="9"/>
  <c r="A10797" i="9"/>
  <c r="A10796" i="9"/>
  <c r="A10795" i="9"/>
  <c r="A10794" i="9"/>
  <c r="A10793" i="9"/>
  <c r="A10792" i="9"/>
  <c r="A10791" i="9"/>
  <c r="A10790" i="9"/>
  <c r="A10789" i="9"/>
  <c r="A10788" i="9"/>
  <c r="A10787" i="9"/>
  <c r="A10786" i="9"/>
  <c r="A10785" i="9"/>
  <c r="A10784" i="9"/>
  <c r="A10783" i="9"/>
  <c r="A10782" i="9"/>
  <c r="A10781" i="9"/>
  <c r="A10780" i="9"/>
  <c r="A10779" i="9"/>
  <c r="A10778" i="9"/>
  <c r="A10777" i="9"/>
  <c r="A10776" i="9"/>
  <c r="A10775" i="9"/>
  <c r="A10774" i="9"/>
  <c r="A10773" i="9"/>
  <c r="A10772" i="9"/>
  <c r="A10771" i="9"/>
  <c r="A10770" i="9"/>
  <c r="A10769" i="9"/>
  <c r="A10768" i="9"/>
  <c r="A10767" i="9"/>
  <c r="A10766" i="9"/>
  <c r="A10765" i="9"/>
  <c r="A10764" i="9"/>
  <c r="A10763" i="9"/>
  <c r="A10762" i="9"/>
  <c r="A10761" i="9"/>
  <c r="A10760" i="9"/>
  <c r="A10759" i="9"/>
  <c r="A10758" i="9"/>
  <c r="A10757" i="9"/>
  <c r="A10756" i="9"/>
  <c r="A10755" i="9"/>
  <c r="A10754" i="9"/>
  <c r="A10753" i="9"/>
  <c r="A10752" i="9"/>
  <c r="A10751" i="9"/>
  <c r="A10750" i="9"/>
  <c r="A10749" i="9"/>
  <c r="A10748" i="9"/>
  <c r="A10747" i="9"/>
  <c r="A10746" i="9"/>
  <c r="A10745" i="9"/>
  <c r="A10744" i="9"/>
  <c r="A10743" i="9"/>
  <c r="A10742" i="9"/>
  <c r="A10741" i="9"/>
  <c r="A10740" i="9"/>
  <c r="A10739" i="9"/>
  <c r="A10738" i="9"/>
  <c r="A10737" i="9"/>
  <c r="A10736" i="9"/>
  <c r="A10735" i="9"/>
  <c r="A10734" i="9"/>
  <c r="A10733" i="9"/>
  <c r="A10732" i="9"/>
  <c r="A10731" i="9"/>
  <c r="A10730" i="9"/>
  <c r="A10729" i="9"/>
  <c r="A10728" i="9"/>
  <c r="A10727" i="9"/>
  <c r="A10726" i="9"/>
  <c r="A10725" i="9"/>
  <c r="A10724" i="9"/>
  <c r="A10723" i="9"/>
  <c r="A10722" i="9"/>
  <c r="A10721" i="9"/>
  <c r="A10720" i="9"/>
  <c r="A10719" i="9"/>
  <c r="A10718" i="9"/>
  <c r="A10717" i="9"/>
  <c r="A10716" i="9"/>
  <c r="A10715" i="9"/>
  <c r="A10714" i="9"/>
  <c r="A10713" i="9"/>
  <c r="A10712" i="9"/>
  <c r="A10711" i="9"/>
  <c r="A10710" i="9"/>
  <c r="A10709" i="9"/>
  <c r="A10708" i="9"/>
  <c r="A10707" i="9"/>
  <c r="A10706" i="9"/>
  <c r="A10705" i="9"/>
  <c r="A10704" i="9"/>
  <c r="A10703" i="9"/>
  <c r="A10702" i="9"/>
  <c r="A10701" i="9"/>
  <c r="A10700" i="9"/>
  <c r="A10699" i="9"/>
  <c r="A10698" i="9"/>
  <c r="A10697" i="9"/>
  <c r="A10696" i="9"/>
  <c r="A10695" i="9"/>
  <c r="A10694" i="9"/>
  <c r="A10693" i="9"/>
  <c r="A10692" i="9"/>
  <c r="A10691" i="9"/>
  <c r="A10690" i="9"/>
  <c r="A10689" i="9"/>
  <c r="A10688" i="9"/>
  <c r="A10687" i="9"/>
  <c r="A10686" i="9"/>
  <c r="A10685" i="9"/>
  <c r="A10684" i="9"/>
  <c r="A10683" i="9"/>
  <c r="A10682" i="9"/>
  <c r="A10681" i="9"/>
  <c r="A10680" i="9"/>
  <c r="A10679" i="9"/>
  <c r="A10678" i="9"/>
  <c r="A10677" i="9"/>
  <c r="A10676" i="9"/>
  <c r="A10675" i="9"/>
  <c r="A10674" i="9"/>
  <c r="A10673" i="9"/>
  <c r="A10672" i="9"/>
  <c r="A10671" i="9"/>
  <c r="A10670" i="9"/>
  <c r="A10669" i="9"/>
  <c r="A10668" i="9"/>
  <c r="A10667" i="9"/>
  <c r="A10666" i="9"/>
  <c r="A10665" i="9"/>
  <c r="A10664" i="9"/>
  <c r="A10663" i="9"/>
  <c r="A10662" i="9"/>
  <c r="A10661" i="9"/>
  <c r="A10660" i="9"/>
  <c r="A10659" i="9"/>
  <c r="A10658" i="9"/>
  <c r="A10657" i="9"/>
  <c r="A10656" i="9"/>
  <c r="A10655" i="9"/>
  <c r="A10654" i="9"/>
  <c r="A10653" i="9"/>
  <c r="A10652" i="9"/>
  <c r="A10651" i="9"/>
  <c r="A10650" i="9"/>
  <c r="A10649" i="9"/>
  <c r="A10648" i="9"/>
  <c r="A10647" i="9"/>
  <c r="A10646" i="9"/>
  <c r="A10645" i="9"/>
  <c r="A10644" i="9"/>
  <c r="A10643" i="9"/>
  <c r="A10642" i="9"/>
  <c r="A10641" i="9"/>
  <c r="A10640" i="9"/>
  <c r="A10639" i="9"/>
  <c r="A10638" i="9"/>
  <c r="A10637" i="9"/>
  <c r="A10636" i="9"/>
  <c r="A10635" i="9"/>
  <c r="A10634" i="9"/>
  <c r="A10633" i="9"/>
  <c r="A10632" i="9"/>
  <c r="A10631" i="9"/>
  <c r="A10630" i="9"/>
  <c r="A10629" i="9"/>
  <c r="A10628" i="9"/>
  <c r="A10627" i="9"/>
  <c r="A10626" i="9"/>
  <c r="A10625" i="9"/>
  <c r="A10624" i="9"/>
  <c r="A10623" i="9"/>
  <c r="A10622" i="9"/>
  <c r="A10621" i="9"/>
  <c r="A10620" i="9"/>
  <c r="A10619" i="9"/>
  <c r="A10618" i="9"/>
  <c r="A10617" i="9"/>
  <c r="A10616" i="9"/>
  <c r="A10615" i="9"/>
  <c r="A10614" i="9"/>
  <c r="A10613" i="9"/>
  <c r="A10612" i="9"/>
  <c r="A10611" i="9"/>
  <c r="A10610" i="9"/>
  <c r="A10609" i="9"/>
  <c r="A10608" i="9"/>
  <c r="A10607" i="9"/>
  <c r="A10606" i="9"/>
  <c r="A10605" i="9"/>
  <c r="A10604" i="9"/>
  <c r="A10603" i="9"/>
  <c r="A10602" i="9"/>
  <c r="A10601" i="9"/>
  <c r="A10600" i="9"/>
  <c r="A10599" i="9"/>
  <c r="A10598" i="9"/>
  <c r="A10597" i="9"/>
  <c r="A10596" i="9"/>
  <c r="A10595" i="9"/>
  <c r="A10594" i="9"/>
  <c r="A10593" i="9"/>
  <c r="A10592" i="9"/>
  <c r="A10591" i="9"/>
  <c r="A10590" i="9"/>
  <c r="A10589" i="9"/>
  <c r="A10588" i="9"/>
  <c r="A10587" i="9"/>
  <c r="A10586" i="9"/>
  <c r="A10585" i="9"/>
  <c r="A10584" i="9"/>
  <c r="A10583" i="9"/>
  <c r="A10582" i="9"/>
  <c r="A10581" i="9"/>
  <c r="A10580" i="9"/>
  <c r="A10579" i="9"/>
  <c r="A10578" i="9"/>
  <c r="A10577" i="9"/>
  <c r="A10576" i="9"/>
  <c r="A10575" i="9"/>
  <c r="A10574" i="9"/>
  <c r="A10573" i="9"/>
  <c r="A10572" i="9"/>
  <c r="A10571" i="9"/>
  <c r="A10570" i="9"/>
  <c r="A10569" i="9"/>
  <c r="A10568" i="9"/>
  <c r="A10567" i="9"/>
  <c r="A10566" i="9"/>
  <c r="A10565" i="9"/>
  <c r="A10564" i="9"/>
  <c r="A10563" i="9"/>
  <c r="A10562" i="9"/>
  <c r="A10561" i="9"/>
  <c r="A10560" i="9"/>
  <c r="A10559" i="9"/>
  <c r="A10558" i="9"/>
  <c r="A10557" i="9"/>
  <c r="A10556" i="9"/>
  <c r="A10555" i="9"/>
  <c r="A10554" i="9"/>
  <c r="A10553" i="9"/>
  <c r="A10552" i="9"/>
  <c r="A10551" i="9"/>
  <c r="A10550" i="9"/>
  <c r="A10549" i="9"/>
  <c r="A10548" i="9"/>
  <c r="A10547" i="9"/>
  <c r="A10546" i="9"/>
  <c r="A10545" i="9"/>
  <c r="A10544" i="9"/>
  <c r="A10543" i="9"/>
  <c r="A10542" i="9"/>
  <c r="A10541" i="9"/>
  <c r="A10540" i="9"/>
  <c r="A10539" i="9"/>
  <c r="A10538" i="9"/>
  <c r="A10537" i="9"/>
  <c r="A10536" i="9"/>
  <c r="A10535" i="9"/>
  <c r="A10534" i="9"/>
  <c r="A10533" i="9"/>
  <c r="A10532" i="9"/>
  <c r="A10531" i="9"/>
  <c r="A10530" i="9"/>
  <c r="A10529" i="9"/>
  <c r="A10528" i="9"/>
  <c r="A10527" i="9"/>
  <c r="A10526" i="9"/>
  <c r="A10525" i="9"/>
  <c r="A10524" i="9"/>
  <c r="A10523" i="9"/>
  <c r="A10522" i="9"/>
  <c r="A10521" i="9"/>
  <c r="A10520" i="9"/>
  <c r="A10519" i="9"/>
  <c r="A10518" i="9"/>
  <c r="A10517" i="9"/>
  <c r="A10516" i="9"/>
  <c r="A10515" i="9"/>
  <c r="A10514" i="9"/>
  <c r="A10513" i="9"/>
  <c r="A10512" i="9"/>
  <c r="A10511" i="9"/>
  <c r="A10510" i="9"/>
  <c r="A10509" i="9"/>
  <c r="A10508" i="9"/>
  <c r="A10507" i="9"/>
  <c r="A10506" i="9"/>
  <c r="A10505" i="9"/>
  <c r="A10504" i="9"/>
  <c r="A10503" i="9"/>
  <c r="A10502" i="9"/>
  <c r="A10501" i="9"/>
  <c r="A10500" i="9"/>
  <c r="A10499" i="9"/>
  <c r="A10498" i="9"/>
  <c r="A10497" i="9"/>
  <c r="A10496" i="9"/>
  <c r="A10495" i="9"/>
  <c r="A10494" i="9"/>
  <c r="A10493" i="9"/>
  <c r="A10492" i="9"/>
  <c r="A10491" i="9"/>
  <c r="A10490" i="9"/>
  <c r="A10489" i="9"/>
  <c r="A10488" i="9"/>
  <c r="A10487" i="9"/>
  <c r="A10486" i="9"/>
  <c r="A10485" i="9"/>
  <c r="A10484" i="9"/>
  <c r="A10483" i="9"/>
  <c r="A10482" i="9"/>
  <c r="A10481" i="9"/>
  <c r="A10480" i="9"/>
  <c r="A10479" i="9"/>
  <c r="A10478" i="9"/>
  <c r="A10477" i="9"/>
  <c r="A10476" i="9"/>
  <c r="A10475" i="9"/>
  <c r="A10474" i="9"/>
  <c r="A10473" i="9"/>
  <c r="A10472" i="9"/>
  <c r="A10471" i="9"/>
  <c r="A10470" i="9"/>
  <c r="A10469" i="9"/>
  <c r="A10468" i="9"/>
  <c r="A10467" i="9"/>
  <c r="A10466" i="9"/>
  <c r="A10465" i="9"/>
  <c r="A10464" i="9"/>
  <c r="A10463" i="9"/>
  <c r="A10462" i="9"/>
  <c r="A10461" i="9"/>
  <c r="A10460" i="9"/>
  <c r="A10459" i="9"/>
  <c r="A10458" i="9"/>
  <c r="A10457" i="9"/>
  <c r="A10456" i="9"/>
  <c r="A10455" i="9"/>
  <c r="A10454" i="9"/>
  <c r="A10453" i="9"/>
  <c r="A10452" i="9"/>
  <c r="A10451" i="9"/>
  <c r="A10450" i="9"/>
  <c r="A10449" i="9"/>
  <c r="A10448" i="9"/>
  <c r="A10447" i="9"/>
  <c r="A10446" i="9"/>
  <c r="A10445" i="9"/>
  <c r="A10444" i="9"/>
  <c r="A10443" i="9"/>
  <c r="A10442" i="9"/>
  <c r="A10441" i="9"/>
  <c r="A10440" i="9"/>
  <c r="A10439" i="9"/>
  <c r="A10438" i="9"/>
  <c r="A10437" i="9"/>
  <c r="A10436" i="9"/>
  <c r="A10435" i="9"/>
  <c r="A10434" i="9"/>
  <c r="A10433" i="9"/>
  <c r="A10432" i="9"/>
  <c r="A10431" i="9"/>
  <c r="A10430" i="9"/>
  <c r="A10429" i="9"/>
  <c r="A10428" i="9"/>
  <c r="A10427" i="9"/>
  <c r="A10426" i="9"/>
  <c r="A10425" i="9"/>
  <c r="A10424" i="9"/>
  <c r="A10423" i="9"/>
  <c r="A10422" i="9"/>
  <c r="A10421" i="9"/>
  <c r="A10420" i="9"/>
  <c r="A10419" i="9"/>
  <c r="A10418" i="9"/>
  <c r="A10417" i="9"/>
  <c r="A10416" i="9"/>
  <c r="A10415" i="9"/>
  <c r="A10414" i="9"/>
  <c r="A10413" i="9"/>
  <c r="A10412" i="9"/>
  <c r="A10411" i="9"/>
  <c r="A10410" i="9"/>
  <c r="A10409" i="9"/>
  <c r="A10408" i="9"/>
  <c r="A10407" i="9"/>
  <c r="A10406" i="9"/>
  <c r="A10405" i="9"/>
  <c r="A10404" i="9"/>
  <c r="A10403" i="9"/>
  <c r="A10402" i="9"/>
  <c r="A10401" i="9"/>
  <c r="A10400" i="9"/>
  <c r="A10399" i="9"/>
  <c r="A10398" i="9"/>
  <c r="A10397" i="9"/>
  <c r="A10396" i="9"/>
  <c r="A10395" i="9"/>
  <c r="A10394" i="9"/>
  <c r="A10393" i="9"/>
  <c r="A10392" i="9"/>
  <c r="A10391" i="9"/>
  <c r="A10390" i="9"/>
  <c r="A10389" i="9"/>
  <c r="A10388" i="9"/>
  <c r="A10387" i="9"/>
  <c r="A10386" i="9"/>
  <c r="A10385" i="9"/>
  <c r="A10384" i="9"/>
  <c r="A10383" i="9"/>
  <c r="A10382" i="9"/>
  <c r="A10381" i="9"/>
  <c r="A10380" i="9"/>
  <c r="A10379" i="9"/>
  <c r="A10378" i="9"/>
  <c r="A10377" i="9"/>
  <c r="A10376" i="9"/>
  <c r="A10375" i="9"/>
  <c r="A10374" i="9"/>
  <c r="A10373" i="9"/>
  <c r="A10372" i="9"/>
  <c r="A10371" i="9"/>
  <c r="A10370" i="9"/>
  <c r="A10369" i="9"/>
  <c r="A10368" i="9"/>
  <c r="A10367" i="9"/>
  <c r="A10366" i="9"/>
  <c r="A10365" i="9"/>
  <c r="A10364" i="9"/>
  <c r="A10363" i="9"/>
  <c r="A10362" i="9"/>
  <c r="A10361" i="9"/>
  <c r="A10360" i="9"/>
  <c r="A10359" i="9"/>
  <c r="A10358" i="9"/>
  <c r="A10357" i="9"/>
  <c r="A10356" i="9"/>
  <c r="A10355" i="9"/>
  <c r="A10354" i="9"/>
  <c r="A10353" i="9"/>
  <c r="A10352" i="9"/>
  <c r="A10351" i="9"/>
  <c r="A10350" i="9"/>
  <c r="A10349" i="9"/>
  <c r="A10348" i="9"/>
  <c r="A10347" i="9"/>
  <c r="A10346" i="9"/>
  <c r="A10345" i="9"/>
  <c r="A10344" i="9"/>
  <c r="A10343" i="9"/>
  <c r="A10342" i="9"/>
  <c r="A10341" i="9"/>
  <c r="A10340" i="9"/>
  <c r="A10339" i="9"/>
  <c r="A10338" i="9"/>
  <c r="A10337" i="9"/>
  <c r="A10336" i="9"/>
  <c r="A10335" i="9"/>
  <c r="A10334" i="9"/>
  <c r="A10333" i="9"/>
  <c r="A10332" i="9"/>
  <c r="A10331" i="9"/>
  <c r="A10330" i="9"/>
  <c r="A10329" i="9"/>
  <c r="A10328" i="9"/>
  <c r="A10327" i="9"/>
  <c r="A10326" i="9"/>
  <c r="A10325" i="9"/>
  <c r="A10324" i="9"/>
  <c r="A10323" i="9"/>
  <c r="A10322" i="9"/>
  <c r="A10321" i="9"/>
  <c r="A10320" i="9"/>
  <c r="A10319" i="9"/>
  <c r="A10318" i="9"/>
  <c r="A10317" i="9"/>
  <c r="A10316" i="9"/>
  <c r="A10315" i="9"/>
  <c r="A10314" i="9"/>
  <c r="A10313" i="9"/>
  <c r="A10312" i="9"/>
  <c r="A10311" i="9"/>
  <c r="A10310" i="9"/>
  <c r="A10309" i="9"/>
  <c r="A10308" i="9"/>
  <c r="A10307" i="9"/>
  <c r="A10306" i="9"/>
  <c r="A10305" i="9"/>
  <c r="A10304" i="9"/>
  <c r="A10303" i="9"/>
  <c r="A10302" i="9"/>
  <c r="A10301" i="9"/>
  <c r="A10300" i="9"/>
  <c r="A10299" i="9"/>
  <c r="A10298" i="9"/>
  <c r="A10297" i="9"/>
  <c r="A10296" i="9"/>
  <c r="A10295" i="9"/>
  <c r="A10294" i="9"/>
  <c r="A10293" i="9"/>
  <c r="A10292" i="9"/>
  <c r="A10291" i="9"/>
  <c r="A10290" i="9"/>
  <c r="A10289" i="9"/>
  <c r="A10288" i="9"/>
  <c r="A10287" i="9"/>
  <c r="A10286" i="9"/>
  <c r="A10285" i="9"/>
  <c r="A10284" i="9"/>
  <c r="A10283" i="9"/>
  <c r="A10282" i="9"/>
  <c r="A10281" i="9"/>
  <c r="A10280" i="9"/>
  <c r="A10279" i="9"/>
  <c r="A10278" i="9"/>
  <c r="A10277" i="9"/>
  <c r="A10276" i="9"/>
  <c r="A10275" i="9"/>
  <c r="A10274" i="9"/>
  <c r="A10273" i="9"/>
  <c r="A10272" i="9"/>
  <c r="A10271" i="9"/>
  <c r="A10270" i="9"/>
  <c r="A10269" i="9"/>
  <c r="A10268" i="9"/>
  <c r="A10267" i="9"/>
  <c r="A10266" i="9"/>
  <c r="A10265" i="9"/>
  <c r="A10264" i="9"/>
  <c r="A10263" i="9"/>
  <c r="A10262" i="9"/>
  <c r="A10261" i="9"/>
  <c r="A10260" i="9"/>
  <c r="A10259" i="9"/>
  <c r="A10258" i="9"/>
  <c r="A10257" i="9"/>
  <c r="A10256" i="9"/>
  <c r="A10255" i="9"/>
  <c r="A10254" i="9"/>
  <c r="A10253" i="9"/>
  <c r="A10252" i="9"/>
  <c r="A10251" i="9"/>
  <c r="A10250" i="9"/>
  <c r="A10249" i="9"/>
  <c r="A10248" i="9"/>
  <c r="A10247" i="9"/>
  <c r="A10246" i="9"/>
  <c r="A10245" i="9"/>
  <c r="A10244" i="9"/>
  <c r="A10243" i="9"/>
  <c r="A10242" i="9"/>
  <c r="A10241" i="9"/>
  <c r="A10240" i="9"/>
  <c r="A10239" i="9"/>
  <c r="A10238" i="9"/>
  <c r="A10237" i="9"/>
  <c r="A10236" i="9"/>
  <c r="A10235" i="9"/>
  <c r="A10234" i="9"/>
  <c r="A10233" i="9"/>
  <c r="A10232" i="9"/>
  <c r="A10231" i="9"/>
  <c r="A10230" i="9"/>
  <c r="A10229" i="9"/>
  <c r="A10228" i="9"/>
  <c r="A10227" i="9"/>
  <c r="A10226" i="9"/>
  <c r="A10225" i="9"/>
  <c r="A10224" i="9"/>
  <c r="A10223" i="9"/>
  <c r="A10222" i="9"/>
  <c r="A10221" i="9"/>
  <c r="A10220" i="9"/>
  <c r="A10219" i="9"/>
  <c r="A10218" i="9"/>
  <c r="A10217" i="9"/>
  <c r="A10216" i="9"/>
  <c r="A10215" i="9"/>
  <c r="A10214" i="9"/>
  <c r="A10213" i="9"/>
  <c r="A10212" i="9"/>
  <c r="A10211" i="9"/>
  <c r="A10210" i="9"/>
  <c r="A10209" i="9"/>
  <c r="A10208" i="9"/>
  <c r="A10207" i="9"/>
  <c r="A10206" i="9"/>
  <c r="A10205" i="9"/>
  <c r="A10204" i="9"/>
  <c r="A10203" i="9"/>
  <c r="A10202" i="9"/>
  <c r="A10201" i="9"/>
  <c r="A10200" i="9"/>
  <c r="A10199" i="9"/>
  <c r="A10198" i="9"/>
  <c r="A10197" i="9"/>
  <c r="A10196" i="9"/>
  <c r="A10195" i="9"/>
  <c r="A10194" i="9"/>
  <c r="A10193" i="9"/>
  <c r="A10192" i="9"/>
  <c r="A10191" i="9"/>
  <c r="A10190" i="9"/>
  <c r="A10189" i="9"/>
  <c r="A10188" i="9"/>
  <c r="A10187" i="9"/>
  <c r="A10186" i="9"/>
  <c r="A10185" i="9"/>
  <c r="A10184" i="9"/>
  <c r="A10183" i="9"/>
  <c r="A10182" i="9"/>
  <c r="A10181" i="9"/>
  <c r="A10180" i="9"/>
  <c r="A10179" i="9"/>
  <c r="A10178" i="9"/>
  <c r="A10177" i="9"/>
  <c r="A10176" i="9"/>
  <c r="A10175" i="9"/>
  <c r="A10174" i="9"/>
  <c r="A10173" i="9"/>
  <c r="A10172" i="9"/>
  <c r="A10171" i="9"/>
  <c r="A10170" i="9"/>
  <c r="A10169" i="9"/>
  <c r="A10168" i="9"/>
  <c r="A10167" i="9"/>
  <c r="A10166" i="9"/>
  <c r="A10165" i="9"/>
  <c r="A10164" i="9"/>
  <c r="A10163" i="9"/>
  <c r="A10162" i="9"/>
  <c r="A10161" i="9"/>
  <c r="A10160" i="9"/>
  <c r="A10159" i="9"/>
  <c r="A10158" i="9"/>
  <c r="A10157" i="9"/>
  <c r="A10156" i="9"/>
  <c r="A10155" i="9"/>
  <c r="A10154" i="9"/>
  <c r="A10153" i="9"/>
  <c r="A10152" i="9"/>
  <c r="A10151" i="9"/>
  <c r="A10150" i="9"/>
  <c r="A10149" i="9"/>
  <c r="A10148" i="9"/>
  <c r="A10147" i="9"/>
  <c r="A10146" i="9"/>
  <c r="A10145" i="9"/>
  <c r="A10144" i="9"/>
  <c r="A10143" i="9"/>
  <c r="A10142" i="9"/>
  <c r="A10141" i="9"/>
  <c r="A10140" i="9"/>
  <c r="A10139" i="9"/>
  <c r="A10138" i="9"/>
  <c r="A10137" i="9"/>
  <c r="A10136" i="9"/>
  <c r="A10135" i="9"/>
  <c r="A10134" i="9"/>
  <c r="A10133" i="9"/>
  <c r="A10132" i="9"/>
  <c r="A10131" i="9"/>
  <c r="A10130" i="9"/>
  <c r="A10129" i="9"/>
  <c r="A10128" i="9"/>
  <c r="A10127" i="9"/>
  <c r="A10126" i="9"/>
  <c r="A10125" i="9"/>
  <c r="A10124" i="9"/>
  <c r="A10123" i="9"/>
  <c r="A10122" i="9"/>
  <c r="A10121" i="9"/>
  <c r="A10120" i="9"/>
  <c r="A10119" i="9"/>
  <c r="A10118" i="9"/>
  <c r="A10117" i="9"/>
  <c r="A10116" i="9"/>
  <c r="A10115" i="9"/>
  <c r="A10114" i="9"/>
  <c r="A10113" i="9"/>
  <c r="A10112" i="9"/>
  <c r="A10111" i="9"/>
  <c r="A10110" i="9"/>
  <c r="A10109" i="9"/>
  <c r="A10108" i="9"/>
  <c r="A10107" i="9"/>
  <c r="A10106" i="9"/>
  <c r="A10105" i="9"/>
  <c r="A10104" i="9"/>
  <c r="A10103" i="9"/>
  <c r="A10102" i="9"/>
  <c r="A10101" i="9"/>
  <c r="A10100" i="9"/>
  <c r="A10099" i="9"/>
  <c r="A10098" i="9"/>
  <c r="A10097" i="9"/>
  <c r="A10096" i="9"/>
  <c r="A10095" i="9"/>
  <c r="A10094" i="9"/>
  <c r="A10093" i="9"/>
  <c r="A10092" i="9"/>
  <c r="A10091" i="9"/>
  <c r="A10090" i="9"/>
  <c r="A10089" i="9"/>
  <c r="A10088" i="9"/>
  <c r="A10087" i="9"/>
  <c r="A10086" i="9"/>
  <c r="A10085" i="9"/>
  <c r="A10084" i="9"/>
  <c r="A10083" i="9"/>
  <c r="A10082" i="9"/>
  <c r="A10081" i="9"/>
  <c r="A10080" i="9"/>
  <c r="A10079" i="9"/>
  <c r="A10078" i="9"/>
  <c r="A10077" i="9"/>
  <c r="A10076" i="9"/>
  <c r="A10075" i="9"/>
  <c r="A10074" i="9"/>
  <c r="A10073" i="9"/>
  <c r="A10072" i="9"/>
  <c r="A10071" i="9"/>
  <c r="A10070" i="9"/>
  <c r="A10069" i="9"/>
  <c r="A10068" i="9"/>
  <c r="A10067" i="9"/>
  <c r="A10066" i="9"/>
  <c r="A10065" i="9"/>
  <c r="A10064" i="9"/>
  <c r="A10063" i="9"/>
  <c r="A10062" i="9"/>
  <c r="A10061" i="9"/>
  <c r="A10060" i="9"/>
  <c r="A10059" i="9"/>
  <c r="A10058" i="9"/>
  <c r="A10057" i="9"/>
  <c r="A10056" i="9"/>
  <c r="A10055" i="9"/>
  <c r="A10054" i="9"/>
  <c r="A10053" i="9"/>
  <c r="A10052" i="9"/>
  <c r="A10051" i="9"/>
  <c r="A10050" i="9"/>
  <c r="A10049" i="9"/>
  <c r="A10048" i="9"/>
  <c r="A10047" i="9"/>
  <c r="A10046" i="9"/>
  <c r="A10045" i="9"/>
  <c r="A10044" i="9"/>
  <c r="A10043" i="9"/>
  <c r="A10042" i="9"/>
  <c r="A10041" i="9"/>
  <c r="A10040" i="9"/>
  <c r="A10039" i="9"/>
  <c r="A10038" i="9"/>
  <c r="A10037" i="9"/>
  <c r="A10036" i="9"/>
  <c r="A10035" i="9"/>
  <c r="A10034" i="9"/>
  <c r="A10033" i="9"/>
  <c r="A10032" i="9"/>
  <c r="A10031" i="9"/>
  <c r="A10030" i="9"/>
  <c r="A10029" i="9"/>
  <c r="A10028" i="9"/>
  <c r="A10027" i="9"/>
  <c r="A10026" i="9"/>
  <c r="A10025" i="9"/>
  <c r="A10024" i="9"/>
  <c r="A10023" i="9"/>
  <c r="A10022" i="9"/>
  <c r="A10021" i="9"/>
  <c r="A10020" i="9"/>
  <c r="A10019" i="9"/>
  <c r="A10018" i="9"/>
  <c r="A10017" i="9"/>
  <c r="A10016" i="9"/>
  <c r="A10015" i="9"/>
  <c r="A10014" i="9"/>
  <c r="A10013" i="9"/>
  <c r="A10012" i="9"/>
  <c r="A10011" i="9"/>
  <c r="A10010" i="9"/>
  <c r="A10009" i="9"/>
  <c r="A10008" i="9"/>
  <c r="A10007" i="9"/>
  <c r="A10006" i="9"/>
  <c r="A10005" i="9"/>
  <c r="A10004" i="9"/>
  <c r="A10003" i="9"/>
  <c r="A10002" i="9"/>
  <c r="A10001" i="9"/>
  <c r="A10000" i="9"/>
  <c r="A9999" i="9"/>
  <c r="A9998" i="9"/>
  <c r="A9997" i="9"/>
  <c r="A9996" i="9"/>
  <c r="A9995" i="9"/>
  <c r="A9994" i="9"/>
  <c r="A9993" i="9"/>
  <c r="A9992" i="9"/>
  <c r="A9991" i="9"/>
  <c r="A9990" i="9"/>
  <c r="A9989" i="9"/>
  <c r="A9988" i="9"/>
  <c r="A9987" i="9"/>
  <c r="A9986" i="9"/>
  <c r="A9985" i="9"/>
  <c r="A9984" i="9"/>
  <c r="A9983" i="9"/>
  <c r="A9982" i="9"/>
  <c r="A9981" i="9"/>
  <c r="A9980" i="9"/>
  <c r="A9979" i="9"/>
  <c r="A9978" i="9"/>
  <c r="A9977" i="9"/>
  <c r="A9976" i="9"/>
  <c r="A9975" i="9"/>
  <c r="A9974" i="9"/>
  <c r="A9973" i="9"/>
  <c r="A9972" i="9"/>
  <c r="A9971" i="9"/>
  <c r="A9970" i="9"/>
  <c r="A9969" i="9"/>
  <c r="A9968" i="9"/>
  <c r="A9967" i="9"/>
  <c r="A9966" i="9"/>
  <c r="A9965" i="9"/>
  <c r="A9964" i="9"/>
  <c r="A9963" i="9"/>
  <c r="A9962" i="9"/>
  <c r="A9961" i="9"/>
  <c r="A9960" i="9"/>
  <c r="A9959" i="9"/>
  <c r="A9958" i="9"/>
  <c r="A9957" i="9"/>
  <c r="A9956" i="9"/>
  <c r="A9955" i="9"/>
  <c r="A9954" i="9"/>
  <c r="A9953" i="9"/>
  <c r="A9952" i="9"/>
  <c r="A9951" i="9"/>
  <c r="A9950" i="9"/>
  <c r="A9949" i="9"/>
  <c r="A9948" i="9"/>
  <c r="A9947" i="9"/>
  <c r="A9946" i="9"/>
  <c r="A9945" i="9"/>
  <c r="A9944" i="9"/>
  <c r="A9943" i="9"/>
  <c r="A9942" i="9"/>
  <c r="A9941" i="9"/>
  <c r="A9940" i="9"/>
  <c r="A9939" i="9"/>
  <c r="A9938" i="9"/>
  <c r="A9937" i="9"/>
  <c r="A9936" i="9"/>
  <c r="A9935" i="9"/>
  <c r="A9934" i="9"/>
  <c r="A9933" i="9"/>
  <c r="A9932" i="9"/>
  <c r="A9931" i="9"/>
  <c r="A9930" i="9"/>
  <c r="A9929" i="9"/>
  <c r="A9928" i="9"/>
  <c r="A9927" i="9"/>
  <c r="A9926" i="9"/>
  <c r="A9925" i="9"/>
  <c r="A9924" i="9"/>
  <c r="A9923" i="9"/>
  <c r="A9922" i="9"/>
  <c r="A9921" i="9"/>
  <c r="A9920" i="9"/>
  <c r="A9919" i="9"/>
  <c r="A9918" i="9"/>
  <c r="A9917" i="9"/>
  <c r="A9916" i="9"/>
  <c r="A9915" i="9"/>
  <c r="A9914" i="9"/>
  <c r="A9913" i="9"/>
  <c r="A9912" i="9"/>
  <c r="A9911" i="9"/>
  <c r="A9910" i="9"/>
  <c r="A9909" i="9"/>
  <c r="A9908" i="9"/>
  <c r="A9907" i="9"/>
  <c r="A9906" i="9"/>
  <c r="A9905" i="9"/>
  <c r="A9904" i="9"/>
  <c r="A9903" i="9"/>
  <c r="A9902" i="9"/>
  <c r="A9901" i="9"/>
  <c r="A9900" i="9"/>
  <c r="A9899" i="9"/>
  <c r="A9898" i="9"/>
  <c r="A9897" i="9"/>
  <c r="A9896" i="9"/>
  <c r="A9895" i="9"/>
  <c r="A9894" i="9"/>
  <c r="A9893" i="9"/>
  <c r="A9892" i="9"/>
  <c r="A9891" i="9"/>
  <c r="A9890" i="9"/>
  <c r="A9889" i="9"/>
  <c r="A9888" i="9"/>
  <c r="A9887" i="9"/>
  <c r="A9886" i="9"/>
  <c r="A9885" i="9"/>
  <c r="A9884" i="9"/>
  <c r="A9883" i="9"/>
  <c r="A9882" i="9"/>
  <c r="A9881" i="9"/>
  <c r="A9880" i="9"/>
  <c r="A9879" i="9"/>
  <c r="A9878" i="9"/>
  <c r="A9877" i="9"/>
  <c r="A9876" i="9"/>
  <c r="A9875" i="9"/>
  <c r="A9874" i="9"/>
  <c r="A9873" i="9"/>
  <c r="A9872" i="9"/>
  <c r="A9871" i="9"/>
  <c r="A9870" i="9"/>
  <c r="A9869" i="9"/>
  <c r="A9868" i="9"/>
  <c r="A9867" i="9"/>
  <c r="A9866" i="9"/>
  <c r="A9865" i="9"/>
  <c r="A9864" i="9"/>
  <c r="A9863" i="9"/>
  <c r="A9862" i="9"/>
  <c r="A9861" i="9"/>
  <c r="A9860" i="9"/>
  <c r="A9859" i="9"/>
  <c r="A9858" i="9"/>
  <c r="A9857" i="9"/>
  <c r="A9856" i="9"/>
  <c r="A9855" i="9"/>
  <c r="A9854" i="9"/>
  <c r="A9853" i="9"/>
  <c r="A9852" i="9"/>
  <c r="A9851" i="9"/>
  <c r="A9850" i="9"/>
  <c r="A9849" i="9"/>
  <c r="A9848" i="9"/>
  <c r="A9847" i="9"/>
  <c r="A9846" i="9"/>
  <c r="A9845" i="9"/>
  <c r="A9844" i="9"/>
  <c r="A9843" i="9"/>
  <c r="A9842" i="9"/>
  <c r="A9841" i="9"/>
  <c r="A9840" i="9"/>
  <c r="A9839" i="9"/>
  <c r="A9838" i="9"/>
  <c r="A9837" i="9"/>
  <c r="A9836" i="9"/>
  <c r="A9835" i="9"/>
  <c r="A9834" i="9"/>
  <c r="A9833" i="9"/>
  <c r="A9832" i="9"/>
  <c r="A9831" i="9"/>
  <c r="A9830" i="9"/>
  <c r="A9829" i="9"/>
  <c r="A9828" i="9"/>
  <c r="A9827" i="9"/>
  <c r="A9826" i="9"/>
  <c r="A9825" i="9"/>
  <c r="A9824" i="9"/>
  <c r="A9823" i="9"/>
  <c r="A9822" i="9"/>
  <c r="A9821" i="9"/>
  <c r="A9820" i="9"/>
  <c r="A9819" i="9"/>
  <c r="A9818" i="9"/>
  <c r="A9817" i="9"/>
  <c r="A9816" i="9"/>
  <c r="A9815" i="9"/>
  <c r="A9814" i="9"/>
  <c r="A9813" i="9"/>
  <c r="A9812" i="9"/>
  <c r="A9811" i="9"/>
  <c r="A9810" i="9"/>
  <c r="A9809" i="9"/>
  <c r="A9808" i="9"/>
  <c r="A9807" i="9"/>
  <c r="A9806" i="9"/>
  <c r="A9805" i="9"/>
  <c r="A9804" i="9"/>
  <c r="A9803" i="9"/>
  <c r="A9802" i="9"/>
  <c r="A9801" i="9"/>
  <c r="A9800" i="9"/>
  <c r="A9799" i="9"/>
  <c r="A9798" i="9"/>
  <c r="A9797" i="9"/>
  <c r="A9796" i="9"/>
  <c r="A9795" i="9"/>
  <c r="A9794" i="9"/>
  <c r="A9793" i="9"/>
  <c r="A9792" i="9"/>
  <c r="A9791" i="9"/>
  <c r="A9790" i="9"/>
  <c r="A9789" i="9"/>
  <c r="A9788" i="9"/>
  <c r="A9787" i="9"/>
  <c r="A9786" i="9"/>
  <c r="A9785" i="9"/>
  <c r="A9784" i="9"/>
  <c r="A9783" i="9"/>
  <c r="A9782" i="9"/>
  <c r="A9781" i="9"/>
  <c r="A9780" i="9"/>
  <c r="A9779" i="9"/>
  <c r="A9778" i="9"/>
  <c r="A9777" i="9"/>
  <c r="A9776" i="9"/>
  <c r="A9775" i="9"/>
  <c r="A9774" i="9"/>
  <c r="A9773" i="9"/>
  <c r="A9772" i="9"/>
  <c r="A9771" i="9"/>
  <c r="A9770" i="9"/>
  <c r="A9769" i="9"/>
  <c r="A9768" i="9"/>
  <c r="A9767" i="9"/>
  <c r="A9766" i="9"/>
  <c r="A9765" i="9"/>
  <c r="A9764" i="9"/>
  <c r="A9763" i="9"/>
  <c r="A9762" i="9"/>
  <c r="A9761" i="9"/>
  <c r="A9760" i="9"/>
  <c r="A9759" i="9"/>
  <c r="A9758" i="9"/>
  <c r="A9757" i="9"/>
  <c r="A9756" i="9"/>
  <c r="A9755" i="9"/>
  <c r="A9754" i="9"/>
  <c r="A9753" i="9"/>
  <c r="A9752" i="9"/>
  <c r="A9751" i="9"/>
  <c r="A9750" i="9"/>
  <c r="A9749" i="9"/>
  <c r="A9748" i="9"/>
  <c r="A9747" i="9"/>
  <c r="A9746" i="9"/>
  <c r="A9745" i="9"/>
  <c r="A9744" i="9"/>
  <c r="A9743" i="9"/>
  <c r="A9742" i="9"/>
  <c r="A9741" i="9"/>
  <c r="A9740" i="9"/>
  <c r="A9739" i="9"/>
  <c r="A9738" i="9"/>
  <c r="A9737" i="9"/>
  <c r="A9736" i="9"/>
  <c r="A9735" i="9"/>
  <c r="A9734" i="9"/>
  <c r="A9733" i="9"/>
  <c r="A9732" i="9"/>
  <c r="A9731" i="9"/>
  <c r="A9730" i="9"/>
  <c r="A9729" i="9"/>
  <c r="A9728" i="9"/>
  <c r="A9727" i="9"/>
  <c r="A9726" i="9"/>
  <c r="A9725" i="9"/>
  <c r="A9724" i="9"/>
  <c r="A9723" i="9"/>
  <c r="A9722" i="9"/>
  <c r="A9721" i="9"/>
  <c r="A9720" i="9"/>
  <c r="A9719" i="9"/>
  <c r="A9718" i="9"/>
  <c r="A9717" i="9"/>
  <c r="A9716" i="9"/>
  <c r="A9715" i="9"/>
  <c r="A9714" i="9"/>
  <c r="A9713" i="9"/>
  <c r="A9712" i="9"/>
  <c r="A9711" i="9"/>
  <c r="A9710" i="9"/>
  <c r="A9709" i="9"/>
  <c r="A9708" i="9"/>
  <c r="A9707" i="9"/>
  <c r="A9706" i="9"/>
  <c r="A9705" i="9"/>
  <c r="A9704" i="9"/>
  <c r="A9703" i="9"/>
  <c r="A9702" i="9"/>
  <c r="A9701" i="9"/>
  <c r="A9700" i="9"/>
  <c r="A9699" i="9"/>
  <c r="A9698" i="9"/>
  <c r="A9697" i="9"/>
  <c r="A9696" i="9"/>
  <c r="A9695" i="9"/>
  <c r="A9694" i="9"/>
  <c r="A9693" i="9"/>
  <c r="A9692" i="9"/>
  <c r="A9691" i="9"/>
  <c r="A9690" i="9"/>
  <c r="A9689" i="9"/>
  <c r="A9688" i="9"/>
  <c r="A9687" i="9"/>
  <c r="A9686" i="9"/>
  <c r="A9685" i="9"/>
  <c r="A9684" i="9"/>
  <c r="A9683" i="9"/>
  <c r="A9682" i="9"/>
  <c r="A9681" i="9"/>
  <c r="A9680" i="9"/>
  <c r="A9679" i="9"/>
  <c r="A9678" i="9"/>
  <c r="A9677" i="9"/>
  <c r="A9676" i="9"/>
  <c r="A9675" i="9"/>
  <c r="A9674" i="9"/>
  <c r="A9673" i="9"/>
  <c r="A9672" i="9"/>
  <c r="A9671" i="9"/>
  <c r="A9670" i="9"/>
  <c r="A9669" i="9"/>
  <c r="A9668" i="9"/>
  <c r="A9667" i="9"/>
  <c r="A9666" i="9"/>
  <c r="A9665" i="9"/>
  <c r="A9664" i="9"/>
  <c r="A9663" i="9"/>
  <c r="A9662" i="9"/>
  <c r="A9661" i="9"/>
  <c r="A9660" i="9"/>
  <c r="A9659" i="9"/>
  <c r="A9658" i="9"/>
  <c r="A9657" i="9"/>
  <c r="A9656" i="9"/>
  <c r="A9655" i="9"/>
  <c r="A9654" i="9"/>
  <c r="A9653" i="9"/>
  <c r="A9652" i="9"/>
  <c r="A9651" i="9"/>
  <c r="A9650" i="9"/>
  <c r="A9649" i="9"/>
  <c r="A9648" i="9"/>
  <c r="A9647" i="9"/>
  <c r="A9646" i="9"/>
  <c r="A9645" i="9"/>
  <c r="A9644" i="9"/>
  <c r="A9643" i="9"/>
  <c r="A9642" i="9"/>
  <c r="A9641" i="9"/>
  <c r="A9640" i="9"/>
  <c r="A9639" i="9"/>
  <c r="A9638" i="9"/>
  <c r="A9637" i="9"/>
  <c r="A9636" i="9"/>
  <c r="A9635" i="9"/>
  <c r="A9634" i="9"/>
  <c r="A9633" i="9"/>
  <c r="A9632" i="9"/>
  <c r="A9631" i="9"/>
  <c r="A9630" i="9"/>
  <c r="A9629" i="9"/>
  <c r="A9628" i="9"/>
  <c r="A9627" i="9"/>
  <c r="A9626" i="9"/>
  <c r="A9625" i="9"/>
  <c r="A9624" i="9"/>
  <c r="A9623" i="9"/>
  <c r="A9622" i="9"/>
  <c r="A9621" i="9"/>
  <c r="A9620" i="9"/>
  <c r="A9619" i="9"/>
  <c r="A9618" i="9"/>
  <c r="A9617" i="9"/>
  <c r="A9616" i="9"/>
  <c r="A9615" i="9"/>
  <c r="A9614" i="9"/>
  <c r="A9613" i="9"/>
  <c r="A9612" i="9"/>
  <c r="A9611" i="9"/>
  <c r="A9610" i="9"/>
  <c r="A9609" i="9"/>
  <c r="A9608" i="9"/>
  <c r="A9607" i="9"/>
  <c r="A9606" i="9"/>
  <c r="A9605" i="9"/>
  <c r="A9604" i="9"/>
  <c r="A9603" i="9"/>
  <c r="A9602" i="9"/>
  <c r="A9601" i="9"/>
  <c r="A9600" i="9"/>
  <c r="A9599" i="9"/>
  <c r="A9598" i="9"/>
  <c r="A9597" i="9"/>
  <c r="A9596" i="9"/>
  <c r="A9595" i="9"/>
  <c r="A9594" i="9"/>
  <c r="A9593" i="9"/>
  <c r="A9592" i="9"/>
  <c r="A9591" i="9"/>
  <c r="A9590" i="9"/>
  <c r="A9589" i="9"/>
  <c r="A9588" i="9"/>
  <c r="A9587" i="9"/>
  <c r="A9586" i="9"/>
  <c r="A9585" i="9"/>
  <c r="A9584" i="9"/>
  <c r="A9583" i="9"/>
  <c r="A9582" i="9"/>
  <c r="A9581" i="9"/>
  <c r="A9580" i="9"/>
  <c r="A9579" i="9"/>
  <c r="A9578" i="9"/>
  <c r="A9577" i="9"/>
  <c r="A9576" i="9"/>
  <c r="A9575" i="9"/>
  <c r="A9574" i="9"/>
  <c r="A9573" i="9"/>
  <c r="A9572" i="9"/>
  <c r="A9571" i="9"/>
  <c r="A9570" i="9"/>
  <c r="A9569" i="9"/>
  <c r="A9568" i="9"/>
  <c r="A9567" i="9"/>
  <c r="A9566" i="9"/>
  <c r="A9565" i="9"/>
  <c r="A9564" i="9"/>
  <c r="A9563" i="9"/>
  <c r="A9562" i="9"/>
  <c r="A9561" i="9"/>
  <c r="A9560" i="9"/>
  <c r="A9559" i="9"/>
  <c r="A9558" i="9"/>
  <c r="A9557" i="9"/>
  <c r="A9556" i="9"/>
  <c r="A9555" i="9"/>
  <c r="A9554" i="9"/>
  <c r="A9553" i="9"/>
  <c r="A9552" i="9"/>
  <c r="A9551" i="9"/>
  <c r="A9550" i="9"/>
  <c r="A9549" i="9"/>
  <c r="A9548" i="9"/>
  <c r="A9547" i="9"/>
  <c r="A9546" i="9"/>
  <c r="A9545" i="9"/>
  <c r="A9544" i="9"/>
  <c r="A9543" i="9"/>
  <c r="A9542" i="9"/>
  <c r="A9541" i="9"/>
  <c r="A9540" i="9"/>
  <c r="A9539" i="9"/>
  <c r="A9538" i="9"/>
  <c r="A9537" i="9"/>
  <c r="A9536" i="9"/>
  <c r="A9535" i="9"/>
  <c r="A9534" i="9"/>
  <c r="A9533" i="9"/>
  <c r="A9532" i="9"/>
  <c r="A9531" i="9"/>
  <c r="A9530" i="9"/>
  <c r="A9529" i="9"/>
  <c r="A9528" i="9"/>
  <c r="A9527" i="9"/>
  <c r="A9526" i="9"/>
  <c r="A9525" i="9"/>
  <c r="A9524" i="9"/>
  <c r="A9523" i="9"/>
  <c r="A9522" i="9"/>
  <c r="A9521" i="9"/>
  <c r="A9520" i="9"/>
  <c r="A9519" i="9"/>
  <c r="A9518" i="9"/>
  <c r="A9517" i="9"/>
  <c r="A9516" i="9"/>
  <c r="A9515" i="9"/>
  <c r="A9514" i="9"/>
  <c r="A9513" i="9"/>
  <c r="A9512" i="9"/>
  <c r="A9511" i="9"/>
  <c r="A9510" i="9"/>
  <c r="A9509" i="9"/>
  <c r="A9508" i="9"/>
  <c r="A9507" i="9"/>
  <c r="A9506" i="9"/>
  <c r="A9505" i="9"/>
  <c r="A9504" i="9"/>
  <c r="A9503" i="9"/>
  <c r="A9502" i="9"/>
  <c r="A9501" i="9"/>
  <c r="A9500" i="9"/>
  <c r="A9499" i="9"/>
  <c r="A9498" i="9"/>
  <c r="A9497" i="9"/>
  <c r="A9496" i="9"/>
  <c r="A9495" i="9"/>
  <c r="A9494" i="9"/>
  <c r="A9493" i="9"/>
  <c r="A9492" i="9"/>
  <c r="A9491" i="9"/>
  <c r="A9490" i="9"/>
  <c r="A9489" i="9"/>
  <c r="A9488" i="9"/>
  <c r="A9487" i="9"/>
  <c r="A9486" i="9"/>
  <c r="A9485" i="9"/>
  <c r="A9484" i="9"/>
  <c r="A9483" i="9"/>
  <c r="A9482" i="9"/>
  <c r="A9481" i="9"/>
  <c r="A9480" i="9"/>
  <c r="A9479" i="9"/>
  <c r="A9478" i="9"/>
  <c r="A9477" i="9"/>
  <c r="A9476" i="9"/>
  <c r="A9475" i="9"/>
  <c r="A9474" i="9"/>
  <c r="A9473" i="9"/>
  <c r="A9472" i="9"/>
  <c r="A9471" i="9"/>
  <c r="A9470" i="9"/>
  <c r="A9469" i="9"/>
  <c r="A9468" i="9"/>
  <c r="A9467" i="9"/>
  <c r="A9466" i="9"/>
  <c r="A9465" i="9"/>
  <c r="A9464" i="9"/>
  <c r="A9463" i="9"/>
  <c r="A9462" i="9"/>
  <c r="A9461" i="9"/>
  <c r="A9460" i="9"/>
  <c r="A9459" i="9"/>
  <c r="A9458" i="9"/>
  <c r="A9457" i="9"/>
  <c r="A9456" i="9"/>
  <c r="A9455" i="9"/>
  <c r="A9454" i="9"/>
  <c r="A9453" i="9"/>
  <c r="A9452" i="9"/>
  <c r="A9451" i="9"/>
  <c r="A9450" i="9"/>
  <c r="A9449" i="9"/>
  <c r="A9448" i="9"/>
  <c r="A9447" i="9"/>
  <c r="A9446" i="9"/>
  <c r="A9445" i="9"/>
  <c r="A9444" i="9"/>
  <c r="A9443" i="9"/>
  <c r="A9442" i="9"/>
  <c r="A9441" i="9"/>
  <c r="A9440" i="9"/>
  <c r="A9439" i="9"/>
  <c r="A9438" i="9"/>
  <c r="A9437" i="9"/>
  <c r="A9436" i="9"/>
  <c r="A9435" i="9"/>
  <c r="A9434" i="9"/>
  <c r="A9433" i="9"/>
  <c r="A9432" i="9"/>
  <c r="A9431" i="9"/>
  <c r="A9430" i="9"/>
  <c r="A9429" i="9"/>
  <c r="A9428" i="9"/>
  <c r="A9427" i="9"/>
  <c r="A9426" i="9"/>
  <c r="A9425" i="9"/>
  <c r="A9424" i="9"/>
  <c r="A9423" i="9"/>
  <c r="A9422" i="9"/>
  <c r="A9421" i="9"/>
  <c r="A9420" i="9"/>
  <c r="A9419" i="9"/>
  <c r="A9418" i="9"/>
  <c r="A9417" i="9"/>
  <c r="A9416" i="9"/>
  <c r="A9415" i="9"/>
  <c r="A9414" i="9"/>
  <c r="A9413" i="9"/>
  <c r="A9412" i="9"/>
  <c r="A9411" i="9"/>
  <c r="A9410" i="9"/>
  <c r="A9409" i="9"/>
  <c r="A9408" i="9"/>
  <c r="A9407" i="9"/>
  <c r="A9406" i="9"/>
  <c r="A9405" i="9"/>
  <c r="A9404" i="9"/>
  <c r="A9403" i="9"/>
  <c r="A9402" i="9"/>
  <c r="A9401" i="9"/>
  <c r="A9400" i="9"/>
  <c r="A9399" i="9"/>
  <c r="A9398" i="9"/>
  <c r="A9397" i="9"/>
  <c r="A9396" i="9"/>
  <c r="A9395" i="9"/>
  <c r="A9394" i="9"/>
  <c r="A9393" i="9"/>
  <c r="A9392" i="9"/>
  <c r="A9391" i="9"/>
  <c r="A9390" i="9"/>
  <c r="A9389" i="9"/>
  <c r="A9388" i="9"/>
  <c r="A9387" i="9"/>
  <c r="A9386" i="9"/>
  <c r="A9385" i="9"/>
  <c r="A9384" i="9"/>
  <c r="A9383" i="9"/>
  <c r="A9382" i="9"/>
  <c r="A9381" i="9"/>
  <c r="A9380" i="9"/>
  <c r="A9379" i="9"/>
  <c r="A9378" i="9"/>
  <c r="A9377" i="9"/>
  <c r="A9376" i="9"/>
  <c r="A9375" i="9"/>
  <c r="A9374" i="9"/>
  <c r="A9373" i="9"/>
  <c r="A9372" i="9"/>
  <c r="A9371" i="9"/>
  <c r="A9370" i="9"/>
  <c r="A9369" i="9"/>
  <c r="A9368" i="9"/>
  <c r="A9367" i="9"/>
  <c r="A9366" i="9"/>
  <c r="A9365" i="9"/>
  <c r="A9364" i="9"/>
  <c r="A9363" i="9"/>
  <c r="A9362" i="9"/>
  <c r="A9361" i="9"/>
  <c r="A9360" i="9"/>
  <c r="A9359" i="9"/>
  <c r="A9358" i="9"/>
  <c r="A9357" i="9"/>
  <c r="A9356" i="9"/>
  <c r="A9355" i="9"/>
  <c r="A9354" i="9"/>
  <c r="A9353" i="9"/>
  <c r="A9352" i="9"/>
  <c r="A9351" i="9"/>
  <c r="A9350" i="9"/>
  <c r="A9349" i="9"/>
  <c r="A9348" i="9"/>
  <c r="A9347" i="9"/>
  <c r="A9346" i="9"/>
  <c r="A9345" i="9"/>
  <c r="A9344" i="9"/>
  <c r="A9343" i="9"/>
  <c r="A9342" i="9"/>
  <c r="A9341" i="9"/>
  <c r="A9340" i="9"/>
  <c r="A9339" i="9"/>
  <c r="A9338" i="9"/>
  <c r="A9337" i="9"/>
  <c r="A9336" i="9"/>
  <c r="A9335" i="9"/>
  <c r="A9334" i="9"/>
  <c r="A9333" i="9"/>
  <c r="A9332" i="9"/>
  <c r="A9331" i="9"/>
  <c r="A9330" i="9"/>
  <c r="A9329" i="9"/>
  <c r="A9328" i="9"/>
  <c r="A9327" i="9"/>
  <c r="A9326" i="9"/>
  <c r="A9325" i="9"/>
  <c r="A9324" i="9"/>
  <c r="A9323" i="9"/>
  <c r="A9322" i="9"/>
  <c r="A9321" i="9"/>
  <c r="A9320" i="9"/>
  <c r="A9319" i="9"/>
  <c r="A9318" i="9"/>
  <c r="A9317" i="9"/>
  <c r="A9316" i="9"/>
  <c r="A9315" i="9"/>
  <c r="A9314" i="9"/>
  <c r="A9313" i="9"/>
  <c r="A9312" i="9"/>
  <c r="A9311" i="9"/>
  <c r="A9310" i="9"/>
  <c r="A9309" i="9"/>
  <c r="A9308" i="9"/>
  <c r="A9307" i="9"/>
  <c r="A9306" i="9"/>
  <c r="A9305" i="9"/>
  <c r="A9304" i="9"/>
  <c r="A9303" i="9"/>
  <c r="A9302" i="9"/>
  <c r="A9301" i="9"/>
  <c r="A9300" i="9"/>
  <c r="A9299" i="9"/>
  <c r="A9298" i="9"/>
  <c r="A9297" i="9"/>
  <c r="A9296" i="9"/>
  <c r="A9295" i="9"/>
  <c r="A9294" i="9"/>
  <c r="A9293" i="9"/>
  <c r="A9292" i="9"/>
  <c r="A9291" i="9"/>
  <c r="A9290" i="9"/>
  <c r="A9289" i="9"/>
  <c r="A9288" i="9"/>
  <c r="A9287" i="9"/>
  <c r="A9286" i="9"/>
  <c r="A9285" i="9"/>
  <c r="A9284" i="9"/>
  <c r="A9283" i="9"/>
  <c r="A9282" i="9"/>
  <c r="A9281" i="9"/>
  <c r="A9280" i="9"/>
  <c r="A9279" i="9"/>
  <c r="A9278" i="9"/>
  <c r="A9277" i="9"/>
  <c r="A9276" i="9"/>
  <c r="A9275" i="9"/>
  <c r="A9274" i="9"/>
  <c r="A9273" i="9"/>
  <c r="A9272" i="9"/>
  <c r="A9271" i="9"/>
  <c r="A9270" i="9"/>
  <c r="A9269" i="9"/>
  <c r="A9268" i="9"/>
  <c r="A9267" i="9"/>
  <c r="A9266" i="9"/>
  <c r="A9265" i="9"/>
  <c r="A9264" i="9"/>
  <c r="A9263" i="9"/>
  <c r="A9262" i="9"/>
  <c r="A9261" i="9"/>
  <c r="A9260" i="9"/>
  <c r="A9259" i="9"/>
  <c r="A9258" i="9"/>
  <c r="A9257" i="9"/>
  <c r="A9256" i="9"/>
  <c r="A9255" i="9"/>
  <c r="A9254" i="9"/>
  <c r="A9253" i="9"/>
  <c r="A9252" i="9"/>
  <c r="A9251" i="9"/>
  <c r="A9250" i="9"/>
  <c r="A9249" i="9"/>
  <c r="A9248" i="9"/>
  <c r="A9247" i="9"/>
  <c r="A9246" i="9"/>
  <c r="A9245" i="9"/>
  <c r="A9244" i="9"/>
  <c r="A9243" i="9"/>
  <c r="A9242" i="9"/>
  <c r="A9241" i="9"/>
  <c r="A9240" i="9"/>
  <c r="A9239" i="9"/>
  <c r="A9238" i="9"/>
  <c r="A9237" i="9"/>
  <c r="A9236" i="9"/>
  <c r="A9235" i="9"/>
  <c r="A9234" i="9"/>
  <c r="A9233" i="9"/>
  <c r="A9232" i="9"/>
  <c r="A9231" i="9"/>
  <c r="A9230" i="9"/>
  <c r="A9229" i="9"/>
  <c r="A9228" i="9"/>
  <c r="A9227" i="9"/>
  <c r="A9226" i="9"/>
  <c r="A9225" i="9"/>
  <c r="A9224" i="9"/>
  <c r="A9223" i="9"/>
  <c r="A9222" i="9"/>
  <c r="A9221" i="9"/>
  <c r="A9220" i="9"/>
  <c r="A9219" i="9"/>
  <c r="A9218" i="9"/>
  <c r="A9217" i="9"/>
  <c r="A9216" i="9"/>
  <c r="A9215" i="9"/>
  <c r="A9214" i="9"/>
  <c r="A9213" i="9"/>
  <c r="A9212" i="9"/>
  <c r="A9211" i="9"/>
  <c r="A9210" i="9"/>
  <c r="A9209" i="9"/>
  <c r="A9208" i="9"/>
  <c r="A9207" i="9"/>
  <c r="A9206" i="9"/>
  <c r="A9205" i="9"/>
  <c r="A9204" i="9"/>
  <c r="A9203" i="9"/>
  <c r="A9202" i="9"/>
  <c r="A9201" i="9"/>
  <c r="A9200" i="9"/>
  <c r="A9199" i="9"/>
  <c r="A9198" i="9"/>
  <c r="A9197" i="9"/>
  <c r="A9196" i="9"/>
  <c r="A9195" i="9"/>
  <c r="A9194" i="9"/>
  <c r="A9193" i="9"/>
  <c r="A9192" i="9"/>
  <c r="A9191" i="9"/>
  <c r="A9190" i="9"/>
  <c r="A9189" i="9"/>
  <c r="A9188" i="9"/>
  <c r="A9187" i="9"/>
  <c r="A9186" i="9"/>
  <c r="A9185" i="9"/>
  <c r="A9184" i="9"/>
  <c r="A9183" i="9"/>
  <c r="A9182" i="9"/>
  <c r="A9181" i="9"/>
  <c r="A9180" i="9"/>
  <c r="A9179" i="9"/>
  <c r="A9178" i="9"/>
  <c r="A9177" i="9"/>
  <c r="A9176" i="9"/>
  <c r="A9175" i="9"/>
  <c r="A9174" i="9"/>
  <c r="A9173" i="9"/>
  <c r="A9172" i="9"/>
  <c r="A9171" i="9"/>
  <c r="A9170" i="9"/>
  <c r="A9169" i="9"/>
  <c r="A9168" i="9"/>
  <c r="A9167" i="9"/>
  <c r="A9166" i="9"/>
  <c r="A9165" i="9"/>
  <c r="A9164" i="9"/>
  <c r="A9163" i="9"/>
  <c r="A9162" i="9"/>
  <c r="A9161" i="9"/>
  <c r="A9160" i="9"/>
  <c r="A9159" i="9"/>
  <c r="A9158" i="9"/>
  <c r="A9157" i="9"/>
  <c r="A9156" i="9"/>
  <c r="A9155" i="9"/>
  <c r="A9154" i="9"/>
  <c r="A9153" i="9"/>
  <c r="A9152" i="9"/>
  <c r="A9151" i="9"/>
  <c r="A9150" i="9"/>
  <c r="A9149" i="9"/>
  <c r="A9148" i="9"/>
  <c r="A9147" i="9"/>
  <c r="A9146" i="9"/>
  <c r="A9145" i="9"/>
  <c r="A9144" i="9"/>
  <c r="A9143" i="9"/>
  <c r="A9142" i="9"/>
  <c r="A9141" i="9"/>
  <c r="A9140" i="9"/>
  <c r="A9139" i="9"/>
  <c r="A9138" i="9"/>
  <c r="A9137" i="9"/>
  <c r="A9136" i="9"/>
  <c r="A9135" i="9"/>
  <c r="A9134" i="9"/>
  <c r="A9133" i="9"/>
  <c r="A9132" i="9"/>
  <c r="A9131" i="9"/>
  <c r="A9130" i="9"/>
  <c r="A9129" i="9"/>
  <c r="A9128" i="9"/>
  <c r="A9127" i="9"/>
  <c r="A9126" i="9"/>
  <c r="A9125" i="9"/>
  <c r="A9124" i="9"/>
  <c r="A9123" i="9"/>
  <c r="A9122" i="9"/>
  <c r="A9121" i="9"/>
  <c r="A9120" i="9"/>
  <c r="A9119" i="9"/>
  <c r="A9118" i="9"/>
  <c r="A9117" i="9"/>
  <c r="A9116" i="9"/>
  <c r="A9115" i="9"/>
  <c r="A9114" i="9"/>
  <c r="A9113" i="9"/>
  <c r="A9112" i="9"/>
  <c r="A9111" i="9"/>
  <c r="A9110" i="9"/>
  <c r="A9109" i="9"/>
  <c r="A9108" i="9"/>
  <c r="A9107" i="9"/>
  <c r="A9106" i="9"/>
  <c r="A9105" i="9"/>
  <c r="A9104" i="9"/>
  <c r="A9103" i="9"/>
  <c r="A9102" i="9"/>
  <c r="A9101" i="9"/>
  <c r="A9100" i="9"/>
  <c r="A9099" i="9"/>
  <c r="A9098" i="9"/>
  <c r="A9097" i="9"/>
  <c r="A9096" i="9"/>
  <c r="A9095" i="9"/>
  <c r="A9094" i="9"/>
  <c r="A9093" i="9"/>
  <c r="A9092" i="9"/>
  <c r="A9091" i="9"/>
  <c r="A9090" i="9"/>
  <c r="A9089" i="9"/>
  <c r="A9088" i="9"/>
  <c r="A9087" i="9"/>
  <c r="A9086" i="9"/>
  <c r="A9085" i="9"/>
  <c r="A9084" i="9"/>
  <c r="A9083" i="9"/>
  <c r="A9082" i="9"/>
  <c r="A9081" i="9"/>
  <c r="A9080" i="9"/>
  <c r="A9079" i="9"/>
  <c r="A9078" i="9"/>
  <c r="A9077" i="9"/>
  <c r="A9076" i="9"/>
  <c r="A9075" i="9"/>
  <c r="A9074" i="9"/>
  <c r="A9073" i="9"/>
  <c r="A9072" i="9"/>
  <c r="A9071" i="9"/>
  <c r="A9070" i="9"/>
  <c r="A9069" i="9"/>
  <c r="A9068" i="9"/>
  <c r="A9067" i="9"/>
  <c r="A9066" i="9"/>
  <c r="A9065" i="9"/>
  <c r="A9064" i="9"/>
  <c r="A9063" i="9"/>
  <c r="A9062" i="9"/>
  <c r="A9061" i="9"/>
  <c r="A9060" i="9"/>
  <c r="A9059" i="9"/>
  <c r="A9058" i="9"/>
  <c r="A9057" i="9"/>
  <c r="A9056" i="9"/>
  <c r="A9055" i="9"/>
  <c r="A9054" i="9"/>
  <c r="A9053" i="9"/>
  <c r="A9052" i="9"/>
  <c r="A9051" i="9"/>
  <c r="A9050" i="9"/>
  <c r="A9049" i="9"/>
  <c r="A9048" i="9"/>
  <c r="A9047" i="9"/>
  <c r="A9046" i="9"/>
  <c r="A9045" i="9"/>
  <c r="A9044" i="9"/>
  <c r="A9043" i="9"/>
  <c r="A9042" i="9"/>
  <c r="A9041" i="9"/>
  <c r="A9040" i="9"/>
  <c r="A9039" i="9"/>
  <c r="A9038" i="9"/>
  <c r="A9037" i="9"/>
  <c r="A9036" i="9"/>
  <c r="A9035" i="9"/>
  <c r="A9034" i="9"/>
  <c r="A9033" i="9"/>
  <c r="A9032" i="9"/>
  <c r="A9031" i="9"/>
  <c r="A9030" i="9"/>
  <c r="A9029" i="9"/>
  <c r="A9028" i="9"/>
  <c r="A9027" i="9"/>
  <c r="A9026" i="9"/>
  <c r="A9025" i="9"/>
  <c r="A9024" i="9"/>
  <c r="A9023" i="9"/>
  <c r="A9022" i="9"/>
  <c r="A9021" i="9"/>
  <c r="A9020" i="9"/>
  <c r="A9019" i="9"/>
  <c r="A9018" i="9"/>
  <c r="A9017" i="9"/>
  <c r="A9016" i="9"/>
  <c r="A9015" i="9"/>
  <c r="A9014" i="9"/>
  <c r="A9013" i="9"/>
  <c r="A9012" i="9"/>
  <c r="A9011" i="9"/>
  <c r="A9010" i="9"/>
  <c r="A9009" i="9"/>
  <c r="A9008" i="9"/>
  <c r="A9007" i="9"/>
  <c r="A9006" i="9"/>
  <c r="A9005" i="9"/>
  <c r="A9004" i="9"/>
  <c r="A9003" i="9"/>
  <c r="A9002" i="9"/>
  <c r="A9001" i="9"/>
  <c r="A9000" i="9"/>
  <c r="A8999" i="9"/>
  <c r="A8998" i="9"/>
  <c r="A8997" i="9"/>
  <c r="A8996" i="9"/>
  <c r="A8995" i="9"/>
  <c r="A8994" i="9"/>
  <c r="A8993" i="9"/>
  <c r="A8992" i="9"/>
  <c r="A8991" i="9"/>
  <c r="A8990" i="9"/>
  <c r="A8989" i="9"/>
  <c r="A8988" i="9"/>
  <c r="A8987" i="9"/>
  <c r="A8986" i="9"/>
  <c r="A8985" i="9"/>
  <c r="A8984" i="9"/>
  <c r="A8983" i="9"/>
  <c r="A8982" i="9"/>
  <c r="A8981" i="9"/>
  <c r="A8980" i="9"/>
  <c r="A8979" i="9"/>
  <c r="A8978" i="9"/>
  <c r="A8977" i="9"/>
  <c r="A8976" i="9"/>
  <c r="A8975" i="9"/>
  <c r="A8974" i="9"/>
  <c r="A8973" i="9"/>
  <c r="A8972" i="9"/>
  <c r="A8971" i="9"/>
  <c r="A8970" i="9"/>
  <c r="A8969" i="9"/>
  <c r="A8968" i="9"/>
  <c r="A8967" i="9"/>
  <c r="A8966" i="9"/>
  <c r="A8965" i="9"/>
  <c r="A8964" i="9"/>
  <c r="A8963" i="9"/>
  <c r="A8962" i="9"/>
  <c r="A8961" i="9"/>
  <c r="A8960" i="9"/>
  <c r="A8959" i="9"/>
  <c r="A8958" i="9"/>
  <c r="A8957" i="9"/>
  <c r="A8956" i="9"/>
  <c r="A8955" i="9"/>
  <c r="A8954" i="9"/>
  <c r="A8953" i="9"/>
  <c r="A8952" i="9"/>
  <c r="A8951" i="9"/>
  <c r="A8950" i="9"/>
  <c r="A8949" i="9"/>
  <c r="A8948" i="9"/>
  <c r="A8947" i="9"/>
  <c r="A8946" i="9"/>
  <c r="A8945" i="9"/>
  <c r="A8944" i="9"/>
  <c r="A8943" i="9"/>
  <c r="A8942" i="9"/>
  <c r="A8941" i="9"/>
  <c r="A8940" i="9"/>
  <c r="A8939" i="9"/>
  <c r="A8938" i="9"/>
  <c r="A8937" i="9"/>
  <c r="A8936" i="9"/>
  <c r="A8935" i="9"/>
  <c r="A8934" i="9"/>
  <c r="A8933" i="9"/>
  <c r="A8932" i="9"/>
  <c r="A8931" i="9"/>
  <c r="A8930" i="9"/>
  <c r="A8929" i="9"/>
  <c r="A8928" i="9"/>
  <c r="A8927" i="9"/>
  <c r="A8926" i="9"/>
  <c r="A8925" i="9"/>
  <c r="A8924" i="9"/>
  <c r="A8923" i="9"/>
  <c r="A8922" i="9"/>
  <c r="A8921" i="9"/>
  <c r="A8920" i="9"/>
  <c r="A8919" i="9"/>
  <c r="A8918" i="9"/>
  <c r="A8917" i="9"/>
  <c r="A8916" i="9"/>
  <c r="A8915" i="9"/>
  <c r="A8914" i="9"/>
  <c r="A8913" i="9"/>
  <c r="A8912" i="9"/>
  <c r="A8911" i="9"/>
  <c r="A8910" i="9"/>
  <c r="A8909" i="9"/>
  <c r="A8908" i="9"/>
  <c r="A8907" i="9"/>
  <c r="A8906" i="9"/>
  <c r="A8905" i="9"/>
  <c r="A8904" i="9"/>
  <c r="A8903" i="9"/>
  <c r="A8902" i="9"/>
  <c r="A8901" i="9"/>
  <c r="A8900" i="9"/>
  <c r="A8899" i="9"/>
  <c r="A8898" i="9"/>
  <c r="A8897" i="9"/>
  <c r="A8896" i="9"/>
  <c r="A8895" i="9"/>
  <c r="A8894" i="9"/>
  <c r="A8893" i="9"/>
  <c r="A8892" i="9"/>
  <c r="A8891" i="9"/>
  <c r="A8890" i="9"/>
  <c r="A8889" i="9"/>
  <c r="A8888" i="9"/>
  <c r="A8887" i="9"/>
  <c r="A8886" i="9"/>
  <c r="A8885" i="9"/>
  <c r="A8884" i="9"/>
  <c r="A8883" i="9"/>
  <c r="A8882" i="9"/>
  <c r="A8881" i="9"/>
  <c r="A8880" i="9"/>
  <c r="A8879" i="9"/>
  <c r="A8878" i="9"/>
  <c r="A8877" i="9"/>
  <c r="A8876" i="9"/>
  <c r="A8875" i="9"/>
  <c r="A8874" i="9"/>
  <c r="A8873" i="9"/>
  <c r="A8872" i="9"/>
  <c r="A8871" i="9"/>
  <c r="A8870" i="9"/>
  <c r="A8869" i="9"/>
  <c r="A8868" i="9"/>
  <c r="A8867" i="9"/>
  <c r="A8866" i="9"/>
  <c r="A8865" i="9"/>
  <c r="A8864" i="9"/>
  <c r="A8863" i="9"/>
  <c r="A8862" i="9"/>
  <c r="A8861" i="9"/>
  <c r="A8860" i="9"/>
  <c r="A8859" i="9"/>
  <c r="A8858" i="9"/>
  <c r="A8857" i="9"/>
  <c r="A8856" i="9"/>
  <c r="A8855" i="9"/>
  <c r="A8854" i="9"/>
  <c r="A8853" i="9"/>
  <c r="A8852" i="9"/>
  <c r="A8851" i="9"/>
  <c r="A8850" i="9"/>
  <c r="A8849" i="9"/>
  <c r="A8848" i="9"/>
  <c r="A8847" i="9"/>
  <c r="A8846" i="9"/>
  <c r="A8845" i="9"/>
  <c r="A8844" i="9"/>
  <c r="A8843" i="9"/>
  <c r="A8842" i="9"/>
  <c r="A8841" i="9"/>
  <c r="A8840" i="9"/>
  <c r="A8839" i="9"/>
  <c r="A8838" i="9"/>
  <c r="A8837" i="9"/>
  <c r="A8836" i="9"/>
  <c r="A8835" i="9"/>
  <c r="A8834" i="9"/>
  <c r="A8833" i="9"/>
  <c r="A8832" i="9"/>
  <c r="A8831" i="9"/>
  <c r="A8830" i="9"/>
  <c r="A8829" i="9"/>
  <c r="A8828" i="9"/>
  <c r="A8827" i="9"/>
  <c r="A8826" i="9"/>
  <c r="A8825" i="9"/>
  <c r="A8824" i="9"/>
  <c r="A8823" i="9"/>
  <c r="A8822" i="9"/>
  <c r="A8821" i="9"/>
  <c r="A8820" i="9"/>
  <c r="A8819" i="9"/>
  <c r="A8818" i="9"/>
  <c r="A8817" i="9"/>
  <c r="A8816" i="9"/>
  <c r="A8815" i="9"/>
  <c r="A8814" i="9"/>
  <c r="A8813" i="9"/>
  <c r="A8812" i="9"/>
  <c r="A8811" i="9"/>
  <c r="A8810" i="9"/>
  <c r="A8809" i="9"/>
  <c r="A8808" i="9"/>
  <c r="A8807" i="9"/>
  <c r="A8806" i="9"/>
  <c r="A8805" i="9"/>
  <c r="A8804" i="9"/>
  <c r="A8803" i="9"/>
  <c r="A8802" i="9"/>
  <c r="A8801" i="9"/>
  <c r="A8800" i="9"/>
  <c r="A8799" i="9"/>
  <c r="A8798" i="9"/>
  <c r="A8797" i="9"/>
  <c r="A8796" i="9"/>
  <c r="A8795" i="9"/>
  <c r="A8794" i="9"/>
  <c r="A8793" i="9"/>
  <c r="A8792" i="9"/>
  <c r="A8791" i="9"/>
  <c r="A8790" i="9"/>
  <c r="A8789" i="9"/>
  <c r="A8788" i="9"/>
  <c r="A8787" i="9"/>
  <c r="A8786" i="9"/>
  <c r="A8785" i="9"/>
  <c r="A8784" i="9"/>
  <c r="A8783" i="9"/>
  <c r="A8782" i="9"/>
  <c r="A8781" i="9"/>
  <c r="A8780" i="9"/>
  <c r="A8779" i="9"/>
  <c r="A8778" i="9"/>
  <c r="A8777" i="9"/>
  <c r="A8776" i="9"/>
  <c r="A8775" i="9"/>
  <c r="A8774" i="9"/>
  <c r="A8773" i="9"/>
  <c r="A8772" i="9"/>
  <c r="A8771" i="9"/>
  <c r="A8770" i="9"/>
  <c r="A8769" i="9"/>
  <c r="A8768" i="9"/>
  <c r="A8767" i="9"/>
  <c r="A8766" i="9"/>
  <c r="A8765" i="9"/>
  <c r="A8764" i="9"/>
  <c r="A8763" i="9"/>
  <c r="A8762" i="9"/>
  <c r="A8761" i="9"/>
  <c r="A8760" i="9"/>
  <c r="A8759" i="9"/>
  <c r="A8758" i="9"/>
  <c r="A8757" i="9"/>
  <c r="A8756" i="9"/>
  <c r="A8755" i="9"/>
  <c r="A8754" i="9"/>
  <c r="A8753" i="9"/>
  <c r="A8752" i="9"/>
  <c r="A8751" i="9"/>
  <c r="A8750" i="9"/>
  <c r="A8749" i="9"/>
  <c r="A8748" i="9"/>
  <c r="A8747" i="9"/>
  <c r="A8746" i="9"/>
  <c r="A8745" i="9"/>
  <c r="A8744" i="9"/>
  <c r="A8743" i="9"/>
  <c r="A8742" i="9"/>
  <c r="A8741" i="9"/>
  <c r="A8740" i="9"/>
  <c r="A8739" i="9"/>
  <c r="A8738" i="9"/>
  <c r="A8737" i="9"/>
  <c r="A8736" i="9"/>
  <c r="A8735" i="9"/>
  <c r="A8734" i="9"/>
  <c r="A8733" i="9"/>
  <c r="A8732" i="9"/>
  <c r="A8731" i="9"/>
  <c r="A8730" i="9"/>
  <c r="A8729" i="9"/>
  <c r="A8728" i="9"/>
  <c r="A8727" i="9"/>
  <c r="A8726" i="9"/>
  <c r="A8725" i="9"/>
  <c r="A8724" i="9"/>
  <c r="A8723" i="9"/>
  <c r="A8722" i="9"/>
  <c r="A8721" i="9"/>
  <c r="A8720" i="9"/>
  <c r="A8719" i="9"/>
  <c r="A8718" i="9"/>
  <c r="A8717" i="9"/>
  <c r="A8716" i="9"/>
  <c r="A8715" i="9"/>
  <c r="A8714" i="9"/>
  <c r="A8713" i="9"/>
  <c r="A8712" i="9"/>
  <c r="A8711" i="9"/>
  <c r="A8710" i="9"/>
  <c r="A8709" i="9"/>
  <c r="A8708" i="9"/>
  <c r="A8707" i="9"/>
  <c r="A8706" i="9"/>
  <c r="A8705" i="9"/>
  <c r="A8704" i="9"/>
  <c r="A8703" i="9"/>
  <c r="A8702" i="9"/>
  <c r="A8701" i="9"/>
  <c r="A8700" i="9"/>
  <c r="A8699" i="9"/>
  <c r="A8698" i="9"/>
  <c r="A8697" i="9"/>
  <c r="A8696" i="9"/>
  <c r="A8695" i="9"/>
  <c r="A8694" i="9"/>
  <c r="A8693" i="9"/>
  <c r="A8692" i="9"/>
  <c r="A8691" i="9"/>
  <c r="A8690" i="9"/>
  <c r="A8689" i="9"/>
  <c r="A8688" i="9"/>
  <c r="A8687" i="9"/>
  <c r="A8686" i="9"/>
  <c r="A8685" i="9"/>
  <c r="A8684" i="9"/>
  <c r="A8683" i="9"/>
  <c r="A8682" i="9"/>
  <c r="A8681" i="9"/>
  <c r="A8680" i="9"/>
  <c r="A8679" i="9"/>
  <c r="A8678" i="9"/>
  <c r="A8677" i="9"/>
  <c r="A8676" i="9"/>
  <c r="A8675" i="9"/>
  <c r="A8674" i="9"/>
  <c r="A8673" i="9"/>
  <c r="A8672" i="9"/>
  <c r="A8671" i="9"/>
  <c r="A8670" i="9"/>
  <c r="A8669" i="9"/>
  <c r="A8668" i="9"/>
  <c r="A8667" i="9"/>
  <c r="A8666" i="9"/>
  <c r="A8665" i="9"/>
  <c r="A8664" i="9"/>
  <c r="A8663" i="9"/>
  <c r="A8662" i="9"/>
  <c r="A8661" i="9"/>
  <c r="A8660" i="9"/>
  <c r="A8659" i="9"/>
  <c r="A8658" i="9"/>
  <c r="A8657" i="9"/>
  <c r="A8656" i="9"/>
  <c r="A8655" i="9"/>
  <c r="A8654" i="9"/>
  <c r="A8653" i="9"/>
  <c r="A8652" i="9"/>
  <c r="A8651" i="9"/>
  <c r="A8650" i="9"/>
  <c r="A8649" i="9"/>
  <c r="A8648" i="9"/>
  <c r="A8647" i="9"/>
  <c r="A8646" i="9"/>
  <c r="A8645" i="9"/>
  <c r="A8644" i="9"/>
  <c r="A8643" i="9"/>
  <c r="A8642" i="9"/>
  <c r="A8641" i="9"/>
  <c r="A8640" i="9"/>
  <c r="A8639" i="9"/>
  <c r="A8638" i="9"/>
  <c r="A8637" i="9"/>
  <c r="A8636" i="9"/>
  <c r="A8635" i="9"/>
  <c r="A8634" i="9"/>
  <c r="A8633" i="9"/>
  <c r="A8632" i="9"/>
  <c r="A8631" i="9"/>
  <c r="A8630" i="9"/>
  <c r="A8629" i="9"/>
  <c r="A8628" i="9"/>
  <c r="A8627" i="9"/>
  <c r="A8626" i="9"/>
  <c r="A8625" i="9"/>
  <c r="A8624" i="9"/>
  <c r="A8623" i="9"/>
  <c r="A8622" i="9"/>
  <c r="A8621" i="9"/>
  <c r="A8620" i="9"/>
  <c r="A8619" i="9"/>
  <c r="A8618" i="9"/>
  <c r="A8617" i="9"/>
  <c r="A8616" i="9"/>
  <c r="A8615" i="9"/>
  <c r="A8614" i="9"/>
  <c r="A8613" i="9"/>
  <c r="A8612" i="9"/>
  <c r="A8611" i="9"/>
  <c r="A8610" i="9"/>
  <c r="A8609" i="9"/>
  <c r="A8608" i="9"/>
  <c r="A8607" i="9"/>
  <c r="A8606" i="9"/>
  <c r="A8605" i="9"/>
  <c r="A8604" i="9"/>
  <c r="A8603" i="9"/>
  <c r="A8602" i="9"/>
  <c r="A8601" i="9"/>
  <c r="A8600" i="9"/>
  <c r="A8599" i="9"/>
  <c r="A8598" i="9"/>
  <c r="A8597" i="9"/>
  <c r="A8596" i="9"/>
  <c r="A8595" i="9"/>
  <c r="A8594" i="9"/>
  <c r="A8593" i="9"/>
  <c r="A8592" i="9"/>
  <c r="A8591" i="9"/>
  <c r="A8590" i="9"/>
  <c r="A8589" i="9"/>
  <c r="A8588" i="9"/>
  <c r="A8587" i="9"/>
  <c r="A8586" i="9"/>
  <c r="A8585" i="9"/>
  <c r="A8584" i="9"/>
  <c r="A8583" i="9"/>
  <c r="A8582" i="9"/>
  <c r="A8581" i="9"/>
  <c r="A8580" i="9"/>
  <c r="A8579" i="9"/>
  <c r="A8578" i="9"/>
  <c r="A8577" i="9"/>
  <c r="A8576" i="9"/>
  <c r="A8575" i="9"/>
  <c r="A8574" i="9"/>
  <c r="A8573" i="9"/>
  <c r="A8572" i="9"/>
  <c r="A8571" i="9"/>
  <c r="A8570" i="9"/>
  <c r="A8569" i="9"/>
  <c r="A8568" i="9"/>
  <c r="A8567" i="9"/>
  <c r="A8566" i="9"/>
  <c r="A8565" i="9"/>
  <c r="A8564" i="9"/>
  <c r="A8563" i="9"/>
  <c r="A8562" i="9"/>
  <c r="A8561" i="9"/>
  <c r="A8560" i="9"/>
  <c r="A8559" i="9"/>
  <c r="A8558" i="9"/>
  <c r="A8557" i="9"/>
  <c r="A8556" i="9"/>
  <c r="A8555" i="9"/>
  <c r="A8554" i="9"/>
  <c r="A8553" i="9"/>
  <c r="A8552" i="9"/>
  <c r="A8551" i="9"/>
  <c r="A8550" i="9"/>
  <c r="A8549" i="9"/>
  <c r="A8548" i="9"/>
  <c r="A8547" i="9"/>
  <c r="A8546" i="9"/>
  <c r="A8545" i="9"/>
  <c r="A8544" i="9"/>
  <c r="A8543" i="9"/>
  <c r="A8542" i="9"/>
  <c r="A8541" i="9"/>
  <c r="A8540" i="9"/>
  <c r="A8539" i="9"/>
  <c r="A8538" i="9"/>
  <c r="A8537" i="9"/>
  <c r="A8536" i="9"/>
  <c r="A8535" i="9"/>
  <c r="A8534" i="9"/>
  <c r="A8533" i="9"/>
  <c r="A8532" i="9"/>
  <c r="A8531" i="9"/>
  <c r="A8530" i="9"/>
  <c r="A8529" i="9"/>
  <c r="A8528" i="9"/>
  <c r="A8527" i="9"/>
  <c r="A8526" i="9"/>
  <c r="A8525" i="9"/>
  <c r="A8524" i="9"/>
  <c r="A8523" i="9"/>
  <c r="A8522" i="9"/>
  <c r="A8521" i="9"/>
  <c r="A8520" i="9"/>
  <c r="A8519" i="9"/>
  <c r="A8518" i="9"/>
  <c r="A8517" i="9"/>
  <c r="A8516" i="9"/>
  <c r="A8515" i="9"/>
  <c r="A8514" i="9"/>
  <c r="A8513" i="9"/>
  <c r="A8512" i="9"/>
  <c r="A8511" i="9"/>
  <c r="A8510" i="9"/>
  <c r="A8509" i="9"/>
  <c r="A8508" i="9"/>
  <c r="A8507" i="9"/>
  <c r="A8506" i="9"/>
  <c r="A8505" i="9"/>
  <c r="A8504" i="9"/>
  <c r="A8503" i="9"/>
  <c r="A8502" i="9"/>
  <c r="A8501" i="9"/>
  <c r="A8500" i="9"/>
  <c r="A8499" i="9"/>
  <c r="A8498" i="9"/>
  <c r="A8497" i="9"/>
  <c r="A8496" i="9"/>
  <c r="A8495" i="9"/>
  <c r="A8494" i="9"/>
  <c r="A8493" i="9"/>
  <c r="A8492" i="9"/>
  <c r="A8491" i="9"/>
  <c r="A8490" i="9"/>
  <c r="A8489" i="9"/>
  <c r="A8488" i="9"/>
  <c r="A8487" i="9"/>
  <c r="A8486" i="9"/>
  <c r="A8485" i="9"/>
  <c r="A8484" i="9"/>
  <c r="A8483" i="9"/>
  <c r="A8482" i="9"/>
  <c r="A8481" i="9"/>
  <c r="A8480" i="9"/>
  <c r="A8479" i="9"/>
  <c r="A8478" i="9"/>
  <c r="A8477" i="9"/>
  <c r="A8476" i="9"/>
  <c r="A8475" i="9"/>
  <c r="A8474" i="9"/>
  <c r="A8473" i="9"/>
  <c r="A8472" i="9"/>
  <c r="A8471" i="9"/>
  <c r="A8470" i="9"/>
  <c r="A8469" i="9"/>
  <c r="A8468" i="9"/>
  <c r="A8467" i="9"/>
  <c r="A8466" i="9"/>
  <c r="A8465" i="9"/>
  <c r="A8464" i="9"/>
  <c r="A8463" i="9"/>
  <c r="A8462" i="9"/>
  <c r="A8461" i="9"/>
  <c r="A8460" i="9"/>
  <c r="A8459" i="9"/>
  <c r="A8458" i="9"/>
  <c r="A8457" i="9"/>
  <c r="A8456" i="9"/>
  <c r="A8455" i="9"/>
  <c r="A8454" i="9"/>
  <c r="A8453" i="9"/>
  <c r="A8452" i="9"/>
  <c r="A8451" i="9"/>
  <c r="A8450" i="9"/>
  <c r="A8449" i="9"/>
  <c r="A8448" i="9"/>
  <c r="A8447" i="9"/>
  <c r="A8446" i="9"/>
  <c r="A8445" i="9"/>
  <c r="A8444" i="9"/>
  <c r="A8443" i="9"/>
  <c r="A8442" i="9"/>
  <c r="A8441" i="9"/>
  <c r="A8440" i="9"/>
  <c r="A8439" i="9"/>
  <c r="A8438" i="9"/>
  <c r="A8437" i="9"/>
  <c r="A8436" i="9"/>
  <c r="A8435" i="9"/>
  <c r="A8434" i="9"/>
  <c r="A8433" i="9"/>
  <c r="A8432" i="9"/>
  <c r="A8431" i="9"/>
  <c r="A8430" i="9"/>
  <c r="A8429" i="9"/>
  <c r="A8428" i="9"/>
  <c r="A8427" i="9"/>
  <c r="A8426" i="9"/>
  <c r="A8425" i="9"/>
  <c r="A8424" i="9"/>
  <c r="A8423" i="9"/>
  <c r="A8422" i="9"/>
  <c r="A8421" i="9"/>
  <c r="A8420" i="9"/>
  <c r="A8419" i="9"/>
  <c r="A8418" i="9"/>
  <c r="A8417" i="9"/>
  <c r="A8416" i="9"/>
  <c r="A8415" i="9"/>
  <c r="A8414" i="9"/>
  <c r="A8413" i="9"/>
  <c r="A8412" i="9"/>
  <c r="A8411" i="9"/>
  <c r="A8410" i="9"/>
  <c r="A8409" i="9"/>
  <c r="A8408" i="9"/>
  <c r="A8407" i="9"/>
  <c r="A8406" i="9"/>
  <c r="A8405" i="9"/>
  <c r="A8404" i="9"/>
  <c r="A8403" i="9"/>
  <c r="A8402" i="9"/>
  <c r="A8401" i="9"/>
  <c r="A8400" i="9"/>
  <c r="A8399" i="9"/>
  <c r="A8398" i="9"/>
  <c r="A8397" i="9"/>
  <c r="A8396" i="9"/>
  <c r="A8395" i="9"/>
  <c r="A8394" i="9"/>
  <c r="A8393" i="9"/>
  <c r="A8392" i="9"/>
  <c r="A8391" i="9"/>
  <c r="A8390" i="9"/>
  <c r="A8389" i="9"/>
  <c r="A8388" i="9"/>
  <c r="A8387" i="9"/>
  <c r="A8386" i="9"/>
  <c r="A8385" i="9"/>
  <c r="A8384" i="9"/>
  <c r="A8383" i="9"/>
  <c r="A8382" i="9"/>
  <c r="A8381" i="9"/>
  <c r="A8380" i="9"/>
  <c r="A8379" i="9"/>
  <c r="A8378" i="9"/>
  <c r="A8377" i="9"/>
  <c r="A8376" i="9"/>
  <c r="A8375" i="9"/>
  <c r="A8374" i="9"/>
  <c r="A8373" i="9"/>
  <c r="A8372" i="9"/>
  <c r="A8371" i="9"/>
  <c r="A8370" i="9"/>
  <c r="A8369" i="9"/>
  <c r="A8368" i="9"/>
  <c r="A8367" i="9"/>
  <c r="A8366" i="9"/>
  <c r="A8365" i="9"/>
  <c r="A8364" i="9"/>
  <c r="A8363" i="9"/>
  <c r="A8362" i="9"/>
  <c r="A8361" i="9"/>
  <c r="A8360" i="9"/>
  <c r="A8359" i="9"/>
  <c r="A8358" i="9"/>
  <c r="A8357" i="9"/>
  <c r="A8356" i="9"/>
  <c r="A8355" i="9"/>
  <c r="A8354" i="9"/>
  <c r="A8353" i="9"/>
  <c r="A8352" i="9"/>
  <c r="A8351" i="9"/>
  <c r="A8350" i="9"/>
  <c r="A8349" i="9"/>
  <c r="A8348" i="9"/>
  <c r="A8347" i="9"/>
  <c r="A8346" i="9"/>
  <c r="A8345" i="9"/>
  <c r="A8344" i="9"/>
  <c r="A8343" i="9"/>
  <c r="A8342" i="9"/>
  <c r="A8341" i="9"/>
  <c r="A8340" i="9"/>
  <c r="A8339" i="9"/>
  <c r="A8338" i="9"/>
  <c r="A8337" i="9"/>
  <c r="A8336" i="9"/>
  <c r="A8335" i="9"/>
  <c r="A8334" i="9"/>
  <c r="A8333" i="9"/>
  <c r="A8332" i="9"/>
  <c r="A8331" i="9"/>
  <c r="A8330" i="9"/>
  <c r="A8329" i="9"/>
  <c r="A8328" i="9"/>
  <c r="A8327" i="9"/>
  <c r="A8326" i="9"/>
  <c r="A8325" i="9"/>
  <c r="A8324" i="9"/>
  <c r="A8323" i="9"/>
  <c r="A8322" i="9"/>
  <c r="A8321" i="9"/>
  <c r="A8320" i="9"/>
  <c r="A8319" i="9"/>
  <c r="A8318" i="9"/>
  <c r="A8317" i="9"/>
  <c r="A8316" i="9"/>
  <c r="A8315" i="9"/>
  <c r="A8314" i="9"/>
  <c r="A8313" i="9"/>
  <c r="A8312" i="9"/>
  <c r="A8311" i="9"/>
  <c r="A8310" i="9"/>
  <c r="A8309" i="9"/>
  <c r="A8308" i="9"/>
  <c r="A8307" i="9"/>
  <c r="A8306" i="9"/>
  <c r="A8305" i="9"/>
  <c r="A8304" i="9"/>
  <c r="A8303" i="9"/>
  <c r="A8302" i="9"/>
  <c r="A8301" i="9"/>
  <c r="A8300" i="9"/>
  <c r="A8299" i="9"/>
  <c r="A8298" i="9"/>
  <c r="A8297" i="9"/>
  <c r="A8296" i="9"/>
  <c r="A8295" i="9"/>
  <c r="A8294" i="9"/>
  <c r="A8293" i="9"/>
  <c r="A8292" i="9"/>
  <c r="A8291" i="9"/>
  <c r="A8290" i="9"/>
  <c r="A8289" i="9"/>
  <c r="A8288" i="9"/>
  <c r="A8287" i="9"/>
  <c r="A8286" i="9"/>
  <c r="A8285" i="9"/>
  <c r="A8284" i="9"/>
  <c r="A8283" i="9"/>
  <c r="A8282" i="9"/>
  <c r="A8281" i="9"/>
  <c r="A8280" i="9"/>
  <c r="A8279" i="9"/>
  <c r="A8278" i="9"/>
  <c r="A8277" i="9"/>
  <c r="A8276" i="9"/>
  <c r="A8275" i="9"/>
  <c r="A8274" i="9"/>
  <c r="A8273" i="9"/>
  <c r="A8272" i="9"/>
  <c r="A8271" i="9"/>
  <c r="A8270" i="9"/>
  <c r="A8269" i="9"/>
  <c r="A8268" i="9"/>
  <c r="A8267" i="9"/>
  <c r="A8266" i="9"/>
  <c r="A8265" i="9"/>
  <c r="A8264" i="9"/>
  <c r="A8263" i="9"/>
  <c r="A8262" i="9"/>
  <c r="A8261" i="9"/>
  <c r="A8260" i="9"/>
  <c r="A8259" i="9"/>
  <c r="A8258" i="9"/>
  <c r="A8257" i="9"/>
  <c r="A8256" i="9"/>
  <c r="A8255" i="9"/>
  <c r="A8254" i="9"/>
  <c r="A8253" i="9"/>
  <c r="A8252" i="9"/>
  <c r="A8251" i="9"/>
  <c r="A8250" i="9"/>
  <c r="A8249" i="9"/>
  <c r="A8248" i="9"/>
  <c r="A8247" i="9"/>
  <c r="A8246" i="9"/>
  <c r="A8245" i="9"/>
  <c r="A8244" i="9"/>
  <c r="A8243" i="9"/>
  <c r="A8242" i="9"/>
  <c r="A8241" i="9"/>
  <c r="A8240" i="9"/>
  <c r="A8239" i="9"/>
  <c r="A8238" i="9"/>
  <c r="A8237" i="9"/>
  <c r="A8236" i="9"/>
  <c r="A8235" i="9"/>
  <c r="A8234" i="9"/>
  <c r="A8233" i="9"/>
  <c r="A8232" i="9"/>
  <c r="A8231" i="9"/>
  <c r="A8230" i="9"/>
  <c r="A8229" i="9"/>
  <c r="A8228" i="9"/>
  <c r="A8227" i="9"/>
  <c r="A8226" i="9"/>
  <c r="A8225" i="9"/>
  <c r="A8224" i="9"/>
  <c r="A8223" i="9"/>
  <c r="A8222" i="9"/>
  <c r="A8221" i="9"/>
  <c r="A8220" i="9"/>
  <c r="A8219" i="9"/>
  <c r="A8218" i="9"/>
  <c r="A8217" i="9"/>
  <c r="A8216" i="9"/>
  <c r="A8215" i="9"/>
  <c r="A8214" i="9"/>
  <c r="A8213" i="9"/>
  <c r="A8212" i="9"/>
  <c r="A8211" i="9"/>
  <c r="A8210" i="9"/>
  <c r="A8209" i="9"/>
  <c r="A8208" i="9"/>
  <c r="A8207" i="9"/>
  <c r="A8206" i="9"/>
  <c r="A8205" i="9"/>
  <c r="A8204" i="9"/>
  <c r="A8203" i="9"/>
  <c r="A8202" i="9"/>
  <c r="A8201" i="9"/>
  <c r="A8200" i="9"/>
  <c r="A8199" i="9"/>
  <c r="A8198" i="9"/>
  <c r="A8197" i="9"/>
  <c r="A8196" i="9"/>
  <c r="A8195" i="9"/>
  <c r="A8194" i="9"/>
  <c r="A8193" i="9"/>
  <c r="A8192" i="9"/>
  <c r="A8191" i="9"/>
  <c r="A8190" i="9"/>
  <c r="A8189" i="9"/>
  <c r="A8188" i="9"/>
  <c r="A8187" i="9"/>
  <c r="A8186" i="9"/>
  <c r="A8185" i="9"/>
  <c r="A8184" i="9"/>
  <c r="A8183" i="9"/>
  <c r="A8182" i="9"/>
  <c r="A8181" i="9"/>
  <c r="A8180" i="9"/>
  <c r="A8179" i="9"/>
  <c r="A8178" i="9"/>
  <c r="A8177" i="9"/>
  <c r="A8176" i="9"/>
  <c r="A8175" i="9"/>
  <c r="A8174" i="9"/>
  <c r="A8173" i="9"/>
  <c r="A8172" i="9"/>
  <c r="A8171" i="9"/>
  <c r="A8170" i="9"/>
  <c r="A8169" i="9"/>
  <c r="A8168" i="9"/>
  <c r="A8167" i="9"/>
  <c r="A8166" i="9"/>
  <c r="A8165" i="9"/>
  <c r="A8164" i="9"/>
  <c r="A8163" i="9"/>
  <c r="A8162" i="9"/>
  <c r="A8161" i="9"/>
  <c r="A8160" i="9"/>
  <c r="A8159" i="9"/>
  <c r="A8158" i="9"/>
  <c r="A8157" i="9"/>
  <c r="A8156" i="9"/>
  <c r="A8155" i="9"/>
  <c r="A8154" i="9"/>
  <c r="A8153" i="9"/>
  <c r="A8152" i="9"/>
  <c r="A8151" i="9"/>
  <c r="A8150" i="9"/>
  <c r="A8149" i="9"/>
  <c r="A8148" i="9"/>
  <c r="A8147" i="9"/>
  <c r="A8146" i="9"/>
  <c r="A8145" i="9"/>
  <c r="A8144" i="9"/>
  <c r="A8143" i="9"/>
  <c r="A8142" i="9"/>
  <c r="A8141" i="9"/>
  <c r="A8140" i="9"/>
  <c r="A8139" i="9"/>
  <c r="A8138" i="9"/>
  <c r="A8137" i="9"/>
  <c r="A8136" i="9"/>
  <c r="A8135" i="9"/>
  <c r="A8134" i="9"/>
  <c r="A8133" i="9"/>
  <c r="A8132" i="9"/>
  <c r="A8131" i="9"/>
  <c r="A8130" i="9"/>
  <c r="A8129" i="9"/>
  <c r="A8128" i="9"/>
  <c r="A8127" i="9"/>
  <c r="A8126" i="9"/>
  <c r="A8125" i="9"/>
  <c r="A8124" i="9"/>
  <c r="A8123" i="9"/>
  <c r="A8122" i="9"/>
  <c r="A8121" i="9"/>
  <c r="A8120" i="9"/>
  <c r="A8119" i="9"/>
  <c r="A8118" i="9"/>
  <c r="A8117" i="9"/>
  <c r="A8116" i="9"/>
  <c r="A8115" i="9"/>
  <c r="A8114" i="9"/>
  <c r="A8113" i="9"/>
  <c r="A8112" i="9"/>
  <c r="A8111" i="9"/>
  <c r="A8110" i="9"/>
  <c r="A8109" i="9"/>
  <c r="A8108" i="9"/>
  <c r="A8107" i="9"/>
  <c r="A8106" i="9"/>
  <c r="A8105" i="9"/>
  <c r="A8104" i="9"/>
  <c r="A8103" i="9"/>
  <c r="A8102" i="9"/>
  <c r="A8101" i="9"/>
  <c r="A8100" i="9"/>
  <c r="A8099" i="9"/>
  <c r="A8098" i="9"/>
  <c r="A8097" i="9"/>
  <c r="A8096" i="9"/>
  <c r="A8095" i="9"/>
  <c r="A8094" i="9"/>
  <c r="A8093" i="9"/>
  <c r="A8092" i="9"/>
  <c r="A8091" i="9"/>
  <c r="A8090" i="9"/>
  <c r="A8089" i="9"/>
  <c r="A8088" i="9"/>
  <c r="A8087" i="9"/>
  <c r="A8086" i="9"/>
  <c r="A8085" i="9"/>
  <c r="A8084" i="9"/>
  <c r="A8083" i="9"/>
  <c r="A8082" i="9"/>
  <c r="A8081" i="9"/>
  <c r="A8080" i="9"/>
  <c r="A8079" i="9"/>
  <c r="A8078" i="9"/>
  <c r="A8077" i="9"/>
  <c r="A8076" i="9"/>
  <c r="A8075" i="9"/>
  <c r="A8074" i="9"/>
  <c r="A8073" i="9"/>
  <c r="A8072" i="9"/>
  <c r="A8071" i="9"/>
  <c r="A8070" i="9"/>
  <c r="A8069" i="9"/>
  <c r="A8068" i="9"/>
  <c r="A8067" i="9"/>
  <c r="A8066" i="9"/>
  <c r="A8065" i="9"/>
  <c r="A8064" i="9"/>
  <c r="A8063" i="9"/>
  <c r="A8062" i="9"/>
  <c r="A8061" i="9"/>
  <c r="A8060" i="9"/>
  <c r="A8059" i="9"/>
  <c r="A8058" i="9"/>
  <c r="A8057" i="9"/>
  <c r="A8056" i="9"/>
  <c r="A8055" i="9"/>
  <c r="A8054" i="9"/>
  <c r="A8053" i="9"/>
  <c r="A8052" i="9"/>
  <c r="A8051" i="9"/>
  <c r="A8050" i="9"/>
  <c r="A8049" i="9"/>
  <c r="A8048" i="9"/>
  <c r="A8047" i="9"/>
  <c r="A8046" i="9"/>
  <c r="A8045" i="9"/>
  <c r="A8044" i="9"/>
  <c r="A8043" i="9"/>
  <c r="A8042" i="9"/>
  <c r="A8041" i="9"/>
  <c r="A8040" i="9"/>
  <c r="A8039" i="9"/>
  <c r="A8038" i="9"/>
  <c r="A8037" i="9"/>
  <c r="A8036" i="9"/>
  <c r="A8035" i="9"/>
  <c r="A8034" i="9"/>
  <c r="A8033" i="9"/>
  <c r="A8032" i="9"/>
  <c r="A8031" i="9"/>
  <c r="A8030" i="9"/>
  <c r="A8029" i="9"/>
  <c r="A8028" i="9"/>
  <c r="A8027" i="9"/>
  <c r="A8026" i="9"/>
  <c r="A8025" i="9"/>
  <c r="A8024" i="9"/>
  <c r="A8023" i="9"/>
  <c r="A8022" i="9"/>
  <c r="A8021" i="9"/>
  <c r="A8020" i="9"/>
  <c r="A8019" i="9"/>
  <c r="A8018" i="9"/>
  <c r="A8017" i="9"/>
  <c r="A8016" i="9"/>
  <c r="A8015" i="9"/>
  <c r="A8014" i="9"/>
  <c r="A8013" i="9"/>
  <c r="A8012" i="9"/>
  <c r="A8011" i="9"/>
  <c r="A8010" i="9"/>
  <c r="A8009" i="9"/>
  <c r="A8008" i="9"/>
  <c r="A8007" i="9"/>
  <c r="A8006" i="9"/>
  <c r="A8005" i="9"/>
  <c r="A8004" i="9"/>
  <c r="A8003" i="9"/>
  <c r="A8002" i="9"/>
  <c r="A8001" i="9"/>
  <c r="A8000" i="9"/>
  <c r="A7999" i="9"/>
  <c r="A7998" i="9"/>
  <c r="A7997" i="9"/>
  <c r="A7996" i="9"/>
  <c r="A7995" i="9"/>
  <c r="A7994" i="9"/>
  <c r="A7993" i="9"/>
  <c r="A7992" i="9"/>
  <c r="A7991" i="9"/>
  <c r="A7990" i="9"/>
  <c r="A7989" i="9"/>
  <c r="A7988" i="9"/>
  <c r="A7987" i="9"/>
  <c r="A7986" i="9"/>
  <c r="A7985" i="9"/>
  <c r="A7984" i="9"/>
  <c r="A7983" i="9"/>
  <c r="A7982" i="9"/>
  <c r="A7981" i="9"/>
  <c r="A7980" i="9"/>
  <c r="A7979" i="9"/>
  <c r="A7978" i="9"/>
  <c r="A7977" i="9"/>
  <c r="A7976" i="9"/>
  <c r="A7975" i="9"/>
  <c r="A7974" i="9"/>
  <c r="A7973" i="9"/>
  <c r="A7972" i="9"/>
  <c r="A7971" i="9"/>
  <c r="A7970" i="9"/>
  <c r="A7969" i="9"/>
  <c r="A7968" i="9"/>
  <c r="A7967" i="9"/>
  <c r="A7966" i="9"/>
  <c r="A7965" i="9"/>
  <c r="A7964" i="9"/>
  <c r="A7963" i="9"/>
  <c r="A7962" i="9"/>
  <c r="A7961" i="9"/>
  <c r="A7960" i="9"/>
  <c r="A7959" i="9"/>
  <c r="A7958" i="9"/>
  <c r="A7957" i="9"/>
  <c r="A7956" i="9"/>
  <c r="A7955" i="9"/>
  <c r="A7954" i="9"/>
  <c r="A7953" i="9"/>
  <c r="A7952" i="9"/>
  <c r="A7951" i="9"/>
  <c r="A7950" i="9"/>
  <c r="A7949" i="9"/>
  <c r="A7948" i="9"/>
  <c r="A7947" i="9"/>
  <c r="A7946" i="9"/>
  <c r="A7945" i="9"/>
  <c r="A7944" i="9"/>
  <c r="A7943" i="9"/>
  <c r="A7942" i="9"/>
  <c r="A7941" i="9"/>
  <c r="A7940" i="9"/>
  <c r="A7939" i="9"/>
  <c r="A7938" i="9"/>
  <c r="A7937" i="9"/>
  <c r="A7936" i="9"/>
  <c r="A7935" i="9"/>
  <c r="A7934" i="9"/>
  <c r="A7933" i="9"/>
  <c r="A7932" i="9"/>
  <c r="A7931" i="9"/>
  <c r="A7930" i="9"/>
  <c r="A7929" i="9"/>
  <c r="A7928" i="9"/>
  <c r="A7927" i="9"/>
  <c r="A7926" i="9"/>
  <c r="A7925" i="9"/>
  <c r="A7924" i="9"/>
  <c r="A7923" i="9"/>
  <c r="A7922" i="9"/>
  <c r="A7921" i="9"/>
  <c r="A7920" i="9"/>
  <c r="A7919" i="9"/>
  <c r="A7918" i="9"/>
  <c r="A7917" i="9"/>
  <c r="A7916" i="9"/>
  <c r="A7915" i="9"/>
  <c r="A7914" i="9"/>
  <c r="A7913" i="9"/>
  <c r="A7912" i="9"/>
  <c r="A7911" i="9"/>
  <c r="A7910" i="9"/>
  <c r="A7909" i="9"/>
  <c r="A7908" i="9"/>
  <c r="A7907" i="9"/>
  <c r="A7906" i="9"/>
  <c r="A7905" i="9"/>
  <c r="A7904" i="9"/>
  <c r="A7903" i="9"/>
  <c r="A7902" i="9"/>
  <c r="A7901" i="9"/>
  <c r="A7900" i="9"/>
  <c r="A7899" i="9"/>
  <c r="A7898" i="9"/>
  <c r="A7897" i="9"/>
  <c r="A7896" i="9"/>
  <c r="A7895" i="9"/>
  <c r="A7894" i="9"/>
  <c r="A7893" i="9"/>
  <c r="A7892" i="9"/>
  <c r="A7891" i="9"/>
  <c r="A7890" i="9"/>
  <c r="A7889" i="9"/>
  <c r="A7888" i="9"/>
  <c r="A7887" i="9"/>
  <c r="A7886" i="9"/>
  <c r="A7885" i="9"/>
  <c r="A7884" i="9"/>
  <c r="A7883" i="9"/>
  <c r="A7882" i="9"/>
  <c r="A7881" i="9"/>
  <c r="A7880" i="9"/>
  <c r="A7879" i="9"/>
  <c r="A7878" i="9"/>
  <c r="A7877" i="9"/>
  <c r="A7876" i="9"/>
  <c r="A7875" i="9"/>
  <c r="A7874" i="9"/>
  <c r="A7873" i="9"/>
  <c r="A7872" i="9"/>
  <c r="A7871" i="9"/>
  <c r="A7870" i="9"/>
  <c r="A7869" i="9"/>
  <c r="A7868" i="9"/>
  <c r="A7867" i="9"/>
  <c r="A7866" i="9"/>
  <c r="A7865" i="9"/>
  <c r="A7864" i="9"/>
  <c r="A7863" i="9"/>
  <c r="A7862" i="9"/>
  <c r="A7861" i="9"/>
  <c r="A7860" i="9"/>
  <c r="A7859" i="9"/>
  <c r="A7858" i="9"/>
  <c r="A7857" i="9"/>
  <c r="A7856" i="9"/>
  <c r="A7855" i="9"/>
  <c r="A7854" i="9"/>
  <c r="A7853" i="9"/>
  <c r="A7852" i="9"/>
  <c r="A7851" i="9"/>
  <c r="A7850" i="9"/>
  <c r="A7849" i="9"/>
  <c r="A7848" i="9"/>
  <c r="A7847" i="9"/>
  <c r="A7846" i="9"/>
  <c r="A7845" i="9"/>
  <c r="A7844" i="9"/>
  <c r="A7843" i="9"/>
  <c r="A7842" i="9"/>
  <c r="A7841" i="9"/>
  <c r="A7840" i="9"/>
  <c r="A7839" i="9"/>
  <c r="A7838" i="9"/>
  <c r="A7837" i="9"/>
  <c r="A7836" i="9"/>
  <c r="A7835" i="9"/>
  <c r="A7834" i="9"/>
  <c r="A7833" i="9"/>
  <c r="A7832" i="9"/>
  <c r="A7831" i="9"/>
  <c r="A7830" i="9"/>
  <c r="A7829" i="9"/>
  <c r="A7828" i="9"/>
  <c r="A7827" i="9"/>
  <c r="A7826" i="9"/>
  <c r="A7825" i="9"/>
  <c r="A7824" i="9"/>
  <c r="A7823" i="9"/>
  <c r="A7822" i="9"/>
  <c r="A7821" i="9"/>
  <c r="A7820" i="9"/>
  <c r="A7819" i="9"/>
  <c r="A7818" i="9"/>
  <c r="A7817" i="9"/>
  <c r="A7816" i="9"/>
  <c r="A7815" i="9"/>
  <c r="A7814" i="9"/>
  <c r="A7813" i="9"/>
  <c r="A7812" i="9"/>
  <c r="A7811" i="9"/>
  <c r="A7810" i="9"/>
  <c r="A7809" i="9"/>
  <c r="A7808" i="9"/>
  <c r="A7807" i="9"/>
  <c r="A7806" i="9"/>
  <c r="A7805" i="9"/>
  <c r="A7804" i="9"/>
  <c r="A7803" i="9"/>
  <c r="A7802" i="9"/>
  <c r="A7801" i="9"/>
  <c r="A7800" i="9"/>
  <c r="A7799" i="9"/>
  <c r="A7798" i="9"/>
  <c r="A7797" i="9"/>
  <c r="A7796" i="9"/>
  <c r="A7795" i="9"/>
  <c r="A7794" i="9"/>
  <c r="A7793" i="9"/>
  <c r="A7792" i="9"/>
  <c r="A7791" i="9"/>
  <c r="A7790" i="9"/>
  <c r="A7789" i="9"/>
  <c r="A7788" i="9"/>
  <c r="A7787" i="9"/>
  <c r="A7786" i="9"/>
  <c r="A7785" i="9"/>
  <c r="A7784" i="9"/>
  <c r="A7783" i="9"/>
  <c r="A7782" i="9"/>
  <c r="A7781" i="9"/>
  <c r="A7780" i="9"/>
  <c r="A7779" i="9"/>
  <c r="A7778" i="9"/>
  <c r="A7777" i="9"/>
  <c r="A7776" i="9"/>
  <c r="A7775" i="9"/>
  <c r="A7774" i="9"/>
  <c r="A7773" i="9"/>
  <c r="A7772" i="9"/>
  <c r="A7771" i="9"/>
  <c r="A7770" i="9"/>
  <c r="A7769" i="9"/>
  <c r="A7768" i="9"/>
  <c r="A7767" i="9"/>
  <c r="A7766" i="9"/>
  <c r="A7765" i="9"/>
  <c r="A7764" i="9"/>
  <c r="A7763" i="9"/>
  <c r="A7762" i="9"/>
  <c r="A7761" i="9"/>
  <c r="A7760" i="9"/>
  <c r="A7759" i="9"/>
  <c r="A7758" i="9"/>
  <c r="A7757" i="9"/>
  <c r="A7756" i="9"/>
  <c r="A7755" i="9"/>
  <c r="A7754" i="9"/>
  <c r="A7753" i="9"/>
  <c r="A7752" i="9"/>
  <c r="A7751" i="9"/>
  <c r="A7750" i="9"/>
  <c r="A7749" i="9"/>
  <c r="A7748" i="9"/>
  <c r="A7747" i="9"/>
  <c r="A7746" i="9"/>
  <c r="A7745" i="9"/>
  <c r="A7744" i="9"/>
  <c r="A7743" i="9"/>
  <c r="A7742" i="9"/>
  <c r="A7741" i="9"/>
  <c r="A7740" i="9"/>
  <c r="A7739" i="9"/>
  <c r="A7738" i="9"/>
  <c r="A7737" i="9"/>
  <c r="A7736" i="9"/>
  <c r="A7735" i="9"/>
  <c r="A7734" i="9"/>
  <c r="A7733" i="9"/>
  <c r="A7732" i="9"/>
  <c r="A7731" i="9"/>
  <c r="A7730" i="9"/>
  <c r="A7729" i="9"/>
  <c r="A7728" i="9"/>
  <c r="A7727" i="9"/>
  <c r="A7726" i="9"/>
  <c r="A7725" i="9"/>
  <c r="A7724" i="9"/>
  <c r="A7723" i="9"/>
  <c r="A7722" i="9"/>
  <c r="A7721" i="9"/>
  <c r="A7720" i="9"/>
  <c r="A7719" i="9"/>
  <c r="A7718" i="9"/>
  <c r="A7717" i="9"/>
  <c r="A7716" i="9"/>
  <c r="A7715" i="9"/>
  <c r="A7714" i="9"/>
  <c r="A7713" i="9"/>
  <c r="A7712" i="9"/>
  <c r="A7711" i="9"/>
  <c r="A7710" i="9"/>
  <c r="A7709" i="9"/>
  <c r="A7708" i="9"/>
  <c r="A7707" i="9"/>
  <c r="A7706" i="9"/>
  <c r="A7705" i="9"/>
  <c r="A7704" i="9"/>
  <c r="A7703" i="9"/>
  <c r="A7702" i="9"/>
  <c r="A7701" i="9"/>
  <c r="A7700" i="9"/>
  <c r="A7699" i="9"/>
  <c r="A7698" i="9"/>
  <c r="A7697" i="9"/>
  <c r="A7696" i="9"/>
  <c r="A7695" i="9"/>
  <c r="A7694" i="9"/>
  <c r="A7693" i="9"/>
  <c r="A7692" i="9"/>
  <c r="A7691" i="9"/>
  <c r="A7690" i="9"/>
  <c r="A7689" i="9"/>
  <c r="A7688" i="9"/>
  <c r="A7687" i="9"/>
  <c r="A7686" i="9"/>
  <c r="A7685" i="9"/>
  <c r="A7684" i="9"/>
  <c r="A7683" i="9"/>
  <c r="A7682" i="9"/>
  <c r="A7681" i="9"/>
  <c r="A7680" i="9"/>
  <c r="A7679" i="9"/>
  <c r="A7678" i="9"/>
  <c r="A7677" i="9"/>
  <c r="A7676" i="9"/>
  <c r="A7675" i="9"/>
  <c r="A7674" i="9"/>
  <c r="A7673" i="9"/>
  <c r="A7672" i="9"/>
  <c r="A7671" i="9"/>
  <c r="A7670" i="9"/>
  <c r="A7669" i="9"/>
  <c r="A7668" i="9"/>
  <c r="A7667" i="9"/>
  <c r="A7666" i="9"/>
  <c r="A7665" i="9"/>
  <c r="A7664" i="9"/>
  <c r="A7663" i="9"/>
  <c r="A7662" i="9"/>
  <c r="A7661" i="9"/>
  <c r="A7660" i="9"/>
  <c r="A7659" i="9"/>
  <c r="A7658" i="9"/>
  <c r="A7657" i="9"/>
  <c r="A7656" i="9"/>
  <c r="A7655" i="9"/>
  <c r="A7654" i="9"/>
  <c r="A7653" i="9"/>
  <c r="A7652" i="9"/>
  <c r="A7651" i="9"/>
  <c r="A7650" i="9"/>
  <c r="A7649" i="9"/>
  <c r="A7648" i="9"/>
  <c r="A7647" i="9"/>
  <c r="A7646" i="9"/>
  <c r="A7645" i="9"/>
  <c r="A7644" i="9"/>
  <c r="A7643" i="9"/>
  <c r="A7642" i="9"/>
  <c r="A7641" i="9"/>
  <c r="A7640" i="9"/>
  <c r="A7639" i="9"/>
  <c r="A7638" i="9"/>
  <c r="A7637" i="9"/>
  <c r="A7636" i="9"/>
  <c r="A7635" i="9"/>
  <c r="A7634" i="9"/>
  <c r="A7633" i="9"/>
  <c r="A7632" i="9"/>
  <c r="A7631" i="9"/>
  <c r="A7630" i="9"/>
  <c r="A7629" i="9"/>
  <c r="A7628" i="9"/>
  <c r="A7627" i="9"/>
  <c r="A7626" i="9"/>
  <c r="A7625" i="9"/>
  <c r="A7624" i="9"/>
  <c r="A7623" i="9"/>
  <c r="A7622" i="9"/>
  <c r="A7621" i="9"/>
  <c r="A7620" i="9"/>
  <c r="A7619" i="9"/>
  <c r="A7618" i="9"/>
  <c r="A7617" i="9"/>
  <c r="A7616" i="9"/>
  <c r="A7615" i="9"/>
  <c r="A7614" i="9"/>
  <c r="A7613" i="9"/>
  <c r="A7612" i="9"/>
  <c r="A7611" i="9"/>
  <c r="A7610" i="9"/>
  <c r="A7609" i="9"/>
  <c r="A7608" i="9"/>
  <c r="A7607" i="9"/>
  <c r="A7606" i="9"/>
  <c r="A7605" i="9"/>
  <c r="A7604" i="9"/>
  <c r="A7603" i="9"/>
  <c r="A7602" i="9"/>
  <c r="A7601" i="9"/>
  <c r="A7600" i="9"/>
  <c r="A7599" i="9"/>
  <c r="A7598" i="9"/>
  <c r="A7597" i="9"/>
  <c r="A7596" i="9"/>
  <c r="A7595" i="9"/>
  <c r="A7594" i="9"/>
  <c r="A7593" i="9"/>
  <c r="A7592" i="9"/>
  <c r="A7591" i="9"/>
  <c r="A7590" i="9"/>
  <c r="A7589" i="9"/>
  <c r="A7588" i="9"/>
  <c r="A7587" i="9"/>
  <c r="A7586" i="9"/>
  <c r="A7585" i="9"/>
  <c r="A7584" i="9"/>
  <c r="A7583" i="9"/>
  <c r="A7582" i="9"/>
  <c r="A7581" i="9"/>
  <c r="A7580" i="9"/>
  <c r="A7579" i="9"/>
  <c r="A7578" i="9"/>
  <c r="A7577" i="9"/>
  <c r="A7576" i="9"/>
  <c r="A7575" i="9"/>
  <c r="A7574" i="9"/>
  <c r="A7573" i="9"/>
  <c r="A7572" i="9"/>
  <c r="A7571" i="9"/>
  <c r="A7570" i="9"/>
  <c r="A7569" i="9"/>
  <c r="A7568" i="9"/>
  <c r="A7567" i="9"/>
  <c r="A7566" i="9"/>
  <c r="A7565" i="9"/>
  <c r="A7564" i="9"/>
  <c r="A7563" i="9"/>
  <c r="A7562" i="9"/>
  <c r="A7561" i="9"/>
  <c r="A7560" i="9"/>
  <c r="A7559" i="9"/>
  <c r="A7558" i="9"/>
  <c r="A7557" i="9"/>
  <c r="A7556" i="9"/>
  <c r="A7555" i="9"/>
  <c r="A7554" i="9"/>
  <c r="A7553" i="9"/>
  <c r="A7552" i="9"/>
  <c r="A7551" i="9"/>
  <c r="A7550" i="9"/>
  <c r="A7549" i="9"/>
  <c r="A7548" i="9"/>
  <c r="A7547" i="9"/>
  <c r="A7546" i="9"/>
  <c r="A7545" i="9"/>
  <c r="A7544" i="9"/>
  <c r="A7543" i="9"/>
  <c r="A7542" i="9"/>
  <c r="A7541" i="9"/>
  <c r="A7540" i="9"/>
  <c r="A7539" i="9"/>
  <c r="A7538" i="9"/>
  <c r="A7537" i="9"/>
  <c r="A7536" i="9"/>
  <c r="A7535" i="9"/>
  <c r="A7534" i="9"/>
  <c r="A7533" i="9"/>
  <c r="A7532" i="9"/>
  <c r="A7531" i="9"/>
  <c r="A7530" i="9"/>
  <c r="A7529" i="9"/>
  <c r="A7528" i="9"/>
  <c r="A7527" i="9"/>
  <c r="A7526" i="9"/>
  <c r="A7525" i="9"/>
  <c r="A7524" i="9"/>
  <c r="A7523" i="9"/>
  <c r="A7522" i="9"/>
  <c r="A7521" i="9"/>
  <c r="A7520" i="9"/>
  <c r="A7519" i="9"/>
  <c r="A7518" i="9"/>
  <c r="A7517" i="9"/>
  <c r="A7516" i="9"/>
  <c r="A7515" i="9"/>
  <c r="A7514" i="9"/>
  <c r="A7513" i="9"/>
  <c r="A7512" i="9"/>
  <c r="A7511" i="9"/>
  <c r="A7510" i="9"/>
  <c r="A7509" i="9"/>
  <c r="A7508" i="9"/>
  <c r="A7507" i="9"/>
  <c r="A7506" i="9"/>
  <c r="A7505" i="9"/>
  <c r="A7504" i="9"/>
  <c r="A7503" i="9"/>
  <c r="A7502" i="9"/>
  <c r="A7501" i="9"/>
  <c r="A7500" i="9"/>
  <c r="A7499" i="9"/>
  <c r="A7498" i="9"/>
  <c r="A7497" i="9"/>
  <c r="A7496" i="9"/>
  <c r="A7495" i="9"/>
  <c r="A7494" i="9"/>
  <c r="A7493" i="9"/>
  <c r="A7492" i="9"/>
  <c r="A7491" i="9"/>
  <c r="A7490" i="9"/>
  <c r="A7489" i="9"/>
  <c r="A7488" i="9"/>
  <c r="A7487" i="9"/>
  <c r="A7486" i="9"/>
  <c r="A7485" i="9"/>
  <c r="A7484" i="9"/>
  <c r="A7483" i="9"/>
  <c r="A7482" i="9"/>
  <c r="A7481" i="9"/>
  <c r="A7480" i="9"/>
  <c r="A7479" i="9"/>
  <c r="A7478" i="9"/>
  <c r="A7477" i="9"/>
  <c r="A7476" i="9"/>
  <c r="A7475" i="9"/>
  <c r="A7474" i="9"/>
  <c r="A7473" i="9"/>
  <c r="A7472" i="9"/>
  <c r="A7471" i="9"/>
  <c r="A7470" i="9"/>
  <c r="A7469" i="9"/>
  <c r="A7468" i="9"/>
  <c r="A7467" i="9"/>
  <c r="A7466" i="9"/>
  <c r="A7465" i="9"/>
  <c r="A7464" i="9"/>
  <c r="A7463" i="9"/>
  <c r="A7462" i="9"/>
  <c r="A7461" i="9"/>
  <c r="A7460" i="9"/>
  <c r="A7459" i="9"/>
  <c r="A7458" i="9"/>
  <c r="A7457" i="9"/>
  <c r="A7456" i="9"/>
  <c r="A7455" i="9"/>
  <c r="A7454" i="9"/>
  <c r="A7453" i="9"/>
  <c r="A7452" i="9"/>
  <c r="A7451" i="9"/>
  <c r="A7450" i="9"/>
  <c r="A7449" i="9"/>
  <c r="A7448" i="9"/>
  <c r="A7447" i="9"/>
  <c r="A7446" i="9"/>
  <c r="A7445" i="9"/>
  <c r="A7444" i="9"/>
  <c r="A7443" i="9"/>
  <c r="A7442" i="9"/>
  <c r="A7441" i="9"/>
  <c r="A7440" i="9"/>
  <c r="A7439" i="9"/>
  <c r="A7438" i="9"/>
  <c r="A7437" i="9"/>
  <c r="A7436" i="9"/>
  <c r="A7435" i="9"/>
  <c r="A7434" i="9"/>
  <c r="A7433" i="9"/>
  <c r="A7432" i="9"/>
  <c r="A7431" i="9"/>
  <c r="A7430" i="9"/>
  <c r="A7429" i="9"/>
  <c r="A7428" i="9"/>
  <c r="A7427" i="9"/>
  <c r="A7426" i="9"/>
  <c r="A7425" i="9"/>
  <c r="A7424" i="9"/>
  <c r="A7423" i="9"/>
  <c r="A7422" i="9"/>
  <c r="A7421" i="9"/>
  <c r="A7420" i="9"/>
  <c r="A7419" i="9"/>
  <c r="A7418" i="9"/>
  <c r="A7417" i="9"/>
  <c r="A7416" i="9"/>
  <c r="A7415" i="9"/>
  <c r="A7414" i="9"/>
  <c r="A7413" i="9"/>
  <c r="A7412" i="9"/>
  <c r="A7411" i="9"/>
  <c r="A7410" i="9"/>
  <c r="A7409" i="9"/>
  <c r="A7408" i="9"/>
  <c r="A7407" i="9"/>
  <c r="A7406" i="9"/>
  <c r="A7405" i="9"/>
  <c r="A7404" i="9"/>
  <c r="A7403" i="9"/>
  <c r="A7402" i="9"/>
  <c r="A7401" i="9"/>
  <c r="A7400" i="9"/>
  <c r="A7399" i="9"/>
  <c r="A7398" i="9"/>
  <c r="A7397" i="9"/>
  <c r="A7396" i="9"/>
  <c r="A7395" i="9"/>
  <c r="A7394" i="9"/>
  <c r="A7393" i="9"/>
  <c r="A7392" i="9"/>
  <c r="A7391" i="9"/>
  <c r="A7390" i="9"/>
  <c r="A7389" i="9"/>
  <c r="A7388" i="9"/>
  <c r="A7387" i="9"/>
  <c r="A7386" i="9"/>
  <c r="A7385" i="9"/>
  <c r="A7384" i="9"/>
  <c r="A7383" i="9"/>
  <c r="A7382" i="9"/>
  <c r="A7381" i="9"/>
  <c r="A7380" i="9"/>
  <c r="A7379" i="9"/>
  <c r="A7378" i="9"/>
  <c r="A7377" i="9"/>
  <c r="A7376" i="9"/>
  <c r="A7375" i="9"/>
  <c r="A7374" i="9"/>
  <c r="A7373" i="9"/>
  <c r="A7372" i="9"/>
  <c r="A7371" i="9"/>
  <c r="A7370" i="9"/>
  <c r="A7369" i="9"/>
  <c r="A7368" i="9"/>
  <c r="A7367" i="9"/>
  <c r="A7366" i="9"/>
  <c r="A7365" i="9"/>
  <c r="A7364" i="9"/>
  <c r="A7363" i="9"/>
  <c r="A7362" i="9"/>
  <c r="A7361" i="9"/>
  <c r="A7360" i="9"/>
  <c r="A7359" i="9"/>
  <c r="A7358" i="9"/>
  <c r="A7357" i="9"/>
  <c r="A7356" i="9"/>
  <c r="A7355" i="9"/>
  <c r="A7354" i="9"/>
  <c r="A7353" i="9"/>
  <c r="A7352" i="9"/>
  <c r="A7351" i="9"/>
  <c r="A7350" i="9"/>
  <c r="A7349" i="9"/>
  <c r="A7348" i="9"/>
  <c r="A7347" i="9"/>
  <c r="A7346" i="9"/>
  <c r="A7345" i="9"/>
  <c r="A7344" i="9"/>
  <c r="A7343" i="9"/>
  <c r="A7342" i="9"/>
  <c r="A7341" i="9"/>
  <c r="A7340" i="9"/>
  <c r="A7339" i="9"/>
  <c r="A7338" i="9"/>
  <c r="A7337" i="9"/>
  <c r="A7336" i="9"/>
  <c r="A7335" i="9"/>
  <c r="A7334" i="9"/>
  <c r="A7333" i="9"/>
  <c r="A7332" i="9"/>
  <c r="A7331" i="9"/>
  <c r="A7330" i="9"/>
  <c r="A7329" i="9"/>
  <c r="A7328" i="9"/>
  <c r="A7327" i="9"/>
  <c r="A7326" i="9"/>
  <c r="A7325" i="9"/>
  <c r="A7324" i="9"/>
  <c r="A7323" i="9"/>
  <c r="A7322" i="9"/>
  <c r="A7321" i="9"/>
  <c r="A7320" i="9"/>
  <c r="A7319" i="9"/>
  <c r="A7318" i="9"/>
  <c r="A7317" i="9"/>
  <c r="A7316" i="9"/>
  <c r="A7315" i="9"/>
  <c r="A7314" i="9"/>
  <c r="A7313" i="9"/>
  <c r="A7312" i="9"/>
  <c r="A7311" i="9"/>
  <c r="A7310" i="9"/>
  <c r="A7309" i="9"/>
  <c r="A7308" i="9"/>
  <c r="A7307" i="9"/>
  <c r="A7306" i="9"/>
  <c r="A7305" i="9"/>
  <c r="A7304" i="9"/>
  <c r="A7303" i="9"/>
  <c r="A7302" i="9"/>
  <c r="A7301" i="9"/>
  <c r="A7300" i="9"/>
  <c r="A7299" i="9"/>
  <c r="A7298" i="9"/>
  <c r="A7297" i="9"/>
  <c r="A7296" i="9"/>
  <c r="A7295" i="9"/>
  <c r="A7294" i="9"/>
  <c r="A7293" i="9"/>
  <c r="A7292" i="9"/>
  <c r="A7291" i="9"/>
  <c r="A7290" i="9"/>
  <c r="A7289" i="9"/>
  <c r="A7288" i="9"/>
  <c r="A7287" i="9"/>
  <c r="A7286" i="9"/>
  <c r="A7285" i="9"/>
  <c r="A7284" i="9"/>
  <c r="A7283" i="9"/>
  <c r="A7282" i="9"/>
  <c r="A7281" i="9"/>
  <c r="A7280" i="9"/>
  <c r="A7279" i="9"/>
  <c r="A7278" i="9"/>
  <c r="A7277" i="9"/>
  <c r="A7276" i="9"/>
  <c r="A7275" i="9"/>
  <c r="A7274" i="9"/>
  <c r="A7273" i="9"/>
  <c r="A7272" i="9"/>
  <c r="A7271" i="9"/>
  <c r="A7270" i="9"/>
  <c r="A7269" i="9"/>
  <c r="A7268" i="9"/>
  <c r="A7267" i="9"/>
  <c r="A7266" i="9"/>
  <c r="A7265" i="9"/>
  <c r="A7264" i="9"/>
  <c r="A7263" i="9"/>
  <c r="A7262" i="9"/>
  <c r="A7261" i="9"/>
  <c r="A7260" i="9"/>
  <c r="A7259" i="9"/>
  <c r="A7258" i="9"/>
  <c r="A7257" i="9"/>
  <c r="A7256" i="9"/>
  <c r="A7255" i="9"/>
  <c r="A7254" i="9"/>
  <c r="A7253" i="9"/>
  <c r="A7252" i="9"/>
  <c r="A7251" i="9"/>
  <c r="A7250" i="9"/>
  <c r="A7249" i="9"/>
  <c r="A7248" i="9"/>
  <c r="A7247" i="9"/>
  <c r="A7246" i="9"/>
  <c r="A7245" i="9"/>
  <c r="A7244" i="9"/>
  <c r="A7243" i="9"/>
  <c r="A7242" i="9"/>
  <c r="A7241" i="9"/>
  <c r="A7240" i="9"/>
  <c r="A7239" i="9"/>
  <c r="A7238" i="9"/>
  <c r="A7237" i="9"/>
  <c r="A7236" i="9"/>
  <c r="A7235" i="9"/>
  <c r="A7234" i="9"/>
  <c r="A7233" i="9"/>
  <c r="A7232" i="9"/>
  <c r="A7231" i="9"/>
  <c r="A7230" i="9"/>
  <c r="A7229" i="9"/>
  <c r="A7228" i="9"/>
  <c r="A7227" i="9"/>
  <c r="A7226" i="9"/>
  <c r="A7225" i="9"/>
  <c r="A7224" i="9"/>
  <c r="A7223" i="9"/>
  <c r="A7222" i="9"/>
  <c r="A7221" i="9"/>
  <c r="A7220" i="9"/>
  <c r="A7219" i="9"/>
  <c r="A7218" i="9"/>
  <c r="A7217" i="9"/>
  <c r="A7216" i="9"/>
  <c r="A7215" i="9"/>
  <c r="A7214" i="9"/>
  <c r="A7213" i="9"/>
  <c r="A7212" i="9"/>
  <c r="A7211" i="9"/>
  <c r="A7210" i="9"/>
  <c r="A7209" i="9"/>
  <c r="A7208" i="9"/>
  <c r="A7207" i="9"/>
  <c r="A7206" i="9"/>
  <c r="A7205" i="9"/>
  <c r="A7204" i="9"/>
  <c r="A7203" i="9"/>
  <c r="A7202" i="9"/>
  <c r="A7201" i="9"/>
  <c r="A7200" i="9"/>
  <c r="A7199" i="9"/>
  <c r="A7198" i="9"/>
  <c r="A7197" i="9"/>
  <c r="A7196" i="9"/>
  <c r="A7195" i="9"/>
  <c r="A7194" i="9"/>
  <c r="A7193" i="9"/>
  <c r="A7192" i="9"/>
  <c r="A7191" i="9"/>
  <c r="A7190" i="9"/>
  <c r="A7189" i="9"/>
  <c r="A7188" i="9"/>
  <c r="A7187" i="9"/>
  <c r="A7186" i="9"/>
  <c r="A7185" i="9"/>
  <c r="A7184" i="9"/>
  <c r="A7183" i="9"/>
  <c r="A7182" i="9"/>
  <c r="A7181" i="9"/>
  <c r="A7180" i="9"/>
  <c r="A7179" i="9"/>
  <c r="A7178" i="9"/>
  <c r="A7177" i="9"/>
  <c r="A7176" i="9"/>
  <c r="A7175" i="9"/>
  <c r="A7174" i="9"/>
  <c r="A7173" i="9"/>
  <c r="A7172" i="9"/>
  <c r="A7171" i="9"/>
  <c r="A7170" i="9"/>
  <c r="A7169" i="9"/>
  <c r="A7168" i="9"/>
  <c r="A7167" i="9"/>
  <c r="A7166" i="9"/>
  <c r="A7165" i="9"/>
  <c r="A7164" i="9"/>
  <c r="A7163" i="9"/>
  <c r="A7162" i="9"/>
  <c r="A7161" i="9"/>
  <c r="A7160" i="9"/>
  <c r="A7159" i="9"/>
  <c r="A7158" i="9"/>
  <c r="A7157" i="9"/>
  <c r="A7156" i="9"/>
  <c r="A7155" i="9"/>
  <c r="A7154" i="9"/>
  <c r="A7153" i="9"/>
  <c r="A7152" i="9"/>
  <c r="A7151" i="9"/>
  <c r="A7150" i="9"/>
  <c r="A7149" i="9"/>
  <c r="A7148" i="9"/>
  <c r="A7147" i="9"/>
  <c r="A7146" i="9"/>
  <c r="A7145" i="9"/>
  <c r="A7144" i="9"/>
  <c r="A7143" i="9"/>
  <c r="A7142" i="9"/>
  <c r="A7141" i="9"/>
  <c r="A7140" i="9"/>
  <c r="A7139" i="9"/>
  <c r="A7138" i="9"/>
  <c r="A7137" i="9"/>
  <c r="A7136" i="9"/>
  <c r="A7135" i="9"/>
  <c r="A7134" i="9"/>
  <c r="A7133" i="9"/>
  <c r="A7132" i="9"/>
  <c r="A7131" i="9"/>
  <c r="A7130" i="9"/>
  <c r="A7129" i="9"/>
  <c r="A7128" i="9"/>
  <c r="A7127" i="9"/>
  <c r="A7126" i="9"/>
  <c r="A7125" i="9"/>
  <c r="A7124" i="9"/>
  <c r="A7123" i="9"/>
  <c r="A7122" i="9"/>
  <c r="A7121" i="9"/>
  <c r="A7120" i="9"/>
  <c r="A7119" i="9"/>
  <c r="A7118" i="9"/>
  <c r="A7117" i="9"/>
  <c r="A7116" i="9"/>
  <c r="A7115" i="9"/>
  <c r="A7114" i="9"/>
  <c r="A7113" i="9"/>
  <c r="A7112" i="9"/>
  <c r="A7111" i="9"/>
  <c r="A7110" i="9"/>
  <c r="A7109" i="9"/>
  <c r="A7108" i="9"/>
  <c r="A7107" i="9"/>
  <c r="A7106" i="9"/>
  <c r="A7105" i="9"/>
  <c r="A7104" i="9"/>
  <c r="A7103" i="9"/>
  <c r="A7102" i="9"/>
  <c r="A7101" i="9"/>
  <c r="A7100" i="9"/>
  <c r="A7099" i="9"/>
  <c r="A7098" i="9"/>
  <c r="A7097" i="9"/>
  <c r="A7096" i="9"/>
  <c r="A7095" i="9"/>
  <c r="A7094" i="9"/>
  <c r="A7093" i="9"/>
  <c r="A7092" i="9"/>
  <c r="A7091" i="9"/>
  <c r="A7090" i="9"/>
  <c r="A7089" i="9"/>
  <c r="A7088" i="9"/>
  <c r="A7087" i="9"/>
  <c r="A7086" i="9"/>
  <c r="A7085" i="9"/>
  <c r="A7084" i="9"/>
  <c r="A7083" i="9"/>
  <c r="A7082" i="9"/>
  <c r="A7081" i="9"/>
  <c r="A7080" i="9"/>
  <c r="A7079" i="9"/>
  <c r="A7078" i="9"/>
  <c r="A7077" i="9"/>
  <c r="A7076" i="9"/>
  <c r="A7075" i="9"/>
  <c r="A7074" i="9"/>
  <c r="A7073" i="9"/>
  <c r="A7072" i="9"/>
  <c r="A7071" i="9"/>
  <c r="A7070" i="9"/>
  <c r="A7069" i="9"/>
  <c r="A7068" i="9"/>
  <c r="A7067" i="9"/>
  <c r="A7066" i="9"/>
  <c r="A7065" i="9"/>
  <c r="A7064" i="9"/>
  <c r="A7063" i="9"/>
  <c r="A7062" i="9"/>
  <c r="A7061" i="9"/>
  <c r="A7060" i="9"/>
  <c r="A7059" i="9"/>
  <c r="A7058" i="9"/>
  <c r="A7057" i="9"/>
  <c r="A7056" i="9"/>
  <c r="A7055" i="9"/>
  <c r="A7054" i="9"/>
  <c r="A7053" i="9"/>
  <c r="A7052" i="9"/>
  <c r="A7051" i="9"/>
  <c r="A7050" i="9"/>
  <c r="A7049" i="9"/>
  <c r="A7048" i="9"/>
  <c r="A7047" i="9"/>
  <c r="A7046" i="9"/>
  <c r="A7045" i="9"/>
  <c r="A7044" i="9"/>
  <c r="A7043" i="9"/>
  <c r="A7042" i="9"/>
  <c r="A7041" i="9"/>
  <c r="A7040" i="9"/>
  <c r="A7039" i="9"/>
  <c r="A7038" i="9"/>
  <c r="A7037" i="9"/>
  <c r="A7036" i="9"/>
  <c r="A7035" i="9"/>
  <c r="A7034" i="9"/>
  <c r="A7033" i="9"/>
  <c r="A7032" i="9"/>
  <c r="A7031" i="9"/>
  <c r="A7030" i="9"/>
  <c r="A7029" i="9"/>
  <c r="A7028" i="9"/>
  <c r="A7027" i="9"/>
  <c r="A7026" i="9"/>
  <c r="A7025" i="9"/>
  <c r="A7024" i="9"/>
  <c r="A7023" i="9"/>
  <c r="A7022" i="9"/>
  <c r="A7021" i="9"/>
  <c r="A7020" i="9"/>
  <c r="A7019" i="9"/>
  <c r="A7018" i="9"/>
  <c r="A7017" i="9"/>
  <c r="A7016" i="9"/>
  <c r="A7015" i="9"/>
  <c r="A7014" i="9"/>
  <c r="A7013" i="9"/>
  <c r="A7012" i="9"/>
  <c r="A7011" i="9"/>
  <c r="A7010" i="9"/>
  <c r="A7009" i="9"/>
  <c r="A7008" i="9"/>
  <c r="A7007" i="9"/>
  <c r="A7006" i="9"/>
  <c r="A7005" i="9"/>
  <c r="A7004" i="9"/>
  <c r="A7003" i="9"/>
  <c r="A7002" i="9"/>
  <c r="A7001" i="9"/>
  <c r="A7000" i="9"/>
  <c r="A6999" i="9"/>
  <c r="A6998" i="9"/>
  <c r="A6997" i="9"/>
  <c r="A6996" i="9"/>
  <c r="A6995" i="9"/>
  <c r="A6994" i="9"/>
  <c r="A6993" i="9"/>
  <c r="A6992" i="9"/>
  <c r="A6991" i="9"/>
  <c r="A6990" i="9"/>
  <c r="A6989" i="9"/>
  <c r="A6988" i="9"/>
  <c r="A6987" i="9"/>
  <c r="A6986" i="9"/>
  <c r="A6985" i="9"/>
  <c r="A6984" i="9"/>
  <c r="A6983" i="9"/>
  <c r="A6982" i="9"/>
  <c r="A6981" i="9"/>
  <c r="A6980" i="9"/>
  <c r="A6979" i="9"/>
  <c r="A6978" i="9"/>
  <c r="A6977" i="9"/>
  <c r="A6976" i="9"/>
  <c r="A6975" i="9"/>
  <c r="A6974" i="9"/>
  <c r="A6973" i="9"/>
  <c r="A6972" i="9"/>
  <c r="A6971" i="9"/>
  <c r="A6970" i="9"/>
  <c r="A6969" i="9"/>
  <c r="A6968" i="9"/>
  <c r="A6967" i="9"/>
  <c r="A6966" i="9"/>
  <c r="A6965" i="9"/>
  <c r="A6964" i="9"/>
  <c r="A6963" i="9"/>
  <c r="A6962" i="9"/>
  <c r="A6961" i="9"/>
  <c r="A6960" i="9"/>
  <c r="A6959" i="9"/>
  <c r="A6958" i="9"/>
  <c r="A6957" i="9"/>
  <c r="A6956" i="9"/>
  <c r="A6955" i="9"/>
  <c r="A6954" i="9"/>
  <c r="A6953" i="9"/>
  <c r="A6952" i="9"/>
  <c r="A6951" i="9"/>
  <c r="A6950" i="9"/>
  <c r="A6949" i="9"/>
  <c r="A6948" i="9"/>
  <c r="A6947" i="9"/>
  <c r="A6946" i="9"/>
  <c r="A6945" i="9"/>
  <c r="A6944" i="9"/>
  <c r="A6943" i="9"/>
  <c r="A6942" i="9"/>
  <c r="A6941" i="9"/>
  <c r="A6940" i="9"/>
  <c r="A6939" i="9"/>
  <c r="A6938" i="9"/>
  <c r="A6937" i="9"/>
  <c r="A6936" i="9"/>
  <c r="A6935" i="9"/>
  <c r="A6934" i="9"/>
  <c r="A6933" i="9"/>
  <c r="A6932" i="9"/>
  <c r="A6931" i="9"/>
  <c r="A6930" i="9"/>
  <c r="A6929" i="9"/>
  <c r="A6928" i="9"/>
  <c r="A6927" i="9"/>
  <c r="A6926" i="9"/>
  <c r="A6925" i="9"/>
  <c r="A6924" i="9"/>
  <c r="A6923" i="9"/>
  <c r="A6922" i="9"/>
  <c r="A6921" i="9"/>
  <c r="A6920" i="9"/>
  <c r="A6919" i="9"/>
  <c r="A6918" i="9"/>
  <c r="A6917" i="9"/>
  <c r="A6916" i="9"/>
  <c r="A6915" i="9"/>
  <c r="A6914" i="9"/>
  <c r="A6913" i="9"/>
  <c r="A6912" i="9"/>
  <c r="A6911" i="9"/>
  <c r="A6910" i="9"/>
  <c r="A6909" i="9"/>
  <c r="A6908" i="9"/>
  <c r="A6907" i="9"/>
  <c r="A6906" i="9"/>
  <c r="A6905" i="9"/>
  <c r="A6904" i="9"/>
  <c r="A6903" i="9"/>
  <c r="A6902" i="9"/>
  <c r="A6901" i="9"/>
  <c r="A6900" i="9"/>
  <c r="A6899" i="9"/>
  <c r="A6898" i="9"/>
  <c r="A6897" i="9"/>
  <c r="A6896" i="9"/>
  <c r="A6895" i="9"/>
  <c r="A6894" i="9"/>
  <c r="A6893" i="9"/>
  <c r="A6892" i="9"/>
  <c r="A6891" i="9"/>
  <c r="A6890" i="9"/>
  <c r="A6889" i="9"/>
  <c r="A6888" i="9"/>
  <c r="A6887" i="9"/>
  <c r="A6886" i="9"/>
  <c r="A6885" i="9"/>
  <c r="A6884" i="9"/>
  <c r="A6883" i="9"/>
  <c r="A6882" i="9"/>
  <c r="A6881" i="9"/>
  <c r="A6880" i="9"/>
  <c r="A6879" i="9"/>
  <c r="A6878" i="9"/>
  <c r="A6877" i="9"/>
  <c r="A6876" i="9"/>
  <c r="A6875" i="9"/>
  <c r="A6874" i="9"/>
  <c r="A6873" i="9"/>
  <c r="A6872" i="9"/>
  <c r="A6871" i="9"/>
  <c r="A6870" i="9"/>
  <c r="A6869" i="9"/>
  <c r="A6868" i="9"/>
  <c r="A6867" i="9"/>
  <c r="A6866" i="9"/>
  <c r="A6865" i="9"/>
  <c r="A6864" i="9"/>
  <c r="A6863" i="9"/>
  <c r="A6862" i="9"/>
  <c r="A6861" i="9"/>
  <c r="A6860" i="9"/>
  <c r="A6859" i="9"/>
  <c r="A6858" i="9"/>
  <c r="A6857" i="9"/>
  <c r="A6856" i="9"/>
  <c r="A6855" i="9"/>
  <c r="A6854" i="9"/>
  <c r="A6853" i="9"/>
  <c r="A6852" i="9"/>
  <c r="A6851" i="9"/>
  <c r="A6850" i="9"/>
  <c r="A6849" i="9"/>
  <c r="A6848" i="9"/>
  <c r="A6847" i="9"/>
  <c r="A6846" i="9"/>
  <c r="A6845" i="9"/>
  <c r="A6844" i="9"/>
  <c r="A6843" i="9"/>
  <c r="A6842" i="9"/>
  <c r="A6841" i="9"/>
  <c r="A6840" i="9"/>
  <c r="A6839" i="9"/>
  <c r="A6838" i="9"/>
  <c r="A6837" i="9"/>
  <c r="A6836" i="9"/>
  <c r="A6835" i="9"/>
  <c r="A6834" i="9"/>
  <c r="A6833" i="9"/>
  <c r="A6832" i="9"/>
  <c r="A6831" i="9"/>
  <c r="A6830" i="9"/>
  <c r="A6829" i="9"/>
  <c r="A6828" i="9"/>
  <c r="A6827" i="9"/>
  <c r="A6826" i="9"/>
  <c r="A6825" i="9"/>
  <c r="A6824" i="9"/>
  <c r="A6823" i="9"/>
  <c r="A6822" i="9"/>
  <c r="A6821" i="9"/>
  <c r="A6820" i="9"/>
  <c r="A6819" i="9"/>
  <c r="A6818" i="9"/>
  <c r="A6817" i="9"/>
  <c r="A6816" i="9"/>
  <c r="A6815" i="9"/>
  <c r="A6814" i="9"/>
  <c r="A6813" i="9"/>
  <c r="A6812" i="9"/>
  <c r="A6811" i="9"/>
  <c r="A6810" i="9"/>
  <c r="A6809" i="9"/>
  <c r="A6808" i="9"/>
  <c r="A6807" i="9"/>
  <c r="A6806" i="9"/>
  <c r="A6805" i="9"/>
  <c r="A6804" i="9"/>
  <c r="A6803" i="9"/>
  <c r="A6802" i="9"/>
  <c r="A6801" i="9"/>
  <c r="A6800" i="9"/>
  <c r="A6799" i="9"/>
  <c r="A6798" i="9"/>
  <c r="A6797" i="9"/>
  <c r="A6796" i="9"/>
  <c r="A6795" i="9"/>
  <c r="A6794" i="9"/>
  <c r="A6793" i="9"/>
  <c r="A6792" i="9"/>
  <c r="A6791" i="9"/>
  <c r="A6790" i="9"/>
  <c r="A6789" i="9"/>
  <c r="A6788" i="9"/>
  <c r="A6787" i="9"/>
  <c r="A6786" i="9"/>
  <c r="A6785" i="9"/>
  <c r="A6784" i="9"/>
  <c r="A6783" i="9"/>
  <c r="A6782" i="9"/>
  <c r="A6781" i="9"/>
  <c r="A6780" i="9"/>
  <c r="A6779" i="9"/>
  <c r="A6778" i="9"/>
  <c r="A6777" i="9"/>
  <c r="A6776" i="9"/>
  <c r="A6775" i="9"/>
  <c r="A6774" i="9"/>
  <c r="A6773" i="9"/>
  <c r="A6772" i="9"/>
  <c r="A6771" i="9"/>
  <c r="A6770" i="9"/>
  <c r="A6769" i="9"/>
  <c r="A6768" i="9"/>
  <c r="A6767" i="9"/>
  <c r="A6766" i="9"/>
  <c r="A6765" i="9"/>
  <c r="A6764" i="9"/>
  <c r="A6763" i="9"/>
  <c r="A6762" i="9"/>
  <c r="A6761" i="9"/>
  <c r="A6760" i="9"/>
  <c r="A6759" i="9"/>
  <c r="A6758" i="9"/>
  <c r="A6757" i="9"/>
  <c r="A6756" i="9"/>
  <c r="A6755" i="9"/>
  <c r="A6754" i="9"/>
  <c r="A6753" i="9"/>
  <c r="A6752" i="9"/>
  <c r="A6751" i="9"/>
  <c r="A6750" i="9"/>
  <c r="A6749" i="9"/>
  <c r="A6748" i="9"/>
  <c r="A6747" i="9"/>
  <c r="A6746" i="9"/>
  <c r="A6745" i="9"/>
  <c r="A6744" i="9"/>
  <c r="A6743" i="9"/>
  <c r="A6742" i="9"/>
  <c r="A6741" i="9"/>
  <c r="A6740" i="9"/>
  <c r="A6739" i="9"/>
  <c r="A6738" i="9"/>
  <c r="A6737" i="9"/>
  <c r="A6736" i="9"/>
  <c r="A6735" i="9"/>
  <c r="A6734" i="9"/>
  <c r="A6733" i="9"/>
  <c r="A6732" i="9"/>
  <c r="A6731" i="9"/>
  <c r="A6730" i="9"/>
  <c r="A6729" i="9"/>
  <c r="A6728" i="9"/>
  <c r="A6727" i="9"/>
  <c r="A6726" i="9"/>
  <c r="A6725" i="9"/>
  <c r="A6724" i="9"/>
  <c r="A6723" i="9"/>
  <c r="A6722" i="9"/>
  <c r="A6721" i="9"/>
  <c r="A6720" i="9"/>
  <c r="A6719" i="9"/>
  <c r="A6718" i="9"/>
  <c r="A6717" i="9"/>
  <c r="A6716" i="9"/>
  <c r="A6715" i="9"/>
  <c r="A6714" i="9"/>
  <c r="A6713" i="9"/>
  <c r="A6712" i="9"/>
  <c r="A6711" i="9"/>
  <c r="A6710" i="9"/>
  <c r="A6709" i="9"/>
  <c r="A6708" i="9"/>
  <c r="A6707" i="9"/>
  <c r="A6706" i="9"/>
  <c r="A6705" i="9"/>
  <c r="A6704" i="9"/>
  <c r="A6703" i="9"/>
  <c r="A6702" i="9"/>
  <c r="A6701" i="9"/>
  <c r="A6700" i="9"/>
  <c r="A6699" i="9"/>
  <c r="A6698" i="9"/>
  <c r="A6697" i="9"/>
  <c r="A6696" i="9"/>
  <c r="A6695" i="9"/>
  <c r="A6694" i="9"/>
  <c r="A6693" i="9"/>
  <c r="A6692" i="9"/>
  <c r="A6691" i="9"/>
  <c r="A6690" i="9"/>
  <c r="A6689" i="9"/>
  <c r="A6688" i="9"/>
  <c r="A6687" i="9"/>
  <c r="A6686" i="9"/>
  <c r="A6685" i="9"/>
  <c r="A6684" i="9"/>
  <c r="A6683" i="9"/>
  <c r="A6682" i="9"/>
  <c r="A6681" i="9"/>
  <c r="A6680" i="9"/>
  <c r="A6679" i="9"/>
  <c r="A6678" i="9"/>
  <c r="A6677" i="9"/>
  <c r="A6676" i="9"/>
  <c r="A6675" i="9"/>
  <c r="A6674" i="9"/>
  <c r="A6673" i="9"/>
  <c r="A6672" i="9"/>
  <c r="A6671" i="9"/>
  <c r="A6670" i="9"/>
  <c r="A6669" i="9"/>
  <c r="A6668" i="9"/>
  <c r="A6667" i="9"/>
  <c r="A6666" i="9"/>
  <c r="A6665" i="9"/>
  <c r="A6664" i="9"/>
  <c r="A6663" i="9"/>
  <c r="A6662" i="9"/>
  <c r="A6661" i="9"/>
  <c r="A6660" i="9"/>
  <c r="A6659" i="9"/>
  <c r="A6658" i="9"/>
  <c r="A6657" i="9"/>
  <c r="A6656" i="9"/>
  <c r="A6655" i="9"/>
  <c r="A6654" i="9"/>
  <c r="A6653" i="9"/>
  <c r="A6652" i="9"/>
  <c r="A6651" i="9"/>
  <c r="A6650" i="9"/>
  <c r="A6649" i="9"/>
  <c r="A6648" i="9"/>
  <c r="A6647" i="9"/>
  <c r="A6646" i="9"/>
  <c r="A6645" i="9"/>
  <c r="A6644" i="9"/>
  <c r="A6643" i="9"/>
  <c r="A6642" i="9"/>
  <c r="A6641" i="9"/>
  <c r="A6640" i="9"/>
  <c r="A6639" i="9"/>
  <c r="A6638" i="9"/>
  <c r="A6637" i="9"/>
  <c r="A6636" i="9"/>
  <c r="A6635" i="9"/>
  <c r="A6634" i="9"/>
  <c r="A6633" i="9"/>
  <c r="A6632" i="9"/>
  <c r="A6631" i="9"/>
  <c r="A6630" i="9"/>
  <c r="A6629" i="9"/>
  <c r="A6628" i="9"/>
  <c r="A6627" i="9"/>
  <c r="A6626" i="9"/>
  <c r="A6625" i="9"/>
  <c r="A6624" i="9"/>
  <c r="A6623" i="9"/>
  <c r="A6622" i="9"/>
  <c r="A6621" i="9"/>
  <c r="A6620" i="9"/>
  <c r="A6619" i="9"/>
  <c r="A6618" i="9"/>
  <c r="A6617" i="9"/>
  <c r="A6616" i="9"/>
  <c r="A6615" i="9"/>
  <c r="A6614" i="9"/>
  <c r="A6613" i="9"/>
  <c r="A6612" i="9"/>
  <c r="A6611" i="9"/>
  <c r="A6610" i="9"/>
  <c r="A6609" i="9"/>
  <c r="A6608" i="9"/>
  <c r="A6607" i="9"/>
  <c r="A6606" i="9"/>
  <c r="A6605" i="9"/>
  <c r="A6604" i="9"/>
  <c r="A6603" i="9"/>
  <c r="A6602" i="9"/>
  <c r="A6601" i="9"/>
  <c r="A6600" i="9"/>
  <c r="A6599" i="9"/>
  <c r="A6598" i="9"/>
  <c r="A6597" i="9"/>
  <c r="A6596" i="9"/>
  <c r="A6595" i="9"/>
  <c r="A6594" i="9"/>
  <c r="A6593" i="9"/>
  <c r="A6592" i="9"/>
  <c r="A6591" i="9"/>
  <c r="A6590" i="9"/>
  <c r="A6589" i="9"/>
  <c r="A6588" i="9"/>
  <c r="A6587" i="9"/>
  <c r="A6586" i="9"/>
  <c r="A6585" i="9"/>
  <c r="A6584" i="9"/>
  <c r="A6583" i="9"/>
  <c r="A6582" i="9"/>
  <c r="A6581" i="9"/>
  <c r="A6580" i="9"/>
  <c r="A6579" i="9"/>
  <c r="A6578" i="9"/>
  <c r="A6577" i="9"/>
  <c r="A6576" i="9"/>
  <c r="A6575" i="9"/>
  <c r="A6574" i="9"/>
  <c r="A6573" i="9"/>
  <c r="A6572" i="9"/>
  <c r="A6571" i="9"/>
  <c r="A6570" i="9"/>
  <c r="A6569" i="9"/>
  <c r="A6568" i="9"/>
  <c r="A6567" i="9"/>
  <c r="A6566" i="9"/>
  <c r="A6565" i="9"/>
  <c r="A6564" i="9"/>
  <c r="A6563" i="9"/>
  <c r="A6562" i="9"/>
  <c r="A6561" i="9"/>
  <c r="A6560" i="9"/>
  <c r="A6559" i="9"/>
  <c r="A6558" i="9"/>
  <c r="A6557" i="9"/>
  <c r="A6556" i="9"/>
  <c r="A6555" i="9"/>
  <c r="A6554" i="9"/>
  <c r="A6553" i="9"/>
  <c r="A6552" i="9"/>
  <c r="A6551" i="9"/>
  <c r="A6550" i="9"/>
  <c r="A6549" i="9"/>
  <c r="A6548" i="9"/>
  <c r="A6547" i="9"/>
  <c r="A6546" i="9"/>
  <c r="A6545" i="9"/>
  <c r="A6544" i="9"/>
  <c r="A6543" i="9"/>
  <c r="A6542" i="9"/>
  <c r="A6541" i="9"/>
  <c r="A6540" i="9"/>
  <c r="A6539" i="9"/>
  <c r="A6538" i="9"/>
  <c r="A6537" i="9"/>
  <c r="A6536" i="9"/>
  <c r="A6535" i="9"/>
  <c r="A6534" i="9"/>
  <c r="A6533" i="9"/>
  <c r="A6532" i="9"/>
  <c r="A6531" i="9"/>
  <c r="A6530" i="9"/>
  <c r="A6529" i="9"/>
  <c r="A6528" i="9"/>
  <c r="A6527" i="9"/>
  <c r="A6526" i="9"/>
  <c r="A6525" i="9"/>
  <c r="A6524" i="9"/>
  <c r="A6523" i="9"/>
  <c r="A6522" i="9"/>
  <c r="A6521" i="9"/>
  <c r="A6520" i="9"/>
  <c r="A6519" i="9"/>
  <c r="A6518" i="9"/>
  <c r="A6517" i="9"/>
  <c r="A6516" i="9"/>
  <c r="A6515" i="9"/>
  <c r="A6514" i="9"/>
  <c r="A6513" i="9"/>
  <c r="A6512" i="9"/>
  <c r="A6511" i="9"/>
  <c r="A6510" i="9"/>
  <c r="A6509" i="9"/>
  <c r="A6508" i="9"/>
  <c r="A6507" i="9"/>
  <c r="A6506" i="9"/>
  <c r="A6505" i="9"/>
  <c r="A6504" i="9"/>
  <c r="A6503" i="9"/>
  <c r="A6502" i="9"/>
  <c r="A6501" i="9"/>
  <c r="A6500" i="9"/>
  <c r="A6499" i="9"/>
  <c r="A6498" i="9"/>
  <c r="A6497" i="9"/>
  <c r="A6496" i="9"/>
  <c r="A6495" i="9"/>
  <c r="A6494" i="9"/>
  <c r="A6493" i="9"/>
  <c r="A6492" i="9"/>
  <c r="A6491" i="9"/>
  <c r="A6490" i="9"/>
  <c r="A6489" i="9"/>
  <c r="A6488" i="9"/>
  <c r="A6487" i="9"/>
  <c r="A6486" i="9"/>
  <c r="A6485" i="9"/>
  <c r="A6484" i="9"/>
  <c r="A6483" i="9"/>
  <c r="A6482" i="9"/>
  <c r="A6481" i="9"/>
  <c r="A6480" i="9"/>
  <c r="A6479" i="9"/>
  <c r="A6478" i="9"/>
  <c r="A6477" i="9"/>
  <c r="A6476" i="9"/>
  <c r="A6475" i="9"/>
  <c r="A6474" i="9"/>
  <c r="A6473" i="9"/>
  <c r="A6472" i="9"/>
  <c r="A6471" i="9"/>
  <c r="A6470" i="9"/>
  <c r="A6469" i="9"/>
  <c r="A6468" i="9"/>
  <c r="A6467" i="9"/>
  <c r="A6466" i="9"/>
  <c r="A6465" i="9"/>
  <c r="A6464" i="9"/>
  <c r="A6463" i="9"/>
  <c r="A6462" i="9"/>
  <c r="A6461" i="9"/>
  <c r="A6460" i="9"/>
  <c r="A6459" i="9"/>
  <c r="A6458" i="9"/>
  <c r="A6457" i="9"/>
  <c r="A6456" i="9"/>
  <c r="A6455" i="9"/>
  <c r="A6454" i="9"/>
  <c r="A6453" i="9"/>
  <c r="A6452" i="9"/>
  <c r="A6451" i="9"/>
  <c r="A6450" i="9"/>
  <c r="A6449" i="9"/>
  <c r="A6448" i="9"/>
  <c r="A6447" i="9"/>
  <c r="A6446" i="9"/>
  <c r="A6445" i="9"/>
  <c r="A6444" i="9"/>
  <c r="A6443" i="9"/>
  <c r="A6442" i="9"/>
  <c r="A6441" i="9"/>
  <c r="A6440" i="9"/>
  <c r="A6439" i="9"/>
  <c r="A6438" i="9"/>
  <c r="A6437" i="9"/>
  <c r="A6436" i="9"/>
  <c r="A6435" i="9"/>
  <c r="A6434" i="9"/>
  <c r="A6433" i="9"/>
  <c r="A6432" i="9"/>
  <c r="A6431" i="9"/>
  <c r="A6430" i="9"/>
  <c r="A6429" i="9"/>
  <c r="A6428" i="9"/>
  <c r="A6427" i="9"/>
  <c r="A6426" i="9"/>
  <c r="A6425" i="9"/>
  <c r="A6424" i="9"/>
  <c r="A6423" i="9"/>
  <c r="A6422" i="9"/>
  <c r="A6421" i="9"/>
  <c r="A6420" i="9"/>
  <c r="A6419" i="9"/>
  <c r="A6418" i="9"/>
  <c r="A6417" i="9"/>
  <c r="A6416" i="9"/>
  <c r="A6415" i="9"/>
  <c r="A6414" i="9"/>
  <c r="A6413" i="9"/>
  <c r="A6412" i="9"/>
  <c r="A6411" i="9"/>
  <c r="A6410" i="9"/>
  <c r="A6409" i="9"/>
  <c r="A6408" i="9"/>
  <c r="A6407" i="9"/>
  <c r="A6406" i="9"/>
  <c r="A6405" i="9"/>
  <c r="A6404" i="9"/>
  <c r="A6403" i="9"/>
  <c r="A6402" i="9"/>
  <c r="A6401" i="9"/>
  <c r="A6400" i="9"/>
  <c r="A6399" i="9"/>
  <c r="A6398" i="9"/>
  <c r="A6397" i="9"/>
  <c r="A6396" i="9"/>
  <c r="A6395" i="9"/>
  <c r="A6394" i="9"/>
  <c r="A6393" i="9"/>
  <c r="A6392" i="9"/>
  <c r="A6391" i="9"/>
  <c r="A6390" i="9"/>
  <c r="A6389" i="9"/>
  <c r="A6388" i="9"/>
  <c r="A6387" i="9"/>
  <c r="A6386" i="9"/>
  <c r="A6385" i="9"/>
  <c r="A6384" i="9"/>
  <c r="A6383" i="9"/>
  <c r="A6382" i="9"/>
  <c r="A6381" i="9"/>
  <c r="A6380" i="9"/>
  <c r="A6379" i="9"/>
  <c r="A6378" i="9"/>
  <c r="A6377" i="9"/>
  <c r="A6376" i="9"/>
  <c r="A6375" i="9"/>
  <c r="A6374" i="9"/>
  <c r="A6373" i="9"/>
  <c r="A6372" i="9"/>
  <c r="A6371" i="9"/>
  <c r="A6370" i="9"/>
  <c r="A6369" i="9"/>
  <c r="A6368" i="9"/>
  <c r="A6367" i="9"/>
  <c r="A6366" i="9"/>
  <c r="A6365" i="9"/>
  <c r="A6364" i="9"/>
  <c r="A6363" i="9"/>
  <c r="A6362" i="9"/>
  <c r="A6361" i="9"/>
  <c r="A6360" i="9"/>
  <c r="A6359" i="9"/>
  <c r="A6358" i="9"/>
  <c r="A6357" i="9"/>
  <c r="A6356" i="9"/>
  <c r="A6355" i="9"/>
  <c r="A6354" i="9"/>
  <c r="A6353" i="9"/>
  <c r="A6352" i="9"/>
  <c r="A6351" i="9"/>
  <c r="A6350" i="9"/>
  <c r="A6349" i="9"/>
  <c r="A6348" i="9"/>
  <c r="A6347" i="9"/>
  <c r="A6346" i="9"/>
  <c r="A6345" i="9"/>
  <c r="A6344" i="9"/>
  <c r="A6343" i="9"/>
  <c r="A6342" i="9"/>
  <c r="A6341" i="9"/>
  <c r="A6340" i="9"/>
  <c r="A6339" i="9"/>
  <c r="A6338" i="9"/>
  <c r="A6337" i="9"/>
  <c r="A6336" i="9"/>
  <c r="A6335" i="9"/>
  <c r="A6334" i="9"/>
  <c r="A6333" i="9"/>
  <c r="A6332" i="9"/>
  <c r="A6331" i="9"/>
  <c r="A6330" i="9"/>
  <c r="A6329" i="9"/>
  <c r="A6328" i="9"/>
  <c r="A6327" i="9"/>
  <c r="A6326" i="9"/>
  <c r="A6325" i="9"/>
  <c r="A6324" i="9"/>
  <c r="A6323" i="9"/>
  <c r="A6322" i="9"/>
  <c r="A6321" i="9"/>
  <c r="A6320" i="9"/>
  <c r="A6319" i="9"/>
  <c r="A6318" i="9"/>
  <c r="A6317" i="9"/>
  <c r="A6316" i="9"/>
  <c r="A6315" i="9"/>
  <c r="A6314" i="9"/>
  <c r="A6313" i="9"/>
  <c r="A6312" i="9"/>
  <c r="A6311" i="9"/>
  <c r="A6310" i="9"/>
  <c r="A6309" i="9"/>
  <c r="A6308" i="9"/>
  <c r="A6307" i="9"/>
  <c r="A6306" i="9"/>
  <c r="A6305" i="9"/>
  <c r="A6304" i="9"/>
  <c r="A6303" i="9"/>
  <c r="A6302" i="9"/>
  <c r="A6301" i="9"/>
  <c r="A6300" i="9"/>
  <c r="A6299" i="9"/>
  <c r="A6298" i="9"/>
  <c r="A6297" i="9"/>
  <c r="A6296" i="9"/>
  <c r="A6295" i="9"/>
  <c r="A6294" i="9"/>
  <c r="A6293" i="9"/>
  <c r="A6292" i="9"/>
  <c r="A6291" i="9"/>
  <c r="A6290" i="9"/>
  <c r="A6289" i="9"/>
  <c r="A6288" i="9"/>
  <c r="A6287" i="9"/>
  <c r="A6286" i="9"/>
  <c r="A6285" i="9"/>
  <c r="A6284" i="9"/>
  <c r="A6283" i="9"/>
  <c r="A6282" i="9"/>
  <c r="A6281" i="9"/>
  <c r="A6280" i="9"/>
  <c r="A6279" i="9"/>
  <c r="A6278" i="9"/>
  <c r="A6277" i="9"/>
  <c r="A6276" i="9"/>
  <c r="A6275" i="9"/>
  <c r="A6274" i="9"/>
  <c r="A6273" i="9"/>
  <c r="A6272" i="9"/>
  <c r="A6271" i="9"/>
  <c r="A6270" i="9"/>
  <c r="A6269" i="9"/>
  <c r="A6268" i="9"/>
  <c r="A6267" i="9"/>
  <c r="A6266" i="9"/>
  <c r="A6265" i="9"/>
  <c r="A6264" i="9"/>
  <c r="A6263" i="9"/>
  <c r="A6262" i="9"/>
  <c r="A6261" i="9"/>
  <c r="A6260" i="9"/>
  <c r="A6259" i="9"/>
  <c r="A6258" i="9"/>
  <c r="A6257" i="9"/>
  <c r="A6256" i="9"/>
  <c r="A6255" i="9"/>
  <c r="A6254" i="9"/>
  <c r="A6253" i="9"/>
  <c r="A6252" i="9"/>
  <c r="A6251" i="9"/>
  <c r="A6250" i="9"/>
  <c r="A6249" i="9"/>
  <c r="A6248" i="9"/>
  <c r="A6247" i="9"/>
  <c r="A6246" i="9"/>
  <c r="A6245" i="9"/>
  <c r="A6244" i="9"/>
  <c r="A6243" i="9"/>
  <c r="A6242" i="9"/>
  <c r="A6241" i="9"/>
  <c r="A6240" i="9"/>
  <c r="A6239" i="9"/>
  <c r="A6238" i="9"/>
  <c r="A6237" i="9"/>
  <c r="A6236" i="9"/>
  <c r="A6235" i="9"/>
  <c r="A6234" i="9"/>
  <c r="A6233" i="9"/>
  <c r="A6232" i="9"/>
  <c r="A6231" i="9"/>
  <c r="A6230" i="9"/>
  <c r="A6229" i="9"/>
  <c r="A6228" i="9"/>
  <c r="A6227" i="9"/>
  <c r="A6226" i="9"/>
  <c r="A6225" i="9"/>
  <c r="A6224" i="9"/>
  <c r="A6223" i="9"/>
  <c r="A6222" i="9"/>
  <c r="A6221" i="9"/>
  <c r="A6220" i="9"/>
  <c r="A6219" i="9"/>
  <c r="A6218" i="9"/>
  <c r="A6217" i="9"/>
  <c r="A6216" i="9"/>
  <c r="A6215" i="9"/>
  <c r="A6214" i="9"/>
  <c r="A6213" i="9"/>
  <c r="A6212" i="9"/>
  <c r="A6211" i="9"/>
  <c r="A6210" i="9"/>
  <c r="A6209" i="9"/>
  <c r="A6208" i="9"/>
  <c r="A6207" i="9"/>
  <c r="A6206" i="9"/>
  <c r="A6205" i="9"/>
  <c r="A6204" i="9"/>
  <c r="A6203" i="9"/>
  <c r="A6202" i="9"/>
  <c r="A6201" i="9"/>
  <c r="A6200" i="9"/>
  <c r="A6199" i="9"/>
  <c r="A6198" i="9"/>
  <c r="A6197" i="9"/>
  <c r="A6196" i="9"/>
  <c r="A6195" i="9"/>
  <c r="A6194" i="9"/>
  <c r="A6193" i="9"/>
  <c r="A6192" i="9"/>
  <c r="A6191" i="9"/>
  <c r="A6190" i="9"/>
  <c r="A6189" i="9"/>
  <c r="A6188" i="9"/>
  <c r="A6187" i="9"/>
  <c r="A6186" i="9"/>
  <c r="A6185" i="9"/>
  <c r="A6184" i="9"/>
  <c r="A6183" i="9"/>
  <c r="A6182" i="9"/>
  <c r="A6181" i="9"/>
  <c r="A6180" i="9"/>
  <c r="A6179" i="9"/>
  <c r="A6178" i="9"/>
  <c r="A6177" i="9"/>
  <c r="A6176" i="9"/>
  <c r="A6175" i="9"/>
  <c r="A6174" i="9"/>
  <c r="A6173" i="9"/>
  <c r="A6172" i="9"/>
  <c r="A6171" i="9"/>
  <c r="A6170" i="9"/>
  <c r="A6169" i="9"/>
  <c r="A6168" i="9"/>
  <c r="A6167" i="9"/>
  <c r="A6166" i="9"/>
  <c r="A6165" i="9"/>
  <c r="A6164" i="9"/>
  <c r="A6163" i="9"/>
  <c r="A6162" i="9"/>
  <c r="A6161" i="9"/>
  <c r="A6160" i="9"/>
  <c r="A6159" i="9"/>
  <c r="A6158" i="9"/>
  <c r="A6157" i="9"/>
  <c r="A6156" i="9"/>
  <c r="A6155" i="9"/>
  <c r="A6154" i="9"/>
  <c r="A6153" i="9"/>
  <c r="A6152" i="9"/>
  <c r="A6151" i="9"/>
  <c r="A6150" i="9"/>
  <c r="A6149" i="9"/>
  <c r="A6148" i="9"/>
  <c r="A6147" i="9"/>
  <c r="A6146" i="9"/>
  <c r="A6145" i="9"/>
  <c r="A6144" i="9"/>
  <c r="A6143" i="9"/>
  <c r="A6142" i="9"/>
  <c r="A6141" i="9"/>
  <c r="A6140" i="9"/>
  <c r="A6139" i="9"/>
  <c r="A6138" i="9"/>
  <c r="A6137" i="9"/>
  <c r="A6136" i="9"/>
  <c r="A6135" i="9"/>
  <c r="A6134" i="9"/>
  <c r="A6133" i="9"/>
  <c r="A6132" i="9"/>
  <c r="A6131" i="9"/>
  <c r="A6130" i="9"/>
  <c r="A6129" i="9"/>
  <c r="A6128" i="9"/>
  <c r="A6127" i="9"/>
  <c r="A6126" i="9"/>
  <c r="A6125" i="9"/>
  <c r="A6124" i="9"/>
  <c r="A6123" i="9"/>
  <c r="A6122" i="9"/>
  <c r="A6121" i="9"/>
  <c r="A6120" i="9"/>
  <c r="A6119" i="9"/>
  <c r="A6118" i="9"/>
  <c r="A6117" i="9"/>
  <c r="A6116" i="9"/>
  <c r="A6115" i="9"/>
  <c r="A6114" i="9"/>
  <c r="A6113" i="9"/>
  <c r="A6112" i="9"/>
  <c r="A6111" i="9"/>
  <c r="A6110" i="9"/>
  <c r="A6109" i="9"/>
  <c r="A6108" i="9"/>
  <c r="A6107" i="9"/>
  <c r="A6106" i="9"/>
  <c r="A6105" i="9"/>
  <c r="A6104" i="9"/>
  <c r="A6103" i="9"/>
  <c r="A6102" i="9"/>
  <c r="A6101" i="9"/>
  <c r="A6100" i="9"/>
  <c r="A6099" i="9"/>
  <c r="A6098" i="9"/>
  <c r="A6097" i="9"/>
  <c r="A6096" i="9"/>
  <c r="A6095" i="9"/>
  <c r="A6094" i="9"/>
  <c r="A6093" i="9"/>
  <c r="A6092" i="9"/>
  <c r="A6091" i="9"/>
  <c r="A6090" i="9"/>
  <c r="A6089" i="9"/>
  <c r="A6088" i="9"/>
  <c r="A6087" i="9"/>
  <c r="A6086" i="9"/>
  <c r="A6085" i="9"/>
  <c r="A6084" i="9"/>
  <c r="A6083" i="9"/>
  <c r="A6082" i="9"/>
  <c r="A6081" i="9"/>
  <c r="A6080" i="9"/>
  <c r="A6079" i="9"/>
  <c r="A6078" i="9"/>
  <c r="A6077" i="9"/>
  <c r="A6076" i="9"/>
  <c r="A6075" i="9"/>
  <c r="A6074" i="9"/>
  <c r="A6073" i="9"/>
  <c r="A6072" i="9"/>
  <c r="A6071" i="9"/>
  <c r="A6070" i="9"/>
  <c r="A6069" i="9"/>
  <c r="A6068" i="9"/>
  <c r="A6067" i="9"/>
  <c r="A6066" i="9"/>
  <c r="A6065" i="9"/>
  <c r="A6064" i="9"/>
  <c r="A6063" i="9"/>
  <c r="A6062" i="9"/>
  <c r="A6061" i="9"/>
  <c r="A6060" i="9"/>
  <c r="A6059" i="9"/>
  <c r="A6058" i="9"/>
  <c r="A6057" i="9"/>
  <c r="A6056" i="9"/>
  <c r="A6055" i="9"/>
  <c r="A6054" i="9"/>
  <c r="A6053" i="9"/>
  <c r="A6052" i="9"/>
  <c r="A6051" i="9"/>
  <c r="A6050" i="9"/>
  <c r="A6049" i="9"/>
  <c r="A6048" i="9"/>
  <c r="A6047" i="9"/>
  <c r="A6046" i="9"/>
  <c r="A6045" i="9"/>
  <c r="A6044" i="9"/>
  <c r="A6043" i="9"/>
  <c r="A6042" i="9"/>
  <c r="A6041" i="9"/>
  <c r="A6040" i="9"/>
  <c r="A6039" i="9"/>
  <c r="A6038" i="9"/>
  <c r="A6037" i="9"/>
  <c r="A6036" i="9"/>
  <c r="A6035" i="9"/>
  <c r="A6034" i="9"/>
  <c r="A6033" i="9"/>
  <c r="A6032" i="9"/>
  <c r="A6031" i="9"/>
  <c r="A6030" i="9"/>
  <c r="A6029" i="9"/>
  <c r="A6028" i="9"/>
  <c r="A6027" i="9"/>
  <c r="A6026" i="9"/>
  <c r="A6025" i="9"/>
  <c r="A6024" i="9"/>
  <c r="A6023" i="9"/>
  <c r="A6022" i="9"/>
  <c r="A6021" i="9"/>
  <c r="A6020" i="9"/>
  <c r="A6019" i="9"/>
  <c r="A6018" i="9"/>
  <c r="A6017" i="9"/>
  <c r="A6016" i="9"/>
  <c r="A6015" i="9"/>
  <c r="A6014" i="9"/>
  <c r="A6013" i="9"/>
  <c r="A6012" i="9"/>
  <c r="A6011" i="9"/>
  <c r="A6010" i="9"/>
  <c r="A6009" i="9"/>
  <c r="A6008" i="9"/>
  <c r="A6007" i="9"/>
  <c r="A6006" i="9"/>
  <c r="A6005" i="9"/>
  <c r="A6004" i="9"/>
  <c r="A6003" i="9"/>
  <c r="A6002" i="9"/>
  <c r="A6001" i="9"/>
  <c r="A6000" i="9"/>
  <c r="A5999" i="9"/>
  <c r="A5998" i="9"/>
  <c r="A5997" i="9"/>
  <c r="A5996" i="9"/>
  <c r="A5995" i="9"/>
  <c r="A5994" i="9"/>
  <c r="A5993" i="9"/>
  <c r="A5992" i="9"/>
  <c r="A5991" i="9"/>
  <c r="A5990" i="9"/>
  <c r="A5989" i="9"/>
  <c r="A5988" i="9"/>
  <c r="A5987" i="9"/>
  <c r="A5986" i="9"/>
  <c r="A5985" i="9"/>
  <c r="A5984" i="9"/>
  <c r="A5983" i="9"/>
  <c r="A5982" i="9"/>
  <c r="A5981" i="9"/>
  <c r="A5980" i="9"/>
  <c r="A5979" i="9"/>
  <c r="A5978" i="9"/>
  <c r="A5977" i="9"/>
  <c r="A5976" i="9"/>
  <c r="A5975" i="9"/>
  <c r="A5974" i="9"/>
  <c r="A5973" i="9"/>
  <c r="A5972" i="9"/>
  <c r="A5971" i="9"/>
  <c r="A5970" i="9"/>
  <c r="A5969" i="9"/>
  <c r="A5968" i="9"/>
  <c r="A5967" i="9"/>
  <c r="A5966" i="9"/>
  <c r="A5965" i="9"/>
  <c r="A5964" i="9"/>
  <c r="A5963" i="9"/>
  <c r="A5962" i="9"/>
  <c r="A5961" i="9"/>
  <c r="A5960" i="9"/>
  <c r="A5959" i="9"/>
  <c r="A5958" i="9"/>
  <c r="A5957" i="9"/>
  <c r="A5956" i="9"/>
  <c r="A5955" i="9"/>
  <c r="A5954" i="9"/>
  <c r="A5953" i="9"/>
  <c r="A5952" i="9"/>
  <c r="A5951" i="9"/>
  <c r="A5950" i="9"/>
  <c r="A5949" i="9"/>
  <c r="A5948" i="9"/>
  <c r="A5947" i="9"/>
  <c r="A5946" i="9"/>
  <c r="A5945" i="9"/>
  <c r="A5944" i="9"/>
  <c r="A5943" i="9"/>
  <c r="A5942" i="9"/>
  <c r="A5941" i="9"/>
  <c r="A5940" i="9"/>
  <c r="A5939" i="9"/>
  <c r="A5938" i="9"/>
  <c r="A5937" i="9"/>
  <c r="A5936" i="9"/>
  <c r="A5935" i="9"/>
  <c r="A5934" i="9"/>
  <c r="A5933" i="9"/>
  <c r="A5932" i="9"/>
  <c r="A5931" i="9"/>
  <c r="A5930" i="9"/>
  <c r="A5929" i="9"/>
  <c r="A5928" i="9"/>
  <c r="A5927" i="9"/>
  <c r="A5926" i="9"/>
  <c r="A5925" i="9"/>
  <c r="A5924" i="9"/>
  <c r="A5923" i="9"/>
  <c r="A5922" i="9"/>
  <c r="A5921" i="9"/>
  <c r="A5920" i="9"/>
  <c r="A5919" i="9"/>
  <c r="A5918" i="9"/>
  <c r="A5917" i="9"/>
  <c r="A5916" i="9"/>
  <c r="A5915" i="9"/>
  <c r="A5914" i="9"/>
  <c r="A5913" i="9"/>
  <c r="A5912" i="9"/>
  <c r="A5911" i="9"/>
  <c r="A5910" i="9"/>
  <c r="A5909" i="9"/>
  <c r="A5908" i="9"/>
  <c r="A5907" i="9"/>
  <c r="A5906" i="9"/>
  <c r="A5905" i="9"/>
  <c r="A5904" i="9"/>
  <c r="A5903" i="9"/>
  <c r="A5902" i="9"/>
  <c r="A5901" i="9"/>
  <c r="A5900" i="9"/>
  <c r="A5899" i="9"/>
  <c r="A5898" i="9"/>
  <c r="A5897" i="9"/>
  <c r="A5896" i="9"/>
  <c r="A5895" i="9"/>
  <c r="A5894" i="9"/>
  <c r="A5893" i="9"/>
  <c r="A5892" i="9"/>
  <c r="A5891" i="9"/>
  <c r="A5890" i="9"/>
  <c r="A5889" i="9"/>
  <c r="A5888" i="9"/>
  <c r="A5887" i="9"/>
  <c r="A5886" i="9"/>
  <c r="A5885" i="9"/>
  <c r="A5884" i="9"/>
  <c r="A5883" i="9"/>
  <c r="A5882" i="9"/>
  <c r="A5881" i="9"/>
  <c r="A5880" i="9"/>
  <c r="A5879" i="9"/>
  <c r="A5878" i="9"/>
  <c r="A5877" i="9"/>
  <c r="A5876" i="9"/>
  <c r="A5875" i="9"/>
  <c r="A5874" i="9"/>
  <c r="A5873" i="9"/>
  <c r="A5872" i="9"/>
  <c r="A5871" i="9"/>
  <c r="A5870" i="9"/>
  <c r="A5869" i="9"/>
  <c r="A5868" i="9"/>
  <c r="A5867" i="9"/>
  <c r="A5866" i="9"/>
  <c r="A5865" i="9"/>
  <c r="A5864" i="9"/>
  <c r="A5863" i="9"/>
  <c r="A5862" i="9"/>
  <c r="A5861" i="9"/>
  <c r="A5860" i="9"/>
  <c r="A5859" i="9"/>
  <c r="A5858" i="9"/>
  <c r="A5857" i="9"/>
  <c r="A5856" i="9"/>
  <c r="A5855" i="9"/>
  <c r="A5854" i="9"/>
  <c r="A5853" i="9"/>
  <c r="A5852" i="9"/>
  <c r="A5851" i="9"/>
  <c r="A5850" i="9"/>
  <c r="A5849" i="9"/>
  <c r="A5848" i="9"/>
  <c r="A5847" i="9"/>
  <c r="A5846" i="9"/>
  <c r="A5845" i="9"/>
  <c r="A5844" i="9"/>
  <c r="A5843" i="9"/>
  <c r="A5842" i="9"/>
  <c r="A5841" i="9"/>
  <c r="A5840" i="9"/>
  <c r="A5839" i="9"/>
  <c r="A5838" i="9"/>
  <c r="A5837" i="9"/>
  <c r="A5836" i="9"/>
  <c r="A5835" i="9"/>
  <c r="A5834" i="9"/>
  <c r="A5833" i="9"/>
  <c r="A5832" i="9"/>
  <c r="A5831" i="9"/>
  <c r="A5830" i="9"/>
  <c r="A5829" i="9"/>
  <c r="A5828" i="9"/>
  <c r="A5827" i="9"/>
  <c r="A5826" i="9"/>
  <c r="A5825" i="9"/>
  <c r="A5824" i="9"/>
  <c r="A5823" i="9"/>
  <c r="A5822" i="9"/>
  <c r="A5821" i="9"/>
  <c r="A5820" i="9"/>
  <c r="A5819" i="9"/>
  <c r="A5818" i="9"/>
  <c r="A5817" i="9"/>
  <c r="A5816" i="9"/>
  <c r="A5815" i="9"/>
  <c r="A5814" i="9"/>
  <c r="A5813" i="9"/>
  <c r="A5812" i="9"/>
  <c r="A5811" i="9"/>
  <c r="A5810" i="9"/>
  <c r="A5809" i="9"/>
  <c r="A5808" i="9"/>
  <c r="A5807" i="9"/>
  <c r="A5806" i="9"/>
  <c r="A5805" i="9"/>
  <c r="A5804" i="9"/>
  <c r="A5803" i="9"/>
  <c r="A5802" i="9"/>
  <c r="A5801" i="9"/>
  <c r="A5800" i="9"/>
  <c r="A5799" i="9"/>
  <c r="A5798" i="9"/>
  <c r="A5797" i="9"/>
  <c r="A5796" i="9"/>
  <c r="A5795" i="9"/>
  <c r="A5794" i="9"/>
  <c r="A5793" i="9"/>
  <c r="A5792" i="9"/>
  <c r="A5791" i="9"/>
  <c r="A5790" i="9"/>
  <c r="A5789" i="9"/>
  <c r="A5788" i="9"/>
  <c r="A5787" i="9"/>
  <c r="A5786" i="9"/>
  <c r="A5785" i="9"/>
  <c r="A5784" i="9"/>
  <c r="A5783" i="9"/>
  <c r="A5782" i="9"/>
  <c r="A5781" i="9"/>
  <c r="A5780" i="9"/>
  <c r="A5779" i="9"/>
  <c r="A5778" i="9"/>
  <c r="A5777" i="9"/>
  <c r="A5776" i="9"/>
  <c r="A5775" i="9"/>
  <c r="A5774" i="9"/>
  <c r="A5773" i="9"/>
  <c r="A5772" i="9"/>
  <c r="A5771" i="9"/>
  <c r="A5770" i="9"/>
  <c r="A5769" i="9"/>
  <c r="A5768" i="9"/>
  <c r="A5767" i="9"/>
  <c r="A5766" i="9"/>
  <c r="A5765" i="9"/>
  <c r="A5764" i="9"/>
  <c r="A5763" i="9"/>
  <c r="A5762" i="9"/>
  <c r="A5761" i="9"/>
  <c r="A5760" i="9"/>
  <c r="A5759" i="9"/>
  <c r="A5758" i="9"/>
  <c r="A5757" i="9"/>
  <c r="A5756" i="9"/>
  <c r="A5755" i="9"/>
  <c r="A5754" i="9"/>
  <c r="A5753" i="9"/>
  <c r="A5752" i="9"/>
  <c r="A5751" i="9"/>
  <c r="A5750" i="9"/>
  <c r="A5749" i="9"/>
  <c r="A5748" i="9"/>
  <c r="A5747" i="9"/>
  <c r="A5746" i="9"/>
  <c r="A5745" i="9"/>
  <c r="A5744" i="9"/>
  <c r="A5743" i="9"/>
  <c r="A5742" i="9"/>
  <c r="A5741" i="9"/>
  <c r="A5740" i="9"/>
  <c r="A5739" i="9"/>
  <c r="A5738" i="9"/>
  <c r="A5737" i="9"/>
  <c r="A5736" i="9"/>
  <c r="A5735" i="9"/>
  <c r="A5734" i="9"/>
  <c r="A5733" i="9"/>
  <c r="A5732" i="9"/>
  <c r="A5731" i="9"/>
  <c r="A5730" i="9"/>
  <c r="A5729" i="9"/>
  <c r="A5728" i="9"/>
  <c r="A5727" i="9"/>
  <c r="A5726" i="9"/>
  <c r="A5725" i="9"/>
  <c r="A5724" i="9"/>
  <c r="A5723" i="9"/>
  <c r="A5722" i="9"/>
  <c r="A5721" i="9"/>
  <c r="A5720" i="9"/>
  <c r="A5719" i="9"/>
  <c r="A5718" i="9"/>
  <c r="A5717" i="9"/>
  <c r="A5716" i="9"/>
  <c r="A5715" i="9"/>
  <c r="A5714" i="9"/>
  <c r="A5713" i="9"/>
  <c r="A5712" i="9"/>
  <c r="A5711" i="9"/>
  <c r="A5710" i="9"/>
  <c r="A5709" i="9"/>
  <c r="A5708" i="9"/>
  <c r="A5707" i="9"/>
  <c r="A5706" i="9"/>
  <c r="A5705" i="9"/>
  <c r="A5704" i="9"/>
  <c r="A5703" i="9"/>
  <c r="A5702" i="9"/>
  <c r="A5701" i="9"/>
  <c r="A5700" i="9"/>
  <c r="A5699" i="9"/>
  <c r="A5698" i="9"/>
  <c r="A5697" i="9"/>
  <c r="A5696" i="9"/>
  <c r="A5695" i="9"/>
  <c r="A5694" i="9"/>
  <c r="A5693" i="9"/>
  <c r="A5692" i="9"/>
  <c r="A5691" i="9"/>
  <c r="A5690" i="9"/>
  <c r="A5689" i="9"/>
  <c r="A5688" i="9"/>
  <c r="A5687" i="9"/>
  <c r="A5686" i="9"/>
  <c r="A5685" i="9"/>
  <c r="A5684" i="9"/>
  <c r="A5683" i="9"/>
  <c r="A5682" i="9"/>
  <c r="A5681" i="9"/>
  <c r="A5680" i="9"/>
  <c r="A5679" i="9"/>
  <c r="A5678" i="9"/>
  <c r="A5677" i="9"/>
  <c r="A5676" i="9"/>
  <c r="A5675" i="9"/>
  <c r="A5674" i="9"/>
  <c r="A5673" i="9"/>
  <c r="A5672" i="9"/>
  <c r="A5671" i="9"/>
  <c r="A5670" i="9"/>
  <c r="A5669" i="9"/>
  <c r="A5668" i="9"/>
  <c r="A5667" i="9"/>
  <c r="A5666" i="9"/>
  <c r="A5665" i="9"/>
  <c r="A5664" i="9"/>
  <c r="A5663" i="9"/>
  <c r="A5662" i="9"/>
  <c r="A5661" i="9"/>
  <c r="A5660" i="9"/>
  <c r="A5659" i="9"/>
  <c r="A5658" i="9"/>
  <c r="A5657" i="9"/>
  <c r="A5656" i="9"/>
  <c r="A5655" i="9"/>
  <c r="A5654" i="9"/>
  <c r="A5653" i="9"/>
  <c r="A5652" i="9"/>
  <c r="A5651" i="9"/>
  <c r="A5650" i="9"/>
  <c r="A5649" i="9"/>
  <c r="A5648" i="9"/>
  <c r="A5647" i="9"/>
  <c r="A5646" i="9"/>
  <c r="A5645" i="9"/>
  <c r="A5644" i="9"/>
  <c r="A5643" i="9"/>
  <c r="A5642" i="9"/>
  <c r="A5641" i="9"/>
  <c r="A5640" i="9"/>
  <c r="A5639" i="9"/>
  <c r="A5638" i="9"/>
  <c r="A5637" i="9"/>
  <c r="A5636" i="9"/>
  <c r="A5635" i="9"/>
  <c r="A5634" i="9"/>
  <c r="A5633" i="9"/>
  <c r="A5632" i="9"/>
  <c r="A5631" i="9"/>
  <c r="A5630" i="9"/>
  <c r="A5629" i="9"/>
  <c r="A5628" i="9"/>
  <c r="A5627" i="9"/>
  <c r="A5626" i="9"/>
  <c r="A5625" i="9"/>
  <c r="A5624" i="9"/>
  <c r="A5623" i="9"/>
  <c r="A5622" i="9"/>
  <c r="A5621" i="9"/>
  <c r="A5620" i="9"/>
  <c r="A5619" i="9"/>
  <c r="A5618" i="9"/>
  <c r="A5617" i="9"/>
  <c r="A5616" i="9"/>
  <c r="A5615" i="9"/>
  <c r="A5614" i="9"/>
  <c r="A5613" i="9"/>
  <c r="A5612" i="9"/>
  <c r="A5611" i="9"/>
  <c r="A5610" i="9"/>
  <c r="A5609" i="9"/>
  <c r="A5608" i="9"/>
  <c r="A5607" i="9"/>
  <c r="A5606" i="9"/>
  <c r="A5605" i="9"/>
  <c r="A5604" i="9"/>
  <c r="A5603" i="9"/>
  <c r="A5602" i="9"/>
  <c r="A5601" i="9"/>
  <c r="A5600" i="9"/>
  <c r="A5599" i="9"/>
  <c r="A5598" i="9"/>
  <c r="A5597" i="9"/>
  <c r="A5596" i="9"/>
  <c r="A5595" i="9"/>
  <c r="A5594" i="9"/>
  <c r="A5593" i="9"/>
  <c r="A5592" i="9"/>
  <c r="A5591" i="9"/>
  <c r="A5590" i="9"/>
  <c r="A5589" i="9"/>
  <c r="A5588" i="9"/>
  <c r="A5587" i="9"/>
  <c r="A5586" i="9"/>
  <c r="A5585" i="9"/>
  <c r="A5584" i="9"/>
  <c r="A5583" i="9"/>
  <c r="A5582" i="9"/>
  <c r="A5581" i="9"/>
  <c r="A5580" i="9"/>
  <c r="A5579" i="9"/>
  <c r="A5578" i="9"/>
  <c r="A5577" i="9"/>
  <c r="A5576" i="9"/>
  <c r="A5575" i="9"/>
  <c r="A5574" i="9"/>
  <c r="A5573" i="9"/>
  <c r="A5572" i="9"/>
  <c r="A5571" i="9"/>
  <c r="A5570" i="9"/>
  <c r="A5569" i="9"/>
  <c r="A5568" i="9"/>
  <c r="A5567" i="9"/>
  <c r="A5566" i="9"/>
  <c r="A5565" i="9"/>
  <c r="A5564" i="9"/>
  <c r="A5563" i="9"/>
  <c r="A5562" i="9"/>
  <c r="A5561" i="9"/>
  <c r="A5560" i="9"/>
  <c r="A5559" i="9"/>
  <c r="A5558" i="9"/>
  <c r="A5557" i="9"/>
  <c r="A5556" i="9"/>
  <c r="A5555" i="9"/>
  <c r="A5554" i="9"/>
  <c r="A5553" i="9"/>
  <c r="A5552" i="9"/>
  <c r="A5551" i="9"/>
  <c r="A5550" i="9"/>
  <c r="A5549" i="9"/>
  <c r="A5548" i="9"/>
  <c r="A5547" i="9"/>
  <c r="A5546" i="9"/>
  <c r="A5545" i="9"/>
  <c r="A5544" i="9"/>
  <c r="A5543" i="9"/>
  <c r="A5542" i="9"/>
  <c r="A5541" i="9"/>
  <c r="A5540" i="9"/>
  <c r="A5539" i="9"/>
  <c r="A5538" i="9"/>
  <c r="A5537" i="9"/>
  <c r="A5536" i="9"/>
  <c r="A5535" i="9"/>
  <c r="A5534" i="9"/>
  <c r="A5533" i="9"/>
  <c r="A5532" i="9"/>
  <c r="A5531" i="9"/>
  <c r="A5530" i="9"/>
  <c r="A5529" i="9"/>
  <c r="A5528" i="9"/>
  <c r="A5527" i="9"/>
  <c r="A5526" i="9"/>
  <c r="A5525" i="9"/>
  <c r="A5524" i="9"/>
  <c r="A5523" i="9"/>
  <c r="A5522" i="9"/>
  <c r="A5521" i="9"/>
  <c r="A5520" i="9"/>
  <c r="A5519" i="9"/>
  <c r="A5518" i="9"/>
  <c r="A5517" i="9"/>
  <c r="A5516" i="9"/>
  <c r="A5515" i="9"/>
  <c r="A5514" i="9"/>
  <c r="A5513" i="9"/>
  <c r="A5512" i="9"/>
  <c r="A5511" i="9"/>
  <c r="A5510" i="9"/>
  <c r="A5509" i="9"/>
  <c r="A5508" i="9"/>
  <c r="A5507" i="9"/>
  <c r="A5506" i="9"/>
  <c r="A5505" i="9"/>
  <c r="A5504" i="9"/>
  <c r="A5503" i="9"/>
  <c r="A5502" i="9"/>
  <c r="A5501" i="9"/>
  <c r="A5500" i="9"/>
  <c r="A5499" i="9"/>
  <c r="A5498" i="9"/>
  <c r="A5497" i="9"/>
  <c r="A5496" i="9"/>
  <c r="A5495" i="9"/>
  <c r="A5494" i="9"/>
  <c r="A5493" i="9"/>
  <c r="A5492" i="9"/>
  <c r="A5491" i="9"/>
  <c r="A5490" i="9"/>
  <c r="A5489" i="9"/>
  <c r="A5488" i="9"/>
  <c r="A5487" i="9"/>
  <c r="A5486" i="9"/>
  <c r="A5485" i="9"/>
  <c r="A5484" i="9"/>
  <c r="A5483" i="9"/>
  <c r="A5482" i="9"/>
  <c r="A5481" i="9"/>
  <c r="A5480" i="9"/>
  <c r="A5479" i="9"/>
  <c r="A5478" i="9"/>
  <c r="A5477" i="9"/>
  <c r="A5476" i="9"/>
  <c r="A5475" i="9"/>
  <c r="A5474" i="9"/>
  <c r="A5473" i="9"/>
  <c r="A5472" i="9"/>
  <c r="A5471" i="9"/>
  <c r="A5470" i="9"/>
  <c r="A5469" i="9"/>
  <c r="A5468" i="9"/>
  <c r="A5467" i="9"/>
  <c r="A5466" i="9"/>
  <c r="A5465" i="9"/>
  <c r="A5464" i="9"/>
  <c r="A5463" i="9"/>
  <c r="A5462" i="9"/>
  <c r="A5461" i="9"/>
  <c r="A5460" i="9"/>
  <c r="A5459" i="9"/>
  <c r="A5458" i="9"/>
  <c r="A5457" i="9"/>
  <c r="A5456" i="9"/>
  <c r="A5455" i="9"/>
  <c r="A5454" i="9"/>
  <c r="A5453" i="9"/>
  <c r="A5452" i="9"/>
  <c r="A5451" i="9"/>
  <c r="A5450" i="9"/>
  <c r="A5449" i="9"/>
  <c r="A5448" i="9"/>
  <c r="A5447" i="9"/>
  <c r="A5446" i="9"/>
  <c r="A5445" i="9"/>
  <c r="A5444" i="9"/>
  <c r="A5443" i="9"/>
  <c r="A5442" i="9"/>
  <c r="A5441" i="9"/>
  <c r="A5440" i="9"/>
  <c r="A5439" i="9"/>
  <c r="A5438" i="9"/>
  <c r="A5437" i="9"/>
  <c r="A5436" i="9"/>
  <c r="A5435" i="9"/>
  <c r="A5434" i="9"/>
  <c r="A5433" i="9"/>
  <c r="A5432" i="9"/>
  <c r="A5431" i="9"/>
  <c r="A5430" i="9"/>
  <c r="A5429" i="9"/>
  <c r="A5428" i="9"/>
  <c r="A5427" i="9"/>
  <c r="A5426" i="9"/>
  <c r="A5425" i="9"/>
  <c r="A5424" i="9"/>
  <c r="A5423" i="9"/>
  <c r="A5422" i="9"/>
  <c r="A5421" i="9"/>
  <c r="A5420" i="9"/>
  <c r="A5419" i="9"/>
  <c r="A5418" i="9"/>
  <c r="A5417" i="9"/>
  <c r="A5416" i="9"/>
  <c r="A5415" i="9"/>
  <c r="A5414" i="9"/>
  <c r="A5413" i="9"/>
  <c r="A5412" i="9"/>
  <c r="A5411" i="9"/>
  <c r="A5410" i="9"/>
  <c r="A5409" i="9"/>
  <c r="A5408" i="9"/>
  <c r="A5407" i="9"/>
  <c r="A5406" i="9"/>
  <c r="A5405" i="9"/>
  <c r="A5404" i="9"/>
  <c r="A5403" i="9"/>
  <c r="A5402" i="9"/>
  <c r="A5401" i="9"/>
  <c r="A5400" i="9"/>
  <c r="A5399" i="9"/>
  <c r="A5398" i="9"/>
  <c r="A5397" i="9"/>
  <c r="A5396" i="9"/>
  <c r="A5395" i="9"/>
  <c r="A5394" i="9"/>
  <c r="A5393" i="9"/>
  <c r="A5392" i="9"/>
  <c r="A5391" i="9"/>
  <c r="A5390" i="9"/>
  <c r="A5389" i="9"/>
  <c r="A5388" i="9"/>
  <c r="A5387" i="9"/>
  <c r="A5386" i="9"/>
  <c r="A5385" i="9"/>
  <c r="A5384" i="9"/>
  <c r="A5383" i="9"/>
  <c r="A5382" i="9"/>
  <c r="A5381" i="9"/>
  <c r="A5380" i="9"/>
  <c r="A5379" i="9"/>
  <c r="A5378" i="9"/>
  <c r="A5377" i="9"/>
  <c r="A5376" i="9"/>
  <c r="A5375" i="9"/>
  <c r="A5374" i="9"/>
  <c r="A5373" i="9"/>
  <c r="A5372" i="9"/>
  <c r="A5371" i="9"/>
  <c r="A5370" i="9"/>
  <c r="A5369" i="9"/>
  <c r="A5368" i="9"/>
  <c r="A5367" i="9"/>
  <c r="A5366" i="9"/>
  <c r="A5365" i="9"/>
  <c r="A5364" i="9"/>
  <c r="A5363" i="9"/>
  <c r="A5362" i="9"/>
  <c r="A5361" i="9"/>
  <c r="A5360" i="9"/>
  <c r="A5359" i="9"/>
  <c r="A5358" i="9"/>
  <c r="A5357" i="9"/>
  <c r="A5356" i="9"/>
  <c r="A5355" i="9"/>
  <c r="A5354" i="9"/>
  <c r="A5353" i="9"/>
  <c r="A5352" i="9"/>
  <c r="A5351" i="9"/>
  <c r="A5350" i="9"/>
  <c r="A5349" i="9"/>
  <c r="A5348" i="9"/>
  <c r="A5347" i="9"/>
  <c r="A5346" i="9"/>
  <c r="A5345" i="9"/>
  <c r="A5344" i="9"/>
  <c r="A5343" i="9"/>
  <c r="A5342" i="9"/>
  <c r="A5341" i="9"/>
  <c r="A5340" i="9"/>
  <c r="A5339" i="9"/>
  <c r="A5338" i="9"/>
  <c r="A5337" i="9"/>
  <c r="A5336" i="9"/>
  <c r="A5335" i="9"/>
  <c r="A5334" i="9"/>
  <c r="A5333" i="9"/>
  <c r="A5332" i="9"/>
  <c r="A5331" i="9"/>
  <c r="A5330" i="9"/>
  <c r="A5329" i="9"/>
  <c r="A5328" i="9"/>
  <c r="A5327" i="9"/>
  <c r="A5326" i="9"/>
  <c r="A5325" i="9"/>
  <c r="A5324" i="9"/>
  <c r="A5323" i="9"/>
  <c r="A5322" i="9"/>
  <c r="A5321" i="9"/>
  <c r="A5320" i="9"/>
  <c r="A5319" i="9"/>
  <c r="A5318" i="9"/>
  <c r="A5317" i="9"/>
  <c r="A5316" i="9"/>
  <c r="A5315" i="9"/>
  <c r="A5314" i="9"/>
  <c r="A5313" i="9"/>
  <c r="A5312" i="9"/>
  <c r="A5311" i="9"/>
  <c r="A5310" i="9"/>
  <c r="A5309" i="9"/>
  <c r="A5308" i="9"/>
  <c r="A5307" i="9"/>
  <c r="A5306" i="9"/>
  <c r="A5305" i="9"/>
  <c r="A5304" i="9"/>
  <c r="A5303" i="9"/>
  <c r="A5302" i="9"/>
  <c r="A5301" i="9"/>
  <c r="A5300" i="9"/>
  <c r="A5299" i="9"/>
  <c r="A5298" i="9"/>
  <c r="A5297" i="9"/>
  <c r="A5296" i="9"/>
  <c r="A5295" i="9"/>
  <c r="A5294" i="9"/>
  <c r="A5293" i="9"/>
  <c r="A5292" i="9"/>
  <c r="A5291" i="9"/>
  <c r="A5290" i="9"/>
  <c r="A5289" i="9"/>
  <c r="A5288" i="9"/>
  <c r="A5287" i="9"/>
  <c r="A5286" i="9"/>
  <c r="A5285" i="9"/>
  <c r="A5284" i="9"/>
  <c r="A5283" i="9"/>
  <c r="A5282" i="9"/>
  <c r="A5281" i="9"/>
  <c r="A5280" i="9"/>
  <c r="A5279" i="9"/>
  <c r="A5278" i="9"/>
  <c r="A5277" i="9"/>
  <c r="A5276" i="9"/>
  <c r="A5275" i="9"/>
  <c r="A5274" i="9"/>
  <c r="A5273" i="9"/>
  <c r="A5272" i="9"/>
  <c r="A5271" i="9"/>
  <c r="A5270" i="9"/>
  <c r="A5269" i="9"/>
  <c r="A5268" i="9"/>
  <c r="A5267" i="9"/>
  <c r="A5266" i="9"/>
  <c r="A5265" i="9"/>
  <c r="A5264" i="9"/>
  <c r="A5263" i="9"/>
  <c r="A5262" i="9"/>
  <c r="A5261" i="9"/>
  <c r="A5260" i="9"/>
  <c r="A5259" i="9"/>
  <c r="A5258" i="9"/>
  <c r="A5257" i="9"/>
  <c r="A5256" i="9"/>
  <c r="A5255" i="9"/>
  <c r="A5254" i="9"/>
  <c r="A5253" i="9"/>
  <c r="A5252" i="9"/>
  <c r="A5251" i="9"/>
  <c r="A5250" i="9"/>
  <c r="A5249" i="9"/>
  <c r="A5248" i="9"/>
  <c r="A5247" i="9"/>
  <c r="A5246" i="9"/>
  <c r="A5245" i="9"/>
  <c r="A5244" i="9"/>
  <c r="A5243" i="9"/>
  <c r="A5242" i="9"/>
  <c r="A5241" i="9"/>
  <c r="A5240" i="9"/>
  <c r="A5239" i="9"/>
  <c r="A5238" i="9"/>
  <c r="A5237" i="9"/>
  <c r="A5236" i="9"/>
  <c r="A5235" i="9"/>
  <c r="A5234" i="9"/>
  <c r="A5233" i="9"/>
  <c r="A5232" i="9"/>
  <c r="A5231" i="9"/>
  <c r="A5230" i="9"/>
  <c r="A5229" i="9"/>
  <c r="A5228" i="9"/>
  <c r="A5227" i="9"/>
  <c r="A5226" i="9"/>
  <c r="A5225" i="9"/>
  <c r="A5224" i="9"/>
  <c r="A5223" i="9"/>
  <c r="A5222" i="9"/>
  <c r="A5221" i="9"/>
  <c r="A5220" i="9"/>
  <c r="A5219" i="9"/>
  <c r="A5218" i="9"/>
  <c r="A5217" i="9"/>
  <c r="A5216" i="9"/>
  <c r="A5215" i="9"/>
  <c r="A5214" i="9"/>
  <c r="A5213" i="9"/>
  <c r="A5212" i="9"/>
  <c r="A5211" i="9"/>
  <c r="A5210" i="9"/>
  <c r="A5209" i="9"/>
  <c r="A5208" i="9"/>
  <c r="A5207" i="9"/>
  <c r="A5206" i="9"/>
  <c r="A5205" i="9"/>
  <c r="A5204" i="9"/>
  <c r="A5203" i="9"/>
  <c r="A5202" i="9"/>
  <c r="A5201" i="9"/>
  <c r="A5200" i="9"/>
  <c r="A5199" i="9"/>
  <c r="A5198" i="9"/>
  <c r="A5197" i="9"/>
  <c r="A5196" i="9"/>
  <c r="A5195" i="9"/>
  <c r="A5194" i="9"/>
  <c r="A5193" i="9"/>
  <c r="A5192" i="9"/>
  <c r="A5191" i="9"/>
  <c r="A5190" i="9"/>
  <c r="A5189" i="9"/>
  <c r="A5188" i="9"/>
  <c r="A5187" i="9"/>
  <c r="A5186" i="9"/>
  <c r="A5185" i="9"/>
  <c r="A5184" i="9"/>
  <c r="A5183" i="9"/>
  <c r="A5182" i="9"/>
  <c r="A5181" i="9"/>
  <c r="A5180" i="9"/>
  <c r="A5179" i="9"/>
  <c r="A5178" i="9"/>
  <c r="A5177" i="9"/>
  <c r="A5176" i="9"/>
  <c r="A5175" i="9"/>
  <c r="A5174" i="9"/>
  <c r="A5173" i="9"/>
  <c r="A5172" i="9"/>
  <c r="A5171" i="9"/>
  <c r="A5170" i="9"/>
  <c r="A5169" i="9"/>
  <c r="A5168" i="9"/>
  <c r="A5167" i="9"/>
  <c r="A5166" i="9"/>
  <c r="A5165" i="9"/>
  <c r="A5164" i="9"/>
  <c r="A5163" i="9"/>
  <c r="A5162" i="9"/>
  <c r="A5161" i="9"/>
  <c r="A5160" i="9"/>
  <c r="A5159" i="9"/>
  <c r="A5158" i="9"/>
  <c r="A5157" i="9"/>
  <c r="A5156" i="9"/>
  <c r="A5155" i="9"/>
  <c r="A5154" i="9"/>
  <c r="A5153" i="9"/>
  <c r="A5152" i="9"/>
  <c r="A5151" i="9"/>
  <c r="A5150" i="9"/>
  <c r="A5149" i="9"/>
  <c r="A5148" i="9"/>
  <c r="A5147" i="9"/>
  <c r="A5146" i="9"/>
  <c r="A5145" i="9"/>
  <c r="A5144" i="9"/>
  <c r="A5143" i="9"/>
  <c r="A5142" i="9"/>
  <c r="A5141" i="9"/>
  <c r="A5140" i="9"/>
  <c r="A5139" i="9"/>
  <c r="A5138" i="9"/>
  <c r="A5137" i="9"/>
  <c r="A5136" i="9"/>
  <c r="A5135" i="9"/>
  <c r="A5134" i="9"/>
  <c r="A5133" i="9"/>
  <c r="A5132" i="9"/>
  <c r="A5131" i="9"/>
  <c r="A5130" i="9"/>
  <c r="A5129" i="9"/>
  <c r="A5128" i="9"/>
  <c r="A5127" i="9"/>
  <c r="A5126" i="9"/>
  <c r="A5125" i="9"/>
  <c r="A5124" i="9"/>
  <c r="A5123" i="9"/>
  <c r="A5122" i="9"/>
  <c r="A5121" i="9"/>
  <c r="A5120" i="9"/>
  <c r="A5119" i="9"/>
  <c r="A5118" i="9"/>
  <c r="A5117" i="9"/>
  <c r="A5116" i="9"/>
  <c r="A5115" i="9"/>
  <c r="A5114" i="9"/>
  <c r="A5113" i="9"/>
  <c r="A5112" i="9"/>
  <c r="A5111" i="9"/>
  <c r="A5110" i="9"/>
  <c r="A5109" i="9"/>
  <c r="A5108" i="9"/>
  <c r="A5107" i="9"/>
  <c r="A5106" i="9"/>
  <c r="A5105" i="9"/>
  <c r="A5104" i="9"/>
  <c r="A5103" i="9"/>
  <c r="A5102" i="9"/>
  <c r="A5101" i="9"/>
  <c r="A5100" i="9"/>
  <c r="A5099" i="9"/>
  <c r="A5098" i="9"/>
  <c r="A5097" i="9"/>
  <c r="A5096" i="9"/>
  <c r="A5095" i="9"/>
  <c r="A5094" i="9"/>
  <c r="A5093" i="9"/>
  <c r="A5092" i="9"/>
  <c r="A5091" i="9"/>
  <c r="A5090" i="9"/>
  <c r="A5089" i="9"/>
  <c r="A5088" i="9"/>
  <c r="A5087" i="9"/>
  <c r="A5086" i="9"/>
  <c r="A5085" i="9"/>
  <c r="A5084" i="9"/>
  <c r="A5083" i="9"/>
  <c r="A5082" i="9"/>
  <c r="A5081" i="9"/>
  <c r="A5080" i="9"/>
  <c r="A5079" i="9"/>
  <c r="A5078" i="9"/>
  <c r="A5077" i="9"/>
  <c r="A5076" i="9"/>
  <c r="A5075" i="9"/>
  <c r="A5074" i="9"/>
  <c r="A5073" i="9"/>
  <c r="A5072" i="9"/>
  <c r="A5071" i="9"/>
  <c r="A5070" i="9"/>
  <c r="A5069" i="9"/>
  <c r="A5068" i="9"/>
  <c r="A5067" i="9"/>
  <c r="A5066" i="9"/>
  <c r="A5065" i="9"/>
  <c r="A5064" i="9"/>
  <c r="A5063" i="9"/>
  <c r="A5062" i="9"/>
  <c r="A5061" i="9"/>
  <c r="A5060" i="9"/>
  <c r="A5059" i="9"/>
  <c r="A5058" i="9"/>
  <c r="A5057" i="9"/>
  <c r="A5056" i="9"/>
  <c r="A5055" i="9"/>
  <c r="A5054" i="9"/>
  <c r="A5053" i="9"/>
  <c r="A5052" i="9"/>
  <c r="A5051" i="9"/>
  <c r="A5050" i="9"/>
  <c r="A5049" i="9"/>
  <c r="A5048" i="9"/>
  <c r="A5047" i="9"/>
  <c r="A5046" i="9"/>
  <c r="A5045" i="9"/>
  <c r="A5044" i="9"/>
  <c r="A5043" i="9"/>
  <c r="A5042" i="9"/>
  <c r="A5041" i="9"/>
  <c r="A5040" i="9"/>
  <c r="A5039" i="9"/>
  <c r="A5038" i="9"/>
  <c r="A5037" i="9"/>
  <c r="A5036" i="9"/>
  <c r="A5035" i="9"/>
  <c r="A5034" i="9"/>
  <c r="A5033" i="9"/>
  <c r="A5032" i="9"/>
  <c r="A5031" i="9"/>
  <c r="A5030" i="9"/>
  <c r="A5029" i="9"/>
  <c r="A5028" i="9"/>
  <c r="A5027" i="9"/>
  <c r="A5026" i="9"/>
  <c r="A5025" i="9"/>
  <c r="A5024" i="9"/>
  <c r="A5023" i="9"/>
  <c r="A5022" i="9"/>
  <c r="A5021" i="9"/>
  <c r="A5020" i="9"/>
  <c r="A5019" i="9"/>
  <c r="A5018" i="9"/>
  <c r="A5017" i="9"/>
  <c r="A5016" i="9"/>
  <c r="A5015" i="9"/>
  <c r="A5014" i="9"/>
  <c r="A5013" i="9"/>
  <c r="A5012" i="9"/>
  <c r="A5011" i="9"/>
  <c r="A5010" i="9"/>
  <c r="A5009" i="9"/>
  <c r="A5008" i="9"/>
  <c r="A5007" i="9"/>
  <c r="A5006" i="9"/>
  <c r="A5005" i="9"/>
  <c r="A5004" i="9"/>
  <c r="A5003" i="9"/>
  <c r="A5002" i="9"/>
  <c r="A5001" i="9"/>
  <c r="A5000" i="9"/>
  <c r="A4999" i="9"/>
  <c r="A4998" i="9"/>
  <c r="A4997" i="9"/>
  <c r="A4996" i="9"/>
  <c r="A4995" i="9"/>
  <c r="A4994" i="9"/>
  <c r="A4993" i="9"/>
  <c r="A4992" i="9"/>
  <c r="A4991" i="9"/>
  <c r="A4990" i="9"/>
  <c r="A4989" i="9"/>
  <c r="A4988" i="9"/>
  <c r="A4987" i="9"/>
  <c r="A4986" i="9"/>
  <c r="A4985" i="9"/>
  <c r="A4984" i="9"/>
  <c r="A4983" i="9"/>
  <c r="A4982" i="9"/>
  <c r="A4981" i="9"/>
  <c r="A4980" i="9"/>
  <c r="A4979" i="9"/>
  <c r="A4978" i="9"/>
  <c r="A4977" i="9"/>
  <c r="A4976" i="9"/>
  <c r="A4975" i="9"/>
  <c r="A4974" i="9"/>
  <c r="A4973" i="9"/>
  <c r="A4972" i="9"/>
  <c r="A4971" i="9"/>
  <c r="A4970" i="9"/>
  <c r="A4969" i="9"/>
  <c r="A4968" i="9"/>
  <c r="A4967" i="9"/>
  <c r="A4966" i="9"/>
  <c r="A4965" i="9"/>
  <c r="A4964" i="9"/>
  <c r="A4963" i="9"/>
  <c r="A4962" i="9"/>
  <c r="A4961" i="9"/>
  <c r="A4960" i="9"/>
  <c r="A4959" i="9"/>
  <c r="A4958" i="9"/>
  <c r="A4957" i="9"/>
  <c r="A4956" i="9"/>
  <c r="A4955" i="9"/>
  <c r="A4954" i="9"/>
  <c r="A4953" i="9"/>
  <c r="A4952" i="9"/>
  <c r="A4951" i="9"/>
  <c r="A4950" i="9"/>
  <c r="A4949" i="9"/>
  <c r="A4948" i="9"/>
  <c r="A4947" i="9"/>
  <c r="A4946" i="9"/>
  <c r="A4945" i="9"/>
  <c r="A4944" i="9"/>
  <c r="A4943" i="9"/>
  <c r="A4942" i="9"/>
  <c r="A4941" i="9"/>
  <c r="A4940" i="9"/>
  <c r="A4939" i="9"/>
  <c r="A4938" i="9"/>
  <c r="A4937" i="9"/>
  <c r="A4936" i="9"/>
  <c r="A4935" i="9"/>
  <c r="A4934" i="9"/>
  <c r="A4933" i="9"/>
  <c r="A4932" i="9"/>
  <c r="A4931" i="9"/>
  <c r="A4930" i="9"/>
  <c r="A4929" i="9"/>
  <c r="A4928" i="9"/>
  <c r="A4927" i="9"/>
  <c r="A4926" i="9"/>
  <c r="A4925" i="9"/>
  <c r="A4924" i="9"/>
  <c r="A4923" i="9"/>
  <c r="A4922" i="9"/>
  <c r="A4921" i="9"/>
  <c r="A4920" i="9"/>
  <c r="A4919" i="9"/>
  <c r="A4918" i="9"/>
  <c r="A4917" i="9"/>
  <c r="A4916" i="9"/>
  <c r="A4915" i="9"/>
  <c r="A4914" i="9"/>
  <c r="A4913" i="9"/>
  <c r="A4912" i="9"/>
  <c r="A4911" i="9"/>
  <c r="A4910" i="9"/>
  <c r="A4909" i="9"/>
  <c r="A4908" i="9"/>
  <c r="A4907" i="9"/>
  <c r="A4906" i="9"/>
  <c r="A4905" i="9"/>
  <c r="A4904" i="9"/>
  <c r="A4903" i="9"/>
  <c r="A4902" i="9"/>
  <c r="A4901" i="9"/>
  <c r="A4900" i="9"/>
  <c r="A4899" i="9"/>
  <c r="A4898" i="9"/>
  <c r="A4897" i="9"/>
  <c r="A4896" i="9"/>
  <c r="A4895" i="9"/>
  <c r="A4894" i="9"/>
  <c r="A4893" i="9"/>
  <c r="A4892" i="9"/>
  <c r="A4891" i="9"/>
  <c r="A4890" i="9"/>
  <c r="A4889" i="9"/>
  <c r="A4888" i="9"/>
  <c r="A4887" i="9"/>
  <c r="A4886" i="9"/>
  <c r="A4885" i="9"/>
  <c r="A4884" i="9"/>
  <c r="A4883" i="9"/>
  <c r="A4882" i="9"/>
  <c r="A4881" i="9"/>
  <c r="A4880" i="9"/>
  <c r="A4879" i="9"/>
  <c r="A4878" i="9"/>
  <c r="A4877" i="9"/>
  <c r="A4876" i="9"/>
  <c r="A4875" i="9"/>
  <c r="A4874" i="9"/>
  <c r="A4873" i="9"/>
  <c r="A4872" i="9"/>
  <c r="A4871" i="9"/>
  <c r="A4870" i="9"/>
  <c r="A4869" i="9"/>
  <c r="A4868" i="9"/>
  <c r="A4867" i="9"/>
  <c r="A4866" i="9"/>
  <c r="A4865" i="9"/>
  <c r="A4864" i="9"/>
  <c r="A4863" i="9"/>
  <c r="A4862" i="9"/>
  <c r="A4861" i="9"/>
  <c r="A4860" i="9"/>
  <c r="A4859" i="9"/>
  <c r="A4858" i="9"/>
  <c r="A4857" i="9"/>
  <c r="A4856" i="9"/>
  <c r="A4855" i="9"/>
  <c r="A4854" i="9"/>
  <c r="A4853" i="9"/>
  <c r="A4852" i="9"/>
  <c r="A4851" i="9"/>
  <c r="A4850" i="9"/>
  <c r="A4849" i="9"/>
  <c r="A4848" i="9"/>
  <c r="A4847" i="9"/>
  <c r="A4846" i="9"/>
  <c r="A4845" i="9"/>
  <c r="A4844" i="9"/>
  <c r="A4843" i="9"/>
  <c r="A4842" i="9"/>
  <c r="A4841" i="9"/>
  <c r="A4840" i="9"/>
  <c r="A4839" i="9"/>
  <c r="A4838" i="9"/>
  <c r="A4837" i="9"/>
  <c r="A4836" i="9"/>
  <c r="A4835" i="9"/>
  <c r="A4834" i="9"/>
  <c r="A4833" i="9"/>
  <c r="A4832" i="9"/>
  <c r="A4831" i="9"/>
  <c r="A4830" i="9"/>
  <c r="A4829" i="9"/>
  <c r="A4828" i="9"/>
  <c r="A4827" i="9"/>
  <c r="A4826" i="9"/>
  <c r="A4825" i="9"/>
  <c r="A4824" i="9"/>
  <c r="A4823" i="9"/>
  <c r="A4822" i="9"/>
  <c r="A4821" i="9"/>
  <c r="A4820" i="9"/>
  <c r="A4819" i="9"/>
  <c r="A4818" i="9"/>
  <c r="A4817" i="9"/>
  <c r="A4816" i="9"/>
  <c r="A4815" i="9"/>
  <c r="A4814" i="9"/>
  <c r="A4813" i="9"/>
  <c r="A4812" i="9"/>
  <c r="A4811" i="9"/>
  <c r="A4810" i="9"/>
  <c r="A4809" i="9"/>
  <c r="A4808" i="9"/>
  <c r="A4807" i="9"/>
  <c r="A4806" i="9"/>
  <c r="A4805" i="9"/>
  <c r="A4804" i="9"/>
  <c r="A4803" i="9"/>
  <c r="A4802" i="9"/>
  <c r="A4801" i="9"/>
  <c r="A4800" i="9"/>
  <c r="A4799" i="9"/>
  <c r="A4798" i="9"/>
  <c r="A4797" i="9"/>
  <c r="A4796" i="9"/>
  <c r="A4795" i="9"/>
  <c r="A4794" i="9"/>
  <c r="A4793" i="9"/>
  <c r="A4792" i="9"/>
  <c r="A4791" i="9"/>
  <c r="A4790" i="9"/>
  <c r="A4789" i="9"/>
  <c r="A4788" i="9"/>
  <c r="A4787" i="9"/>
  <c r="A4786" i="9"/>
  <c r="A4785" i="9"/>
  <c r="A4784" i="9"/>
  <c r="A4783" i="9"/>
  <c r="A4782" i="9"/>
  <c r="A4781" i="9"/>
  <c r="A4780" i="9"/>
  <c r="A4779" i="9"/>
  <c r="A4778" i="9"/>
  <c r="A4777" i="9"/>
  <c r="A4776" i="9"/>
  <c r="A4775" i="9"/>
  <c r="A4774" i="9"/>
  <c r="A4773" i="9"/>
  <c r="A4772" i="9"/>
  <c r="A4771" i="9"/>
  <c r="A4770" i="9"/>
  <c r="A4769" i="9"/>
  <c r="A4768" i="9"/>
  <c r="A4767" i="9"/>
  <c r="A4766" i="9"/>
  <c r="A4765" i="9"/>
  <c r="A4764" i="9"/>
  <c r="A4763" i="9"/>
  <c r="A4762" i="9"/>
  <c r="A4761" i="9"/>
  <c r="A4760" i="9"/>
  <c r="A4759" i="9"/>
  <c r="A4758" i="9"/>
  <c r="A4757" i="9"/>
  <c r="A4756" i="9"/>
  <c r="A4755" i="9"/>
  <c r="A4754" i="9"/>
  <c r="A4753" i="9"/>
  <c r="A4752" i="9"/>
  <c r="A4751" i="9"/>
  <c r="A4750" i="9"/>
  <c r="A4749" i="9"/>
  <c r="A4748" i="9"/>
  <c r="A4747" i="9"/>
  <c r="A4746" i="9"/>
  <c r="A4745" i="9"/>
  <c r="A4744" i="9"/>
  <c r="A4743" i="9"/>
  <c r="A4742" i="9"/>
  <c r="A4741" i="9"/>
  <c r="A4740" i="9"/>
  <c r="A4739" i="9"/>
  <c r="A4738" i="9"/>
  <c r="A4737" i="9"/>
  <c r="A4736" i="9"/>
  <c r="A4735" i="9"/>
  <c r="A4734" i="9"/>
  <c r="A4733" i="9"/>
  <c r="A4732" i="9"/>
  <c r="A4731" i="9"/>
  <c r="A4730" i="9"/>
  <c r="A4729" i="9"/>
  <c r="A4728" i="9"/>
  <c r="A4727" i="9"/>
  <c r="A4726" i="9"/>
  <c r="A4725" i="9"/>
  <c r="A4724" i="9"/>
  <c r="A4723" i="9"/>
  <c r="A4722" i="9"/>
  <c r="A4721" i="9"/>
  <c r="A4720" i="9"/>
  <c r="A4719" i="9"/>
  <c r="A4718" i="9"/>
  <c r="A4717" i="9"/>
  <c r="A4716" i="9"/>
  <c r="A4715" i="9"/>
  <c r="A4714" i="9"/>
  <c r="A4713" i="9"/>
  <c r="A4712" i="9"/>
  <c r="A4711" i="9"/>
  <c r="A4710" i="9"/>
  <c r="A4709" i="9"/>
  <c r="A4708" i="9"/>
  <c r="A4707" i="9"/>
  <c r="A4706" i="9"/>
  <c r="A4705" i="9"/>
  <c r="A4704" i="9"/>
  <c r="A4703" i="9"/>
  <c r="A4702" i="9"/>
  <c r="A4701" i="9"/>
  <c r="A4700" i="9"/>
  <c r="A4699" i="9"/>
  <c r="A4698" i="9"/>
  <c r="A4697" i="9"/>
  <c r="A4696" i="9"/>
  <c r="A4695" i="9"/>
  <c r="A4694" i="9"/>
  <c r="A4693" i="9"/>
  <c r="A4692" i="9"/>
  <c r="A4691" i="9"/>
  <c r="A4690" i="9"/>
  <c r="A4689" i="9"/>
  <c r="A4688" i="9"/>
  <c r="A4687" i="9"/>
  <c r="A4686" i="9"/>
  <c r="A4685" i="9"/>
  <c r="A4684" i="9"/>
  <c r="A4683" i="9"/>
  <c r="A4682" i="9"/>
  <c r="A4681" i="9"/>
  <c r="A4680" i="9"/>
  <c r="A4679" i="9"/>
  <c r="A4678" i="9"/>
  <c r="A4677" i="9"/>
  <c r="A4676" i="9"/>
  <c r="A4675" i="9"/>
  <c r="A4674" i="9"/>
  <c r="A4673" i="9"/>
  <c r="A4672" i="9"/>
  <c r="A4671" i="9"/>
  <c r="A4670" i="9"/>
  <c r="A4669" i="9"/>
  <c r="A4668" i="9"/>
  <c r="A4667" i="9"/>
  <c r="A4666" i="9"/>
  <c r="A4665" i="9"/>
  <c r="A4664" i="9"/>
  <c r="A4663" i="9"/>
  <c r="A4662" i="9"/>
  <c r="A4661" i="9"/>
  <c r="A4660" i="9"/>
  <c r="A4659" i="9"/>
  <c r="A4658" i="9"/>
  <c r="A4657" i="9"/>
  <c r="A4656" i="9"/>
  <c r="A4655" i="9"/>
  <c r="A4654" i="9"/>
  <c r="A4653" i="9"/>
  <c r="A4652" i="9"/>
  <c r="A4651" i="9"/>
  <c r="A4650" i="9"/>
  <c r="A4649" i="9"/>
  <c r="A4648" i="9"/>
  <c r="A4647" i="9"/>
  <c r="A4646" i="9"/>
  <c r="A4645" i="9"/>
  <c r="A4644" i="9"/>
  <c r="A4643" i="9"/>
  <c r="A4642" i="9"/>
  <c r="A4641" i="9"/>
  <c r="A4640" i="9"/>
  <c r="A4639" i="9"/>
  <c r="A4638" i="9"/>
  <c r="A4637" i="9"/>
  <c r="A4636" i="9"/>
  <c r="A4635" i="9"/>
  <c r="A4634" i="9"/>
  <c r="A4633" i="9"/>
  <c r="A4632" i="9"/>
  <c r="A4631" i="9"/>
  <c r="A4630" i="9"/>
  <c r="A4629" i="9"/>
  <c r="A4628" i="9"/>
  <c r="A4627" i="9"/>
  <c r="A4626" i="9"/>
  <c r="A4625" i="9"/>
  <c r="A4624" i="9"/>
  <c r="A4623" i="9"/>
  <c r="A4622" i="9"/>
  <c r="A4621" i="9"/>
  <c r="A4620" i="9"/>
  <c r="A4619" i="9"/>
  <c r="A4618" i="9"/>
  <c r="A4617" i="9"/>
  <c r="A4616" i="9"/>
  <c r="A4615" i="9"/>
  <c r="A4614" i="9"/>
  <c r="A4613" i="9"/>
  <c r="A4612" i="9"/>
  <c r="A4611" i="9"/>
  <c r="A4610" i="9"/>
  <c r="A4609" i="9"/>
  <c r="A4608" i="9"/>
  <c r="A4607" i="9"/>
  <c r="A4606" i="9"/>
  <c r="A4605" i="9"/>
  <c r="A4604" i="9"/>
  <c r="A4603" i="9"/>
  <c r="A4602" i="9"/>
  <c r="A4601" i="9"/>
  <c r="A4600" i="9"/>
  <c r="A4599" i="9"/>
  <c r="A4598" i="9"/>
  <c r="A4597" i="9"/>
  <c r="A4596" i="9"/>
  <c r="A4595" i="9"/>
  <c r="A4594" i="9"/>
  <c r="A4593" i="9"/>
  <c r="A4592" i="9"/>
  <c r="A4591" i="9"/>
  <c r="A4590" i="9"/>
  <c r="A4589" i="9"/>
  <c r="A4588" i="9"/>
  <c r="A4587" i="9"/>
  <c r="A4586" i="9"/>
  <c r="A4585" i="9"/>
  <c r="A4584" i="9"/>
  <c r="A4583" i="9"/>
  <c r="A4582" i="9"/>
  <c r="A4581" i="9"/>
  <c r="A4580" i="9"/>
  <c r="A4579" i="9"/>
  <c r="A4578" i="9"/>
  <c r="A4577" i="9"/>
  <c r="A4576" i="9"/>
  <c r="A4575" i="9"/>
  <c r="A4574" i="9"/>
  <c r="A4573" i="9"/>
  <c r="A4572" i="9"/>
  <c r="A4571" i="9"/>
  <c r="A4570" i="9"/>
  <c r="A4569" i="9"/>
  <c r="A4568" i="9"/>
  <c r="A4567" i="9"/>
  <c r="A4566" i="9"/>
  <c r="A4565" i="9"/>
  <c r="A4564" i="9"/>
  <c r="A4563" i="9"/>
  <c r="A4562" i="9"/>
  <c r="A4561" i="9"/>
  <c r="A4560" i="9"/>
  <c r="A4559" i="9"/>
  <c r="A4558" i="9"/>
  <c r="A4557" i="9"/>
  <c r="A4556" i="9"/>
  <c r="A4555" i="9"/>
  <c r="A4554" i="9"/>
  <c r="A4553" i="9"/>
  <c r="A4552" i="9"/>
  <c r="A4551" i="9"/>
  <c r="A4550" i="9"/>
  <c r="A4549" i="9"/>
  <c r="A4548" i="9"/>
  <c r="A4547" i="9"/>
  <c r="A4546" i="9"/>
  <c r="A4545" i="9"/>
  <c r="A4544" i="9"/>
  <c r="A4543" i="9"/>
  <c r="A4542" i="9"/>
  <c r="A4541" i="9"/>
  <c r="A4540" i="9"/>
  <c r="A4539" i="9"/>
  <c r="A4538" i="9"/>
  <c r="A4537" i="9"/>
  <c r="A4536" i="9"/>
  <c r="A4535" i="9"/>
  <c r="A4534" i="9"/>
  <c r="A4533" i="9"/>
  <c r="A4532" i="9"/>
  <c r="A4531" i="9"/>
  <c r="A4530" i="9"/>
  <c r="A4529" i="9"/>
  <c r="A4528" i="9"/>
  <c r="A4527" i="9"/>
  <c r="A4526" i="9"/>
  <c r="A4525" i="9"/>
  <c r="A4524" i="9"/>
  <c r="A4523" i="9"/>
  <c r="A4522" i="9"/>
  <c r="A4521" i="9"/>
  <c r="A4520" i="9"/>
  <c r="A4519" i="9"/>
  <c r="A4518" i="9"/>
  <c r="A4517" i="9"/>
  <c r="A4516" i="9"/>
  <c r="A4515" i="9"/>
  <c r="A4514" i="9"/>
  <c r="A4513" i="9"/>
  <c r="A4512" i="9"/>
  <c r="A4511" i="9"/>
  <c r="A4510" i="9"/>
  <c r="A4509" i="9"/>
  <c r="A4508" i="9"/>
  <c r="A4507" i="9"/>
  <c r="A4506" i="9"/>
  <c r="A4505" i="9"/>
  <c r="A4504" i="9"/>
  <c r="A4503" i="9"/>
  <c r="A4502" i="9"/>
  <c r="A4501" i="9"/>
  <c r="A4500" i="9"/>
  <c r="A4499" i="9"/>
  <c r="A4498" i="9"/>
  <c r="A4497" i="9"/>
  <c r="A4496" i="9"/>
  <c r="A4495" i="9"/>
  <c r="A4494" i="9"/>
  <c r="A4493" i="9"/>
  <c r="A4492" i="9"/>
  <c r="A4491" i="9"/>
  <c r="A4490" i="9"/>
  <c r="A4489" i="9"/>
  <c r="A4488" i="9"/>
  <c r="A4487" i="9"/>
  <c r="A4486" i="9"/>
  <c r="A4485" i="9"/>
  <c r="A4484" i="9"/>
  <c r="A4483" i="9"/>
  <c r="A4482" i="9"/>
  <c r="A4481" i="9"/>
  <c r="A4480" i="9"/>
  <c r="A4479" i="9"/>
  <c r="A4478" i="9"/>
  <c r="A4477" i="9"/>
  <c r="A4476" i="9"/>
  <c r="A4475" i="9"/>
  <c r="A4474" i="9"/>
  <c r="A4473" i="9"/>
  <c r="A4472" i="9"/>
  <c r="A4471" i="9"/>
  <c r="A4470" i="9"/>
  <c r="A4469" i="9"/>
  <c r="A4468" i="9"/>
  <c r="A4467" i="9"/>
  <c r="A4466" i="9"/>
  <c r="A4465" i="9"/>
  <c r="A4464" i="9"/>
  <c r="A4463" i="9"/>
  <c r="A4462" i="9"/>
  <c r="A4461" i="9"/>
  <c r="A4460" i="9"/>
  <c r="A4459" i="9"/>
  <c r="A4458" i="9"/>
  <c r="A4457" i="9"/>
  <c r="A4456" i="9"/>
  <c r="A4455" i="9"/>
  <c r="A4454" i="9"/>
  <c r="A4453" i="9"/>
  <c r="A4452" i="9"/>
  <c r="A4451" i="9"/>
  <c r="A4450" i="9"/>
  <c r="A4449" i="9"/>
  <c r="A4448" i="9"/>
  <c r="A4447" i="9"/>
  <c r="A4446" i="9"/>
  <c r="A4445" i="9"/>
  <c r="A4444" i="9"/>
  <c r="A4443" i="9"/>
  <c r="A4442" i="9"/>
  <c r="A4441" i="9"/>
  <c r="A4440" i="9"/>
  <c r="A4439" i="9"/>
  <c r="A4438" i="9"/>
  <c r="A4437" i="9"/>
  <c r="A4436" i="9"/>
  <c r="A4435" i="9"/>
  <c r="A4434" i="9"/>
  <c r="A4433" i="9"/>
  <c r="A4432" i="9"/>
  <c r="A4431" i="9"/>
  <c r="A4430" i="9"/>
  <c r="A4429" i="9"/>
  <c r="A4428" i="9"/>
  <c r="A4427" i="9"/>
  <c r="A4426" i="9"/>
  <c r="A4425" i="9"/>
  <c r="A4424" i="9"/>
  <c r="A4423" i="9"/>
  <c r="A4422" i="9"/>
  <c r="A4421" i="9"/>
  <c r="A4420" i="9"/>
  <c r="A4419" i="9"/>
  <c r="A4418" i="9"/>
  <c r="A4417" i="9"/>
  <c r="A4416" i="9"/>
  <c r="A4415" i="9"/>
  <c r="A4414" i="9"/>
  <c r="A4413" i="9"/>
  <c r="A4412" i="9"/>
  <c r="A4411" i="9"/>
  <c r="A4410" i="9"/>
  <c r="A4409" i="9"/>
  <c r="A4408" i="9"/>
  <c r="A4407" i="9"/>
  <c r="A4406" i="9"/>
  <c r="A4405" i="9"/>
  <c r="A4404" i="9"/>
  <c r="A4403" i="9"/>
  <c r="A4402" i="9"/>
  <c r="A4401" i="9"/>
  <c r="A4400" i="9"/>
  <c r="A4399" i="9"/>
  <c r="A4398" i="9"/>
  <c r="A4397" i="9"/>
  <c r="A4396" i="9"/>
  <c r="A4395" i="9"/>
  <c r="A4394" i="9"/>
  <c r="A4393" i="9"/>
  <c r="A4392" i="9"/>
  <c r="A4391" i="9"/>
  <c r="A4390" i="9"/>
  <c r="A4389" i="9"/>
  <c r="A4388" i="9"/>
  <c r="A4387" i="9"/>
  <c r="A4386" i="9"/>
  <c r="A4385" i="9"/>
  <c r="A4384" i="9"/>
  <c r="A4383" i="9"/>
  <c r="A4382" i="9"/>
  <c r="A4381" i="9"/>
  <c r="A4380" i="9"/>
  <c r="A4379" i="9"/>
  <c r="A4378" i="9"/>
  <c r="A4377" i="9"/>
  <c r="A4376" i="9"/>
  <c r="A4375" i="9"/>
  <c r="A4374" i="9"/>
  <c r="A4373" i="9"/>
  <c r="A4372" i="9"/>
  <c r="A4371" i="9"/>
  <c r="A4370" i="9"/>
  <c r="A4369" i="9"/>
  <c r="A4368" i="9"/>
  <c r="A4367" i="9"/>
  <c r="A4366" i="9"/>
  <c r="A4365" i="9"/>
  <c r="A4364" i="9"/>
  <c r="A4363" i="9"/>
  <c r="A4362" i="9"/>
  <c r="A4361" i="9"/>
  <c r="A4360" i="9"/>
  <c r="A4359" i="9"/>
  <c r="A4358" i="9"/>
  <c r="A4357" i="9"/>
  <c r="A4356" i="9"/>
  <c r="A4355" i="9"/>
  <c r="A4354" i="9"/>
  <c r="A4353" i="9"/>
  <c r="A4352" i="9"/>
  <c r="A4351" i="9"/>
  <c r="A4350" i="9"/>
  <c r="A4349" i="9"/>
  <c r="A4348" i="9"/>
  <c r="A4347" i="9"/>
  <c r="A4346" i="9"/>
  <c r="A4345" i="9"/>
  <c r="A4344" i="9"/>
  <c r="A4343" i="9"/>
  <c r="A4342" i="9"/>
  <c r="A4341" i="9"/>
  <c r="A4340" i="9"/>
  <c r="A4339" i="9"/>
  <c r="A4338" i="9"/>
  <c r="A4337" i="9"/>
  <c r="A4336" i="9"/>
  <c r="A4335" i="9"/>
  <c r="A4334" i="9"/>
  <c r="A4333" i="9"/>
  <c r="A4332" i="9"/>
  <c r="A4331" i="9"/>
  <c r="A4330" i="9"/>
  <c r="A4329" i="9"/>
  <c r="A4328" i="9"/>
  <c r="A4327" i="9"/>
  <c r="A4326" i="9"/>
  <c r="A4325" i="9"/>
  <c r="A4324" i="9"/>
  <c r="A4323" i="9"/>
  <c r="A4322" i="9"/>
  <c r="A4321" i="9"/>
  <c r="A4320" i="9"/>
  <c r="A4319" i="9"/>
  <c r="A4318" i="9"/>
  <c r="A4317" i="9"/>
  <c r="A4316" i="9"/>
  <c r="A4315" i="9"/>
  <c r="A4314" i="9"/>
  <c r="A4313" i="9"/>
  <c r="A4312" i="9"/>
  <c r="A4311" i="9"/>
  <c r="A4310" i="9"/>
  <c r="A4309" i="9"/>
  <c r="A4308" i="9"/>
  <c r="A4307" i="9"/>
  <c r="A4306" i="9"/>
  <c r="A4305" i="9"/>
  <c r="A4304" i="9"/>
  <c r="A4303" i="9"/>
  <c r="A4302" i="9"/>
  <c r="A4301" i="9"/>
  <c r="A4300" i="9"/>
  <c r="A4299" i="9"/>
  <c r="A4298" i="9"/>
  <c r="A4297" i="9"/>
  <c r="A4296" i="9"/>
  <c r="A4295" i="9"/>
  <c r="A4294" i="9"/>
  <c r="A4293" i="9"/>
  <c r="A4292" i="9"/>
  <c r="A4291" i="9"/>
  <c r="A4290" i="9"/>
  <c r="A4289" i="9"/>
  <c r="A4288" i="9"/>
  <c r="A4287" i="9"/>
  <c r="A4286" i="9"/>
  <c r="A4285" i="9"/>
  <c r="A4284" i="9"/>
  <c r="A4283" i="9"/>
  <c r="A4282" i="9"/>
  <c r="A4281" i="9"/>
  <c r="A4280" i="9"/>
  <c r="A4279" i="9"/>
  <c r="A4278" i="9"/>
  <c r="A4277" i="9"/>
  <c r="A4276" i="9"/>
  <c r="A4275" i="9"/>
  <c r="A4274" i="9"/>
  <c r="A4273" i="9"/>
  <c r="A4272" i="9"/>
  <c r="A4271" i="9"/>
  <c r="A4270" i="9"/>
  <c r="A4269" i="9"/>
  <c r="A4268" i="9"/>
  <c r="A4267" i="9"/>
  <c r="A4266" i="9"/>
  <c r="A4265" i="9"/>
  <c r="A4264" i="9"/>
  <c r="A4263" i="9"/>
  <c r="A4262" i="9"/>
  <c r="A4261" i="9"/>
  <c r="A4260" i="9"/>
  <c r="A4259" i="9"/>
  <c r="A4258" i="9"/>
  <c r="A4257" i="9"/>
  <c r="A4256" i="9"/>
  <c r="A4255" i="9"/>
  <c r="A4254" i="9"/>
  <c r="A4253" i="9"/>
  <c r="A4252" i="9"/>
  <c r="A4251" i="9"/>
  <c r="A4250" i="9"/>
  <c r="A4249" i="9"/>
  <c r="A4248" i="9"/>
  <c r="A4247" i="9"/>
  <c r="A4246" i="9"/>
  <c r="A4245" i="9"/>
  <c r="A4244" i="9"/>
  <c r="A4243" i="9"/>
  <c r="A4242" i="9"/>
  <c r="A4241" i="9"/>
  <c r="A4240" i="9"/>
  <c r="A4239" i="9"/>
  <c r="A4238" i="9"/>
  <c r="A4237" i="9"/>
  <c r="A4236" i="9"/>
  <c r="A4235" i="9"/>
  <c r="A4234" i="9"/>
  <c r="A4233" i="9"/>
  <c r="A4232" i="9"/>
  <c r="A4231" i="9"/>
  <c r="A4230" i="9"/>
  <c r="A4229" i="9"/>
  <c r="A4228" i="9"/>
  <c r="A4227" i="9"/>
  <c r="A4226" i="9"/>
  <c r="A4225" i="9"/>
  <c r="A4224" i="9"/>
  <c r="A4223" i="9"/>
  <c r="A4222" i="9"/>
  <c r="A4221" i="9"/>
  <c r="A4220" i="9"/>
  <c r="A4219" i="9"/>
  <c r="A4218" i="9"/>
  <c r="A4217" i="9"/>
  <c r="A4216" i="9"/>
  <c r="A4215" i="9"/>
  <c r="A4214" i="9"/>
  <c r="A4213" i="9"/>
  <c r="A4212" i="9"/>
  <c r="A4211" i="9"/>
  <c r="A4210" i="9"/>
  <c r="A4209" i="9"/>
  <c r="A4208" i="9"/>
  <c r="A4207" i="9"/>
  <c r="A4206" i="9"/>
  <c r="A4205" i="9"/>
  <c r="A4204" i="9"/>
  <c r="A4203" i="9"/>
  <c r="A4202" i="9"/>
  <c r="A4201" i="9"/>
  <c r="A4200" i="9"/>
  <c r="A4199" i="9"/>
  <c r="A4198" i="9"/>
  <c r="A4197" i="9"/>
  <c r="A4196" i="9"/>
  <c r="A4195" i="9"/>
  <c r="A4194" i="9"/>
  <c r="A4193" i="9"/>
  <c r="A4192" i="9"/>
  <c r="A4191" i="9"/>
  <c r="A4190" i="9"/>
  <c r="A4189" i="9"/>
  <c r="A4188" i="9"/>
  <c r="A4187" i="9"/>
  <c r="A4186" i="9"/>
  <c r="A4185" i="9"/>
  <c r="A4184" i="9"/>
  <c r="A4183" i="9"/>
  <c r="A4182" i="9"/>
  <c r="A4181" i="9"/>
  <c r="A4180" i="9"/>
  <c r="A4179" i="9"/>
  <c r="A4178" i="9"/>
  <c r="A4177" i="9"/>
  <c r="A4176" i="9"/>
  <c r="A4175" i="9"/>
  <c r="A4174" i="9"/>
  <c r="A4173" i="9"/>
  <c r="A4172" i="9"/>
  <c r="A4171" i="9"/>
  <c r="A4170" i="9"/>
  <c r="A4169" i="9"/>
  <c r="A4168" i="9"/>
  <c r="A4167" i="9"/>
  <c r="A4166" i="9"/>
  <c r="A4165" i="9"/>
  <c r="A4164" i="9"/>
  <c r="A4163" i="9"/>
  <c r="A4162" i="9"/>
  <c r="A4161" i="9"/>
  <c r="A4160" i="9"/>
  <c r="A4159" i="9"/>
  <c r="A4158" i="9"/>
  <c r="A4157" i="9"/>
  <c r="A4156" i="9"/>
  <c r="A4155" i="9"/>
  <c r="A4154" i="9"/>
  <c r="A4153" i="9"/>
  <c r="A4152" i="9"/>
  <c r="A4151" i="9"/>
  <c r="A4150" i="9"/>
  <c r="A4149" i="9"/>
  <c r="A4148" i="9"/>
  <c r="A4147" i="9"/>
  <c r="A4146" i="9"/>
  <c r="A4145" i="9"/>
  <c r="A4144" i="9"/>
  <c r="A4143" i="9"/>
  <c r="A4142" i="9"/>
  <c r="A4141" i="9"/>
  <c r="A4140" i="9"/>
  <c r="A4139" i="9"/>
  <c r="A4138" i="9"/>
  <c r="A4137" i="9"/>
  <c r="A4136" i="9"/>
  <c r="A4135" i="9"/>
  <c r="A4134" i="9"/>
  <c r="A4133" i="9"/>
  <c r="A4132" i="9"/>
  <c r="A4131" i="9"/>
  <c r="A4130" i="9"/>
  <c r="A4129" i="9"/>
  <c r="A4128" i="9"/>
  <c r="A4127" i="9"/>
  <c r="A4126" i="9"/>
  <c r="A4125" i="9"/>
  <c r="A4124" i="9"/>
  <c r="A4123" i="9"/>
  <c r="A4122" i="9"/>
  <c r="A4121" i="9"/>
  <c r="A4120" i="9"/>
  <c r="A4119" i="9"/>
  <c r="A4118" i="9"/>
  <c r="A4117" i="9"/>
  <c r="A4116" i="9"/>
  <c r="A4115" i="9"/>
  <c r="A4114" i="9"/>
  <c r="A4113" i="9"/>
  <c r="A4112" i="9"/>
  <c r="A4111" i="9"/>
  <c r="A4110" i="9"/>
  <c r="A4109" i="9"/>
  <c r="A4108" i="9"/>
  <c r="A4107" i="9"/>
  <c r="A4106" i="9"/>
  <c r="A4105" i="9"/>
  <c r="A4104" i="9"/>
  <c r="A4103" i="9"/>
  <c r="A4102" i="9"/>
  <c r="A4101" i="9"/>
  <c r="A4100" i="9"/>
  <c r="A4099" i="9"/>
  <c r="A4098" i="9"/>
  <c r="A4097" i="9"/>
  <c r="A4096" i="9"/>
  <c r="A4095" i="9"/>
  <c r="A4094" i="9"/>
  <c r="A4093" i="9"/>
  <c r="A4092" i="9"/>
  <c r="A4091" i="9"/>
  <c r="A4090" i="9"/>
  <c r="A4089" i="9"/>
  <c r="A4088" i="9"/>
  <c r="A4087" i="9"/>
  <c r="A4086" i="9"/>
  <c r="A4085" i="9"/>
  <c r="A4084" i="9"/>
  <c r="A4083" i="9"/>
  <c r="A4082" i="9"/>
  <c r="A4081" i="9"/>
  <c r="A4080" i="9"/>
  <c r="A4079" i="9"/>
  <c r="A4078" i="9"/>
  <c r="A4077" i="9"/>
  <c r="A4076" i="9"/>
  <c r="A4075" i="9"/>
  <c r="A4074" i="9"/>
  <c r="A4073" i="9"/>
  <c r="A4072" i="9"/>
  <c r="A4071" i="9"/>
  <c r="A4070" i="9"/>
  <c r="A4069" i="9"/>
  <c r="A4068" i="9"/>
  <c r="A4067" i="9"/>
  <c r="A4066" i="9"/>
  <c r="A4065" i="9"/>
  <c r="A4064" i="9"/>
  <c r="A4063" i="9"/>
  <c r="A4062" i="9"/>
  <c r="A4061" i="9"/>
  <c r="A4060" i="9"/>
  <c r="A4059" i="9"/>
  <c r="A4058" i="9"/>
  <c r="A4057" i="9"/>
  <c r="A4056" i="9"/>
  <c r="A4055" i="9"/>
  <c r="A4054" i="9"/>
  <c r="A4053" i="9"/>
  <c r="A4052" i="9"/>
  <c r="A4051" i="9"/>
  <c r="A4050" i="9"/>
  <c r="A4049" i="9"/>
  <c r="A4048" i="9"/>
  <c r="A4047" i="9"/>
  <c r="A4046" i="9"/>
  <c r="A4045" i="9"/>
  <c r="A4044" i="9"/>
  <c r="A4043" i="9"/>
  <c r="A4042" i="9"/>
  <c r="A4041" i="9"/>
  <c r="A4040" i="9"/>
  <c r="A4039" i="9"/>
  <c r="A4038" i="9"/>
  <c r="A4037" i="9"/>
  <c r="A4036" i="9"/>
  <c r="A4035" i="9"/>
  <c r="A4034" i="9"/>
  <c r="A4033" i="9"/>
  <c r="A4032" i="9"/>
  <c r="A4031" i="9"/>
  <c r="A4030" i="9"/>
  <c r="A4029" i="9"/>
  <c r="A4028" i="9"/>
  <c r="A4027" i="9"/>
  <c r="A4026" i="9"/>
  <c r="A4025" i="9"/>
  <c r="A4024" i="9"/>
  <c r="A4023" i="9"/>
  <c r="A4022" i="9"/>
  <c r="A4021" i="9"/>
  <c r="A4020" i="9"/>
  <c r="A4019" i="9"/>
  <c r="A4018" i="9"/>
  <c r="A4017" i="9"/>
  <c r="A4016" i="9"/>
  <c r="A4015" i="9"/>
  <c r="A4014" i="9"/>
  <c r="A4013" i="9"/>
  <c r="A4012" i="9"/>
  <c r="A4011" i="9"/>
  <c r="A4010" i="9"/>
  <c r="A4009" i="9"/>
  <c r="A4008" i="9"/>
  <c r="A4007" i="9"/>
  <c r="A4006" i="9"/>
  <c r="A4005" i="9"/>
  <c r="A4004" i="9"/>
  <c r="A4003" i="9"/>
  <c r="A4002" i="9"/>
  <c r="A4001" i="9"/>
  <c r="A4000" i="9"/>
  <c r="A3999" i="9"/>
  <c r="A3998" i="9"/>
  <c r="A3997" i="9"/>
  <c r="A3996" i="9"/>
  <c r="A3995" i="9"/>
  <c r="A3994" i="9"/>
  <c r="A3993" i="9"/>
  <c r="A3992" i="9"/>
  <c r="A3991" i="9"/>
  <c r="A3990" i="9"/>
  <c r="A3989" i="9"/>
  <c r="A3988" i="9"/>
  <c r="A3987" i="9"/>
  <c r="A3986" i="9"/>
  <c r="A3985" i="9"/>
  <c r="A3984" i="9"/>
  <c r="A3983" i="9"/>
  <c r="A3982" i="9"/>
  <c r="A3981" i="9"/>
  <c r="A3980" i="9"/>
  <c r="A3979" i="9"/>
  <c r="A3978" i="9"/>
  <c r="A3977" i="9"/>
  <c r="A3976" i="9"/>
  <c r="A3975" i="9"/>
  <c r="A3974" i="9"/>
  <c r="A3973" i="9"/>
  <c r="A3972" i="9"/>
  <c r="A3971" i="9"/>
  <c r="A3970" i="9"/>
  <c r="A3969" i="9"/>
  <c r="A3968" i="9"/>
  <c r="A3967" i="9"/>
  <c r="A3966" i="9"/>
  <c r="A3965" i="9"/>
  <c r="A3964" i="9"/>
  <c r="A3963" i="9"/>
  <c r="A3962" i="9"/>
  <c r="A3961" i="9"/>
  <c r="A3960" i="9"/>
  <c r="A3959" i="9"/>
  <c r="A3958" i="9"/>
  <c r="A3957" i="9"/>
  <c r="A3956" i="9"/>
  <c r="A3955" i="9"/>
  <c r="A3954" i="9"/>
  <c r="A3953" i="9"/>
  <c r="A3952" i="9"/>
  <c r="A3951" i="9"/>
  <c r="A3950" i="9"/>
  <c r="A3949" i="9"/>
  <c r="A3948" i="9"/>
  <c r="A3947" i="9"/>
  <c r="A3946" i="9"/>
  <c r="A3945" i="9"/>
  <c r="A3944" i="9"/>
  <c r="A3943" i="9"/>
  <c r="A3942" i="9"/>
  <c r="A3941" i="9"/>
  <c r="A3940" i="9"/>
  <c r="A3939" i="9"/>
  <c r="A3938" i="9"/>
  <c r="A3937" i="9"/>
  <c r="A3936" i="9"/>
  <c r="A3935" i="9"/>
  <c r="A3934" i="9"/>
  <c r="A3933" i="9"/>
  <c r="A3932" i="9"/>
  <c r="A3931" i="9"/>
  <c r="A3930" i="9"/>
  <c r="A3929" i="9"/>
  <c r="A3928" i="9"/>
  <c r="A3927" i="9"/>
  <c r="A3926" i="9"/>
  <c r="A3925" i="9"/>
  <c r="A3924" i="9"/>
  <c r="A3923" i="9"/>
  <c r="A3922" i="9"/>
  <c r="A3921" i="9"/>
  <c r="A3920" i="9"/>
  <c r="A3919" i="9"/>
  <c r="A3918" i="9"/>
  <c r="A3917" i="9"/>
  <c r="A3916" i="9"/>
  <c r="A3915" i="9"/>
  <c r="A3914" i="9"/>
  <c r="A3913" i="9"/>
  <c r="A3912" i="9"/>
  <c r="A3911" i="9"/>
  <c r="A3910" i="9"/>
  <c r="A3909" i="9"/>
  <c r="A3908" i="9"/>
  <c r="A3907" i="9"/>
  <c r="A3906" i="9"/>
  <c r="A3905" i="9"/>
  <c r="A3904" i="9"/>
  <c r="A3903" i="9"/>
  <c r="A3902" i="9"/>
  <c r="A3901" i="9"/>
  <c r="A3900" i="9"/>
  <c r="A3899" i="9"/>
  <c r="A3898" i="9"/>
  <c r="A3897" i="9"/>
  <c r="A3896" i="9"/>
  <c r="A3895" i="9"/>
  <c r="A3894" i="9"/>
  <c r="A3893" i="9"/>
  <c r="A3892" i="9"/>
  <c r="A3891" i="9"/>
  <c r="A3890" i="9"/>
  <c r="A3889" i="9"/>
  <c r="A3888" i="9"/>
  <c r="A3887" i="9"/>
  <c r="A3886" i="9"/>
  <c r="A3885" i="9"/>
  <c r="A3884" i="9"/>
  <c r="A3883" i="9"/>
  <c r="A3882" i="9"/>
  <c r="A3881" i="9"/>
  <c r="A3880" i="9"/>
  <c r="A3879" i="9"/>
  <c r="A3878" i="9"/>
  <c r="A3877" i="9"/>
  <c r="A3876" i="9"/>
  <c r="A3875" i="9"/>
  <c r="A3874" i="9"/>
  <c r="A3873" i="9"/>
  <c r="A3872" i="9"/>
  <c r="A3871" i="9"/>
  <c r="A3870" i="9"/>
  <c r="A3869" i="9"/>
  <c r="A3868" i="9"/>
  <c r="A3867" i="9"/>
  <c r="A3866" i="9"/>
  <c r="A3865" i="9"/>
  <c r="A3864" i="9"/>
  <c r="A3863" i="9"/>
  <c r="A3862" i="9"/>
  <c r="A3861" i="9"/>
  <c r="A3860" i="9"/>
  <c r="A3859" i="9"/>
  <c r="A3858" i="9"/>
  <c r="A3857" i="9"/>
  <c r="A3856" i="9"/>
  <c r="A3855" i="9"/>
  <c r="A3854" i="9"/>
  <c r="A3853" i="9"/>
  <c r="A3852" i="9"/>
  <c r="A3851" i="9"/>
  <c r="A3850" i="9"/>
  <c r="A3849" i="9"/>
  <c r="A3848" i="9"/>
  <c r="A3847" i="9"/>
  <c r="A3846" i="9"/>
  <c r="A3845" i="9"/>
  <c r="A3844" i="9"/>
  <c r="A3843" i="9"/>
  <c r="A3842" i="9"/>
  <c r="A3841" i="9"/>
  <c r="A3840" i="9"/>
  <c r="A3839" i="9"/>
  <c r="A3838" i="9"/>
  <c r="A3837" i="9"/>
  <c r="A3836" i="9"/>
  <c r="A3835" i="9"/>
  <c r="A3834" i="9"/>
  <c r="A3833" i="9"/>
  <c r="A3832" i="9"/>
  <c r="A3831" i="9"/>
  <c r="A3830" i="9"/>
  <c r="A3829" i="9"/>
  <c r="A3828" i="9"/>
  <c r="A3827" i="9"/>
  <c r="A3826" i="9"/>
  <c r="A3825" i="9"/>
  <c r="A3824" i="9"/>
  <c r="A3823" i="9"/>
  <c r="A3822" i="9"/>
  <c r="A3821" i="9"/>
  <c r="A3820" i="9"/>
  <c r="A3819" i="9"/>
  <c r="A3818" i="9"/>
  <c r="A3817" i="9"/>
  <c r="A3816" i="9"/>
  <c r="A3815" i="9"/>
  <c r="A3814" i="9"/>
  <c r="A3813" i="9"/>
  <c r="A3812" i="9"/>
  <c r="A3811" i="9"/>
  <c r="A3810" i="9"/>
  <c r="A3809" i="9"/>
  <c r="A3808" i="9"/>
  <c r="A3807" i="9"/>
  <c r="A3806" i="9"/>
  <c r="A3805" i="9"/>
  <c r="A3804" i="9"/>
  <c r="A3803" i="9"/>
  <c r="A3802" i="9"/>
  <c r="A3801" i="9"/>
  <c r="A3800" i="9"/>
  <c r="A3799" i="9"/>
  <c r="A3798" i="9"/>
  <c r="A3797" i="9"/>
  <c r="A3796" i="9"/>
  <c r="A3795" i="9"/>
  <c r="A3794" i="9"/>
  <c r="A3793" i="9"/>
  <c r="A3792" i="9"/>
  <c r="A3791" i="9"/>
  <c r="A3790" i="9"/>
  <c r="A3789" i="9"/>
  <c r="A3788" i="9"/>
  <c r="A3787" i="9"/>
  <c r="A3786" i="9"/>
  <c r="A3785" i="9"/>
  <c r="A3784" i="9"/>
  <c r="A3783" i="9"/>
  <c r="A3782" i="9"/>
  <c r="A3781" i="9"/>
  <c r="A3780" i="9"/>
  <c r="A3779" i="9"/>
  <c r="A3778" i="9"/>
  <c r="A3777" i="9"/>
  <c r="A3776" i="9"/>
  <c r="A3775" i="9"/>
  <c r="A3774" i="9"/>
  <c r="A3773" i="9"/>
  <c r="A3772" i="9"/>
  <c r="A3771" i="9"/>
  <c r="A3770" i="9"/>
  <c r="A3769" i="9"/>
  <c r="A3768" i="9"/>
  <c r="A3767" i="9"/>
  <c r="A3766" i="9"/>
  <c r="A3765" i="9"/>
  <c r="A3764" i="9"/>
  <c r="A3763" i="9"/>
  <c r="A3762" i="9"/>
  <c r="A3761" i="9"/>
  <c r="A3760" i="9"/>
  <c r="A3759" i="9"/>
  <c r="A3758" i="9"/>
  <c r="A3757" i="9"/>
  <c r="A3756" i="9"/>
  <c r="A3755" i="9"/>
  <c r="A3754" i="9"/>
  <c r="A3753" i="9"/>
  <c r="A3752" i="9"/>
  <c r="A3751" i="9"/>
  <c r="A3750" i="9"/>
  <c r="A3749" i="9"/>
  <c r="A3748" i="9"/>
  <c r="A3747" i="9"/>
  <c r="A3746" i="9"/>
  <c r="A3745" i="9"/>
  <c r="A3744" i="9"/>
  <c r="A3743" i="9"/>
  <c r="A3742" i="9"/>
  <c r="A3741" i="9"/>
  <c r="A3740" i="9"/>
  <c r="A3739" i="9"/>
  <c r="A3738" i="9"/>
  <c r="A3737" i="9"/>
  <c r="A3736" i="9"/>
  <c r="A3735" i="9"/>
  <c r="A3734" i="9"/>
  <c r="A3733" i="9"/>
  <c r="A3732" i="9"/>
  <c r="A3731" i="9"/>
  <c r="A3730" i="9"/>
  <c r="A3729" i="9"/>
  <c r="A3728" i="9"/>
  <c r="A3727" i="9"/>
  <c r="A3726" i="9"/>
  <c r="A3725" i="9"/>
  <c r="A3724" i="9"/>
  <c r="A3723" i="9"/>
  <c r="A3722" i="9"/>
  <c r="A3721" i="9"/>
  <c r="A3720" i="9"/>
  <c r="A3719" i="9"/>
  <c r="A3718" i="9"/>
  <c r="A3717" i="9"/>
  <c r="A3716" i="9"/>
  <c r="A3715" i="9"/>
  <c r="A3714" i="9"/>
  <c r="A3713" i="9"/>
  <c r="A3712" i="9"/>
  <c r="A3711" i="9"/>
  <c r="A3710" i="9"/>
  <c r="A3709" i="9"/>
  <c r="A3708" i="9"/>
  <c r="A3707" i="9"/>
  <c r="A3706" i="9"/>
  <c r="A3705" i="9"/>
  <c r="A3704" i="9"/>
  <c r="A3703" i="9"/>
  <c r="A3702" i="9"/>
  <c r="A3701" i="9"/>
  <c r="A3700" i="9"/>
  <c r="A3699" i="9"/>
  <c r="A3698" i="9"/>
  <c r="A3697" i="9"/>
  <c r="A3696" i="9"/>
  <c r="A3695" i="9"/>
  <c r="A3694" i="9"/>
  <c r="A3693" i="9"/>
  <c r="A3692" i="9"/>
  <c r="A3691" i="9"/>
  <c r="A3690" i="9"/>
  <c r="A3689" i="9"/>
  <c r="A3688" i="9"/>
  <c r="A3687" i="9"/>
  <c r="A3686" i="9"/>
  <c r="A3685" i="9"/>
  <c r="A3684" i="9"/>
  <c r="A3683" i="9"/>
  <c r="A3682" i="9"/>
  <c r="A3681" i="9"/>
  <c r="A3680" i="9"/>
  <c r="A3679" i="9"/>
  <c r="A3678" i="9"/>
  <c r="A3677" i="9"/>
  <c r="A3676" i="9"/>
  <c r="A3675" i="9"/>
  <c r="A3674" i="9"/>
  <c r="A3673" i="9"/>
  <c r="A3672" i="9"/>
  <c r="A3671" i="9"/>
  <c r="A3670" i="9"/>
  <c r="A3669" i="9"/>
  <c r="A3668" i="9"/>
  <c r="A3667" i="9"/>
  <c r="A3666" i="9"/>
  <c r="A3665" i="9"/>
  <c r="A3664" i="9"/>
  <c r="A3663" i="9"/>
  <c r="A3662" i="9"/>
  <c r="A3661" i="9"/>
  <c r="A3660" i="9"/>
  <c r="A3659" i="9"/>
  <c r="A3658" i="9"/>
  <c r="A3657" i="9"/>
  <c r="A3656" i="9"/>
  <c r="A3655" i="9"/>
  <c r="A3654" i="9"/>
  <c r="A3653" i="9"/>
  <c r="A3652" i="9"/>
  <c r="A3651" i="9"/>
  <c r="A3650" i="9"/>
  <c r="A3649" i="9"/>
  <c r="A3648" i="9"/>
  <c r="A3647" i="9"/>
  <c r="A3646" i="9"/>
  <c r="A3645" i="9"/>
  <c r="A3644" i="9"/>
  <c r="A3643" i="9"/>
  <c r="A3642" i="9"/>
  <c r="A3641" i="9"/>
  <c r="A3640" i="9"/>
  <c r="A3639" i="9"/>
  <c r="A3638" i="9"/>
  <c r="A3637" i="9"/>
  <c r="A3636" i="9"/>
  <c r="A3635" i="9"/>
  <c r="A3634" i="9"/>
  <c r="A3633" i="9"/>
  <c r="A3632" i="9"/>
  <c r="A3631" i="9"/>
  <c r="A3630" i="9"/>
  <c r="A3629" i="9"/>
  <c r="A3628" i="9"/>
  <c r="A3627" i="9"/>
  <c r="A3626" i="9"/>
  <c r="A3625" i="9"/>
  <c r="A3624" i="9"/>
  <c r="A3623" i="9"/>
  <c r="A3622" i="9"/>
  <c r="A3621" i="9"/>
  <c r="A3620" i="9"/>
  <c r="A3619" i="9"/>
  <c r="A3618" i="9"/>
  <c r="A3617" i="9"/>
  <c r="A3616" i="9"/>
  <c r="A3615" i="9"/>
  <c r="A3614" i="9"/>
  <c r="A3613" i="9"/>
  <c r="A3612" i="9"/>
  <c r="A3611" i="9"/>
  <c r="A3610" i="9"/>
  <c r="A3609" i="9"/>
  <c r="A3608" i="9"/>
  <c r="A3607" i="9"/>
  <c r="A3606" i="9"/>
  <c r="A3605" i="9"/>
  <c r="A3604" i="9"/>
  <c r="A3603" i="9"/>
  <c r="A3602" i="9"/>
  <c r="A3601" i="9"/>
  <c r="A3600" i="9"/>
  <c r="A3599" i="9"/>
  <c r="A3598" i="9"/>
  <c r="A3597" i="9"/>
  <c r="A3596" i="9"/>
  <c r="A3595" i="9"/>
  <c r="A3594" i="9"/>
  <c r="A3593" i="9"/>
  <c r="A3592" i="9"/>
  <c r="A3591" i="9"/>
  <c r="A3590" i="9"/>
  <c r="A3589" i="9"/>
  <c r="A3588" i="9"/>
  <c r="A3587" i="9"/>
  <c r="A3586" i="9"/>
  <c r="A3585" i="9"/>
  <c r="A3584" i="9"/>
  <c r="A3583" i="9"/>
  <c r="A3582" i="9"/>
  <c r="A3581" i="9"/>
  <c r="A3580" i="9"/>
  <c r="A3579" i="9"/>
  <c r="A3578" i="9"/>
  <c r="A3577" i="9"/>
  <c r="A3576" i="9"/>
  <c r="A3575" i="9"/>
  <c r="A3574" i="9"/>
  <c r="A3573" i="9"/>
  <c r="A3572" i="9"/>
  <c r="A3571" i="9"/>
  <c r="A3570" i="9"/>
  <c r="A3569" i="9"/>
  <c r="A3568" i="9"/>
  <c r="A3567" i="9"/>
  <c r="A3566" i="9"/>
  <c r="A3565" i="9"/>
  <c r="A3564" i="9"/>
  <c r="A3563" i="9"/>
  <c r="A3562" i="9"/>
  <c r="A3561" i="9"/>
  <c r="A3560" i="9"/>
  <c r="A3559" i="9"/>
  <c r="A3558" i="9"/>
  <c r="A3557" i="9"/>
  <c r="A3556" i="9"/>
  <c r="A3555" i="9"/>
  <c r="A3554" i="9"/>
  <c r="A3553" i="9"/>
  <c r="A3552" i="9"/>
  <c r="A3551" i="9"/>
  <c r="A3550" i="9"/>
  <c r="A3549" i="9"/>
  <c r="A3548" i="9"/>
  <c r="A3547" i="9"/>
  <c r="A3546" i="9"/>
  <c r="A3545" i="9"/>
  <c r="A3544" i="9"/>
  <c r="A3543" i="9"/>
  <c r="A3542" i="9"/>
  <c r="A3541" i="9"/>
  <c r="A3540" i="9"/>
  <c r="A3539" i="9"/>
  <c r="A3538" i="9"/>
  <c r="A3537" i="9"/>
  <c r="A3536" i="9"/>
  <c r="A3535" i="9"/>
  <c r="A3534" i="9"/>
  <c r="A3533" i="9"/>
  <c r="A3532" i="9"/>
  <c r="A3531" i="9"/>
  <c r="A3530" i="9"/>
  <c r="A3529" i="9"/>
  <c r="A3528" i="9"/>
  <c r="A3527" i="9"/>
  <c r="A3526" i="9"/>
  <c r="A3525" i="9"/>
  <c r="A3524" i="9"/>
  <c r="A3523" i="9"/>
  <c r="A3522" i="9"/>
  <c r="A3521" i="9"/>
  <c r="A3520" i="9"/>
  <c r="A3519" i="9"/>
  <c r="A3518" i="9"/>
  <c r="A3517" i="9"/>
  <c r="A3516" i="9"/>
  <c r="A3515" i="9"/>
  <c r="A3514" i="9"/>
  <c r="A3513" i="9"/>
  <c r="A3512" i="9"/>
  <c r="A3511" i="9"/>
  <c r="A3510" i="9"/>
  <c r="A3509" i="9"/>
  <c r="A3508" i="9"/>
  <c r="A3507" i="9"/>
  <c r="A3506" i="9"/>
  <c r="A3505" i="9"/>
  <c r="A3504" i="9"/>
  <c r="A3503" i="9"/>
  <c r="A3502" i="9"/>
  <c r="A3501" i="9"/>
  <c r="A3500" i="9"/>
  <c r="A3499" i="9"/>
  <c r="A3498" i="9"/>
  <c r="A3497" i="9"/>
  <c r="A3496" i="9"/>
  <c r="A3495" i="9"/>
  <c r="A3494" i="9"/>
  <c r="A3493" i="9"/>
  <c r="A3492" i="9"/>
  <c r="A3491" i="9"/>
  <c r="A3490" i="9"/>
  <c r="A3489" i="9"/>
  <c r="A3488" i="9"/>
  <c r="A3487" i="9"/>
  <c r="A3486" i="9"/>
  <c r="A3485" i="9"/>
  <c r="A3484" i="9"/>
  <c r="A3483" i="9"/>
  <c r="A3482" i="9"/>
  <c r="A3481" i="9"/>
  <c r="A3480" i="9"/>
  <c r="A3479" i="9"/>
  <c r="A3478" i="9"/>
  <c r="A3477" i="9"/>
  <c r="A3476" i="9"/>
  <c r="A3475" i="9"/>
  <c r="A3474" i="9"/>
  <c r="A3473" i="9"/>
  <c r="A3472" i="9"/>
  <c r="A3471" i="9"/>
  <c r="A3470" i="9"/>
  <c r="A3469" i="9"/>
  <c r="A3468" i="9"/>
  <c r="A3467" i="9"/>
  <c r="A3466" i="9"/>
  <c r="A3465" i="9"/>
  <c r="A3464" i="9"/>
  <c r="A3463" i="9"/>
  <c r="A3462" i="9"/>
  <c r="A3461" i="9"/>
  <c r="A3460" i="9"/>
  <c r="A3459" i="9"/>
  <c r="A3458" i="9"/>
  <c r="A3457" i="9"/>
  <c r="A3456" i="9"/>
  <c r="A3455" i="9"/>
  <c r="A3454" i="9"/>
  <c r="A3453" i="9"/>
  <c r="A3452" i="9"/>
  <c r="A3451" i="9"/>
  <c r="A3450" i="9"/>
  <c r="A3449" i="9"/>
  <c r="A3448" i="9"/>
  <c r="A3447" i="9"/>
  <c r="A3446" i="9"/>
  <c r="A3445" i="9"/>
  <c r="A3444" i="9"/>
  <c r="A3443" i="9"/>
  <c r="A3442" i="9"/>
  <c r="A3441" i="9"/>
  <c r="A3440" i="9"/>
  <c r="A3439" i="9"/>
  <c r="A3438" i="9"/>
  <c r="A3437" i="9"/>
  <c r="A3436" i="9"/>
  <c r="A3435" i="9"/>
  <c r="A3434" i="9"/>
  <c r="A3433" i="9"/>
  <c r="A3432" i="9"/>
  <c r="A3431" i="9"/>
  <c r="A3430" i="9"/>
  <c r="A3429" i="9"/>
  <c r="A3428" i="9"/>
  <c r="A3427" i="9"/>
  <c r="A3426" i="9"/>
  <c r="A3425" i="9"/>
  <c r="A3424" i="9"/>
  <c r="A3423" i="9"/>
  <c r="A3422" i="9"/>
  <c r="A3421" i="9"/>
  <c r="A3420" i="9"/>
  <c r="A3419" i="9"/>
  <c r="A3418" i="9"/>
  <c r="A3417" i="9"/>
  <c r="A3416" i="9"/>
  <c r="A3415" i="9"/>
  <c r="A3414" i="9"/>
  <c r="A3413" i="9"/>
  <c r="A3412" i="9"/>
  <c r="A3411" i="9"/>
  <c r="A3410" i="9"/>
  <c r="A3409" i="9"/>
  <c r="A3408" i="9"/>
  <c r="A3407" i="9"/>
  <c r="A3406" i="9"/>
  <c r="A3405" i="9"/>
  <c r="A3404" i="9"/>
  <c r="A3403" i="9"/>
  <c r="A3402" i="9"/>
  <c r="A3401" i="9"/>
  <c r="A3400" i="9"/>
  <c r="A3399" i="9"/>
  <c r="A3398" i="9"/>
  <c r="A3397" i="9"/>
  <c r="A3396" i="9"/>
  <c r="A3395" i="9"/>
  <c r="A3394" i="9"/>
  <c r="A3393" i="9"/>
  <c r="A3392" i="9"/>
  <c r="A3391" i="9"/>
  <c r="A3390" i="9"/>
  <c r="A3389" i="9"/>
  <c r="A3388" i="9"/>
  <c r="A3387" i="9"/>
  <c r="A3386" i="9"/>
  <c r="A3385" i="9"/>
  <c r="A3384" i="9"/>
  <c r="A3383" i="9"/>
  <c r="A3382" i="9"/>
  <c r="A3381" i="9"/>
  <c r="A3380" i="9"/>
  <c r="A3379" i="9"/>
  <c r="A3378" i="9"/>
  <c r="A3377" i="9"/>
  <c r="A3376" i="9"/>
  <c r="A3375" i="9"/>
  <c r="A3374" i="9"/>
  <c r="A3373" i="9"/>
  <c r="A3372" i="9"/>
  <c r="A3371" i="9"/>
  <c r="A3370" i="9"/>
  <c r="A3369" i="9"/>
  <c r="A3368" i="9"/>
  <c r="A3367" i="9"/>
  <c r="A3366" i="9"/>
  <c r="A3365" i="9"/>
  <c r="A3364" i="9"/>
  <c r="A3363" i="9"/>
  <c r="A3362" i="9"/>
  <c r="A3361" i="9"/>
  <c r="A3360" i="9"/>
  <c r="A3359" i="9"/>
  <c r="A3358" i="9"/>
  <c r="A3357" i="9"/>
  <c r="A3356" i="9"/>
  <c r="A3355" i="9"/>
  <c r="A3354" i="9"/>
  <c r="A3353" i="9"/>
  <c r="A3352" i="9"/>
  <c r="A3351" i="9"/>
  <c r="A3350" i="9"/>
  <c r="A3349" i="9"/>
  <c r="A3348" i="9"/>
  <c r="A3347" i="9"/>
  <c r="A3346" i="9"/>
  <c r="A3345" i="9"/>
  <c r="A3344" i="9"/>
  <c r="A3343" i="9"/>
  <c r="A3342" i="9"/>
  <c r="A3341" i="9"/>
  <c r="A3340" i="9"/>
  <c r="A3339" i="9"/>
  <c r="A3338" i="9"/>
  <c r="A3337" i="9"/>
  <c r="A3336" i="9"/>
  <c r="A3335" i="9"/>
  <c r="A3334" i="9"/>
  <c r="A3333" i="9"/>
  <c r="A3332" i="9"/>
  <c r="A3331" i="9"/>
  <c r="A3330" i="9"/>
  <c r="A3329" i="9"/>
  <c r="A3328" i="9"/>
  <c r="A3327" i="9"/>
  <c r="A3326" i="9"/>
  <c r="A3325" i="9"/>
  <c r="A3324" i="9"/>
  <c r="A3323" i="9"/>
  <c r="A3322" i="9"/>
  <c r="A3321" i="9"/>
  <c r="A3320" i="9"/>
  <c r="A3319" i="9"/>
  <c r="A3318" i="9"/>
  <c r="A3317" i="9"/>
  <c r="A3316" i="9"/>
  <c r="A3315" i="9"/>
  <c r="A3314" i="9"/>
  <c r="A3313" i="9"/>
  <c r="A3312" i="9"/>
  <c r="A3311" i="9"/>
  <c r="A3310" i="9"/>
  <c r="A3309" i="9"/>
  <c r="A3308" i="9"/>
  <c r="A3307" i="9"/>
  <c r="A3306" i="9"/>
  <c r="A3305" i="9"/>
  <c r="A3304" i="9"/>
  <c r="A3303" i="9"/>
  <c r="A3302" i="9"/>
  <c r="A3301" i="9"/>
  <c r="A3300" i="9"/>
  <c r="A3299" i="9"/>
  <c r="A3298" i="9"/>
  <c r="A3297" i="9"/>
  <c r="A3296" i="9"/>
  <c r="A3295" i="9"/>
  <c r="A3294" i="9"/>
  <c r="A3293" i="9"/>
  <c r="A3292" i="9"/>
  <c r="A3291" i="9"/>
  <c r="A3290" i="9"/>
  <c r="A3289" i="9"/>
  <c r="A3288" i="9"/>
  <c r="A3287" i="9"/>
  <c r="A3286" i="9"/>
  <c r="A3285" i="9"/>
  <c r="A3284" i="9"/>
  <c r="A3283" i="9"/>
  <c r="A3282" i="9"/>
  <c r="A3281" i="9"/>
  <c r="A3280" i="9"/>
  <c r="A3279" i="9"/>
  <c r="A3278" i="9"/>
  <c r="A3277" i="9"/>
  <c r="A3276" i="9"/>
  <c r="A3275" i="9"/>
  <c r="A3274" i="9"/>
  <c r="A3273" i="9"/>
  <c r="A3272" i="9"/>
  <c r="A3271" i="9"/>
  <c r="A3270" i="9"/>
  <c r="A3269" i="9"/>
  <c r="A3268" i="9"/>
  <c r="A3267" i="9"/>
  <c r="A3266" i="9"/>
  <c r="A3265" i="9"/>
  <c r="A3264" i="9"/>
  <c r="A3263" i="9"/>
  <c r="A3262" i="9"/>
  <c r="A3261" i="9"/>
  <c r="A3260" i="9"/>
  <c r="A3259" i="9"/>
  <c r="A3258" i="9"/>
  <c r="A3257" i="9"/>
  <c r="A3256" i="9"/>
  <c r="A3255" i="9"/>
  <c r="A3254" i="9"/>
  <c r="A3253" i="9"/>
  <c r="A3252" i="9"/>
  <c r="A3251" i="9"/>
  <c r="A3250" i="9"/>
  <c r="A3249" i="9"/>
  <c r="A3248" i="9"/>
  <c r="A3247" i="9"/>
  <c r="A3246" i="9"/>
  <c r="A3245" i="9"/>
  <c r="A3244" i="9"/>
  <c r="A3243" i="9"/>
  <c r="A3242" i="9"/>
  <c r="A3241" i="9"/>
  <c r="A3240" i="9"/>
  <c r="A3239" i="9"/>
  <c r="A3238" i="9"/>
  <c r="A3237" i="9"/>
  <c r="A3236" i="9"/>
  <c r="A3235" i="9"/>
  <c r="A3234" i="9"/>
  <c r="A3233" i="9"/>
  <c r="A3232" i="9"/>
  <c r="A3231" i="9"/>
  <c r="A3230" i="9"/>
  <c r="A3229" i="9"/>
  <c r="A3228" i="9"/>
  <c r="A3227" i="9"/>
  <c r="A3226" i="9"/>
  <c r="A3225" i="9"/>
  <c r="A3224" i="9"/>
  <c r="A3223" i="9"/>
  <c r="A3222" i="9"/>
  <c r="A3221" i="9"/>
  <c r="A3220" i="9"/>
  <c r="A3219" i="9"/>
  <c r="A3218" i="9"/>
  <c r="A3217" i="9"/>
  <c r="A3216" i="9"/>
  <c r="A3215" i="9"/>
  <c r="A3214" i="9"/>
  <c r="A3213" i="9"/>
  <c r="A3212" i="9"/>
  <c r="A3211" i="9"/>
  <c r="A3210" i="9"/>
  <c r="A3209" i="9"/>
  <c r="A3208" i="9"/>
  <c r="A3207" i="9"/>
  <c r="A3206" i="9"/>
  <c r="A3205" i="9"/>
  <c r="A3204" i="9"/>
  <c r="A3203" i="9"/>
  <c r="A3202" i="9"/>
  <c r="A3201" i="9"/>
  <c r="A3200" i="9"/>
  <c r="A3199" i="9"/>
  <c r="A3198" i="9"/>
  <c r="A3197" i="9"/>
  <c r="A3196" i="9"/>
  <c r="A3195" i="9"/>
  <c r="A3194" i="9"/>
  <c r="A3193" i="9"/>
  <c r="A3192" i="9"/>
  <c r="A3191" i="9"/>
  <c r="A3190" i="9"/>
  <c r="A3189" i="9"/>
  <c r="A3188" i="9"/>
  <c r="A3187" i="9"/>
  <c r="A3186" i="9"/>
  <c r="A3185" i="9"/>
  <c r="A3184" i="9"/>
  <c r="A3183" i="9"/>
  <c r="A3182" i="9"/>
  <c r="A3181" i="9"/>
  <c r="A3180" i="9"/>
  <c r="A3179" i="9"/>
  <c r="A3178" i="9"/>
  <c r="A3177" i="9"/>
  <c r="A3176" i="9"/>
  <c r="A3175" i="9"/>
  <c r="A3174" i="9"/>
  <c r="A3173" i="9"/>
  <c r="A3172" i="9"/>
  <c r="A3171" i="9"/>
  <c r="A3170" i="9"/>
  <c r="A3169" i="9"/>
  <c r="A3168" i="9"/>
  <c r="A3167" i="9"/>
  <c r="A3166" i="9"/>
  <c r="A3165" i="9"/>
  <c r="A3164" i="9"/>
  <c r="A3163" i="9"/>
  <c r="A3162" i="9"/>
  <c r="A3161" i="9"/>
  <c r="A3160" i="9"/>
  <c r="A3159" i="9"/>
  <c r="A3158" i="9"/>
  <c r="A3157" i="9"/>
  <c r="A3156" i="9"/>
  <c r="A3155" i="9"/>
  <c r="A3154" i="9"/>
  <c r="A3153" i="9"/>
  <c r="A3152" i="9"/>
  <c r="A3151" i="9"/>
  <c r="A3150" i="9"/>
  <c r="A3149" i="9"/>
  <c r="A3148" i="9"/>
  <c r="A3147" i="9"/>
  <c r="A3146" i="9"/>
  <c r="A3145" i="9"/>
  <c r="A3144" i="9"/>
  <c r="A3143" i="9"/>
  <c r="A3142" i="9"/>
  <c r="A3141" i="9"/>
  <c r="A3140" i="9"/>
  <c r="A3139" i="9"/>
  <c r="A3138" i="9"/>
  <c r="A3137" i="9"/>
  <c r="A3136" i="9"/>
  <c r="A3135" i="9"/>
  <c r="A3134" i="9"/>
  <c r="A3133" i="9"/>
  <c r="A3132" i="9"/>
  <c r="A3131" i="9"/>
  <c r="A3130" i="9"/>
  <c r="A3129" i="9"/>
  <c r="A3128" i="9"/>
  <c r="A3127" i="9"/>
  <c r="A3126" i="9"/>
  <c r="A3125" i="9"/>
  <c r="A3124" i="9"/>
  <c r="A3123" i="9"/>
  <c r="A3122" i="9"/>
  <c r="A3121" i="9"/>
  <c r="A3120" i="9"/>
  <c r="A3119" i="9"/>
  <c r="A3118" i="9"/>
  <c r="A3117" i="9"/>
  <c r="A3116" i="9"/>
  <c r="A3115" i="9"/>
  <c r="A3114" i="9"/>
  <c r="A3113" i="9"/>
  <c r="A3112" i="9"/>
  <c r="A3111" i="9"/>
  <c r="A3110" i="9"/>
  <c r="A3109" i="9"/>
  <c r="A3108" i="9"/>
  <c r="A3107" i="9"/>
  <c r="A3106" i="9"/>
  <c r="A3105" i="9"/>
  <c r="A3104" i="9"/>
  <c r="A3103" i="9"/>
  <c r="A3102" i="9"/>
  <c r="A3101" i="9"/>
  <c r="A3100" i="9"/>
  <c r="A3099" i="9"/>
  <c r="A3098" i="9"/>
  <c r="A3097" i="9"/>
  <c r="A3096" i="9"/>
  <c r="A3095" i="9"/>
  <c r="A3094" i="9"/>
  <c r="A3093" i="9"/>
  <c r="A3092" i="9"/>
  <c r="A3091" i="9"/>
  <c r="A3090" i="9"/>
  <c r="A3089" i="9"/>
  <c r="A3088" i="9"/>
  <c r="A3087" i="9"/>
  <c r="A3086" i="9"/>
  <c r="A3085" i="9"/>
  <c r="A3084" i="9"/>
  <c r="A3083" i="9"/>
  <c r="A3082" i="9"/>
  <c r="A3081" i="9"/>
  <c r="A3080" i="9"/>
  <c r="A3079" i="9"/>
  <c r="A3078" i="9"/>
  <c r="A3077" i="9"/>
  <c r="A3076" i="9"/>
  <c r="A3075" i="9"/>
  <c r="A3074" i="9"/>
  <c r="A3073" i="9"/>
  <c r="A3072" i="9"/>
  <c r="A3071" i="9"/>
  <c r="A3070" i="9"/>
  <c r="A3069" i="9"/>
  <c r="A3068" i="9"/>
  <c r="A3067" i="9"/>
  <c r="A3066" i="9"/>
  <c r="A3065" i="9"/>
  <c r="A3064" i="9"/>
  <c r="A3063" i="9"/>
  <c r="A3062" i="9"/>
  <c r="A3061" i="9"/>
  <c r="A3060" i="9"/>
  <c r="A3059" i="9"/>
  <c r="A3058" i="9"/>
  <c r="A3057" i="9"/>
  <c r="A3056" i="9"/>
  <c r="A3055" i="9"/>
  <c r="A3054" i="9"/>
  <c r="A3053" i="9"/>
  <c r="A3052" i="9"/>
  <c r="A3051" i="9"/>
  <c r="A3050" i="9"/>
  <c r="A3049" i="9"/>
  <c r="A3048" i="9"/>
  <c r="A3047" i="9"/>
  <c r="A3046" i="9"/>
  <c r="A3045" i="9"/>
  <c r="A3044" i="9"/>
  <c r="A3043" i="9"/>
  <c r="A3042" i="9"/>
  <c r="A3041" i="9"/>
  <c r="A3040" i="9"/>
  <c r="A3039" i="9"/>
  <c r="A3038" i="9"/>
  <c r="A3037" i="9"/>
  <c r="A3036" i="9"/>
  <c r="A3035" i="9"/>
  <c r="A3034" i="9"/>
  <c r="A3033" i="9"/>
  <c r="A3032" i="9"/>
  <c r="A3031" i="9"/>
  <c r="A3030" i="9"/>
  <c r="A3029" i="9"/>
  <c r="A3028" i="9"/>
  <c r="A3027" i="9"/>
  <c r="A3026" i="9"/>
  <c r="A3025" i="9"/>
  <c r="A3024" i="9"/>
  <c r="A3023" i="9"/>
  <c r="A3022" i="9"/>
  <c r="A3021" i="9"/>
  <c r="A3020" i="9"/>
  <c r="A3019" i="9"/>
  <c r="A3018" i="9"/>
  <c r="A3017" i="9"/>
  <c r="A3016" i="9"/>
  <c r="A3015" i="9"/>
  <c r="A3014" i="9"/>
  <c r="A3013" i="9"/>
  <c r="A3012" i="9"/>
  <c r="A3011" i="9"/>
  <c r="A3010" i="9"/>
  <c r="A3009" i="9"/>
  <c r="A3008" i="9"/>
  <c r="A3007" i="9"/>
  <c r="A3006" i="9"/>
  <c r="A3005" i="9"/>
  <c r="A3004" i="9"/>
  <c r="A3003" i="9"/>
  <c r="A3002" i="9"/>
  <c r="A3001" i="9"/>
  <c r="A3000" i="9"/>
  <c r="A2999" i="9"/>
  <c r="A2998" i="9"/>
  <c r="A2997" i="9"/>
  <c r="A2996" i="9"/>
  <c r="A2995" i="9"/>
  <c r="A2994" i="9"/>
  <c r="A2993" i="9"/>
  <c r="A2992" i="9"/>
  <c r="A2991" i="9"/>
  <c r="A2990" i="9"/>
  <c r="A2989" i="9"/>
  <c r="A2988" i="9"/>
  <c r="A2987" i="9"/>
  <c r="A2986" i="9"/>
  <c r="A2985" i="9"/>
  <c r="A2984" i="9"/>
  <c r="A2983" i="9"/>
  <c r="A2982" i="9"/>
  <c r="A2981" i="9"/>
  <c r="A2980" i="9"/>
  <c r="A2979" i="9"/>
  <c r="A2978" i="9"/>
  <c r="A2977" i="9"/>
  <c r="A2976" i="9"/>
  <c r="A2975" i="9"/>
  <c r="A2974" i="9"/>
  <c r="A2973" i="9"/>
  <c r="A2972" i="9"/>
  <c r="A2971" i="9"/>
  <c r="A2970" i="9"/>
  <c r="A2969" i="9"/>
  <c r="A2968" i="9"/>
  <c r="A2967" i="9"/>
  <c r="A2966" i="9"/>
  <c r="A2965" i="9"/>
  <c r="A2964" i="9"/>
  <c r="A2963" i="9"/>
  <c r="A2962" i="9"/>
  <c r="A2961" i="9"/>
  <c r="A2960" i="9"/>
  <c r="A2959" i="9"/>
  <c r="A2958" i="9"/>
  <c r="A2957" i="9"/>
  <c r="A2956" i="9"/>
  <c r="A2955" i="9"/>
  <c r="A2954" i="9"/>
  <c r="A2953" i="9"/>
  <c r="A2952" i="9"/>
  <c r="A2951" i="9"/>
  <c r="A2950" i="9"/>
  <c r="A2949" i="9"/>
  <c r="A2948" i="9"/>
  <c r="A2947" i="9"/>
  <c r="A2946" i="9"/>
  <c r="A2945" i="9"/>
  <c r="A2944" i="9"/>
  <c r="A2943" i="9"/>
  <c r="A2942" i="9"/>
  <c r="A2941" i="9"/>
  <c r="A2940" i="9"/>
  <c r="A2939" i="9"/>
  <c r="A2938" i="9"/>
  <c r="A2937" i="9"/>
  <c r="A2936" i="9"/>
  <c r="A2935" i="9"/>
  <c r="A2934" i="9"/>
  <c r="A2933" i="9"/>
  <c r="A2932" i="9"/>
  <c r="A2931" i="9"/>
  <c r="A2930" i="9"/>
  <c r="A2929" i="9"/>
  <c r="A2928" i="9"/>
  <c r="A2927" i="9"/>
  <c r="A2926" i="9"/>
  <c r="A2925" i="9"/>
  <c r="A2924" i="9"/>
  <c r="A2923" i="9"/>
  <c r="A2922" i="9"/>
  <c r="A2921" i="9"/>
  <c r="A2920" i="9"/>
  <c r="A2919" i="9"/>
  <c r="A2918" i="9"/>
  <c r="A2917" i="9"/>
  <c r="A2916" i="9"/>
  <c r="A2915" i="9"/>
  <c r="A2914" i="9"/>
  <c r="A2913" i="9"/>
  <c r="A2912" i="9"/>
  <c r="A2911" i="9"/>
  <c r="A2910" i="9"/>
  <c r="A2909" i="9"/>
  <c r="A2908" i="9"/>
  <c r="A2907" i="9"/>
  <c r="A2906" i="9"/>
  <c r="A2905" i="9"/>
  <c r="A2904" i="9"/>
  <c r="A2903" i="9"/>
  <c r="A2902" i="9"/>
  <c r="A2901" i="9"/>
  <c r="A2900" i="9"/>
  <c r="A2899" i="9"/>
  <c r="A2898" i="9"/>
  <c r="A2897" i="9"/>
  <c r="A2896" i="9"/>
  <c r="A2895" i="9"/>
  <c r="A2894" i="9"/>
  <c r="A2893" i="9"/>
  <c r="A2892" i="9"/>
  <c r="A2891" i="9"/>
  <c r="A2890" i="9"/>
  <c r="A2889" i="9"/>
  <c r="A2888" i="9"/>
  <c r="A2887" i="9"/>
  <c r="A2886" i="9"/>
  <c r="A2885" i="9"/>
  <c r="A2884" i="9"/>
  <c r="A2883" i="9"/>
  <c r="A2882" i="9"/>
  <c r="A2881" i="9"/>
  <c r="A2880" i="9"/>
  <c r="A2879" i="9"/>
  <c r="A2878" i="9"/>
  <c r="A2877" i="9"/>
  <c r="A2876" i="9"/>
  <c r="A2875" i="9"/>
  <c r="A2874" i="9"/>
  <c r="A2873" i="9"/>
  <c r="A2872" i="9"/>
  <c r="A2871" i="9"/>
  <c r="A2870" i="9"/>
  <c r="A2869" i="9"/>
  <c r="A2868" i="9"/>
  <c r="A2867" i="9"/>
  <c r="A2866" i="9"/>
  <c r="A2865" i="9"/>
  <c r="A2864" i="9"/>
  <c r="A2863" i="9"/>
  <c r="A2862" i="9"/>
  <c r="A2861" i="9"/>
  <c r="A2860" i="9"/>
  <c r="A2859" i="9"/>
  <c r="A2858" i="9"/>
  <c r="A2857" i="9"/>
  <c r="A2856" i="9"/>
  <c r="A2855" i="9"/>
  <c r="A2854" i="9"/>
  <c r="A2853" i="9"/>
  <c r="A2852" i="9"/>
  <c r="A2851" i="9"/>
  <c r="A2850" i="9"/>
  <c r="A2849" i="9"/>
  <c r="A2848" i="9"/>
  <c r="A2847" i="9"/>
  <c r="A2846" i="9"/>
  <c r="A2845" i="9"/>
  <c r="A2844" i="9"/>
  <c r="A2843" i="9"/>
  <c r="A2842" i="9"/>
  <c r="A2841" i="9"/>
  <c r="A2840" i="9"/>
  <c r="A2839" i="9"/>
  <c r="A2838" i="9"/>
  <c r="A2837" i="9"/>
  <c r="A2836" i="9"/>
  <c r="A2835" i="9"/>
  <c r="A2834" i="9"/>
  <c r="A2833" i="9"/>
  <c r="A2832" i="9"/>
  <c r="A2831" i="9"/>
  <c r="A2830" i="9"/>
  <c r="A2829" i="9"/>
  <c r="A2828" i="9"/>
  <c r="A2827" i="9"/>
  <c r="A2826" i="9"/>
  <c r="A2825" i="9"/>
  <c r="A2824" i="9"/>
  <c r="A2823" i="9"/>
  <c r="A2822" i="9"/>
  <c r="A2821" i="9"/>
  <c r="A2820" i="9"/>
  <c r="A2819" i="9"/>
  <c r="A2818" i="9"/>
  <c r="A2817" i="9"/>
  <c r="A2816" i="9"/>
  <c r="A2815" i="9"/>
  <c r="A2814" i="9"/>
  <c r="A2813" i="9"/>
  <c r="A2812" i="9"/>
  <c r="A2811" i="9"/>
  <c r="A2810" i="9"/>
  <c r="A2809" i="9"/>
  <c r="A2808" i="9"/>
  <c r="A2807" i="9"/>
  <c r="A2806" i="9"/>
  <c r="A2805" i="9"/>
  <c r="A2804" i="9"/>
  <c r="A2803" i="9"/>
  <c r="A2802" i="9"/>
  <c r="A2801" i="9"/>
  <c r="A2800" i="9"/>
  <c r="A2799" i="9"/>
  <c r="A2798" i="9"/>
  <c r="A2797" i="9"/>
  <c r="A2796" i="9"/>
  <c r="A2795" i="9"/>
  <c r="A2794" i="9"/>
  <c r="A2793" i="9"/>
  <c r="A2792" i="9"/>
  <c r="A2791" i="9"/>
  <c r="A2790" i="9"/>
  <c r="A2789" i="9"/>
  <c r="A2788" i="9"/>
  <c r="A2787" i="9"/>
  <c r="A2786" i="9"/>
  <c r="A2785" i="9"/>
  <c r="A2784" i="9"/>
  <c r="A2783" i="9"/>
  <c r="A2782" i="9"/>
  <c r="A2781" i="9"/>
  <c r="A2780" i="9"/>
  <c r="A2779" i="9"/>
  <c r="A2778" i="9"/>
  <c r="A2777" i="9"/>
  <c r="A2776" i="9"/>
  <c r="A2775" i="9"/>
  <c r="A2774" i="9"/>
  <c r="A2773" i="9"/>
  <c r="A2772" i="9"/>
  <c r="A2771" i="9"/>
  <c r="A2770" i="9"/>
  <c r="A2769" i="9"/>
  <c r="A2768" i="9"/>
  <c r="A2767" i="9"/>
  <c r="A2766" i="9"/>
  <c r="A2765" i="9"/>
  <c r="A2764" i="9"/>
  <c r="A2763" i="9"/>
  <c r="A2762" i="9"/>
  <c r="A2761" i="9"/>
  <c r="A2760" i="9"/>
  <c r="A2759" i="9"/>
  <c r="A2758" i="9"/>
  <c r="A2757" i="9"/>
  <c r="A2756" i="9"/>
  <c r="A2755" i="9"/>
  <c r="A2754" i="9"/>
  <c r="A2753" i="9"/>
  <c r="A2752" i="9"/>
  <c r="A2751" i="9"/>
  <c r="A2750" i="9"/>
  <c r="A2749" i="9"/>
  <c r="A2748" i="9"/>
  <c r="A2747" i="9"/>
  <c r="A2746" i="9"/>
  <c r="A2745" i="9"/>
  <c r="A2744" i="9"/>
  <c r="A2743" i="9"/>
  <c r="A2742" i="9"/>
  <c r="A2741" i="9"/>
  <c r="A2740" i="9"/>
  <c r="A2739" i="9"/>
  <c r="A2738" i="9"/>
  <c r="A2737" i="9"/>
  <c r="A2736" i="9"/>
  <c r="A2735" i="9"/>
  <c r="A2734" i="9"/>
  <c r="A2733" i="9"/>
  <c r="A2732" i="9"/>
  <c r="A2731" i="9"/>
  <c r="A2730" i="9"/>
  <c r="A2729" i="9"/>
  <c r="A2728" i="9"/>
  <c r="A2727" i="9"/>
  <c r="A2726" i="9"/>
  <c r="A2725" i="9"/>
  <c r="A2724" i="9"/>
  <c r="A2723" i="9"/>
  <c r="A2722" i="9"/>
  <c r="A2721" i="9"/>
  <c r="A2720" i="9"/>
  <c r="A2719" i="9"/>
  <c r="A2718" i="9"/>
  <c r="A2717" i="9"/>
  <c r="A2716" i="9"/>
  <c r="A2715" i="9"/>
  <c r="A2714" i="9"/>
  <c r="A2713" i="9"/>
  <c r="A2712" i="9"/>
  <c r="A2711" i="9"/>
  <c r="A2710" i="9"/>
  <c r="A2709" i="9"/>
  <c r="A2708" i="9"/>
  <c r="A2707" i="9"/>
  <c r="A2706" i="9"/>
  <c r="A2705" i="9"/>
  <c r="A2704" i="9"/>
  <c r="A2703" i="9"/>
  <c r="A2702" i="9"/>
  <c r="A2701" i="9"/>
  <c r="A2700" i="9"/>
  <c r="A2699" i="9"/>
  <c r="A2698" i="9"/>
  <c r="A2697" i="9"/>
  <c r="A2696" i="9"/>
  <c r="A2695" i="9"/>
  <c r="A2694" i="9"/>
  <c r="A2693" i="9"/>
  <c r="A2692" i="9"/>
  <c r="A2691" i="9"/>
  <c r="A2690" i="9"/>
  <c r="A2689" i="9"/>
  <c r="A2688" i="9"/>
  <c r="A2687" i="9"/>
  <c r="A2686" i="9"/>
  <c r="A2685" i="9"/>
  <c r="A2684" i="9"/>
  <c r="A2683" i="9"/>
  <c r="A2682" i="9"/>
  <c r="A2681" i="9"/>
  <c r="A2680" i="9"/>
  <c r="A2679" i="9"/>
  <c r="A2678" i="9"/>
  <c r="A2677" i="9"/>
  <c r="A2676" i="9"/>
  <c r="A2675" i="9"/>
  <c r="A2674" i="9"/>
  <c r="A2673" i="9"/>
  <c r="A2672" i="9"/>
  <c r="A2671" i="9"/>
  <c r="A2670" i="9"/>
  <c r="A2669" i="9"/>
  <c r="A2668" i="9"/>
  <c r="A2667" i="9"/>
  <c r="A2666" i="9"/>
  <c r="A2665" i="9"/>
  <c r="A2664" i="9"/>
  <c r="A2663" i="9"/>
  <c r="A2662" i="9"/>
  <c r="A2661" i="9"/>
  <c r="A2660" i="9"/>
  <c r="A2659" i="9"/>
  <c r="A2658" i="9"/>
  <c r="A2657" i="9"/>
  <c r="A2656" i="9"/>
  <c r="A2655" i="9"/>
  <c r="A2654" i="9"/>
  <c r="A2653" i="9"/>
  <c r="A2652" i="9"/>
  <c r="A2651" i="9"/>
  <c r="A2650" i="9"/>
  <c r="A2649" i="9"/>
  <c r="A2648" i="9"/>
  <c r="A2647" i="9"/>
  <c r="A2646" i="9"/>
  <c r="A2645" i="9"/>
  <c r="A2644" i="9"/>
  <c r="A2643" i="9"/>
  <c r="A2642" i="9"/>
  <c r="A2641" i="9"/>
  <c r="A2640" i="9"/>
  <c r="A2639" i="9"/>
  <c r="A2638" i="9"/>
  <c r="A2637" i="9"/>
  <c r="A2636" i="9"/>
  <c r="A2635" i="9"/>
  <c r="A2634" i="9"/>
  <c r="A2633" i="9"/>
  <c r="A2632" i="9"/>
  <c r="A2631" i="9"/>
  <c r="A2630" i="9"/>
  <c r="A2629" i="9"/>
  <c r="A2628" i="9"/>
  <c r="A2627" i="9"/>
  <c r="A2626" i="9"/>
  <c r="A2625" i="9"/>
  <c r="A2624" i="9"/>
  <c r="A2623" i="9"/>
  <c r="A2622" i="9"/>
  <c r="A2621" i="9"/>
  <c r="A2620" i="9"/>
  <c r="A2619" i="9"/>
  <c r="A2618" i="9"/>
  <c r="A2617" i="9"/>
  <c r="A2616" i="9"/>
  <c r="A2615" i="9"/>
  <c r="A2614" i="9"/>
  <c r="A2613" i="9"/>
  <c r="A2612" i="9"/>
  <c r="A2611" i="9"/>
  <c r="A2610" i="9"/>
  <c r="A2609" i="9"/>
  <c r="A2608" i="9"/>
  <c r="A2607" i="9"/>
  <c r="A2606" i="9"/>
  <c r="A2605" i="9"/>
  <c r="A2604" i="9"/>
  <c r="A2603" i="9"/>
  <c r="A2602" i="9"/>
  <c r="A2601" i="9"/>
  <c r="A2600" i="9"/>
  <c r="A2599" i="9"/>
  <c r="A2598" i="9"/>
  <c r="A2597" i="9"/>
  <c r="A2596" i="9"/>
  <c r="A2595" i="9"/>
  <c r="A2594" i="9"/>
  <c r="A2593" i="9"/>
  <c r="A2592" i="9"/>
  <c r="A2591" i="9"/>
  <c r="A2590" i="9"/>
  <c r="A2589" i="9"/>
  <c r="A2588" i="9"/>
  <c r="A2587" i="9"/>
  <c r="A2586" i="9"/>
  <c r="A2585" i="9"/>
  <c r="A2584" i="9"/>
  <c r="A2583" i="9"/>
  <c r="A2582" i="9"/>
  <c r="A2581" i="9"/>
  <c r="A2580" i="9"/>
  <c r="A2579" i="9"/>
  <c r="A2578" i="9"/>
  <c r="A2577" i="9"/>
  <c r="A2576" i="9"/>
  <c r="A2575" i="9"/>
  <c r="A2574" i="9"/>
  <c r="A2573" i="9"/>
  <c r="A2572" i="9"/>
  <c r="A2571" i="9"/>
  <c r="A2570" i="9"/>
  <c r="A2569" i="9"/>
  <c r="A2568" i="9"/>
  <c r="A2567" i="9"/>
  <c r="A2566" i="9"/>
  <c r="A2565" i="9"/>
  <c r="A2564" i="9"/>
  <c r="A2563" i="9"/>
  <c r="A2562" i="9"/>
  <c r="A2561" i="9"/>
  <c r="A2560" i="9"/>
  <c r="A2559" i="9"/>
  <c r="A2558" i="9"/>
  <c r="A2557" i="9"/>
  <c r="A2556" i="9"/>
  <c r="A2555" i="9"/>
  <c r="A2554" i="9"/>
  <c r="A2553" i="9"/>
  <c r="A2552" i="9"/>
  <c r="A2551" i="9"/>
  <c r="A2550" i="9"/>
  <c r="A2549" i="9"/>
  <c r="A2548" i="9"/>
  <c r="A2547" i="9"/>
  <c r="A2546" i="9"/>
  <c r="A2545" i="9"/>
  <c r="A2544" i="9"/>
  <c r="A2543" i="9"/>
  <c r="A2542" i="9"/>
  <c r="A2541" i="9"/>
  <c r="A2540" i="9"/>
  <c r="A2539" i="9"/>
  <c r="A2538" i="9"/>
  <c r="A2537" i="9"/>
  <c r="A2536" i="9"/>
  <c r="A2535" i="9"/>
  <c r="A2534" i="9"/>
  <c r="A2533" i="9"/>
  <c r="A2532" i="9"/>
  <c r="A2531" i="9"/>
  <c r="A2530" i="9"/>
  <c r="A2529" i="9"/>
  <c r="A2528" i="9"/>
  <c r="A2527" i="9"/>
  <c r="A2526" i="9"/>
  <c r="A2525" i="9"/>
  <c r="A2524" i="9"/>
  <c r="A2523" i="9"/>
  <c r="A2522" i="9"/>
  <c r="A2521" i="9"/>
  <c r="A2520" i="9"/>
  <c r="A2519" i="9"/>
  <c r="A2518" i="9"/>
  <c r="A2517" i="9"/>
  <c r="A2516" i="9"/>
  <c r="A2515" i="9"/>
  <c r="A2514" i="9"/>
  <c r="A2513" i="9"/>
  <c r="A2512" i="9"/>
  <c r="A2511" i="9"/>
  <c r="A2510" i="9"/>
  <c r="A2509" i="9"/>
  <c r="A2508" i="9"/>
  <c r="A2507" i="9"/>
  <c r="A2506" i="9"/>
  <c r="A2505" i="9"/>
  <c r="A2504" i="9"/>
  <c r="A2503" i="9"/>
  <c r="A2502" i="9"/>
  <c r="A2501" i="9"/>
  <c r="A2500" i="9"/>
  <c r="A2499" i="9"/>
  <c r="A2498" i="9"/>
  <c r="A2497" i="9"/>
  <c r="A2496" i="9"/>
  <c r="A2495" i="9"/>
  <c r="A2494" i="9"/>
  <c r="A2493" i="9"/>
  <c r="A2492" i="9"/>
  <c r="A2491" i="9"/>
  <c r="A2490" i="9"/>
  <c r="A2489" i="9"/>
  <c r="A2488" i="9"/>
  <c r="A2487" i="9"/>
  <c r="A2486" i="9"/>
  <c r="A2485" i="9"/>
  <c r="A2484" i="9"/>
  <c r="A2483" i="9"/>
  <c r="A2482" i="9"/>
  <c r="A2481" i="9"/>
  <c r="A2480" i="9"/>
  <c r="A2479" i="9"/>
  <c r="A2478" i="9"/>
  <c r="A2477" i="9"/>
  <c r="A2476" i="9"/>
  <c r="A2475" i="9"/>
  <c r="A2474" i="9"/>
  <c r="A2473" i="9"/>
  <c r="A2472" i="9"/>
  <c r="A2471" i="9"/>
  <c r="A2470" i="9"/>
  <c r="A2469" i="9"/>
  <c r="A2468" i="9"/>
  <c r="A2467" i="9"/>
  <c r="A2466" i="9"/>
  <c r="A2465" i="9"/>
  <c r="A2464" i="9"/>
  <c r="A2463" i="9"/>
  <c r="A2462" i="9"/>
  <c r="A2461" i="9"/>
  <c r="A2460" i="9"/>
  <c r="A2459" i="9"/>
  <c r="A2458" i="9"/>
  <c r="A2457" i="9"/>
  <c r="A2456" i="9"/>
  <c r="A2455" i="9"/>
  <c r="A2454" i="9"/>
  <c r="A2453" i="9"/>
  <c r="A2452" i="9"/>
  <c r="A2451" i="9"/>
  <c r="A2450" i="9"/>
  <c r="A2449" i="9"/>
  <c r="A2448" i="9"/>
  <c r="A2447" i="9"/>
  <c r="A2446" i="9"/>
  <c r="A2445" i="9"/>
  <c r="A2444" i="9"/>
  <c r="A2443" i="9"/>
  <c r="A2442" i="9"/>
  <c r="A2441" i="9"/>
  <c r="A2440" i="9"/>
  <c r="A2439" i="9"/>
  <c r="A2438" i="9"/>
  <c r="A2437" i="9"/>
  <c r="A2436" i="9"/>
  <c r="A2435" i="9"/>
  <c r="A2434" i="9"/>
  <c r="A2433" i="9"/>
  <c r="A2432" i="9"/>
  <c r="A2431" i="9"/>
  <c r="A2430" i="9"/>
  <c r="A2429" i="9"/>
  <c r="A2428" i="9"/>
  <c r="A2427" i="9"/>
  <c r="A2426" i="9"/>
  <c r="A2425" i="9"/>
  <c r="A2424" i="9"/>
  <c r="A2423" i="9"/>
  <c r="A2422" i="9"/>
  <c r="A2421" i="9"/>
  <c r="A2420" i="9"/>
  <c r="A2419" i="9"/>
  <c r="A2418" i="9"/>
  <c r="A2417" i="9"/>
  <c r="A2416" i="9"/>
  <c r="A2415" i="9"/>
  <c r="A2414" i="9"/>
  <c r="A2413" i="9"/>
  <c r="A2412" i="9"/>
  <c r="A2411" i="9"/>
  <c r="A2410" i="9"/>
  <c r="A2409" i="9"/>
  <c r="A2408" i="9"/>
  <c r="A2407" i="9"/>
  <c r="A2406" i="9"/>
  <c r="A2405" i="9"/>
  <c r="A2404" i="9"/>
  <c r="A2403" i="9"/>
  <c r="A2402" i="9"/>
  <c r="A2401" i="9"/>
  <c r="A2400" i="9"/>
  <c r="A2399" i="9"/>
  <c r="A2398" i="9"/>
  <c r="A2397" i="9"/>
  <c r="A2396" i="9"/>
  <c r="A2395" i="9"/>
  <c r="A2394" i="9"/>
  <c r="A2393" i="9"/>
  <c r="A2392" i="9"/>
  <c r="A2391" i="9"/>
  <c r="A2390" i="9"/>
  <c r="A2389" i="9"/>
  <c r="A2388" i="9"/>
  <c r="A2387" i="9"/>
  <c r="A2386" i="9"/>
  <c r="A2385" i="9"/>
  <c r="A2384" i="9"/>
  <c r="A2383" i="9"/>
  <c r="A2382" i="9"/>
  <c r="A2381" i="9"/>
  <c r="A2380" i="9"/>
  <c r="A2379" i="9"/>
  <c r="A2378" i="9"/>
  <c r="A2377" i="9"/>
  <c r="A2376" i="9"/>
  <c r="A2375" i="9"/>
  <c r="A2374" i="9"/>
  <c r="A2373" i="9"/>
  <c r="A2372" i="9"/>
  <c r="A2371" i="9"/>
  <c r="A2370" i="9"/>
  <c r="A2369" i="9"/>
  <c r="A2368" i="9"/>
  <c r="A2367" i="9"/>
  <c r="A2366" i="9"/>
  <c r="A2365" i="9"/>
  <c r="A2364" i="9"/>
  <c r="A2363" i="9"/>
  <c r="A2362" i="9"/>
  <c r="A2361" i="9"/>
  <c r="A2360" i="9"/>
  <c r="A2359" i="9"/>
  <c r="A2358" i="9"/>
  <c r="A2357" i="9"/>
  <c r="A2356" i="9"/>
  <c r="A2355" i="9"/>
  <c r="A2354" i="9"/>
  <c r="A2353" i="9"/>
  <c r="A2352" i="9"/>
  <c r="A2351" i="9"/>
  <c r="A2350" i="9"/>
  <c r="A2349" i="9"/>
  <c r="A2348" i="9"/>
  <c r="A2347" i="9"/>
  <c r="A2346" i="9"/>
  <c r="A2345" i="9"/>
  <c r="A2344" i="9"/>
  <c r="A2343" i="9"/>
  <c r="A2342" i="9"/>
  <c r="A2341" i="9"/>
  <c r="A2340" i="9"/>
  <c r="A2339" i="9"/>
  <c r="A2338" i="9"/>
  <c r="A2337" i="9"/>
  <c r="A2336" i="9"/>
  <c r="A2335" i="9"/>
  <c r="A2334" i="9"/>
  <c r="A2333" i="9"/>
  <c r="A2332" i="9"/>
  <c r="A2331" i="9"/>
  <c r="A2330" i="9"/>
  <c r="A2329" i="9"/>
  <c r="A2328" i="9"/>
  <c r="A2327" i="9"/>
  <c r="A2326" i="9"/>
  <c r="A2325" i="9"/>
  <c r="A2324" i="9"/>
  <c r="A2323" i="9"/>
  <c r="A2322" i="9"/>
  <c r="A2321" i="9"/>
  <c r="A2320" i="9"/>
  <c r="A2319" i="9"/>
  <c r="A2318" i="9"/>
  <c r="A2317" i="9"/>
  <c r="A2316" i="9"/>
  <c r="A2315" i="9"/>
  <c r="A2314" i="9"/>
  <c r="A2313" i="9"/>
  <c r="A2312" i="9"/>
  <c r="A2311" i="9"/>
  <c r="A2310" i="9"/>
  <c r="A2309" i="9"/>
  <c r="A2308" i="9"/>
  <c r="A2307" i="9"/>
  <c r="A2306" i="9"/>
  <c r="A2305" i="9"/>
  <c r="A2304" i="9"/>
  <c r="A2303" i="9"/>
  <c r="A2302" i="9"/>
  <c r="A2301" i="9"/>
  <c r="A2300" i="9"/>
  <c r="A2299" i="9"/>
  <c r="A2298" i="9"/>
  <c r="A2297" i="9"/>
  <c r="A2296" i="9"/>
  <c r="A2295" i="9"/>
  <c r="A2294" i="9"/>
  <c r="A2293" i="9"/>
  <c r="A2292" i="9"/>
  <c r="A2291" i="9"/>
  <c r="A2290" i="9"/>
  <c r="A2289" i="9"/>
  <c r="A2288" i="9"/>
  <c r="A2287" i="9"/>
  <c r="A2286" i="9"/>
  <c r="A2285" i="9"/>
  <c r="A2284" i="9"/>
  <c r="A2283" i="9"/>
  <c r="A2282" i="9"/>
  <c r="A2281" i="9"/>
  <c r="A2280" i="9"/>
  <c r="A2279" i="9"/>
  <c r="A2278" i="9"/>
  <c r="A2277" i="9"/>
  <c r="A2276" i="9"/>
  <c r="A2275" i="9"/>
  <c r="A2274" i="9"/>
  <c r="A2273" i="9"/>
  <c r="A2272" i="9"/>
  <c r="A2271" i="9"/>
  <c r="A2270" i="9"/>
  <c r="A2269" i="9"/>
  <c r="A2268" i="9"/>
  <c r="A2267" i="9"/>
  <c r="A2266" i="9"/>
  <c r="A2265" i="9"/>
  <c r="A2264" i="9"/>
  <c r="A2263" i="9"/>
  <c r="A2262" i="9"/>
  <c r="A2261" i="9"/>
  <c r="A2260" i="9"/>
  <c r="A2259" i="9"/>
  <c r="A2258" i="9"/>
  <c r="A2257" i="9"/>
  <c r="A2256" i="9"/>
  <c r="A2255" i="9"/>
  <c r="A2254" i="9"/>
  <c r="A2253" i="9"/>
  <c r="A2252" i="9"/>
  <c r="A2251" i="9"/>
  <c r="A2250" i="9"/>
  <c r="A2249" i="9"/>
  <c r="A2248" i="9"/>
  <c r="A2247" i="9"/>
  <c r="A2246" i="9"/>
  <c r="A2245" i="9"/>
  <c r="A2244" i="9"/>
  <c r="A2243" i="9"/>
  <c r="A2242" i="9"/>
  <c r="A2241" i="9"/>
  <c r="A2240" i="9"/>
  <c r="A2239" i="9"/>
  <c r="A2238" i="9"/>
  <c r="A2237" i="9"/>
  <c r="A2236" i="9"/>
  <c r="A2235" i="9"/>
  <c r="A2234" i="9"/>
  <c r="A2233" i="9"/>
  <c r="A2232" i="9"/>
  <c r="A2231" i="9"/>
  <c r="A2230" i="9"/>
  <c r="A2229" i="9"/>
  <c r="A2228" i="9"/>
  <c r="A2227" i="9"/>
  <c r="A2226" i="9"/>
  <c r="A2225" i="9"/>
  <c r="A2224" i="9"/>
  <c r="A2223" i="9"/>
  <c r="A2222" i="9"/>
  <c r="A2221" i="9"/>
  <c r="A2220" i="9"/>
  <c r="A2219" i="9"/>
  <c r="A2218" i="9"/>
  <c r="A2217" i="9"/>
  <c r="A2216" i="9"/>
  <c r="A2215" i="9"/>
  <c r="A2214" i="9"/>
  <c r="A2213" i="9"/>
  <c r="A2212" i="9"/>
  <c r="A2211" i="9"/>
  <c r="A2210" i="9"/>
  <c r="A2209" i="9"/>
  <c r="A2208" i="9"/>
  <c r="A2207" i="9"/>
  <c r="A2206" i="9"/>
  <c r="A2205" i="9"/>
  <c r="A2204" i="9"/>
  <c r="A2203" i="9"/>
  <c r="A2202" i="9"/>
  <c r="A2201" i="9"/>
  <c r="A2200" i="9"/>
  <c r="A2199" i="9"/>
  <c r="A2198" i="9"/>
  <c r="A2197" i="9"/>
  <c r="A2196" i="9"/>
  <c r="A2195" i="9"/>
  <c r="A2194" i="9"/>
  <c r="A2193" i="9"/>
  <c r="A2192" i="9"/>
  <c r="A2191" i="9"/>
  <c r="A2190" i="9"/>
  <c r="A2189" i="9"/>
  <c r="A2188" i="9"/>
  <c r="A2187" i="9"/>
  <c r="A2186" i="9"/>
  <c r="A2185" i="9"/>
  <c r="A2184" i="9"/>
  <c r="A2183" i="9"/>
  <c r="A2182" i="9"/>
  <c r="A2181" i="9"/>
  <c r="A2180" i="9"/>
  <c r="A2179" i="9"/>
  <c r="A2178" i="9"/>
  <c r="A2177" i="9"/>
  <c r="A2176" i="9"/>
  <c r="A2175" i="9"/>
  <c r="A2174" i="9"/>
  <c r="A2173" i="9"/>
  <c r="A2172" i="9"/>
  <c r="A2171" i="9"/>
  <c r="A2170" i="9"/>
  <c r="A2169" i="9"/>
  <c r="A2168" i="9"/>
  <c r="A2167" i="9"/>
  <c r="A2166" i="9"/>
  <c r="A2165" i="9"/>
  <c r="A2164" i="9"/>
  <c r="A2163" i="9"/>
  <c r="A2162" i="9"/>
  <c r="A2161" i="9"/>
  <c r="A2160" i="9"/>
  <c r="A2159" i="9"/>
  <c r="A2158" i="9"/>
  <c r="A2157" i="9"/>
  <c r="A2156" i="9"/>
  <c r="A2155" i="9"/>
  <c r="A2154" i="9"/>
  <c r="A2153" i="9"/>
  <c r="A2152" i="9"/>
  <c r="A2151" i="9"/>
  <c r="A2150" i="9"/>
  <c r="A2149" i="9"/>
  <c r="A2148" i="9"/>
  <c r="A2147" i="9"/>
  <c r="A2146" i="9"/>
  <c r="A2145" i="9"/>
  <c r="A2144" i="9"/>
  <c r="A2143" i="9"/>
  <c r="A2142" i="9"/>
  <c r="A2141" i="9"/>
  <c r="A2140" i="9"/>
  <c r="A2139" i="9"/>
  <c r="A2138" i="9"/>
  <c r="A2137" i="9"/>
  <c r="A2136" i="9"/>
  <c r="A2135" i="9"/>
  <c r="A2134" i="9"/>
  <c r="A2133" i="9"/>
  <c r="A2132" i="9"/>
  <c r="A2131" i="9"/>
  <c r="A2130" i="9"/>
  <c r="A2129" i="9"/>
  <c r="A2128" i="9"/>
  <c r="A2127" i="9"/>
  <c r="A2126" i="9"/>
  <c r="A2125" i="9"/>
  <c r="A2124" i="9"/>
  <c r="A2123" i="9"/>
  <c r="A2122" i="9"/>
  <c r="A2121" i="9"/>
  <c r="A2120" i="9"/>
  <c r="A2119" i="9"/>
  <c r="A2118" i="9"/>
  <c r="A2117" i="9"/>
  <c r="A2116" i="9"/>
  <c r="A2115" i="9"/>
  <c r="A2114" i="9"/>
  <c r="A2113" i="9"/>
  <c r="A2112" i="9"/>
  <c r="A2111" i="9"/>
  <c r="A2110" i="9"/>
  <c r="A2109" i="9"/>
  <c r="A2108" i="9"/>
  <c r="A2107" i="9"/>
  <c r="A2106" i="9"/>
  <c r="A2105" i="9"/>
  <c r="A2104" i="9"/>
  <c r="A2103" i="9"/>
  <c r="A2102" i="9"/>
  <c r="A2101" i="9"/>
  <c r="A2100" i="9"/>
  <c r="A2099" i="9"/>
  <c r="A2098" i="9"/>
  <c r="A2097" i="9"/>
  <c r="A2096" i="9"/>
  <c r="A2095" i="9"/>
  <c r="A2094" i="9"/>
  <c r="A2093" i="9"/>
  <c r="A2092" i="9"/>
  <c r="A2091" i="9"/>
  <c r="A2090" i="9"/>
  <c r="A2089" i="9"/>
  <c r="A2088" i="9"/>
  <c r="A2087" i="9"/>
  <c r="A2086" i="9"/>
  <c r="A2085" i="9"/>
  <c r="A2084" i="9"/>
  <c r="A2083" i="9"/>
  <c r="A2082" i="9"/>
  <c r="A2081" i="9"/>
  <c r="A2080" i="9"/>
  <c r="A2079" i="9"/>
  <c r="A2078" i="9"/>
  <c r="A2077" i="9"/>
  <c r="A2076" i="9"/>
  <c r="A2075" i="9"/>
  <c r="A2074" i="9"/>
  <c r="A2073" i="9"/>
  <c r="A2072" i="9"/>
  <c r="A2071" i="9"/>
  <c r="A2070" i="9"/>
  <c r="A2069" i="9"/>
  <c r="A2068" i="9"/>
  <c r="A2067" i="9"/>
  <c r="A2066" i="9"/>
  <c r="A2065" i="9"/>
  <c r="A2064" i="9"/>
  <c r="A2063" i="9"/>
  <c r="A2062" i="9"/>
  <c r="A2061" i="9"/>
  <c r="A2060" i="9"/>
  <c r="A2059" i="9"/>
  <c r="A2058" i="9"/>
  <c r="A2057" i="9"/>
  <c r="A2056" i="9"/>
  <c r="A2055" i="9"/>
  <c r="A2054" i="9"/>
  <c r="A2053" i="9"/>
  <c r="A2052" i="9"/>
  <c r="A2051" i="9"/>
  <c r="A2050" i="9"/>
  <c r="A2049" i="9"/>
  <c r="A2048" i="9"/>
  <c r="A2047" i="9"/>
  <c r="A2046" i="9"/>
  <c r="A2045" i="9"/>
  <c r="A2044" i="9"/>
  <c r="A2043" i="9"/>
  <c r="A2042" i="9"/>
  <c r="A2041" i="9"/>
  <c r="A2040" i="9"/>
  <c r="A2039" i="9"/>
  <c r="A2038" i="9"/>
  <c r="A2037" i="9"/>
  <c r="A2036" i="9"/>
  <c r="A2035" i="9"/>
  <c r="A2034" i="9"/>
  <c r="A2033" i="9"/>
  <c r="A2032" i="9"/>
  <c r="A2031" i="9"/>
  <c r="A2030" i="9"/>
  <c r="A2029" i="9"/>
  <c r="A2028" i="9"/>
  <c r="A2027" i="9"/>
  <c r="A2026" i="9"/>
  <c r="A2025" i="9"/>
  <c r="A2024" i="9"/>
  <c r="A2023" i="9"/>
  <c r="A2022" i="9"/>
  <c r="A2021" i="9"/>
  <c r="A2020" i="9"/>
  <c r="A2019" i="9"/>
  <c r="A2018" i="9"/>
  <c r="A2017" i="9"/>
  <c r="A2016" i="9"/>
  <c r="A2015" i="9"/>
  <c r="A2014" i="9"/>
  <c r="A2013" i="9"/>
  <c r="A2012" i="9"/>
  <c r="A2011" i="9"/>
  <c r="A2010" i="9"/>
  <c r="A2009" i="9"/>
  <c r="A2008" i="9"/>
  <c r="A2007" i="9"/>
  <c r="A2006" i="9"/>
  <c r="A2005" i="9"/>
  <c r="A2004" i="9"/>
  <c r="A2003" i="9"/>
  <c r="A2002" i="9"/>
  <c r="A2001" i="9"/>
  <c r="A2000" i="9"/>
  <c r="A1999" i="9"/>
  <c r="A1998" i="9"/>
  <c r="A1997" i="9"/>
  <c r="A1996" i="9"/>
  <c r="A1995" i="9"/>
  <c r="A1994" i="9"/>
  <c r="A1993" i="9"/>
  <c r="A1992" i="9"/>
  <c r="A1991" i="9"/>
  <c r="A1990" i="9"/>
  <c r="A1989" i="9"/>
  <c r="A1988" i="9"/>
  <c r="A1987" i="9"/>
  <c r="A1986" i="9"/>
  <c r="A1985" i="9"/>
  <c r="A1984" i="9"/>
  <c r="A1983" i="9"/>
  <c r="A1982" i="9"/>
  <c r="A1981" i="9"/>
  <c r="A1980" i="9"/>
  <c r="A1979" i="9"/>
  <c r="A1978" i="9"/>
  <c r="A1977" i="9"/>
  <c r="A1976" i="9"/>
  <c r="A1975" i="9"/>
  <c r="A1974" i="9"/>
  <c r="A1973" i="9"/>
  <c r="A1972" i="9"/>
  <c r="A1971" i="9"/>
  <c r="A1970" i="9"/>
  <c r="A1969" i="9"/>
  <c r="A1968" i="9"/>
  <c r="A1967" i="9"/>
  <c r="A1966" i="9"/>
  <c r="A1965" i="9"/>
  <c r="A1964" i="9"/>
  <c r="A1963" i="9"/>
  <c r="A1962" i="9"/>
  <c r="A1961" i="9"/>
  <c r="A1960" i="9"/>
  <c r="A1959" i="9"/>
  <c r="A1958" i="9"/>
  <c r="A1957" i="9"/>
  <c r="A1956" i="9"/>
  <c r="A1955" i="9"/>
  <c r="A1954" i="9"/>
  <c r="A1953" i="9"/>
  <c r="A1952" i="9"/>
  <c r="A1951" i="9"/>
  <c r="A1950" i="9"/>
  <c r="A1949" i="9"/>
  <c r="A1948" i="9"/>
  <c r="A1947" i="9"/>
  <c r="A1946" i="9"/>
  <c r="A1945" i="9"/>
  <c r="A1944" i="9"/>
  <c r="A1943" i="9"/>
  <c r="A1942" i="9"/>
  <c r="A1941" i="9"/>
  <c r="A1940" i="9"/>
  <c r="A1939" i="9"/>
  <c r="A1938" i="9"/>
  <c r="A1937" i="9"/>
  <c r="A1936" i="9"/>
  <c r="A1935" i="9"/>
  <c r="A1934" i="9"/>
  <c r="A1933" i="9"/>
  <c r="A1932" i="9"/>
  <c r="A1931" i="9"/>
  <c r="A1930" i="9"/>
  <c r="A1929" i="9"/>
  <c r="A1928" i="9"/>
  <c r="A1927" i="9"/>
  <c r="A1926" i="9"/>
  <c r="A1925" i="9"/>
  <c r="A1924" i="9"/>
  <c r="A1923" i="9"/>
  <c r="A1922" i="9"/>
  <c r="A1921" i="9"/>
  <c r="A1920" i="9"/>
  <c r="A1919" i="9"/>
  <c r="A1918" i="9"/>
  <c r="A1917" i="9"/>
  <c r="A1916" i="9"/>
  <c r="A1915" i="9"/>
  <c r="A1914" i="9"/>
  <c r="A1913" i="9"/>
  <c r="A1912" i="9"/>
  <c r="A1911" i="9"/>
  <c r="A1910" i="9"/>
  <c r="A1909" i="9"/>
  <c r="A1908" i="9"/>
  <c r="A1907" i="9"/>
  <c r="A1906" i="9"/>
  <c r="A1905" i="9"/>
  <c r="A1904" i="9"/>
  <c r="A1903" i="9"/>
  <c r="A1902" i="9"/>
  <c r="A1901" i="9"/>
  <c r="A1900" i="9"/>
  <c r="A1899" i="9"/>
  <c r="A1898" i="9"/>
  <c r="A1897" i="9"/>
  <c r="A1896" i="9"/>
  <c r="A1895" i="9"/>
  <c r="A1894" i="9"/>
  <c r="A1893" i="9"/>
  <c r="A1892" i="9"/>
  <c r="A1891" i="9"/>
  <c r="A1890" i="9"/>
  <c r="A1889" i="9"/>
  <c r="A1888" i="9"/>
  <c r="A1887" i="9"/>
  <c r="A1886" i="9"/>
  <c r="A1885" i="9"/>
  <c r="A1884" i="9"/>
  <c r="A1883" i="9"/>
  <c r="A1882" i="9"/>
  <c r="A1881" i="9"/>
  <c r="A1880" i="9"/>
  <c r="A1879" i="9"/>
  <c r="A1878" i="9"/>
  <c r="A1877" i="9"/>
  <c r="A1876" i="9"/>
  <c r="A1875" i="9"/>
  <c r="A1874" i="9"/>
  <c r="A1873" i="9"/>
  <c r="A1872" i="9"/>
  <c r="A1871" i="9"/>
  <c r="A1870" i="9"/>
  <c r="A1869" i="9"/>
  <c r="A1868" i="9"/>
  <c r="A1867" i="9"/>
  <c r="A1866" i="9"/>
  <c r="A1865" i="9"/>
  <c r="A1864" i="9"/>
  <c r="A1863" i="9"/>
  <c r="A1862" i="9"/>
  <c r="A1861" i="9"/>
  <c r="A1860" i="9"/>
  <c r="A1859" i="9"/>
  <c r="A1858" i="9"/>
  <c r="A1857" i="9"/>
  <c r="A1856" i="9"/>
  <c r="A1855" i="9"/>
  <c r="A1854" i="9"/>
  <c r="A1853" i="9"/>
  <c r="A1852" i="9"/>
  <c r="A1851" i="9"/>
  <c r="A1850" i="9"/>
  <c r="A1849" i="9"/>
  <c r="A1848" i="9"/>
  <c r="A1847" i="9"/>
  <c r="A1846" i="9"/>
  <c r="A1845" i="9"/>
  <c r="A1844" i="9"/>
  <c r="A1843" i="9"/>
  <c r="A1842" i="9"/>
  <c r="A1841" i="9"/>
  <c r="A1840" i="9"/>
  <c r="A1839" i="9"/>
  <c r="A1838" i="9"/>
  <c r="A1837" i="9"/>
  <c r="A1836" i="9"/>
  <c r="A1835" i="9"/>
  <c r="A1834" i="9"/>
  <c r="A1833" i="9"/>
  <c r="A1832" i="9"/>
  <c r="A1831" i="9"/>
  <c r="A1830" i="9"/>
  <c r="A1829" i="9"/>
  <c r="A1828" i="9"/>
  <c r="A1827" i="9"/>
  <c r="A1826" i="9"/>
  <c r="A1825" i="9"/>
  <c r="A1824" i="9"/>
  <c r="A1823" i="9"/>
  <c r="A1822" i="9"/>
  <c r="A1821" i="9"/>
  <c r="A1820" i="9"/>
  <c r="A1819" i="9"/>
  <c r="A1818" i="9"/>
  <c r="A1817" i="9"/>
  <c r="A1816" i="9"/>
  <c r="A1815" i="9"/>
  <c r="A1814" i="9"/>
  <c r="A1813" i="9"/>
  <c r="A1812" i="9"/>
  <c r="A1811" i="9"/>
  <c r="A1810" i="9"/>
  <c r="A1809" i="9"/>
  <c r="A1808" i="9"/>
  <c r="A1807" i="9"/>
  <c r="A1806" i="9"/>
  <c r="A1805" i="9"/>
  <c r="A1804" i="9"/>
  <c r="A1803" i="9"/>
  <c r="A1802" i="9"/>
  <c r="A1801" i="9"/>
  <c r="A1800" i="9"/>
  <c r="A1799" i="9"/>
  <c r="A1798" i="9"/>
  <c r="A1797" i="9"/>
  <c r="A1796" i="9"/>
  <c r="A1795" i="9"/>
  <c r="A1794" i="9"/>
  <c r="A1793" i="9"/>
  <c r="A1792" i="9"/>
  <c r="A1791" i="9"/>
  <c r="A1790" i="9"/>
  <c r="A1789" i="9"/>
  <c r="A1788" i="9"/>
  <c r="A1787" i="9"/>
  <c r="A1786" i="9"/>
  <c r="A1785" i="9"/>
  <c r="A1784" i="9"/>
  <c r="A1783" i="9"/>
  <c r="A1782" i="9"/>
  <c r="A1781" i="9"/>
  <c r="A1780" i="9"/>
  <c r="A1779" i="9"/>
  <c r="A1778" i="9"/>
  <c r="A1777" i="9"/>
  <c r="A1776" i="9"/>
  <c r="A1775" i="9"/>
  <c r="A1774" i="9"/>
  <c r="A1773" i="9"/>
  <c r="A1772" i="9"/>
  <c r="A1771" i="9"/>
  <c r="A1770" i="9"/>
  <c r="A1769" i="9"/>
  <c r="A1768" i="9"/>
  <c r="A1767" i="9"/>
  <c r="A1766" i="9"/>
  <c r="A1765" i="9"/>
  <c r="A1764" i="9"/>
  <c r="A1763" i="9"/>
  <c r="A1762" i="9"/>
  <c r="A1761" i="9"/>
  <c r="A1760" i="9"/>
  <c r="A1759" i="9"/>
  <c r="A1758" i="9"/>
  <c r="A1757" i="9"/>
  <c r="A1756" i="9"/>
  <c r="A1755" i="9"/>
  <c r="A1754" i="9"/>
  <c r="A1753" i="9"/>
  <c r="A1752" i="9"/>
  <c r="A1751" i="9"/>
  <c r="A1750" i="9"/>
  <c r="A1749" i="9"/>
  <c r="A1748" i="9"/>
  <c r="A1747" i="9"/>
  <c r="A1746" i="9"/>
  <c r="A1745" i="9"/>
  <c r="A1744" i="9"/>
  <c r="A1743" i="9"/>
  <c r="A1742" i="9"/>
  <c r="A1741" i="9"/>
  <c r="A1740" i="9"/>
  <c r="A1739" i="9"/>
  <c r="A1738" i="9"/>
  <c r="A1737" i="9"/>
  <c r="A1736" i="9"/>
  <c r="A1735" i="9"/>
  <c r="A1734" i="9"/>
  <c r="A1733" i="9"/>
  <c r="A1732" i="9"/>
  <c r="A1731" i="9"/>
  <c r="A1730" i="9"/>
  <c r="A1729" i="9"/>
  <c r="A1728" i="9"/>
  <c r="A1727" i="9"/>
  <c r="A1726" i="9"/>
  <c r="A1725" i="9"/>
  <c r="A1724" i="9"/>
  <c r="A1723" i="9"/>
  <c r="A1722" i="9"/>
  <c r="A1721" i="9"/>
  <c r="A1720" i="9"/>
  <c r="A1719" i="9"/>
  <c r="A1718" i="9"/>
  <c r="A1717" i="9"/>
  <c r="A1716" i="9"/>
  <c r="A1715" i="9"/>
  <c r="A1714" i="9"/>
  <c r="A1713" i="9"/>
  <c r="A1712" i="9"/>
  <c r="A1711" i="9"/>
  <c r="A1710" i="9"/>
  <c r="A1709" i="9"/>
  <c r="A1708" i="9"/>
  <c r="A1707" i="9"/>
  <c r="A1706" i="9"/>
  <c r="A1705" i="9"/>
  <c r="A1704" i="9"/>
  <c r="A1703" i="9"/>
  <c r="A1702" i="9"/>
  <c r="A1701" i="9"/>
  <c r="A1700" i="9"/>
  <c r="A1699" i="9"/>
  <c r="A1698" i="9"/>
  <c r="A1697" i="9"/>
  <c r="A1696" i="9"/>
  <c r="A1695" i="9"/>
  <c r="A1694" i="9"/>
  <c r="A1693" i="9"/>
  <c r="A1692" i="9"/>
  <c r="A1691" i="9"/>
  <c r="A1690" i="9"/>
  <c r="A1689" i="9"/>
  <c r="A1688" i="9"/>
  <c r="A1687" i="9"/>
  <c r="A1686" i="9"/>
  <c r="A1685" i="9"/>
  <c r="A1684" i="9"/>
  <c r="A1683" i="9"/>
  <c r="A1682" i="9"/>
  <c r="A1681" i="9"/>
  <c r="A1680" i="9"/>
  <c r="A1679" i="9"/>
  <c r="A1678" i="9"/>
  <c r="A1677" i="9"/>
  <c r="A1676" i="9"/>
  <c r="A1675" i="9"/>
  <c r="A1674" i="9"/>
  <c r="A1673" i="9"/>
  <c r="A1672" i="9"/>
  <c r="A1671" i="9"/>
  <c r="A1670" i="9"/>
  <c r="A1669" i="9"/>
  <c r="A1668" i="9"/>
  <c r="A1667" i="9"/>
  <c r="A1666" i="9"/>
  <c r="A1665" i="9"/>
  <c r="A1664" i="9"/>
  <c r="A1663" i="9"/>
  <c r="A1662" i="9"/>
  <c r="A1661" i="9"/>
  <c r="A1660" i="9"/>
  <c r="A1659" i="9"/>
  <c r="A1658" i="9"/>
  <c r="A1657" i="9"/>
  <c r="A1656" i="9"/>
  <c r="A1655" i="9"/>
  <c r="A1654" i="9"/>
  <c r="A1653" i="9"/>
  <c r="A1652" i="9"/>
  <c r="A1651" i="9"/>
  <c r="A1650" i="9"/>
  <c r="A1649" i="9"/>
  <c r="A1648" i="9"/>
  <c r="A1647" i="9"/>
  <c r="A1646" i="9"/>
  <c r="A1645" i="9"/>
  <c r="A1644" i="9"/>
  <c r="A1643" i="9"/>
  <c r="A1642" i="9"/>
  <c r="A1641" i="9"/>
  <c r="A1640" i="9"/>
  <c r="A1639" i="9"/>
  <c r="A1638" i="9"/>
  <c r="A1637" i="9"/>
  <c r="A1636" i="9"/>
  <c r="A1635" i="9"/>
  <c r="A1634" i="9"/>
  <c r="A1633" i="9"/>
  <c r="A1632" i="9"/>
  <c r="A1631" i="9"/>
  <c r="A1630" i="9"/>
  <c r="A1629" i="9"/>
  <c r="A1628" i="9"/>
  <c r="A1627" i="9"/>
  <c r="A1626" i="9"/>
  <c r="A1625" i="9"/>
  <c r="A1624" i="9"/>
  <c r="A1623" i="9"/>
  <c r="A1622" i="9"/>
  <c r="A1621" i="9"/>
  <c r="A1620" i="9"/>
  <c r="A1619" i="9"/>
  <c r="A1618" i="9"/>
  <c r="A1617" i="9"/>
  <c r="A1616" i="9"/>
  <c r="A1615" i="9"/>
  <c r="A1614" i="9"/>
  <c r="A1613" i="9"/>
  <c r="A1612" i="9"/>
  <c r="A1611" i="9"/>
  <c r="A1610" i="9"/>
  <c r="A1609" i="9"/>
  <c r="A1608" i="9"/>
  <c r="A1607" i="9"/>
  <c r="A1606" i="9"/>
  <c r="A1605" i="9"/>
  <c r="A1604" i="9"/>
  <c r="A1603" i="9"/>
  <c r="A1602" i="9"/>
  <c r="A1601" i="9"/>
  <c r="A1600" i="9"/>
  <c r="A1599" i="9"/>
  <c r="A1598" i="9"/>
  <c r="A1597" i="9"/>
  <c r="A1596" i="9"/>
  <c r="A1595" i="9"/>
  <c r="A1594" i="9"/>
  <c r="A1593" i="9"/>
  <c r="A1592" i="9"/>
  <c r="A1591" i="9"/>
  <c r="A1590" i="9"/>
  <c r="A1589" i="9"/>
  <c r="A1588" i="9"/>
  <c r="A1587" i="9"/>
  <c r="A1586" i="9"/>
  <c r="A1585" i="9"/>
  <c r="A1584" i="9"/>
  <c r="A1583" i="9"/>
  <c r="A1582" i="9"/>
  <c r="A1581" i="9"/>
  <c r="A1580" i="9"/>
  <c r="A1579" i="9"/>
  <c r="A1578" i="9"/>
  <c r="A1577" i="9"/>
  <c r="A1576" i="9"/>
  <c r="A1575" i="9"/>
  <c r="A1574" i="9"/>
  <c r="A1573" i="9"/>
  <c r="A1572" i="9"/>
  <c r="A1571" i="9"/>
  <c r="A1570" i="9"/>
  <c r="A1569" i="9"/>
  <c r="A1568" i="9"/>
  <c r="A1567" i="9"/>
  <c r="A1566" i="9"/>
  <c r="A1565" i="9"/>
  <c r="A1564" i="9"/>
  <c r="A1563" i="9"/>
  <c r="A1562" i="9"/>
  <c r="A1561" i="9"/>
  <c r="A1560" i="9"/>
  <c r="A1559" i="9"/>
  <c r="A1558" i="9"/>
  <c r="A1557" i="9"/>
  <c r="A1556" i="9"/>
  <c r="A1555" i="9"/>
  <c r="A1554" i="9"/>
  <c r="A1553" i="9"/>
  <c r="A1552" i="9"/>
  <c r="A1551" i="9"/>
  <c r="A1550" i="9"/>
  <c r="A1549" i="9"/>
  <c r="A1548" i="9"/>
  <c r="A1547" i="9"/>
  <c r="A1546" i="9"/>
  <c r="A1545" i="9"/>
  <c r="A1544" i="9"/>
  <c r="A1543" i="9"/>
  <c r="A1542" i="9"/>
  <c r="A1541" i="9"/>
  <c r="A1540" i="9"/>
  <c r="A1539" i="9"/>
  <c r="A1538" i="9"/>
  <c r="A1537" i="9"/>
  <c r="A1536" i="9"/>
  <c r="A1535" i="9"/>
  <c r="A1534" i="9"/>
  <c r="A1533" i="9"/>
  <c r="A1532" i="9"/>
  <c r="A1531" i="9"/>
  <c r="A1530" i="9"/>
  <c r="A1529" i="9"/>
  <c r="A1528" i="9"/>
  <c r="A1527" i="9"/>
  <c r="A1526" i="9"/>
  <c r="A1525" i="9"/>
  <c r="A1524" i="9"/>
  <c r="A1523" i="9"/>
  <c r="A1522" i="9"/>
  <c r="A1521" i="9"/>
  <c r="A1520" i="9"/>
  <c r="A1519" i="9"/>
  <c r="A1518" i="9"/>
  <c r="A1517" i="9"/>
  <c r="A1516" i="9"/>
  <c r="A1515" i="9"/>
  <c r="A1514" i="9"/>
  <c r="A1513" i="9"/>
  <c r="A1512" i="9"/>
  <c r="A1511" i="9"/>
  <c r="A1510" i="9"/>
  <c r="A1509" i="9"/>
  <c r="A1508" i="9"/>
  <c r="A1507" i="9"/>
  <c r="A1506" i="9"/>
  <c r="A1505" i="9"/>
  <c r="A1504" i="9"/>
  <c r="A1503" i="9"/>
  <c r="A1502" i="9"/>
  <c r="A1501" i="9"/>
  <c r="A1500" i="9"/>
  <c r="A1499" i="9"/>
  <c r="A1498" i="9"/>
  <c r="A1497" i="9"/>
  <c r="A1496" i="9"/>
  <c r="A1495" i="9"/>
  <c r="A1494" i="9"/>
  <c r="A1493" i="9"/>
  <c r="A1492" i="9"/>
  <c r="A1491" i="9"/>
  <c r="A1490" i="9"/>
  <c r="A1489" i="9"/>
  <c r="A1488" i="9"/>
  <c r="A1487" i="9"/>
  <c r="A1486" i="9"/>
  <c r="A1485" i="9"/>
  <c r="A1484" i="9"/>
  <c r="A1483" i="9"/>
  <c r="A1482" i="9"/>
  <c r="A1481" i="9"/>
  <c r="A1480" i="9"/>
  <c r="A1479" i="9"/>
  <c r="A1478" i="9"/>
  <c r="A1477" i="9"/>
  <c r="A1476" i="9"/>
  <c r="A1475" i="9"/>
  <c r="A1474" i="9"/>
  <c r="A1473" i="9"/>
  <c r="A1472" i="9"/>
  <c r="A1471" i="9"/>
  <c r="A1470" i="9"/>
  <c r="A1469" i="9"/>
  <c r="A1468" i="9"/>
  <c r="A1467" i="9"/>
  <c r="A1466" i="9"/>
  <c r="A1465" i="9"/>
  <c r="A1464" i="9"/>
  <c r="A1463" i="9"/>
  <c r="A1462" i="9"/>
  <c r="A1461" i="9"/>
  <c r="A1460" i="9"/>
  <c r="A1459" i="9"/>
  <c r="A1458" i="9"/>
  <c r="A1457" i="9"/>
  <c r="A1456" i="9"/>
  <c r="A1455" i="9"/>
  <c r="A1454" i="9"/>
  <c r="A1453" i="9"/>
  <c r="A1452" i="9"/>
  <c r="A1451" i="9"/>
  <c r="A1450" i="9"/>
  <c r="A1449" i="9"/>
  <c r="A1448" i="9"/>
  <c r="A1447" i="9"/>
  <c r="A1446" i="9"/>
  <c r="A1445" i="9"/>
  <c r="A1444" i="9"/>
  <c r="A1443" i="9"/>
  <c r="A1442" i="9"/>
  <c r="A1441" i="9"/>
  <c r="A1440" i="9"/>
  <c r="A1439" i="9"/>
  <c r="A1438" i="9"/>
  <c r="A1437" i="9"/>
  <c r="A1436" i="9"/>
  <c r="A1435" i="9"/>
  <c r="A1434" i="9"/>
  <c r="A1433" i="9"/>
  <c r="A1432" i="9"/>
  <c r="A1431" i="9"/>
  <c r="A1430" i="9"/>
  <c r="A1429" i="9"/>
  <c r="A1428" i="9"/>
  <c r="A1427" i="9"/>
  <c r="A1426" i="9"/>
  <c r="A1425" i="9"/>
  <c r="A1424" i="9"/>
  <c r="A1423" i="9"/>
  <c r="A1422" i="9"/>
  <c r="A1421" i="9"/>
  <c r="A1420" i="9"/>
  <c r="A1419" i="9"/>
  <c r="A1418" i="9"/>
  <c r="A1417" i="9"/>
  <c r="A1416" i="9"/>
  <c r="A1415" i="9"/>
  <c r="A1414" i="9"/>
  <c r="A1413" i="9"/>
  <c r="A1412" i="9"/>
  <c r="A1411" i="9"/>
  <c r="A1410" i="9"/>
  <c r="A1409" i="9"/>
  <c r="A1408" i="9"/>
  <c r="A1407" i="9"/>
  <c r="A1406" i="9"/>
  <c r="A1405" i="9"/>
  <c r="A1404" i="9"/>
  <c r="A1403" i="9"/>
  <c r="A1402" i="9"/>
  <c r="A1401" i="9"/>
  <c r="A1400" i="9"/>
  <c r="A1399" i="9"/>
  <c r="A1398" i="9"/>
  <c r="A1397" i="9"/>
  <c r="A1396" i="9"/>
  <c r="A1395" i="9"/>
  <c r="A1394" i="9"/>
  <c r="A1393" i="9"/>
  <c r="A1392" i="9"/>
  <c r="A1391" i="9"/>
  <c r="A1390" i="9"/>
  <c r="A1389" i="9"/>
  <c r="A1388" i="9"/>
  <c r="A1387" i="9"/>
  <c r="A1386" i="9"/>
  <c r="A1385" i="9"/>
  <c r="A1384" i="9"/>
  <c r="A1383" i="9"/>
  <c r="A1382" i="9"/>
  <c r="A1381" i="9"/>
  <c r="A1380" i="9"/>
  <c r="A1379" i="9"/>
  <c r="A1378" i="9"/>
  <c r="A1377" i="9"/>
  <c r="A1376" i="9"/>
  <c r="A1375" i="9"/>
  <c r="A1374" i="9"/>
  <c r="A1373" i="9"/>
  <c r="A1372" i="9"/>
  <c r="A1371" i="9"/>
  <c r="A1370" i="9"/>
  <c r="A1369" i="9"/>
  <c r="A1368" i="9"/>
  <c r="A1367" i="9"/>
  <c r="A1366" i="9"/>
  <c r="A1365" i="9"/>
  <c r="A1364" i="9"/>
  <c r="A1363" i="9"/>
  <c r="A1362" i="9"/>
  <c r="A1361" i="9"/>
  <c r="A1360" i="9"/>
  <c r="A1359" i="9"/>
  <c r="A1358" i="9"/>
  <c r="A1357" i="9"/>
  <c r="A1356" i="9"/>
  <c r="A1355" i="9"/>
  <c r="A1354" i="9"/>
  <c r="A1353" i="9"/>
  <c r="A1352" i="9"/>
  <c r="A1351" i="9"/>
  <c r="A1350" i="9"/>
  <c r="A1349" i="9"/>
  <c r="A1348" i="9"/>
  <c r="A1347" i="9"/>
  <c r="A1346" i="9"/>
  <c r="A1345" i="9"/>
  <c r="A1344" i="9"/>
  <c r="A1343" i="9"/>
  <c r="A1342" i="9"/>
  <c r="A1341" i="9"/>
  <c r="A1340" i="9"/>
  <c r="A1339" i="9"/>
  <c r="A1338" i="9"/>
  <c r="A1337" i="9"/>
  <c r="A1336" i="9"/>
  <c r="A1335" i="9"/>
  <c r="A1334" i="9"/>
  <c r="A1333" i="9"/>
  <c r="A1332" i="9"/>
  <c r="A1331" i="9"/>
  <c r="A1330" i="9"/>
  <c r="A1329" i="9"/>
  <c r="A1328" i="9"/>
  <c r="A1327" i="9"/>
  <c r="A1326" i="9"/>
  <c r="A1325" i="9"/>
  <c r="A1324" i="9"/>
  <c r="A1323" i="9"/>
  <c r="A1322" i="9"/>
  <c r="A1321" i="9"/>
  <c r="A1320" i="9"/>
  <c r="A1319" i="9"/>
  <c r="A1318" i="9"/>
  <c r="A1317" i="9"/>
  <c r="A1316" i="9"/>
  <c r="A1315" i="9"/>
  <c r="A1314" i="9"/>
  <c r="A1313" i="9"/>
  <c r="A1312" i="9"/>
  <c r="A1311" i="9"/>
  <c r="A1310" i="9"/>
  <c r="A1309" i="9"/>
  <c r="A1308" i="9"/>
  <c r="A1307" i="9"/>
  <c r="A1306" i="9"/>
  <c r="A1305" i="9"/>
  <c r="A1304" i="9"/>
  <c r="A1303" i="9"/>
  <c r="A1302" i="9"/>
  <c r="A1301" i="9"/>
  <c r="A1300" i="9"/>
  <c r="A1299" i="9"/>
  <c r="A1298" i="9"/>
  <c r="A1297" i="9"/>
  <c r="A1296" i="9"/>
  <c r="A1295" i="9"/>
  <c r="A1294" i="9"/>
  <c r="A1293" i="9"/>
  <c r="A1292" i="9"/>
  <c r="A1291" i="9"/>
  <c r="A1290" i="9"/>
  <c r="A1289" i="9"/>
  <c r="A1288" i="9"/>
  <c r="A1287" i="9"/>
  <c r="A1286" i="9"/>
  <c r="A1285" i="9"/>
  <c r="A1284" i="9"/>
  <c r="A1283" i="9"/>
  <c r="A1282" i="9"/>
  <c r="A1281" i="9"/>
  <c r="A1280" i="9"/>
  <c r="A1279" i="9"/>
  <c r="A1278" i="9"/>
  <c r="A1277" i="9"/>
  <c r="A1276" i="9"/>
  <c r="A1275" i="9"/>
  <c r="A1274" i="9"/>
  <c r="A1273" i="9"/>
  <c r="A1272" i="9"/>
  <c r="A1271" i="9"/>
  <c r="A1270" i="9"/>
  <c r="A1269" i="9"/>
  <c r="A1268" i="9"/>
  <c r="A1267" i="9"/>
  <c r="A1266" i="9"/>
  <c r="A1265" i="9"/>
  <c r="A1264" i="9"/>
  <c r="A1263" i="9"/>
  <c r="A1262" i="9"/>
  <c r="A1261" i="9"/>
  <c r="A1260" i="9"/>
  <c r="A1259" i="9"/>
  <c r="A1258" i="9"/>
  <c r="A1257" i="9"/>
  <c r="A1256" i="9"/>
  <c r="A1255" i="9"/>
  <c r="A1254" i="9"/>
  <c r="A1253" i="9"/>
  <c r="A1252" i="9"/>
  <c r="A1251" i="9"/>
  <c r="A1250" i="9"/>
  <c r="A1249" i="9"/>
  <c r="A1248" i="9"/>
  <c r="A1247" i="9"/>
  <c r="A1246" i="9"/>
  <c r="A1245" i="9"/>
  <c r="A1244" i="9"/>
  <c r="A1243" i="9"/>
  <c r="A1242" i="9"/>
  <c r="A1241" i="9"/>
  <c r="A1240" i="9"/>
  <c r="A1239" i="9"/>
  <c r="A1238" i="9"/>
  <c r="A1237" i="9"/>
  <c r="A1236" i="9"/>
  <c r="A1235" i="9"/>
  <c r="A1234" i="9"/>
  <c r="A1233" i="9"/>
  <c r="A1232" i="9"/>
  <c r="A1231" i="9"/>
  <c r="A1230" i="9"/>
  <c r="A1229" i="9"/>
  <c r="A1228" i="9"/>
  <c r="A1227" i="9"/>
  <c r="A1226" i="9"/>
  <c r="A1225" i="9"/>
  <c r="A1224" i="9"/>
  <c r="A1223" i="9"/>
  <c r="A1222" i="9"/>
  <c r="A1221" i="9"/>
  <c r="A1220" i="9"/>
  <c r="A1219" i="9"/>
  <c r="A1218" i="9"/>
  <c r="A1217" i="9"/>
  <c r="A1216" i="9"/>
  <c r="A1215" i="9"/>
  <c r="A1214" i="9"/>
  <c r="A1213" i="9"/>
  <c r="A1212" i="9"/>
  <c r="A1211" i="9"/>
  <c r="A1210" i="9"/>
  <c r="A1209" i="9"/>
  <c r="A1208" i="9"/>
  <c r="A1207" i="9"/>
  <c r="A1206" i="9"/>
  <c r="A1205" i="9"/>
  <c r="A1204" i="9"/>
  <c r="A1203" i="9"/>
  <c r="A1202" i="9"/>
  <c r="A1201" i="9"/>
  <c r="A1200" i="9"/>
  <c r="A1199" i="9"/>
  <c r="A1198" i="9"/>
  <c r="A1197" i="9"/>
  <c r="A1196" i="9"/>
  <c r="A1195" i="9"/>
  <c r="A1194" i="9"/>
  <c r="A1193" i="9"/>
  <c r="A1192" i="9"/>
  <c r="A1191" i="9"/>
  <c r="A1190" i="9"/>
  <c r="A1189" i="9"/>
  <c r="A1188" i="9"/>
  <c r="A1187" i="9"/>
  <c r="A1186" i="9"/>
  <c r="A1185" i="9"/>
  <c r="A1184" i="9"/>
  <c r="A1183" i="9"/>
  <c r="A1182" i="9"/>
  <c r="A1181" i="9"/>
  <c r="A1180" i="9"/>
  <c r="A1179" i="9"/>
  <c r="A1178" i="9"/>
  <c r="A1177" i="9"/>
  <c r="A1176" i="9"/>
  <c r="A1175" i="9"/>
  <c r="A1174" i="9"/>
  <c r="A1173" i="9"/>
  <c r="A1172" i="9"/>
  <c r="A1171" i="9"/>
  <c r="A1170" i="9"/>
  <c r="A1169" i="9"/>
  <c r="A1168" i="9"/>
  <c r="A1167" i="9"/>
  <c r="A1166" i="9"/>
  <c r="A1165" i="9"/>
  <c r="A1164" i="9"/>
  <c r="A1163" i="9"/>
  <c r="A1162" i="9"/>
  <c r="A1161" i="9"/>
  <c r="A1160" i="9"/>
  <c r="A1159" i="9"/>
  <c r="A1158" i="9"/>
  <c r="A1157" i="9"/>
  <c r="A1156" i="9"/>
  <c r="A1155" i="9"/>
  <c r="A1154" i="9"/>
  <c r="A1153" i="9"/>
  <c r="A1152" i="9"/>
  <c r="A1151" i="9"/>
  <c r="A1150" i="9"/>
  <c r="A1149" i="9"/>
  <c r="A1148" i="9"/>
  <c r="A1147" i="9"/>
  <c r="A1146" i="9"/>
  <c r="A1145" i="9"/>
  <c r="A1144" i="9"/>
  <c r="A1143" i="9"/>
  <c r="A1142" i="9"/>
  <c r="A1141" i="9"/>
  <c r="A1140" i="9"/>
  <c r="A1139" i="9"/>
  <c r="A1138" i="9"/>
  <c r="A1137" i="9"/>
  <c r="A1136" i="9"/>
  <c r="A1135" i="9"/>
  <c r="A1134" i="9"/>
  <c r="A1133" i="9"/>
  <c r="A1132" i="9"/>
  <c r="A1131" i="9"/>
  <c r="A1130" i="9"/>
  <c r="A1129" i="9"/>
  <c r="A1128" i="9"/>
  <c r="A1127" i="9"/>
  <c r="A1126" i="9"/>
  <c r="A1125" i="9"/>
  <c r="A1124" i="9"/>
  <c r="A1123" i="9"/>
  <c r="A1122" i="9"/>
  <c r="A1121" i="9"/>
  <c r="A1120" i="9"/>
  <c r="A1119" i="9"/>
  <c r="A1118" i="9"/>
  <c r="A1117" i="9"/>
  <c r="A1116" i="9"/>
  <c r="A1115" i="9"/>
  <c r="A1114" i="9"/>
  <c r="A1113" i="9"/>
  <c r="A1112" i="9"/>
  <c r="A1111" i="9"/>
  <c r="A1110" i="9"/>
  <c r="A1109" i="9"/>
  <c r="A1108" i="9"/>
  <c r="A1107" i="9"/>
  <c r="A1106" i="9"/>
  <c r="A1105" i="9"/>
  <c r="A1104" i="9"/>
  <c r="A1103" i="9"/>
  <c r="A1102" i="9"/>
  <c r="A1101" i="9"/>
  <c r="A1100" i="9"/>
  <c r="A1099" i="9"/>
  <c r="A1098" i="9"/>
  <c r="A1097" i="9"/>
  <c r="A1096" i="9"/>
  <c r="A1095" i="9"/>
  <c r="A1094" i="9"/>
  <c r="A1093" i="9"/>
  <c r="A1092" i="9"/>
  <c r="A1091" i="9"/>
  <c r="A1090" i="9"/>
  <c r="A1089" i="9"/>
  <c r="A1088" i="9"/>
  <c r="A1087" i="9"/>
  <c r="A1086" i="9"/>
  <c r="A1085" i="9"/>
  <c r="A1084" i="9"/>
  <c r="A1083" i="9"/>
  <c r="A1082" i="9"/>
  <c r="A1081" i="9"/>
  <c r="A1080" i="9"/>
  <c r="A1079" i="9"/>
  <c r="A1078" i="9"/>
  <c r="A1077" i="9"/>
  <c r="A1076" i="9"/>
  <c r="A1075" i="9"/>
  <c r="A1074" i="9"/>
  <c r="A1073" i="9"/>
  <c r="A1072" i="9"/>
  <c r="A1071" i="9"/>
  <c r="A1070" i="9"/>
  <c r="A1069" i="9"/>
  <c r="A1068" i="9"/>
  <c r="A1067" i="9"/>
  <c r="A1066" i="9"/>
  <c r="A1065" i="9"/>
  <c r="A1064" i="9"/>
  <c r="A1063" i="9"/>
  <c r="A1062" i="9"/>
  <c r="A1061" i="9"/>
  <c r="A1060" i="9"/>
  <c r="A1059" i="9"/>
  <c r="A1058" i="9"/>
  <c r="A1057" i="9"/>
  <c r="A1056" i="9"/>
  <c r="A1055" i="9"/>
  <c r="A1054" i="9"/>
  <c r="A1053" i="9"/>
  <c r="A1052" i="9"/>
  <c r="A1051" i="9"/>
  <c r="A1050" i="9"/>
  <c r="A1049" i="9"/>
  <c r="A1048" i="9"/>
  <c r="A1047" i="9"/>
  <c r="A1046" i="9"/>
  <c r="A1045" i="9"/>
  <c r="A1044" i="9"/>
  <c r="A1043" i="9"/>
  <c r="A1042" i="9"/>
  <c r="A1041" i="9"/>
  <c r="A1040" i="9"/>
  <c r="A1039" i="9"/>
  <c r="A1038" i="9"/>
  <c r="A1037" i="9"/>
  <c r="A1036" i="9"/>
  <c r="A1035" i="9"/>
  <c r="A1034" i="9"/>
  <c r="A1033" i="9"/>
  <c r="A1032" i="9"/>
  <c r="A1031" i="9"/>
  <c r="A1030" i="9"/>
  <c r="A1029" i="9"/>
  <c r="A1028" i="9"/>
  <c r="A1027" i="9"/>
  <c r="A1026" i="9"/>
  <c r="A1025" i="9"/>
  <c r="A1024" i="9"/>
  <c r="A1023" i="9"/>
  <c r="A1022" i="9"/>
  <c r="A1021" i="9"/>
  <c r="A1020" i="9"/>
  <c r="A1019" i="9"/>
  <c r="A1018" i="9"/>
  <c r="A1017" i="9"/>
  <c r="A1016" i="9"/>
  <c r="A1015" i="9"/>
  <c r="A1014" i="9"/>
  <c r="A1013" i="9"/>
  <c r="A1012" i="9"/>
  <c r="A1011" i="9"/>
  <c r="A1010" i="9"/>
  <c r="A1009" i="9"/>
  <c r="A1008" i="9"/>
  <c r="A1007" i="9"/>
  <c r="A1006" i="9"/>
  <c r="A1005" i="9"/>
  <c r="A1004" i="9"/>
  <c r="A1003" i="9"/>
  <c r="A1002" i="9"/>
  <c r="A1001" i="9"/>
  <c r="A1000" i="9"/>
  <c r="A999" i="9"/>
  <c r="A998" i="9"/>
  <c r="A997" i="9"/>
  <c r="A996" i="9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F12" i="9" s="1" a="1"/>
  <c r="F12" i="9" s="1"/>
  <c r="E13" i="9"/>
  <c r="F13" i="9" s="1" a="1"/>
  <c r="F13" i="9" s="1"/>
  <c r="A13" i="9"/>
  <c r="A12" i="9"/>
  <c r="F7" i="8"/>
  <c r="D57" i="7"/>
  <c r="H56" i="7"/>
  <c r="J56" i="7"/>
  <c r="I56" i="7"/>
  <c r="J55" i="7"/>
  <c r="I55" i="7"/>
  <c r="H55" i="7"/>
  <c r="J54" i="7"/>
  <c r="I54" i="7"/>
  <c r="H54" i="7"/>
  <c r="J53" i="7"/>
  <c r="I53" i="7"/>
  <c r="H53" i="7"/>
  <c r="G52" i="7"/>
  <c r="J52" i="7" s="1"/>
  <c r="J50" i="7"/>
  <c r="I49" i="7"/>
  <c r="H49" i="7"/>
  <c r="J49" i="7"/>
  <c r="G48" i="7"/>
  <c r="G51" i="7" s="1"/>
  <c r="F57" i="7"/>
  <c r="J48" i="7"/>
  <c r="C57" i="7"/>
  <c r="D39" i="7"/>
  <c r="H38" i="7"/>
  <c r="J38" i="7"/>
  <c r="I38" i="7"/>
  <c r="J37" i="7"/>
  <c r="G36" i="7"/>
  <c r="H36" i="7" s="1"/>
  <c r="I35" i="7"/>
  <c r="H35" i="7"/>
  <c r="J35" i="7"/>
  <c r="H34" i="7"/>
  <c r="J34" i="7"/>
  <c r="I34" i="7"/>
  <c r="H33" i="7"/>
  <c r="J33" i="7"/>
  <c r="I33" i="7"/>
  <c r="J32" i="7"/>
  <c r="I32" i="7"/>
  <c r="H32" i="7"/>
  <c r="J31" i="7"/>
  <c r="I31" i="7"/>
  <c r="H31" i="7"/>
  <c r="J30" i="7"/>
  <c r="I30" i="7"/>
  <c r="H30" i="7"/>
  <c r="I20" i="7"/>
  <c r="I19" i="7"/>
  <c r="H19" i="7"/>
  <c r="J19" i="7"/>
  <c r="H18" i="7"/>
  <c r="J18" i="7"/>
  <c r="I18" i="7"/>
  <c r="H17" i="7"/>
  <c r="J17" i="7"/>
  <c r="I17" i="7"/>
  <c r="G16" i="7"/>
  <c r="J16" i="7"/>
  <c r="I16" i="7"/>
  <c r="H16" i="7"/>
  <c r="G15" i="7"/>
  <c r="G21" i="7" s="1"/>
  <c r="J15" i="7"/>
  <c r="I15" i="7"/>
  <c r="H14" i="7"/>
  <c r="I13" i="7"/>
  <c r="J13" i="7"/>
  <c r="I12" i="7"/>
  <c r="J12" i="7"/>
  <c r="F21" i="7"/>
  <c r="E21" i="7"/>
  <c r="D21" i="7"/>
  <c r="C21" i="7"/>
  <c r="J3" i="7"/>
  <c r="H3" i="7"/>
  <c r="G3" i="7"/>
  <c r="D33" i="6"/>
  <c r="D32" i="6"/>
  <c r="D31" i="6"/>
  <c r="D30" i="6"/>
  <c r="D29" i="6"/>
  <c r="D28" i="6"/>
  <c r="D27" i="6"/>
  <c r="D26" i="6"/>
  <c r="C34" i="6"/>
  <c r="B34" i="6"/>
  <c r="D20" i="6"/>
  <c r="D19" i="6"/>
  <c r="D18" i="6"/>
  <c r="D17" i="6"/>
  <c r="D16" i="6"/>
  <c r="D15" i="6"/>
  <c r="D14" i="6"/>
  <c r="D13" i="6"/>
  <c r="C21" i="6"/>
  <c r="B21" i="6"/>
  <c r="D7" i="6"/>
  <c r="D6" i="6"/>
  <c r="D5" i="6"/>
  <c r="D4" i="6"/>
  <c r="C8" i="6"/>
  <c r="D3" i="6"/>
  <c r="F3" i="5"/>
  <c r="E4" i="5"/>
  <c r="F4" i="5"/>
  <c r="F5" i="5"/>
  <c r="H12" i="9" l="1"/>
  <c r="H13" i="9"/>
  <c r="E14" i="9"/>
  <c r="I10" i="8"/>
  <c r="E7" i="8"/>
  <c r="I11" i="8"/>
  <c r="I12" i="8"/>
  <c r="I8" i="8"/>
  <c r="I9" i="8"/>
  <c r="I7" i="8"/>
  <c r="H51" i="7"/>
  <c r="J51" i="7"/>
  <c r="J57" i="7" s="1"/>
  <c r="C45" i="7" s="1"/>
  <c r="I45" i="7" s="1"/>
  <c r="P7" i="7" s="1"/>
  <c r="I51" i="7"/>
  <c r="H39" i="7"/>
  <c r="C25" i="7" s="1"/>
  <c r="I25" i="7" s="1"/>
  <c r="N5" i="7" s="1"/>
  <c r="I39" i="7"/>
  <c r="C26" i="7" s="1"/>
  <c r="I26" i="7" s="1"/>
  <c r="O5" i="7" s="1"/>
  <c r="E57" i="7"/>
  <c r="H12" i="7"/>
  <c r="H15" i="7"/>
  <c r="H50" i="7"/>
  <c r="C39" i="7"/>
  <c r="H20" i="7"/>
  <c r="E39" i="7"/>
  <c r="H52" i="7"/>
  <c r="H13" i="7"/>
  <c r="F39" i="7"/>
  <c r="I50" i="7"/>
  <c r="I52" i="7"/>
  <c r="J20" i="7"/>
  <c r="I36" i="7"/>
  <c r="G39" i="7"/>
  <c r="H48" i="7"/>
  <c r="G57" i="7"/>
  <c r="H11" i="7"/>
  <c r="J36" i="7"/>
  <c r="J39" i="7" s="1"/>
  <c r="C27" i="7" s="1"/>
  <c r="I27" i="7" s="1"/>
  <c r="P5" i="7" s="1"/>
  <c r="I48" i="7"/>
  <c r="I57" i="7" s="1"/>
  <c r="C44" i="7" s="1"/>
  <c r="I44" i="7" s="1"/>
  <c r="O7" i="7" s="1"/>
  <c r="I11" i="7"/>
  <c r="I21" i="7" s="1"/>
  <c r="C7" i="7" s="1"/>
  <c r="I7" i="7" s="1"/>
  <c r="O6" i="7" s="1"/>
  <c r="J11" i="7"/>
  <c r="J21" i="7" s="1"/>
  <c r="C8" i="7" s="1"/>
  <c r="I8" i="7" s="1"/>
  <c r="P6" i="7" s="1"/>
  <c r="D8" i="6"/>
  <c r="I3" i="6" s="1"/>
  <c r="B8" i="6"/>
  <c r="D25" i="6"/>
  <c r="D34" i="6" s="1"/>
  <c r="I4" i="6" s="1"/>
  <c r="D12" i="6"/>
  <c r="D21" i="6" s="1"/>
  <c r="I2" i="6" s="1"/>
  <c r="I5" i="6" s="1"/>
  <c r="P8" i="7" l="1"/>
  <c r="E15" i="9"/>
  <c r="F14" i="9" a="1"/>
  <c r="F14" i="9" s="1"/>
  <c r="H21" i="7"/>
  <c r="C6" i="7" s="1"/>
  <c r="I6" i="7" s="1"/>
  <c r="N6" i="7" s="1"/>
  <c r="H57" i="7"/>
  <c r="C43" i="7" s="1"/>
  <c r="I43" i="7" s="1"/>
  <c r="N7" i="7" s="1"/>
  <c r="O8" i="7"/>
  <c r="N8" i="7"/>
  <c r="H14" i="9" l="1"/>
  <c r="F15" i="9" a="1"/>
  <c r="F15" i="9" s="1"/>
  <c r="E16" i="9"/>
  <c r="E17" i="9" l="1"/>
  <c r="F16" i="9" a="1"/>
  <c r="F16" i="9" s="1"/>
  <c r="H15" i="9"/>
  <c r="H16" i="9" l="1"/>
  <c r="F17" i="9" a="1"/>
  <c r="F17" i="9" s="1"/>
  <c r="E18" i="9"/>
  <c r="F18" i="9" l="1" a="1"/>
  <c r="F18" i="9" s="1"/>
  <c r="E19" i="9"/>
  <c r="H17" i="9"/>
  <c r="E20" i="9" l="1"/>
  <c r="F19" i="9" a="1"/>
  <c r="F19" i="9" s="1"/>
  <c r="H18" i="9"/>
  <c r="H19" i="9" l="1"/>
  <c r="F20" i="9" a="1"/>
  <c r="F20" i="9" s="1"/>
  <c r="E21" i="9"/>
  <c r="E22" i="9" l="1"/>
  <c r="F21" i="9" a="1"/>
  <c r="F21" i="9" s="1"/>
  <c r="H20" i="9"/>
  <c r="E23" i="9" l="1"/>
  <c r="F22" i="9" a="1"/>
  <c r="F22" i="9" s="1"/>
  <c r="H21" i="9"/>
  <c r="H22" i="9" l="1"/>
  <c r="E24" i="9"/>
  <c r="F23" i="9" a="1"/>
  <c r="F23" i="9" s="1"/>
  <c r="H23" i="9" l="1"/>
  <c r="E25" i="9"/>
  <c r="F24" i="9" a="1"/>
  <c r="F24" i="9" s="1"/>
  <c r="H24" i="9" l="1"/>
  <c r="E26" i="9"/>
  <c r="F25" i="9" a="1"/>
  <c r="F25" i="9" s="1"/>
  <c r="H25" i="9" l="1"/>
  <c r="E27" i="9"/>
  <c r="F26" i="9" a="1"/>
  <c r="F26" i="9" s="1"/>
  <c r="H26" i="9" l="1"/>
  <c r="F27" i="9" a="1"/>
  <c r="F27" i="9" s="1"/>
  <c r="E28" i="9"/>
  <c r="H27" i="9" l="1"/>
  <c r="F28" i="9" a="1"/>
  <c r="F28" i="9" s="1"/>
  <c r="E29" i="9"/>
  <c r="F29" i="9" l="1" a="1"/>
  <c r="F29" i="9" s="1"/>
  <c r="E30" i="9"/>
  <c r="H28" i="9"/>
  <c r="J19" i="9"/>
  <c r="E31" i="9" l="1"/>
  <c r="F30" i="9" a="1"/>
  <c r="F30" i="9" s="1"/>
  <c r="H29" i="9"/>
  <c r="E32" i="9" l="1"/>
  <c r="F31" i="9" a="1"/>
  <c r="F31" i="9" s="1"/>
  <c r="H30" i="9"/>
  <c r="H31" i="9" l="1"/>
  <c r="E33" i="9"/>
  <c r="F32" i="9" a="1"/>
  <c r="F32" i="9" s="1"/>
  <c r="H32" i="9" l="1"/>
  <c r="E34" i="9"/>
  <c r="F33" i="9" a="1"/>
  <c r="F33" i="9" s="1"/>
  <c r="E35" i="9" l="1"/>
  <c r="F34" i="9" a="1"/>
  <c r="F34" i="9" s="1"/>
  <c r="H33" i="9"/>
  <c r="H34" i="9" l="1"/>
  <c r="E36" i="9"/>
  <c r="F35" i="9" a="1"/>
  <c r="F35" i="9" s="1"/>
  <c r="H35" i="9" l="1"/>
  <c r="E37" i="9"/>
  <c r="F36" i="9" a="1"/>
  <c r="F36" i="9" s="1"/>
  <c r="H36" i="9" l="1"/>
  <c r="E38" i="9"/>
  <c r="F37" i="9" a="1"/>
  <c r="F37" i="9" s="1"/>
  <c r="H37" i="9" l="1"/>
  <c r="F38" i="9" a="1"/>
  <c r="F38" i="9" s="1"/>
  <c r="E39" i="9"/>
  <c r="H38" i="9" l="1"/>
  <c r="J29" i="9" s="1"/>
  <c r="E40" i="9"/>
  <c r="F39" i="9" a="1"/>
  <c r="F39" i="9" s="1"/>
  <c r="H39" i="9" l="1"/>
  <c r="E41" i="9"/>
  <c r="F40" i="9" a="1"/>
  <c r="F40" i="9" s="1"/>
  <c r="H40" i="9" l="1"/>
  <c r="E42" i="9"/>
  <c r="F41" i="9" a="1"/>
  <c r="F41" i="9" s="1"/>
  <c r="H41" i="9" l="1"/>
  <c r="E43" i="9"/>
  <c r="F42" i="9" a="1"/>
  <c r="F42" i="9" s="1"/>
  <c r="F43" i="9" l="1" a="1"/>
  <c r="F43" i="9" s="1"/>
  <c r="E44" i="9"/>
  <c r="H42" i="9"/>
  <c r="H43" i="9" l="1"/>
  <c r="E45" i="9"/>
  <c r="F44" i="9" a="1"/>
  <c r="F44" i="9" s="1"/>
  <c r="H44" i="9" l="1"/>
  <c r="E46" i="9"/>
  <c r="F45" i="9" a="1"/>
  <c r="F45" i="9" s="1"/>
  <c r="E47" i="9" l="1"/>
  <c r="F46" i="9" a="1"/>
  <c r="F46" i="9" s="1"/>
  <c r="H45" i="9"/>
  <c r="H46" i="9" l="1"/>
  <c r="F47" i="9" a="1"/>
  <c r="F47" i="9" s="1"/>
  <c r="E48" i="9"/>
  <c r="H47" i="9" l="1"/>
  <c r="E49" i="9"/>
  <c r="F48" i="9" a="1"/>
  <c r="F48" i="9" s="1"/>
  <c r="H48" i="9" l="1"/>
  <c r="J39" i="9" s="1"/>
  <c r="E50" i="9"/>
  <c r="F49" i="9" a="1"/>
  <c r="F49" i="9" s="1"/>
  <c r="H49" i="9" l="1"/>
  <c r="E51" i="9"/>
  <c r="F50" i="9" a="1"/>
  <c r="F50" i="9" s="1"/>
  <c r="H50" i="9" l="1"/>
  <c r="E52" i="9"/>
  <c r="F51" i="9" a="1"/>
  <c r="F51" i="9" s="1"/>
  <c r="F52" i="9" l="1" a="1"/>
  <c r="F52" i="9" s="1"/>
  <c r="E53" i="9"/>
  <c r="H51" i="9"/>
  <c r="H52" i="9" l="1"/>
  <c r="E54" i="9"/>
  <c r="F53" i="9" a="1"/>
  <c r="F53" i="9" s="1"/>
  <c r="H53" i="9" l="1"/>
  <c r="F54" i="9" a="1"/>
  <c r="F54" i="9" s="1"/>
  <c r="E55" i="9"/>
  <c r="E56" i="9" l="1"/>
  <c r="F55" i="9" a="1"/>
  <c r="F55" i="9" s="1"/>
  <c r="H54" i="9"/>
  <c r="H55" i="9" l="1"/>
  <c r="F56" i="9" a="1"/>
  <c r="F56" i="9" s="1"/>
  <c r="E57" i="9"/>
  <c r="E58" i="9" l="1"/>
  <c r="F57" i="9" a="1"/>
  <c r="F57" i="9" s="1"/>
  <c r="H56" i="9"/>
  <c r="F58" i="9" l="1" a="1"/>
  <c r="F58" i="9" s="1"/>
  <c r="H57" i="9"/>
  <c r="H58" i="9" l="1"/>
  <c r="I53" i="9" l="1"/>
  <c r="I50" i="9"/>
  <c r="I52" i="9"/>
  <c r="I43" i="9"/>
  <c r="I44" i="9"/>
  <c r="I56" i="9"/>
  <c r="I40" i="9"/>
  <c r="I57" i="9"/>
  <c r="I33" i="9"/>
  <c r="I22" i="9"/>
  <c r="I20" i="9"/>
  <c r="I45" i="9"/>
  <c r="I28" i="9"/>
  <c r="I54" i="9"/>
  <c r="I55" i="9"/>
  <c r="I34" i="9"/>
  <c r="I48" i="9"/>
  <c r="I24" i="9"/>
  <c r="I21" i="9"/>
  <c r="I38" i="9"/>
  <c r="I47" i="9"/>
  <c r="I46" i="9"/>
  <c r="I23" i="9"/>
  <c r="I32" i="9"/>
  <c r="I31" i="9"/>
  <c r="I25" i="9"/>
  <c r="I30" i="9"/>
  <c r="I26" i="9"/>
  <c r="I29" i="9"/>
  <c r="I36" i="9"/>
  <c r="I27" i="9"/>
  <c r="I58" i="9"/>
  <c r="I42" i="9"/>
  <c r="I35" i="9"/>
  <c r="I49" i="9"/>
  <c r="I51" i="9"/>
  <c r="I41" i="9"/>
  <c r="I19" i="9"/>
  <c r="I39" i="9"/>
  <c r="I37" i="9"/>
  <c r="J49" i="9"/>
  <c r="R28" i="4" l="1"/>
  <c r="Q28" i="4"/>
  <c r="P28" i="4"/>
  <c r="O28" i="4"/>
  <c r="N28" i="4"/>
  <c r="M28" i="4"/>
  <c r="L21" i="4"/>
  <c r="L28" i="4" s="1"/>
  <c r="E19" i="4"/>
  <c r="E18" i="4"/>
  <c r="E17" i="4"/>
  <c r="E16" i="4"/>
  <c r="E15" i="4"/>
  <c r="A3880" i="2" l="1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N20" i="2" a="1"/>
  <c r="N20" i="2" s="1"/>
  <c r="A20" i="2"/>
  <c r="A19" i="2"/>
  <c r="A18" i="2"/>
  <c r="N17" i="2" a="1"/>
  <c r="N17" i="2" s="1"/>
  <c r="P17" i="2" s="1"/>
  <c r="A17" i="2"/>
  <c r="A16" i="2"/>
  <c r="A15" i="2"/>
  <c r="A14" i="2"/>
  <c r="A13" i="2"/>
  <c r="A12" i="2"/>
  <c r="A11" i="2"/>
  <c r="L10" i="2"/>
  <c r="L18" i="2" s="1"/>
  <c r="L26" i="2" s="1"/>
  <c r="L34" i="2" s="1"/>
  <c r="A10" i="2"/>
  <c r="A9" i="2"/>
  <c r="A8" i="2"/>
  <c r="A7" i="2"/>
  <c r="N6" i="2" a="1"/>
  <c r="N6" i="2" s="1"/>
  <c r="P6" i="2" s="1"/>
  <c r="A6" i="2"/>
  <c r="A5" i="2"/>
  <c r="A4" i="2"/>
  <c r="L3" i="2"/>
  <c r="A3" i="2"/>
  <c r="N235" i="2" s="1" a="1"/>
  <c r="N235" i="2" s="1"/>
  <c r="P235" i="2" s="1"/>
  <c r="AB2" i="2"/>
  <c r="AB3" i="2" s="1"/>
  <c r="AB4" i="2" s="1"/>
  <c r="AB5" i="2" s="1"/>
  <c r="AB6" i="2" s="1"/>
  <c r="AB7" i="2" s="1"/>
  <c r="AB8" i="2" s="1"/>
  <c r="AB9" i="2" s="1"/>
  <c r="A2" i="2"/>
  <c r="N154" i="2" s="1" a="1"/>
  <c r="N154" i="2" s="1"/>
  <c r="P154" i="2" s="1"/>
  <c r="L42" i="2" l="1"/>
  <c r="L50" i="2" s="1"/>
  <c r="L58" i="2" s="1"/>
  <c r="L66" i="2" s="1"/>
  <c r="L74" i="2" s="1"/>
  <c r="L82" i="2" s="1"/>
  <c r="L90" i="2" s="1"/>
  <c r="L98" i="2" s="1"/>
  <c r="L106" i="2" s="1"/>
  <c r="L114" i="2" s="1"/>
  <c r="N136" i="2" a="1"/>
  <c r="N136" i="2" s="1"/>
  <c r="P136" i="2" s="1"/>
  <c r="N57" i="2" a="1"/>
  <c r="N57" i="2" s="1"/>
  <c r="P57" i="2" s="1"/>
  <c r="N254" i="2" a="1"/>
  <c r="N254" i="2" s="1"/>
  <c r="P254" i="2" s="1"/>
  <c r="N64" i="2" a="1"/>
  <c r="N64" i="2" s="1"/>
  <c r="P64" i="2" s="1"/>
  <c r="N84" i="2" a="1"/>
  <c r="N84" i="2" s="1"/>
  <c r="P84" i="2" s="1"/>
  <c r="N50" i="2" a="1"/>
  <c r="N50" i="2" s="1"/>
  <c r="P50" i="2" s="1"/>
  <c r="N42" i="2" a="1"/>
  <c r="N42" i="2" s="1"/>
  <c r="P42" i="2" s="1"/>
  <c r="N3" i="2" a="1"/>
  <c r="N3" i="2" s="1"/>
  <c r="P3" i="2" s="1"/>
  <c r="N61" i="2" a="1"/>
  <c r="N61" i="2" s="1"/>
  <c r="P61" i="2" s="1"/>
  <c r="N113" i="2" a="1"/>
  <c r="N113" i="2" s="1"/>
  <c r="P113" i="2" s="1"/>
  <c r="N85" i="2" a="1"/>
  <c r="N85" i="2" s="1"/>
  <c r="P85" i="2" s="1"/>
  <c r="N5" i="2" a="1"/>
  <c r="N5" i="2" s="1"/>
  <c r="P5" i="2" s="1"/>
  <c r="N18" i="2" a="1"/>
  <c r="N18" i="2" s="1"/>
  <c r="P18" i="2" s="1"/>
  <c r="N195" i="2" a="1"/>
  <c r="N195" i="2" s="1"/>
  <c r="P195" i="2" s="1"/>
  <c r="N433" i="2" a="1"/>
  <c r="N433" i="2" s="1"/>
  <c r="P433" i="2" s="1"/>
  <c r="N422" i="2" a="1"/>
  <c r="N422" i="2" s="1"/>
  <c r="P422" i="2" s="1"/>
  <c r="N411" i="2" a="1"/>
  <c r="N411" i="2" s="1"/>
  <c r="P411" i="2" s="1"/>
  <c r="N400" i="2" a="1"/>
  <c r="N400" i="2" s="1"/>
  <c r="P400" i="2" s="1"/>
  <c r="N389" i="2" a="1"/>
  <c r="N389" i="2" s="1"/>
  <c r="P389" i="2" s="1"/>
  <c r="N378" i="2" a="1"/>
  <c r="N378" i="2" s="1"/>
  <c r="P378" i="2" s="1"/>
  <c r="N367" i="2" a="1"/>
  <c r="N367" i="2" s="1"/>
  <c r="P367" i="2" s="1"/>
  <c r="N356" i="2" a="1"/>
  <c r="N356" i="2" s="1"/>
  <c r="P356" i="2" s="1"/>
  <c r="N338" i="2" a="1"/>
  <c r="N338" i="2" s="1"/>
  <c r="P338" i="2" s="1"/>
  <c r="N327" i="2" a="1"/>
  <c r="N327" i="2" s="1"/>
  <c r="P327" i="2" s="1"/>
  <c r="N316" i="2" a="1"/>
  <c r="N316" i="2" s="1"/>
  <c r="P316" i="2" s="1"/>
  <c r="N305" i="2" a="1"/>
  <c r="N305" i="2" s="1"/>
  <c r="P305" i="2" s="1"/>
  <c r="N294" i="2" a="1"/>
  <c r="N294" i="2" s="1"/>
  <c r="P294" i="2" s="1"/>
  <c r="N283" i="2" a="1"/>
  <c r="N283" i="2" s="1"/>
  <c r="P283" i="2" s="1"/>
  <c r="N272" i="2" a="1"/>
  <c r="N272" i="2" s="1"/>
  <c r="P272" i="2" s="1"/>
  <c r="N424" i="2" a="1"/>
  <c r="N424" i="2" s="1"/>
  <c r="P424" i="2" s="1"/>
  <c r="N413" i="2" a="1"/>
  <c r="N413" i="2" s="1"/>
  <c r="P413" i="2" s="1"/>
  <c r="N402" i="2" a="1"/>
  <c r="N402" i="2" s="1"/>
  <c r="P402" i="2" s="1"/>
  <c r="N391" i="2" a="1"/>
  <c r="N391" i="2" s="1"/>
  <c r="P391" i="2" s="1"/>
  <c r="N380" i="2" a="1"/>
  <c r="N380" i="2" s="1"/>
  <c r="P380" i="2" s="1"/>
  <c r="N369" i="2" a="1"/>
  <c r="N369" i="2" s="1"/>
  <c r="P369" i="2" s="1"/>
  <c r="N358" i="2" a="1"/>
  <c r="N358" i="2" s="1"/>
  <c r="P358" i="2" s="1"/>
  <c r="N347" i="2" a="1"/>
  <c r="N347" i="2" s="1"/>
  <c r="P347" i="2" s="1"/>
  <c r="N428" i="2" a="1"/>
  <c r="N428" i="2" s="1"/>
  <c r="P428" i="2" s="1"/>
  <c r="N417" i="2" a="1"/>
  <c r="N417" i="2" s="1"/>
  <c r="P417" i="2" s="1"/>
  <c r="N406" i="2" a="1"/>
  <c r="N406" i="2" s="1"/>
  <c r="P406" i="2" s="1"/>
  <c r="N395" i="2" a="1"/>
  <c r="N395" i="2" s="1"/>
  <c r="P395" i="2" s="1"/>
  <c r="N384" i="2" a="1"/>
  <c r="N384" i="2" s="1"/>
  <c r="P384" i="2" s="1"/>
  <c r="N373" i="2" a="1"/>
  <c r="N373" i="2" s="1"/>
  <c r="P373" i="2" s="1"/>
  <c r="N362" i="2" a="1"/>
  <c r="N362" i="2" s="1"/>
  <c r="P362" i="2" s="1"/>
  <c r="N344" i="2" a="1"/>
  <c r="N344" i="2" s="1"/>
  <c r="P344" i="2" s="1"/>
  <c r="N333" i="2" a="1"/>
  <c r="N333" i="2" s="1"/>
  <c r="P333" i="2" s="1"/>
  <c r="N322" i="2" a="1"/>
  <c r="N322" i="2" s="1"/>
  <c r="P322" i="2" s="1"/>
  <c r="N311" i="2" a="1"/>
  <c r="N311" i="2" s="1"/>
  <c r="P311" i="2" s="1"/>
  <c r="N300" i="2" a="1"/>
  <c r="N300" i="2" s="1"/>
  <c r="P300" i="2" s="1"/>
  <c r="N430" i="2" a="1"/>
  <c r="N430" i="2" s="1"/>
  <c r="P430" i="2" s="1"/>
  <c r="N419" i="2" a="1"/>
  <c r="N419" i="2" s="1"/>
  <c r="P419" i="2" s="1"/>
  <c r="N408" i="2" a="1"/>
  <c r="N408" i="2" s="1"/>
  <c r="P408" i="2" s="1"/>
  <c r="N397" i="2" a="1"/>
  <c r="N397" i="2" s="1"/>
  <c r="P397" i="2" s="1"/>
  <c r="N386" i="2" a="1"/>
  <c r="N386" i="2" s="1"/>
  <c r="P386" i="2" s="1"/>
  <c r="N375" i="2" a="1"/>
  <c r="N375" i="2" s="1"/>
  <c r="P375" i="2" s="1"/>
  <c r="N364" i="2" a="1"/>
  <c r="N364" i="2" s="1"/>
  <c r="P364" i="2" s="1"/>
  <c r="N353" i="2" a="1"/>
  <c r="N353" i="2" s="1"/>
  <c r="P353" i="2" s="1"/>
  <c r="N335" i="2" a="1"/>
  <c r="N335" i="2" s="1"/>
  <c r="P335" i="2" s="1"/>
  <c r="N432" i="2" a="1"/>
  <c r="N432" i="2" s="1"/>
  <c r="P432" i="2" s="1"/>
  <c r="N423" i="2" a="1"/>
  <c r="N423" i="2" s="1"/>
  <c r="P423" i="2" s="1"/>
  <c r="N412" i="2" a="1"/>
  <c r="N412" i="2" s="1"/>
  <c r="P412" i="2" s="1"/>
  <c r="N401" i="2" a="1"/>
  <c r="N401" i="2" s="1"/>
  <c r="P401" i="2" s="1"/>
  <c r="N390" i="2" a="1"/>
  <c r="N390" i="2" s="1"/>
  <c r="P390" i="2" s="1"/>
  <c r="N379" i="2" a="1"/>
  <c r="N379" i="2" s="1"/>
  <c r="P379" i="2" s="1"/>
  <c r="N368" i="2" a="1"/>
  <c r="N368" i="2" s="1"/>
  <c r="P368" i="2" s="1"/>
  <c r="N357" i="2" a="1"/>
  <c r="N357" i="2" s="1"/>
  <c r="P357" i="2" s="1"/>
  <c r="N346" i="2" a="1"/>
  <c r="N346" i="2" s="1"/>
  <c r="P346" i="2" s="1"/>
  <c r="N339" i="2" a="1"/>
  <c r="N339" i="2" s="1"/>
  <c r="P339" i="2" s="1"/>
  <c r="N328" i="2" a="1"/>
  <c r="N328" i="2" s="1"/>
  <c r="P328" i="2" s="1"/>
  <c r="N317" i="2" a="1"/>
  <c r="N317" i="2" s="1"/>
  <c r="P317" i="2" s="1"/>
  <c r="N306" i="2" a="1"/>
  <c r="N306" i="2" s="1"/>
  <c r="P306" i="2" s="1"/>
  <c r="N295" i="2" a="1"/>
  <c r="N295" i="2" s="1"/>
  <c r="P295" i="2" s="1"/>
  <c r="N284" i="2" a="1"/>
  <c r="N284" i="2" s="1"/>
  <c r="P284" i="2" s="1"/>
  <c r="N425" i="2" a="1"/>
  <c r="N425" i="2" s="1"/>
  <c r="P425" i="2" s="1"/>
  <c r="N341" i="2" a="1"/>
  <c r="N341" i="2" s="1"/>
  <c r="P341" i="2" s="1"/>
  <c r="N330" i="2" a="1"/>
  <c r="N330" i="2" s="1"/>
  <c r="P330" i="2" s="1"/>
  <c r="N319" i="2" a="1"/>
  <c r="N319" i="2" s="1"/>
  <c r="P319" i="2" s="1"/>
  <c r="N308" i="2" a="1"/>
  <c r="N308" i="2" s="1"/>
  <c r="P308" i="2" s="1"/>
  <c r="N297" i="2" a="1"/>
  <c r="N297" i="2" s="1"/>
  <c r="P297" i="2" s="1"/>
  <c r="N427" i="2" a="1"/>
  <c r="N427" i="2" s="1"/>
  <c r="P427" i="2" s="1"/>
  <c r="N343" i="2" a="1"/>
  <c r="N343" i="2" s="1"/>
  <c r="P343" i="2" s="1"/>
  <c r="N332" i="2" a="1"/>
  <c r="N332" i="2" s="1"/>
  <c r="P332" i="2" s="1"/>
  <c r="N321" i="2" a="1"/>
  <c r="N321" i="2" s="1"/>
  <c r="P321" i="2" s="1"/>
  <c r="N310" i="2" a="1"/>
  <c r="N310" i="2" s="1"/>
  <c r="P310" i="2" s="1"/>
  <c r="N299" i="2" a="1"/>
  <c r="N299" i="2" s="1"/>
  <c r="P299" i="2" s="1"/>
  <c r="N288" i="2" a="1"/>
  <c r="N288" i="2" s="1"/>
  <c r="P288" i="2" s="1"/>
  <c r="N277" i="2" a="1"/>
  <c r="N277" i="2" s="1"/>
  <c r="P277" i="2" s="1"/>
  <c r="N266" i="2" a="1"/>
  <c r="N266" i="2" s="1"/>
  <c r="P266" i="2" s="1"/>
  <c r="N255" i="2" a="1"/>
  <c r="N255" i="2" s="1"/>
  <c r="P255" i="2" s="1"/>
  <c r="N244" i="2" a="1"/>
  <c r="N244" i="2" s="1"/>
  <c r="P244" i="2" s="1"/>
  <c r="N233" i="2" a="1"/>
  <c r="N233" i="2" s="1"/>
  <c r="P233" i="2" s="1"/>
  <c r="N429" i="2" a="1"/>
  <c r="N429" i="2" s="1"/>
  <c r="P429" i="2" s="1"/>
  <c r="N418" i="2" a="1"/>
  <c r="N418" i="2" s="1"/>
  <c r="P418" i="2" s="1"/>
  <c r="N407" i="2" a="1"/>
  <c r="N407" i="2" s="1"/>
  <c r="P407" i="2" s="1"/>
  <c r="N396" i="2" a="1"/>
  <c r="N396" i="2" s="1"/>
  <c r="P396" i="2" s="1"/>
  <c r="N385" i="2" a="1"/>
  <c r="N385" i="2" s="1"/>
  <c r="P385" i="2" s="1"/>
  <c r="N374" i="2" a="1"/>
  <c r="N374" i="2" s="1"/>
  <c r="P374" i="2" s="1"/>
  <c r="N363" i="2" a="1"/>
  <c r="N363" i="2" s="1"/>
  <c r="P363" i="2" s="1"/>
  <c r="N431" i="2" a="1"/>
  <c r="N431" i="2" s="1"/>
  <c r="P431" i="2" s="1"/>
  <c r="N420" i="2" a="1"/>
  <c r="N420" i="2" s="1"/>
  <c r="P420" i="2" s="1"/>
  <c r="N409" i="2" a="1"/>
  <c r="N409" i="2" s="1"/>
  <c r="P409" i="2" s="1"/>
  <c r="N336" i="2" a="1"/>
  <c r="N336" i="2" s="1"/>
  <c r="P336" i="2" s="1"/>
  <c r="N325" i="2" a="1"/>
  <c r="N325" i="2" s="1"/>
  <c r="P325" i="2" s="1"/>
  <c r="N314" i="2" a="1"/>
  <c r="N314" i="2" s="1"/>
  <c r="P314" i="2" s="1"/>
  <c r="N303" i="2" a="1"/>
  <c r="N303" i="2" s="1"/>
  <c r="P303" i="2" s="1"/>
  <c r="N292" i="2" a="1"/>
  <c r="N292" i="2" s="1"/>
  <c r="P292" i="2" s="1"/>
  <c r="N281" i="2" a="1"/>
  <c r="N281" i="2" s="1"/>
  <c r="P281" i="2" s="1"/>
  <c r="N270" i="2" a="1"/>
  <c r="N270" i="2" s="1"/>
  <c r="P270" i="2" s="1"/>
  <c r="N388" i="2" a="1"/>
  <c r="N388" i="2" s="1"/>
  <c r="P388" i="2" s="1"/>
  <c r="N376" i="2" a="1"/>
  <c r="N376" i="2" s="1"/>
  <c r="P376" i="2" s="1"/>
  <c r="N219" i="2" a="1"/>
  <c r="N219" i="2" s="1"/>
  <c r="P219" i="2" s="1"/>
  <c r="N176" i="2" a="1"/>
  <c r="N176" i="2" s="1"/>
  <c r="P176" i="2" s="1"/>
  <c r="N287" i="2" a="1"/>
  <c r="N287" i="2" s="1"/>
  <c r="P287" i="2" s="1"/>
  <c r="N265" i="2" a="1"/>
  <c r="N265" i="2" s="1"/>
  <c r="P265" i="2" s="1"/>
  <c r="N258" i="2" a="1"/>
  <c r="N258" i="2" s="1"/>
  <c r="P258" i="2" s="1"/>
  <c r="N228" i="2" a="1"/>
  <c r="N228" i="2" s="1"/>
  <c r="P228" i="2" s="1"/>
  <c r="N203" i="2" a="1"/>
  <c r="N203" i="2" s="1"/>
  <c r="P203" i="2" s="1"/>
  <c r="N194" i="2" a="1"/>
  <c r="N194" i="2" s="1"/>
  <c r="P194" i="2" s="1"/>
  <c r="N185" i="2" a="1"/>
  <c r="N185" i="2" s="1"/>
  <c r="P185" i="2" s="1"/>
  <c r="N142" i="2" a="1"/>
  <c r="N142" i="2" s="1"/>
  <c r="P142" i="2" s="1"/>
  <c r="N392" i="2" a="1"/>
  <c r="N392" i="2" s="1"/>
  <c r="P392" i="2" s="1"/>
  <c r="N348" i="2" a="1"/>
  <c r="N348" i="2" s="1"/>
  <c r="P348" i="2" s="1"/>
  <c r="N282" i="2" a="1"/>
  <c r="N282" i="2" s="1"/>
  <c r="P282" i="2" s="1"/>
  <c r="N237" i="2" a="1"/>
  <c r="N237" i="2" s="1"/>
  <c r="P237" i="2" s="1"/>
  <c r="N221" i="2" a="1"/>
  <c r="N221" i="2" s="1"/>
  <c r="P221" i="2" s="1"/>
  <c r="N212" i="2" a="1"/>
  <c r="N212" i="2" s="1"/>
  <c r="P212" i="2" s="1"/>
  <c r="N178" i="2" a="1"/>
  <c r="N178" i="2" s="1"/>
  <c r="P178" i="2" s="1"/>
  <c r="N169" i="2" a="1"/>
  <c r="N169" i="2" s="1"/>
  <c r="P169" i="2" s="1"/>
  <c r="N160" i="2" a="1"/>
  <c r="N160" i="2" s="1"/>
  <c r="P160" i="2" s="1"/>
  <c r="N151" i="2" a="1"/>
  <c r="N151" i="2" s="1"/>
  <c r="P151" i="2" s="1"/>
  <c r="N426" i="2" a="1"/>
  <c r="N426" i="2" s="1"/>
  <c r="P426" i="2" s="1"/>
  <c r="N404" i="2" a="1"/>
  <c r="N404" i="2" s="1"/>
  <c r="P404" i="2" s="1"/>
  <c r="N421" i="2" a="1"/>
  <c r="N421" i="2" s="1"/>
  <c r="P421" i="2" s="1"/>
  <c r="N383" i="2" a="1"/>
  <c r="N383" i="2" s="1"/>
  <c r="P383" i="2" s="1"/>
  <c r="N351" i="2" a="1"/>
  <c r="N351" i="2" s="1"/>
  <c r="P351" i="2" s="1"/>
  <c r="N267" i="2" a="1"/>
  <c r="N267" i="2" s="1"/>
  <c r="P267" i="2" s="1"/>
  <c r="N260" i="2" a="1"/>
  <c r="N260" i="2" s="1"/>
  <c r="P260" i="2" s="1"/>
  <c r="N253" i="2" a="1"/>
  <c r="N253" i="2" s="1"/>
  <c r="P253" i="2" s="1"/>
  <c r="N246" i="2" a="1"/>
  <c r="N246" i="2" s="1"/>
  <c r="P246" i="2" s="1"/>
  <c r="N232" i="2" a="1"/>
  <c r="N232" i="2" s="1"/>
  <c r="P232" i="2" s="1"/>
  <c r="N223" i="2" a="1"/>
  <c r="N223" i="2" s="1"/>
  <c r="P223" i="2" s="1"/>
  <c r="N189" i="2" a="1"/>
  <c r="N189" i="2" s="1"/>
  <c r="P189" i="2" s="1"/>
  <c r="N180" i="2" a="1"/>
  <c r="N180" i="2" s="1"/>
  <c r="P180" i="2" s="1"/>
  <c r="N171" i="2" a="1"/>
  <c r="N171" i="2" s="1"/>
  <c r="P171" i="2" s="1"/>
  <c r="N162" i="2" a="1"/>
  <c r="N162" i="2" s="1"/>
  <c r="P162" i="2" s="1"/>
  <c r="N137" i="2" a="1"/>
  <c r="N137" i="2" s="1"/>
  <c r="P137" i="2" s="1"/>
  <c r="N128" i="2" a="1"/>
  <c r="N128" i="2" s="1"/>
  <c r="P128" i="2" s="1"/>
  <c r="N239" i="2" a="1"/>
  <c r="N239" i="2" s="1"/>
  <c r="P239" i="2" s="1"/>
  <c r="N198" i="2" a="1"/>
  <c r="N198" i="2" s="1"/>
  <c r="P198" i="2" s="1"/>
  <c r="N155" i="2" a="1"/>
  <c r="N155" i="2" s="1"/>
  <c r="P155" i="2" s="1"/>
  <c r="N146" i="2" a="1"/>
  <c r="N146" i="2" s="1"/>
  <c r="P146" i="2" s="1"/>
  <c r="N110" i="2" a="1"/>
  <c r="N110" i="2" s="1"/>
  <c r="P110" i="2" s="1"/>
  <c r="N399" i="2" a="1"/>
  <c r="N399" i="2" s="1"/>
  <c r="P399" i="2" s="1"/>
  <c r="N387" i="2" a="1"/>
  <c r="N387" i="2" s="1"/>
  <c r="P387" i="2" s="1"/>
  <c r="N279" i="2" a="1"/>
  <c r="N279" i="2" s="1"/>
  <c r="P279" i="2" s="1"/>
  <c r="N274" i="2" a="1"/>
  <c r="N274" i="2" s="1"/>
  <c r="P274" i="2" s="1"/>
  <c r="N269" i="2" a="1"/>
  <c r="N269" i="2" s="1"/>
  <c r="P269" i="2" s="1"/>
  <c r="N225" i="2" a="1"/>
  <c r="N225" i="2" s="1"/>
  <c r="P225" i="2" s="1"/>
  <c r="N216" i="2" a="1"/>
  <c r="N216" i="2" s="1"/>
  <c r="P216" i="2" s="1"/>
  <c r="N207" i="2" a="1"/>
  <c r="N207" i="2" s="1"/>
  <c r="P207" i="2" s="1"/>
  <c r="N164" i="2" a="1"/>
  <c r="N164" i="2" s="1"/>
  <c r="P164" i="2" s="1"/>
  <c r="N121" i="2" a="1"/>
  <c r="N121" i="2" s="1"/>
  <c r="P121" i="2" s="1"/>
  <c r="N366" i="2" a="1"/>
  <c r="N366" i="2" s="1"/>
  <c r="P366" i="2" s="1"/>
  <c r="N324" i="2" a="1"/>
  <c r="N324" i="2" s="1"/>
  <c r="P324" i="2" s="1"/>
  <c r="N289" i="2" a="1"/>
  <c r="N289" i="2" s="1"/>
  <c r="P289" i="2" s="1"/>
  <c r="N248" i="2" a="1"/>
  <c r="N248" i="2" s="1"/>
  <c r="P248" i="2" s="1"/>
  <c r="N200" i="2" a="1"/>
  <c r="N200" i="2" s="1"/>
  <c r="P200" i="2" s="1"/>
  <c r="N191" i="2" a="1"/>
  <c r="N191" i="2" s="1"/>
  <c r="P191" i="2" s="1"/>
  <c r="N182" i="2" a="1"/>
  <c r="N182" i="2" s="1"/>
  <c r="P182" i="2" s="1"/>
  <c r="N173" i="2" a="1"/>
  <c r="N173" i="2" s="1"/>
  <c r="P173" i="2" s="1"/>
  <c r="N148" i="2" a="1"/>
  <c r="N148" i="2" s="1"/>
  <c r="P148" i="2" s="1"/>
  <c r="N139" i="2" a="1"/>
  <c r="N139" i="2" s="1"/>
  <c r="P139" i="2" s="1"/>
  <c r="N130" i="2" a="1"/>
  <c r="N130" i="2" s="1"/>
  <c r="P130" i="2" s="1"/>
  <c r="N112" i="2" a="1"/>
  <c r="N112" i="2" s="1"/>
  <c r="P112" i="2" s="1"/>
  <c r="N416" i="2" a="1"/>
  <c r="N416" i="2" s="1"/>
  <c r="P416" i="2" s="1"/>
  <c r="N313" i="2" a="1"/>
  <c r="N313" i="2" s="1"/>
  <c r="P313" i="2" s="1"/>
  <c r="N262" i="2" a="1"/>
  <c r="N262" i="2" s="1"/>
  <c r="P262" i="2" s="1"/>
  <c r="N241" i="2" a="1"/>
  <c r="N241" i="2" s="1"/>
  <c r="P241" i="2" s="1"/>
  <c r="N234" i="2" a="1"/>
  <c r="N234" i="2" s="1"/>
  <c r="P234" i="2" s="1"/>
  <c r="N209" i="2" a="1"/>
  <c r="N209" i="2" s="1"/>
  <c r="P209" i="2" s="1"/>
  <c r="N166" i="2" a="1"/>
  <c r="N166" i="2" s="1"/>
  <c r="P166" i="2" s="1"/>
  <c r="N157" i="2" a="1"/>
  <c r="N157" i="2" s="1"/>
  <c r="P157" i="2" s="1"/>
  <c r="N123" i="2" a="1"/>
  <c r="N123" i="2" s="1"/>
  <c r="P123" i="2" s="1"/>
  <c r="N403" i="2" a="1"/>
  <c r="N403" i="2" s="1"/>
  <c r="P403" i="2" s="1"/>
  <c r="N370" i="2" a="1"/>
  <c r="N370" i="2" s="1"/>
  <c r="P370" i="2" s="1"/>
  <c r="N354" i="2" a="1"/>
  <c r="N354" i="2" s="1"/>
  <c r="P354" i="2" s="1"/>
  <c r="N302" i="2" a="1"/>
  <c r="N302" i="2" s="1"/>
  <c r="P302" i="2" s="1"/>
  <c r="N276" i="2" a="1"/>
  <c r="N276" i="2" s="1"/>
  <c r="P276" i="2" s="1"/>
  <c r="N227" i="2" a="1"/>
  <c r="N227" i="2" s="1"/>
  <c r="P227" i="2" s="1"/>
  <c r="N218" i="2" a="1"/>
  <c r="N218" i="2" s="1"/>
  <c r="P218" i="2" s="1"/>
  <c r="N175" i="2" a="1"/>
  <c r="N175" i="2" s="1"/>
  <c r="P175" i="2" s="1"/>
  <c r="N394" i="2" a="1"/>
  <c r="N394" i="2" s="1"/>
  <c r="P394" i="2" s="1"/>
  <c r="N340" i="2" a="1"/>
  <c r="N340" i="2" s="1"/>
  <c r="P340" i="2" s="1"/>
  <c r="N329" i="2" a="1"/>
  <c r="N329" i="2" s="1"/>
  <c r="P329" i="2" s="1"/>
  <c r="N271" i="2" a="1"/>
  <c r="N271" i="2" s="1"/>
  <c r="P271" i="2" s="1"/>
  <c r="N250" i="2" a="1"/>
  <c r="N250" i="2" s="1"/>
  <c r="P250" i="2" s="1"/>
  <c r="N220" i="2" a="1"/>
  <c r="N220" i="2" s="1"/>
  <c r="P220" i="2" s="1"/>
  <c r="N361" i="2" a="1"/>
  <c r="N361" i="2" s="1"/>
  <c r="P361" i="2" s="1"/>
  <c r="N318" i="2" a="1"/>
  <c r="N318" i="2" s="1"/>
  <c r="P318" i="2" s="1"/>
  <c r="N291" i="2" a="1"/>
  <c r="N291" i="2" s="1"/>
  <c r="P291" i="2" s="1"/>
  <c r="N229" i="2" a="1"/>
  <c r="N229" i="2" s="1"/>
  <c r="P229" i="2" s="1"/>
  <c r="N186" i="2" a="1"/>
  <c r="N186" i="2" s="1"/>
  <c r="P186" i="2" s="1"/>
  <c r="N415" i="2" a="1"/>
  <c r="N415" i="2" s="1"/>
  <c r="P415" i="2" s="1"/>
  <c r="N377" i="2" a="1"/>
  <c r="N377" i="2" s="1"/>
  <c r="P377" i="2" s="1"/>
  <c r="N365" i="2" a="1"/>
  <c r="N365" i="2" s="1"/>
  <c r="P365" i="2" s="1"/>
  <c r="N334" i="2" a="1"/>
  <c r="N334" i="2" s="1"/>
  <c r="P334" i="2" s="1"/>
  <c r="N315" i="2" a="1"/>
  <c r="N315" i="2" s="1"/>
  <c r="P315" i="2" s="1"/>
  <c r="N296" i="2" a="1"/>
  <c r="N296" i="2" s="1"/>
  <c r="P296" i="2" s="1"/>
  <c r="N252" i="2" a="1"/>
  <c r="N252" i="2" s="1"/>
  <c r="P252" i="2" s="1"/>
  <c r="N245" i="2" a="1"/>
  <c r="N245" i="2" s="1"/>
  <c r="P245" i="2" s="1"/>
  <c r="N238" i="2" a="1"/>
  <c r="N238" i="2" s="1"/>
  <c r="P238" i="2" s="1"/>
  <c r="N231" i="2" a="1"/>
  <c r="N231" i="2" s="1"/>
  <c r="P231" i="2" s="1"/>
  <c r="N393" i="2" a="1"/>
  <c r="N393" i="2" s="1"/>
  <c r="P393" i="2" s="1"/>
  <c r="N349" i="2" a="1"/>
  <c r="N349" i="2" s="1"/>
  <c r="P349" i="2" s="1"/>
  <c r="N342" i="2" a="1"/>
  <c r="N342" i="2" s="1"/>
  <c r="P342" i="2" s="1"/>
  <c r="N309" i="2" a="1"/>
  <c r="N309" i="2" s="1"/>
  <c r="P309" i="2" s="1"/>
  <c r="N301" i="2" a="1"/>
  <c r="N301" i="2" s="1"/>
  <c r="P301" i="2" s="1"/>
  <c r="N261" i="2" a="1"/>
  <c r="N261" i="2" s="1"/>
  <c r="P261" i="2" s="1"/>
  <c r="N199" i="2" a="1"/>
  <c r="N199" i="2" s="1"/>
  <c r="P199" i="2" s="1"/>
  <c r="N190" i="2" a="1"/>
  <c r="N190" i="2" s="1"/>
  <c r="P190" i="2" s="1"/>
  <c r="N360" i="2" a="1"/>
  <c r="N360" i="2" s="1"/>
  <c r="P360" i="2" s="1"/>
  <c r="N298" i="2" a="1"/>
  <c r="N298" i="2" s="1"/>
  <c r="P298" i="2" s="1"/>
  <c r="N293" i="2" a="1"/>
  <c r="N293" i="2" s="1"/>
  <c r="P293" i="2" s="1"/>
  <c r="N280" i="2" a="1"/>
  <c r="N280" i="2" s="1"/>
  <c r="P280" i="2" s="1"/>
  <c r="N240" i="2" a="1"/>
  <c r="N240" i="2" s="1"/>
  <c r="P240" i="2" s="1"/>
  <c r="N414" i="2" a="1"/>
  <c r="N414" i="2" s="1"/>
  <c r="P414" i="2" s="1"/>
  <c r="N372" i="2" a="1"/>
  <c r="N372" i="2" s="1"/>
  <c r="P372" i="2" s="1"/>
  <c r="N285" i="2" a="1"/>
  <c r="N285" i="2" s="1"/>
  <c r="P285" i="2" s="1"/>
  <c r="N275" i="2" a="1"/>
  <c r="N275" i="2" s="1"/>
  <c r="P275" i="2" s="1"/>
  <c r="N226" i="2" a="1"/>
  <c r="N226" i="2" s="1"/>
  <c r="P226" i="2" s="1"/>
  <c r="N217" i="2" a="1"/>
  <c r="N217" i="2" s="1"/>
  <c r="P217" i="2" s="1"/>
  <c r="N192" i="2" a="1"/>
  <c r="N192" i="2" s="1"/>
  <c r="P192" i="2" s="1"/>
  <c r="N183" i="2" a="1"/>
  <c r="N183" i="2" s="1"/>
  <c r="P183" i="2" s="1"/>
  <c r="N174" i="2" a="1"/>
  <c r="N174" i="2" s="1"/>
  <c r="P174" i="2" s="1"/>
  <c r="N405" i="2" a="1"/>
  <c r="N405" i="2" s="1"/>
  <c r="P405" i="2" s="1"/>
  <c r="N320" i="2" a="1"/>
  <c r="N320" i="2" s="1"/>
  <c r="P320" i="2" s="1"/>
  <c r="N256" i="2" a="1"/>
  <c r="N256" i="2" s="1"/>
  <c r="P256" i="2" s="1"/>
  <c r="N242" i="2" a="1"/>
  <c r="N242" i="2" s="1"/>
  <c r="P242" i="2" s="1"/>
  <c r="N196" i="2" a="1"/>
  <c r="N196" i="2" s="1"/>
  <c r="P196" i="2" s="1"/>
  <c r="N124" i="2" a="1"/>
  <c r="N124" i="2" s="1"/>
  <c r="P124" i="2" s="1"/>
  <c r="N95" i="2" a="1"/>
  <c r="N95" i="2" s="1"/>
  <c r="P95" i="2" s="1"/>
  <c r="N74" i="2" a="1"/>
  <c r="N74" i="2" s="1"/>
  <c r="P74" i="2" s="1"/>
  <c r="N53" i="2" a="1"/>
  <c r="N53" i="2" s="1"/>
  <c r="P53" i="2" s="1"/>
  <c r="N26" i="2" a="1"/>
  <c r="N26" i="2" s="1"/>
  <c r="P26" i="2" s="1"/>
  <c r="N410" i="2" a="1"/>
  <c r="N410" i="2" s="1"/>
  <c r="P410" i="2" s="1"/>
  <c r="N355" i="2" a="1"/>
  <c r="N355" i="2" s="1"/>
  <c r="P355" i="2" s="1"/>
  <c r="N304" i="2" a="1"/>
  <c r="N304" i="2" s="1"/>
  <c r="P304" i="2" s="1"/>
  <c r="N278" i="2" a="1"/>
  <c r="N278" i="2" s="1"/>
  <c r="P278" i="2" s="1"/>
  <c r="N153" i="2" a="1"/>
  <c r="N153" i="2" s="1"/>
  <c r="P153" i="2" s="1"/>
  <c r="N150" i="2" a="1"/>
  <c r="N150" i="2" s="1"/>
  <c r="P150" i="2" s="1"/>
  <c r="N134" i="2" a="1"/>
  <c r="N134" i="2" s="1"/>
  <c r="P134" i="2" s="1"/>
  <c r="N116" i="2" a="1"/>
  <c r="N116" i="2" s="1"/>
  <c r="P116" i="2" s="1"/>
  <c r="N350" i="2" a="1"/>
  <c r="N350" i="2" s="1"/>
  <c r="P350" i="2" s="1"/>
  <c r="N249" i="2" a="1"/>
  <c r="N249" i="2" s="1"/>
  <c r="P249" i="2" s="1"/>
  <c r="N170" i="2" a="1"/>
  <c r="N170" i="2" s="1"/>
  <c r="P170" i="2" s="1"/>
  <c r="N129" i="2" a="1"/>
  <c r="N129" i="2" s="1"/>
  <c r="P129" i="2" s="1"/>
  <c r="N111" i="2" a="1"/>
  <c r="N111" i="2" s="1"/>
  <c r="P111" i="2" s="1"/>
  <c r="N97" i="2" a="1"/>
  <c r="N97" i="2" s="1"/>
  <c r="P97" i="2" s="1"/>
  <c r="N90" i="2" a="1"/>
  <c r="N90" i="2" s="1"/>
  <c r="P90" i="2" s="1"/>
  <c r="N76" i="2" a="1"/>
  <c r="N76" i="2" s="1"/>
  <c r="P76" i="2" s="1"/>
  <c r="N359" i="2" a="1"/>
  <c r="N359" i="2" s="1"/>
  <c r="P359" i="2" s="1"/>
  <c r="N323" i="2" a="1"/>
  <c r="N323" i="2" s="1"/>
  <c r="P323" i="2" s="1"/>
  <c r="N213" i="2" a="1"/>
  <c r="N213" i="2" s="1"/>
  <c r="P213" i="2" s="1"/>
  <c r="N206" i="2" a="1"/>
  <c r="N206" i="2" s="1"/>
  <c r="P206" i="2" s="1"/>
  <c r="N104" i="2" a="1"/>
  <c r="N104" i="2" s="1"/>
  <c r="P104" i="2" s="1"/>
  <c r="N83" i="2" a="1"/>
  <c r="N83" i="2" s="1"/>
  <c r="P83" i="2" s="1"/>
  <c r="N69" i="2" a="1"/>
  <c r="N69" i="2" s="1"/>
  <c r="P69" i="2" s="1"/>
  <c r="N55" i="2" a="1"/>
  <c r="N55" i="2" s="1"/>
  <c r="P55" i="2" s="1"/>
  <c r="N48" i="2" a="1"/>
  <c r="N48" i="2" s="1"/>
  <c r="P48" i="2" s="1"/>
  <c r="N28" i="2" a="1"/>
  <c r="N28" i="2" s="1"/>
  <c r="P28" i="2" s="1"/>
  <c r="N7" i="2" a="1"/>
  <c r="N7" i="2" s="1"/>
  <c r="P7" i="2" s="1"/>
  <c r="N30" i="2" a="1"/>
  <c r="N30" i="2" s="1"/>
  <c r="P30" i="2" s="1"/>
  <c r="N312" i="2" a="1"/>
  <c r="N312" i="2" s="1"/>
  <c r="P312" i="2" s="1"/>
  <c r="N230" i="2" a="1"/>
  <c r="N230" i="2" s="1"/>
  <c r="P230" i="2" s="1"/>
  <c r="N167" i="2" a="1"/>
  <c r="N167" i="2" s="1"/>
  <c r="P167" i="2" s="1"/>
  <c r="N161" i="2" a="1"/>
  <c r="N161" i="2" s="1"/>
  <c r="P161" i="2" s="1"/>
  <c r="N147" i="2" a="1"/>
  <c r="N147" i="2" s="1"/>
  <c r="P147" i="2" s="1"/>
  <c r="N62" i="2" a="1"/>
  <c r="N62" i="2" s="1"/>
  <c r="P62" i="2" s="1"/>
  <c r="N44" i="2" a="1"/>
  <c r="N44" i="2" s="1"/>
  <c r="P44" i="2" s="1"/>
  <c r="N19" i="2" a="1"/>
  <c r="N19" i="2" s="1"/>
  <c r="P19" i="2" s="1"/>
  <c r="N8" i="2" a="1"/>
  <c r="N8" i="2" s="1"/>
  <c r="P8" i="2" s="1"/>
  <c r="N9" i="2" a="1"/>
  <c r="N9" i="2" s="1"/>
  <c r="P9" i="2" s="1"/>
  <c r="N263" i="2" a="1"/>
  <c r="N263" i="2" s="1"/>
  <c r="P263" i="2" s="1"/>
  <c r="N259" i="2" a="1"/>
  <c r="N259" i="2" s="1"/>
  <c r="P259" i="2" s="1"/>
  <c r="N202" i="2" a="1"/>
  <c r="N202" i="2" s="1"/>
  <c r="P202" i="2" s="1"/>
  <c r="N179" i="2" a="1"/>
  <c r="N179" i="2" s="1"/>
  <c r="P179" i="2" s="1"/>
  <c r="N126" i="2" a="1"/>
  <c r="N126" i="2" s="1"/>
  <c r="P126" i="2" s="1"/>
  <c r="N99" i="2" a="1"/>
  <c r="N99" i="2" s="1"/>
  <c r="P99" i="2" s="1"/>
  <c r="N92" i="2" a="1"/>
  <c r="N92" i="2" s="1"/>
  <c r="P92" i="2" s="1"/>
  <c r="N78" i="2" a="1"/>
  <c r="N78" i="2" s="1"/>
  <c r="P78" i="2" s="1"/>
  <c r="N337" i="2" a="1"/>
  <c r="N337" i="2" s="1"/>
  <c r="P337" i="2" s="1"/>
  <c r="N152" i="2" a="1"/>
  <c r="N152" i="2" s="1"/>
  <c r="P152" i="2" s="1"/>
  <c r="N144" i="2" a="1"/>
  <c r="N144" i="2" s="1"/>
  <c r="P144" i="2" s="1"/>
  <c r="N108" i="2" a="1"/>
  <c r="N108" i="2" s="1"/>
  <c r="P108" i="2" s="1"/>
  <c r="N101" i="2" a="1"/>
  <c r="N101" i="2" s="1"/>
  <c r="P101" i="2" s="1"/>
  <c r="N87" i="2" a="1"/>
  <c r="N87" i="2" s="1"/>
  <c r="P87" i="2" s="1"/>
  <c r="N32" i="2" a="1"/>
  <c r="N32" i="2" s="1"/>
  <c r="P32" i="2" s="1"/>
  <c r="N23" i="2" a="1"/>
  <c r="N23" i="2" s="1"/>
  <c r="P23" i="2" s="1"/>
  <c r="N12" i="2" a="1"/>
  <c r="N12" i="2" s="1"/>
  <c r="P12" i="2" s="1"/>
  <c r="N25" i="2" a="1"/>
  <c r="N25" i="2" s="1"/>
  <c r="P25" i="2" s="1"/>
  <c r="N16" i="2" a="1"/>
  <c r="N16" i="2" s="1"/>
  <c r="P16" i="2" s="1"/>
  <c r="N398" i="2" a="1"/>
  <c r="N398" i="2" s="1"/>
  <c r="P398" i="2" s="1"/>
  <c r="N307" i="2" a="1"/>
  <c r="N307" i="2" s="1"/>
  <c r="P307" i="2" s="1"/>
  <c r="N94" i="2" a="1"/>
  <c r="N94" i="2" s="1"/>
  <c r="P94" i="2" s="1"/>
  <c r="N80" i="2" a="1"/>
  <c r="N80" i="2" s="1"/>
  <c r="P80" i="2" s="1"/>
  <c r="N66" i="2" a="1"/>
  <c r="N66" i="2" s="1"/>
  <c r="P66" i="2" s="1"/>
  <c r="N59" i="2" a="1"/>
  <c r="N59" i="2" s="1"/>
  <c r="P59" i="2" s="1"/>
  <c r="N45" i="2" a="1"/>
  <c r="N45" i="2" s="1"/>
  <c r="P45" i="2" s="1"/>
  <c r="N39" i="2" a="1"/>
  <c r="N39" i="2" s="1"/>
  <c r="P39" i="2" s="1"/>
  <c r="N14" i="2" a="1"/>
  <c r="N14" i="2" s="1"/>
  <c r="P14" i="2" s="1"/>
  <c r="N215" i="2" a="1"/>
  <c r="N215" i="2" s="1"/>
  <c r="P215" i="2" s="1"/>
  <c r="N236" i="2" a="1"/>
  <c r="N236" i="2" s="1"/>
  <c r="P236" i="2" s="1"/>
  <c r="N222" i="2" a="1"/>
  <c r="N222" i="2" s="1"/>
  <c r="P222" i="2" s="1"/>
  <c r="N205" i="2" a="1"/>
  <c r="N205" i="2" s="1"/>
  <c r="P205" i="2" s="1"/>
  <c r="N172" i="2" a="1"/>
  <c r="N172" i="2" s="1"/>
  <c r="P172" i="2" s="1"/>
  <c r="N141" i="2" a="1"/>
  <c r="N141" i="2" s="1"/>
  <c r="P141" i="2" s="1"/>
  <c r="N73" i="2" a="1"/>
  <c r="N73" i="2" s="1"/>
  <c r="P73" i="2" s="1"/>
  <c r="N52" i="2" a="1"/>
  <c r="N52" i="2" s="1"/>
  <c r="P52" i="2" s="1"/>
  <c r="N34" i="2" a="1"/>
  <c r="N34" i="2" s="1"/>
  <c r="P34" i="2" s="1"/>
  <c r="N273" i="2" a="1"/>
  <c r="N273" i="2" s="1"/>
  <c r="P273" i="2" s="1"/>
  <c r="N208" i="2" a="1"/>
  <c r="N208" i="2" s="1"/>
  <c r="P208" i="2" s="1"/>
  <c r="N149" i="2" a="1"/>
  <c r="N149" i="2" s="1"/>
  <c r="P149" i="2" s="1"/>
  <c r="N133" i="2" a="1"/>
  <c r="N133" i="2" s="1"/>
  <c r="P133" i="2" s="1"/>
  <c r="N120" i="2" a="1"/>
  <c r="N120" i="2" s="1"/>
  <c r="P120" i="2" s="1"/>
  <c r="N115" i="2" a="1"/>
  <c r="N115" i="2" s="1"/>
  <c r="P115" i="2" s="1"/>
  <c r="N103" i="2" a="1"/>
  <c r="N103" i="2" s="1"/>
  <c r="P103" i="2" s="1"/>
  <c r="N89" i="2" a="1"/>
  <c r="N89" i="2" s="1"/>
  <c r="P89" i="2" s="1"/>
  <c r="N41" i="2" a="1"/>
  <c r="N41" i="2" s="1"/>
  <c r="P41" i="2" s="1"/>
  <c r="N382" i="2" a="1"/>
  <c r="N382" i="2" s="1"/>
  <c r="P382" i="2" s="1"/>
  <c r="N251" i="2" a="1"/>
  <c r="N251" i="2" s="1"/>
  <c r="P251" i="2" s="1"/>
  <c r="N201" i="2" a="1"/>
  <c r="N201" i="2" s="1"/>
  <c r="P201" i="2" s="1"/>
  <c r="N184" i="2" a="1"/>
  <c r="N184" i="2" s="1"/>
  <c r="P184" i="2" s="1"/>
  <c r="N125" i="2" a="1"/>
  <c r="N125" i="2" s="1"/>
  <c r="P125" i="2" s="1"/>
  <c r="N96" i="2" a="1"/>
  <c r="N96" i="2" s="1"/>
  <c r="P96" i="2" s="1"/>
  <c r="N75" i="2" a="1"/>
  <c r="N75" i="2" s="1"/>
  <c r="P75" i="2" s="1"/>
  <c r="N68" i="2" a="1"/>
  <c r="N68" i="2" s="1"/>
  <c r="P68" i="2" s="1"/>
  <c r="N54" i="2" a="1"/>
  <c r="N54" i="2" s="1"/>
  <c r="P54" i="2" s="1"/>
  <c r="N27" i="2" a="1"/>
  <c r="N27" i="2" s="1"/>
  <c r="P27" i="2" s="1"/>
  <c r="N352" i="2" a="1"/>
  <c r="N352" i="2" s="1"/>
  <c r="P352" i="2" s="1"/>
  <c r="N197" i="2" a="1"/>
  <c r="N197" i="2" s="1"/>
  <c r="P197" i="2" s="1"/>
  <c r="N105" i="2" a="1"/>
  <c r="N105" i="2" s="1"/>
  <c r="P105" i="2" s="1"/>
  <c r="N91" i="2" a="1"/>
  <c r="N91" i="2" s="1"/>
  <c r="P91" i="2" s="1"/>
  <c r="N77" i="2" a="1"/>
  <c r="N77" i="2" s="1"/>
  <c r="P77" i="2" s="1"/>
  <c r="N70" i="2" a="1"/>
  <c r="N70" i="2" s="1"/>
  <c r="P70" i="2" s="1"/>
  <c r="N56" i="2" a="1"/>
  <c r="N56" i="2" s="1"/>
  <c r="P56" i="2" s="1"/>
  <c r="N46" i="2" a="1"/>
  <c r="N46" i="2" s="1"/>
  <c r="P46" i="2" s="1"/>
  <c r="N29" i="2" a="1"/>
  <c r="N29" i="2" s="1"/>
  <c r="P29" i="2" s="1"/>
  <c r="N257" i="2" a="1"/>
  <c r="N257" i="2" s="1"/>
  <c r="P257" i="2" s="1"/>
  <c r="N243" i="2" a="1"/>
  <c r="N243" i="2" s="1"/>
  <c r="P243" i="2" s="1"/>
  <c r="N290" i="2" a="1"/>
  <c r="N290" i="2" s="1"/>
  <c r="P290" i="2" s="1"/>
  <c r="N159" i="2" a="1"/>
  <c r="N159" i="2" s="1"/>
  <c r="P159" i="2" s="1"/>
  <c r="N127" i="2" a="1"/>
  <c r="N127" i="2" s="1"/>
  <c r="P127" i="2" s="1"/>
  <c r="N107" i="2" a="1"/>
  <c r="N107" i="2" s="1"/>
  <c r="P107" i="2" s="1"/>
  <c r="N86" i="2" a="1"/>
  <c r="N86" i="2" s="1"/>
  <c r="P86" i="2" s="1"/>
  <c r="N79" i="2" a="1"/>
  <c r="N79" i="2" s="1"/>
  <c r="P79" i="2" s="1"/>
  <c r="N65" i="2" a="1"/>
  <c r="N65" i="2" s="1"/>
  <c r="P65" i="2" s="1"/>
  <c r="N38" i="2" a="1"/>
  <c r="N38" i="2" s="1"/>
  <c r="P38" i="2" s="1"/>
  <c r="N22" i="2" a="1"/>
  <c r="N22" i="2" s="1"/>
  <c r="P22" i="2" s="1"/>
  <c r="N286" i="2" a="1"/>
  <c r="N286" i="2" s="1"/>
  <c r="P286" i="2" s="1"/>
  <c r="N214" i="2" a="1"/>
  <c r="N214" i="2" s="1"/>
  <c r="P214" i="2" s="1"/>
  <c r="N132" i="2" a="1"/>
  <c r="N132" i="2" s="1"/>
  <c r="P132" i="2" s="1"/>
  <c r="N114" i="2" a="1"/>
  <c r="N114" i="2" s="1"/>
  <c r="P114" i="2" s="1"/>
  <c r="N93" i="2" a="1"/>
  <c r="N93" i="2" s="1"/>
  <c r="P93" i="2" s="1"/>
  <c r="N72" i="2" a="1"/>
  <c r="N72" i="2" s="1"/>
  <c r="P72" i="2" s="1"/>
  <c r="N58" i="2" a="1"/>
  <c r="N58" i="2" s="1"/>
  <c r="P58" i="2" s="1"/>
  <c r="N331" i="2" a="1"/>
  <c r="N331" i="2" s="1"/>
  <c r="P331" i="2" s="1"/>
  <c r="N268" i="2" a="1"/>
  <c r="N268" i="2" s="1"/>
  <c r="P268" i="2" s="1"/>
  <c r="N224" i="2" a="1"/>
  <c r="N224" i="2" s="1"/>
  <c r="P224" i="2" s="1"/>
  <c r="N165" i="2" a="1"/>
  <c r="N165" i="2" s="1"/>
  <c r="P165" i="2" s="1"/>
  <c r="N145" i="2" a="1"/>
  <c r="N145" i="2" s="1"/>
  <c r="P145" i="2" s="1"/>
  <c r="N140" i="2" a="1"/>
  <c r="N140" i="2" s="1"/>
  <c r="P140" i="2" s="1"/>
  <c r="N109" i="2" a="1"/>
  <c r="N109" i="2" s="1"/>
  <c r="P109" i="2" s="1"/>
  <c r="N51" i="2" a="1"/>
  <c r="N51" i="2" s="1"/>
  <c r="P51" i="2" s="1"/>
  <c r="N264" i="2" a="1"/>
  <c r="N264" i="2" s="1"/>
  <c r="P264" i="2" s="1"/>
  <c r="N210" i="2" a="1"/>
  <c r="N210" i="2" s="1"/>
  <c r="P210" i="2" s="1"/>
  <c r="N156" i="2" a="1"/>
  <c r="N156" i="2" s="1"/>
  <c r="P156" i="2" s="1"/>
  <c r="N119" i="2" a="1"/>
  <c r="N119" i="2" s="1"/>
  <c r="P119" i="2" s="1"/>
  <c r="N102" i="2" a="1"/>
  <c r="N102" i="2" s="1"/>
  <c r="P102" i="2" s="1"/>
  <c r="N88" i="2" a="1"/>
  <c r="N88" i="2" s="1"/>
  <c r="P88" i="2" s="1"/>
  <c r="N81" i="2" a="1"/>
  <c r="N81" i="2" s="1"/>
  <c r="P81" i="2" s="1"/>
  <c r="N67" i="2" a="1"/>
  <c r="N67" i="2" s="1"/>
  <c r="P67" i="2" s="1"/>
  <c r="N47" i="2" a="1"/>
  <c r="N47" i="2" s="1"/>
  <c r="P47" i="2" s="1"/>
  <c r="N43" i="2" a="1"/>
  <c r="N43" i="2" s="1"/>
  <c r="P43" i="2" s="1"/>
  <c r="N40" i="2" a="1"/>
  <c r="N40" i="2" s="1"/>
  <c r="P40" i="2" s="1"/>
  <c r="N98" i="2" a="1"/>
  <c r="N98" i="2" s="1"/>
  <c r="P98" i="2" s="1"/>
  <c r="N187" i="2" a="1"/>
  <c r="N187" i="2" s="1"/>
  <c r="P187" i="2" s="1"/>
  <c r="N82" i="2" a="1"/>
  <c r="N82" i="2" s="1"/>
  <c r="P82" i="2" s="1"/>
  <c r="N106" i="2" a="1"/>
  <c r="N106" i="2" s="1"/>
  <c r="P106" i="2" s="1"/>
  <c r="N118" i="2" a="1"/>
  <c r="N118" i="2" s="1"/>
  <c r="P118" i="2" s="1"/>
  <c r="N122" i="2" a="1"/>
  <c r="N122" i="2" s="1"/>
  <c r="P122" i="2" s="1"/>
  <c r="N117" i="2" a="1"/>
  <c r="N117" i="2" s="1"/>
  <c r="P117" i="2" s="1"/>
  <c r="N158" i="2" a="1"/>
  <c r="N158" i="2" s="1"/>
  <c r="P158" i="2" s="1"/>
  <c r="N31" i="2" a="1"/>
  <c r="N31" i="2" s="1"/>
  <c r="P31" i="2" s="1"/>
  <c r="N10" i="2" a="1"/>
  <c r="N10" i="2" s="1"/>
  <c r="P10" i="2" s="1"/>
  <c r="N188" i="2" a="1"/>
  <c r="N188" i="2" s="1"/>
  <c r="P188" i="2" s="1"/>
  <c r="N13" i="2" a="1"/>
  <c r="N13" i="2" s="1"/>
  <c r="P13" i="2" s="1"/>
  <c r="N138" i="2" a="1"/>
  <c r="N138" i="2" s="1"/>
  <c r="P138" i="2" s="1"/>
  <c r="N247" i="2" a="1"/>
  <c r="N247" i="2" s="1"/>
  <c r="P247" i="2" s="1"/>
  <c r="P20" i="2"/>
  <c r="N24" i="2" a="1"/>
  <c r="N24" i="2" s="1"/>
  <c r="P24" i="2" s="1"/>
  <c r="N21" i="2" a="1"/>
  <c r="N21" i="2" s="1"/>
  <c r="P21" i="2" s="1"/>
  <c r="N37" i="2" a="1"/>
  <c r="N37" i="2" s="1"/>
  <c r="P37" i="2" s="1"/>
  <c r="L4" i="2"/>
  <c r="N135" i="2" a="1"/>
  <c r="N135" i="2" s="1"/>
  <c r="P135" i="2" s="1"/>
  <c r="N168" i="2" a="1"/>
  <c r="N168" i="2" s="1"/>
  <c r="P168" i="2" s="1"/>
  <c r="N33" i="2" a="1"/>
  <c r="N33" i="2" s="1"/>
  <c r="P33" i="2" s="1"/>
  <c r="N49" i="2" a="1"/>
  <c r="N49" i="2" s="1"/>
  <c r="P49" i="2" s="1"/>
  <c r="N63" i="2" a="1"/>
  <c r="N63" i="2" s="1"/>
  <c r="P63" i="2" s="1"/>
  <c r="N71" i="2" a="1"/>
  <c r="N71" i="2" s="1"/>
  <c r="P71" i="2" s="1"/>
  <c r="N326" i="2" a="1"/>
  <c r="N326" i="2" s="1"/>
  <c r="P326" i="2" s="1"/>
  <c r="N381" i="2" a="1"/>
  <c r="N381" i="2" s="1"/>
  <c r="P381" i="2" s="1"/>
  <c r="N163" i="2" a="1"/>
  <c r="N163" i="2" s="1"/>
  <c r="P163" i="2" s="1"/>
  <c r="N131" i="2" a="1"/>
  <c r="N131" i="2" s="1"/>
  <c r="P131" i="2" s="1"/>
  <c r="N193" i="2" a="1"/>
  <c r="N193" i="2" s="1"/>
  <c r="P193" i="2" s="1"/>
  <c r="N211" i="2" a="1"/>
  <c r="N211" i="2" s="1"/>
  <c r="P211" i="2" s="1"/>
  <c r="N15" i="2" a="1"/>
  <c r="N15" i="2" s="1"/>
  <c r="P15" i="2" s="1"/>
  <c r="N4" i="2" a="1"/>
  <c r="N4" i="2" s="1"/>
  <c r="P4" i="2" s="1"/>
  <c r="N2" i="2" a="1"/>
  <c r="N2" i="2" s="1"/>
  <c r="P2" i="2" s="1"/>
  <c r="N35" i="2" a="1"/>
  <c r="N35" i="2" s="1"/>
  <c r="P35" i="2" s="1"/>
  <c r="N60" i="2" a="1"/>
  <c r="N60" i="2" s="1"/>
  <c r="P60" i="2" s="1"/>
  <c r="N143" i="2" a="1"/>
  <c r="N143" i="2" s="1"/>
  <c r="P143" i="2" s="1"/>
  <c r="N181" i="2" a="1"/>
  <c r="N181" i="2" s="1"/>
  <c r="P181" i="2" s="1"/>
  <c r="N371" i="2" a="1"/>
  <c r="N371" i="2" s="1"/>
  <c r="P371" i="2" s="1"/>
  <c r="N204" i="2" a="1"/>
  <c r="N204" i="2" s="1"/>
  <c r="P204" i="2" s="1"/>
  <c r="L11" i="2"/>
  <c r="L19" i="2" s="1"/>
  <c r="L27" i="2" s="1"/>
  <c r="N177" i="2" a="1"/>
  <c r="N177" i="2" s="1"/>
  <c r="P177" i="2" s="1"/>
  <c r="N36" i="2" a="1"/>
  <c r="N36" i="2" s="1"/>
  <c r="P36" i="2" s="1"/>
  <c r="N11" i="2" a="1"/>
  <c r="N11" i="2" s="1"/>
  <c r="P11" i="2" s="1"/>
  <c r="N100" i="2" a="1"/>
  <c r="N100" i="2" s="1"/>
  <c r="P100" i="2" s="1"/>
  <c r="L122" i="2" l="1"/>
  <c r="L12" i="2"/>
  <c r="L5" i="2"/>
  <c r="L35" i="2"/>
  <c r="L43" i="2" l="1"/>
  <c r="L6" i="2"/>
  <c r="L13" i="2"/>
  <c r="L20" i="2"/>
  <c r="L130" i="2"/>
  <c r="L51" i="2" l="1"/>
  <c r="L28" i="2"/>
  <c r="L138" i="2"/>
  <c r="L21" i="2"/>
  <c r="L7" i="2"/>
  <c r="L14" i="2"/>
  <c r="L22" i="2" l="1"/>
  <c r="L8" i="2"/>
  <c r="L15" i="2"/>
  <c r="L29" i="2"/>
  <c r="L146" i="2"/>
  <c r="L36" i="2"/>
  <c r="L59" i="2"/>
  <c r="L67" i="2" l="1"/>
  <c r="L44" i="2"/>
  <c r="L23" i="2"/>
  <c r="L154" i="2"/>
  <c r="L37" i="2"/>
  <c r="L9" i="2"/>
  <c r="L16" i="2"/>
  <c r="L30" i="2"/>
  <c r="L38" i="2" l="1"/>
  <c r="L24" i="2"/>
  <c r="L52" i="2"/>
  <c r="L162" i="2"/>
  <c r="L45" i="2"/>
  <c r="L31" i="2"/>
  <c r="L17" i="2"/>
  <c r="L75" i="2"/>
  <c r="L170" i="2" l="1"/>
  <c r="L60" i="2"/>
  <c r="L53" i="2"/>
  <c r="L25" i="2"/>
  <c r="L32" i="2"/>
  <c r="L46" i="2"/>
  <c r="L39" i="2"/>
  <c r="L83" i="2"/>
  <c r="L47" i="2" l="1"/>
  <c r="L54" i="2"/>
  <c r="L40" i="2"/>
  <c r="L33" i="2"/>
  <c r="L61" i="2"/>
  <c r="L68" i="2"/>
  <c r="L178" i="2"/>
  <c r="L91" i="2"/>
  <c r="L99" i="2" l="1"/>
  <c r="L186" i="2"/>
  <c r="L76" i="2"/>
  <c r="L69" i="2"/>
  <c r="L41" i="2"/>
  <c r="L48" i="2"/>
  <c r="L62" i="2"/>
  <c r="L55" i="2"/>
  <c r="L63" i="2" l="1"/>
  <c r="L70" i="2"/>
  <c r="L56" i="2"/>
  <c r="L49" i="2"/>
  <c r="L77" i="2"/>
  <c r="L84" i="2"/>
  <c r="L194" i="2"/>
  <c r="L107" i="2"/>
  <c r="L115" i="2" l="1"/>
  <c r="L202" i="2"/>
  <c r="L92" i="2"/>
  <c r="L85" i="2"/>
  <c r="L57" i="2"/>
  <c r="L64" i="2"/>
  <c r="L78" i="2"/>
  <c r="L71" i="2"/>
  <c r="L86" i="2" l="1"/>
  <c r="L72" i="2"/>
  <c r="L93" i="2"/>
  <c r="L65" i="2"/>
  <c r="L100" i="2"/>
  <c r="L210" i="2"/>
  <c r="L79" i="2"/>
  <c r="L123" i="2"/>
  <c r="L87" i="2" l="1"/>
  <c r="L218" i="2"/>
  <c r="L108" i="2"/>
  <c r="L73" i="2"/>
  <c r="L131" i="2"/>
  <c r="L101" i="2"/>
  <c r="L80" i="2"/>
  <c r="L94" i="2"/>
  <c r="L102" i="2" l="1"/>
  <c r="L88" i="2"/>
  <c r="L109" i="2"/>
  <c r="L139" i="2"/>
  <c r="L81" i="2"/>
  <c r="L116" i="2"/>
  <c r="L226" i="2"/>
  <c r="L95" i="2"/>
  <c r="L147" i="2" l="1"/>
  <c r="L117" i="2"/>
  <c r="L103" i="2"/>
  <c r="L234" i="2"/>
  <c r="L124" i="2"/>
  <c r="L89" i="2"/>
  <c r="L96" i="2"/>
  <c r="L110" i="2"/>
  <c r="L132" i="2" l="1"/>
  <c r="L242" i="2"/>
  <c r="L111" i="2"/>
  <c r="L118" i="2"/>
  <c r="L104" i="2"/>
  <c r="L97" i="2"/>
  <c r="L125" i="2"/>
  <c r="L155" i="2"/>
  <c r="L133" i="2" l="1"/>
  <c r="L105" i="2"/>
  <c r="L163" i="2"/>
  <c r="L112" i="2"/>
  <c r="L126" i="2"/>
  <c r="L119" i="2"/>
  <c r="L250" i="2"/>
  <c r="L140" i="2"/>
  <c r="L134" i="2" l="1"/>
  <c r="L120" i="2"/>
  <c r="L148" i="2"/>
  <c r="L258" i="2"/>
  <c r="L127" i="2"/>
  <c r="L171" i="2"/>
  <c r="L113" i="2"/>
  <c r="L141" i="2"/>
  <c r="L121" i="2" l="1"/>
  <c r="L266" i="2"/>
  <c r="L142" i="2"/>
  <c r="L149" i="2"/>
  <c r="L179" i="2"/>
  <c r="L135" i="2"/>
  <c r="L156" i="2"/>
  <c r="L128" i="2"/>
  <c r="L136" i="2" l="1"/>
  <c r="L164" i="2"/>
  <c r="L157" i="2"/>
  <c r="L150" i="2"/>
  <c r="L143" i="2"/>
  <c r="L187" i="2"/>
  <c r="L274" i="2"/>
  <c r="L129" i="2"/>
  <c r="L137" i="2" l="1"/>
  <c r="L151" i="2"/>
  <c r="L158" i="2"/>
  <c r="L165" i="2"/>
  <c r="L282" i="2"/>
  <c r="L195" i="2"/>
  <c r="L172" i="2"/>
  <c r="L144" i="2"/>
  <c r="L152" i="2" l="1"/>
  <c r="L173" i="2"/>
  <c r="L166" i="2"/>
  <c r="L180" i="2"/>
  <c r="L203" i="2"/>
  <c r="L290" i="2"/>
  <c r="L159" i="2"/>
  <c r="L145" i="2"/>
  <c r="L153" i="2" l="1"/>
  <c r="L167" i="2"/>
  <c r="L298" i="2"/>
  <c r="L211" i="2"/>
  <c r="L188" i="2"/>
  <c r="L174" i="2"/>
  <c r="L181" i="2"/>
  <c r="L160" i="2"/>
  <c r="L168" i="2" l="1"/>
  <c r="L189" i="2"/>
  <c r="L182" i="2"/>
  <c r="L196" i="2"/>
  <c r="L219" i="2"/>
  <c r="L306" i="2"/>
  <c r="L175" i="2"/>
  <c r="L161" i="2"/>
  <c r="L183" i="2" l="1"/>
  <c r="L204" i="2"/>
  <c r="L169" i="2"/>
  <c r="L314" i="2"/>
  <c r="L227" i="2"/>
  <c r="L190" i="2"/>
  <c r="L197" i="2"/>
  <c r="L176" i="2"/>
  <c r="L235" i="2" l="1"/>
  <c r="L184" i="2"/>
  <c r="L205" i="2"/>
  <c r="L198" i="2"/>
  <c r="L322" i="2"/>
  <c r="L177" i="2"/>
  <c r="L212" i="2"/>
  <c r="L191" i="2"/>
  <c r="L185" i="2" l="1"/>
  <c r="L206" i="2"/>
  <c r="L199" i="2"/>
  <c r="L220" i="2"/>
  <c r="L330" i="2"/>
  <c r="L213" i="2"/>
  <c r="L192" i="2"/>
  <c r="L243" i="2"/>
  <c r="L207" i="2" l="1"/>
  <c r="L251" i="2"/>
  <c r="L200" i="2"/>
  <c r="L221" i="2"/>
  <c r="L338" i="2"/>
  <c r="L228" i="2"/>
  <c r="L214" i="2"/>
  <c r="L193" i="2"/>
  <c r="L201" i="2" l="1"/>
  <c r="L222" i="2"/>
  <c r="L236" i="2"/>
  <c r="L346" i="2"/>
  <c r="L229" i="2"/>
  <c r="L208" i="2"/>
  <c r="L259" i="2"/>
  <c r="L215" i="2"/>
  <c r="L223" i="2" l="1"/>
  <c r="L267" i="2"/>
  <c r="L216" i="2"/>
  <c r="L237" i="2"/>
  <c r="L354" i="2"/>
  <c r="L244" i="2"/>
  <c r="L230" i="2"/>
  <c r="L209" i="2"/>
  <c r="L217" i="2" l="1"/>
  <c r="L238" i="2"/>
  <c r="L252" i="2"/>
  <c r="L362" i="2"/>
  <c r="L245" i="2"/>
  <c r="L224" i="2"/>
  <c r="L275" i="2"/>
  <c r="L231" i="2"/>
  <c r="L283" i="2" l="1"/>
  <c r="L232" i="2"/>
  <c r="L239" i="2"/>
  <c r="L253" i="2"/>
  <c r="L370" i="2"/>
  <c r="L260" i="2"/>
  <c r="L246" i="2"/>
  <c r="L225" i="2"/>
  <c r="L261" i="2" l="1"/>
  <c r="L233" i="2"/>
  <c r="L254" i="2"/>
  <c r="L268" i="2"/>
  <c r="L378" i="2"/>
  <c r="L247" i="2"/>
  <c r="L240" i="2"/>
  <c r="L291" i="2"/>
  <c r="L299" i="2" l="1"/>
  <c r="L248" i="2"/>
  <c r="L255" i="2"/>
  <c r="L386" i="2"/>
  <c r="L276" i="2"/>
  <c r="L262" i="2"/>
  <c r="L241" i="2"/>
  <c r="L269" i="2"/>
  <c r="L284" i="2" l="1"/>
  <c r="L277" i="2"/>
  <c r="L249" i="2"/>
  <c r="L270" i="2"/>
  <c r="L394" i="2"/>
  <c r="L263" i="2"/>
  <c r="L256" i="2"/>
  <c r="L307" i="2"/>
  <c r="L278" i="2" l="1"/>
  <c r="L315" i="2"/>
  <c r="L264" i="2"/>
  <c r="L271" i="2"/>
  <c r="L402" i="2"/>
  <c r="L257" i="2"/>
  <c r="L285" i="2"/>
  <c r="L292" i="2"/>
  <c r="L300" i="2" l="1"/>
  <c r="L293" i="2"/>
  <c r="L265" i="2"/>
  <c r="L410" i="2"/>
  <c r="L279" i="2"/>
  <c r="L272" i="2"/>
  <c r="L323" i="2"/>
  <c r="L286" i="2"/>
  <c r="L294" i="2" l="1"/>
  <c r="L331" i="2"/>
  <c r="L280" i="2"/>
  <c r="L418" i="2"/>
  <c r="L287" i="2"/>
  <c r="L273" i="2"/>
  <c r="L301" i="2"/>
  <c r="L308" i="2"/>
  <c r="L316" i="2" l="1"/>
  <c r="L281" i="2"/>
  <c r="L309" i="2"/>
  <c r="L295" i="2"/>
  <c r="L426" i="2"/>
  <c r="L288" i="2"/>
  <c r="L339" i="2"/>
  <c r="L302" i="2"/>
  <c r="L289" i="2" l="1"/>
  <c r="L310" i="2"/>
  <c r="L347" i="2"/>
  <c r="L296" i="2"/>
  <c r="L303" i="2"/>
  <c r="L317" i="2"/>
  <c r="L324" i="2"/>
  <c r="L332" i="2" l="1"/>
  <c r="L325" i="2"/>
  <c r="L311" i="2"/>
  <c r="L304" i="2"/>
  <c r="L355" i="2"/>
  <c r="L318" i="2"/>
  <c r="L297" i="2"/>
  <c r="L305" i="2" l="1"/>
  <c r="L326" i="2"/>
  <c r="L363" i="2"/>
  <c r="L312" i="2"/>
  <c r="L319" i="2"/>
  <c r="L333" i="2"/>
  <c r="L340" i="2"/>
  <c r="L348" i="2" l="1"/>
  <c r="L341" i="2"/>
  <c r="L327" i="2"/>
  <c r="L320" i="2"/>
  <c r="L371" i="2"/>
  <c r="L334" i="2"/>
  <c r="L313" i="2"/>
  <c r="L328" i="2" l="1"/>
  <c r="L321" i="2"/>
  <c r="L342" i="2"/>
  <c r="L379" i="2"/>
  <c r="L335" i="2"/>
  <c r="L349" i="2"/>
  <c r="L356" i="2"/>
  <c r="L364" i="2" l="1"/>
  <c r="L357" i="2"/>
  <c r="L343" i="2"/>
  <c r="L387" i="2"/>
  <c r="L350" i="2"/>
  <c r="L329" i="2"/>
  <c r="L336" i="2"/>
  <c r="L344" i="2" l="1"/>
  <c r="L337" i="2"/>
  <c r="L358" i="2"/>
  <c r="L395" i="2"/>
  <c r="L351" i="2"/>
  <c r="L365" i="2"/>
  <c r="L372" i="2"/>
  <c r="L359" i="2" l="1"/>
  <c r="L380" i="2"/>
  <c r="L373" i="2"/>
  <c r="L403" i="2"/>
  <c r="L366" i="2"/>
  <c r="L345" i="2"/>
  <c r="L352" i="2"/>
  <c r="L353" i="2" l="1"/>
  <c r="L360" i="2"/>
  <c r="L374" i="2"/>
  <c r="L411" i="2"/>
  <c r="L381" i="2"/>
  <c r="L388" i="2"/>
  <c r="L367" i="2"/>
  <c r="L375" i="2" l="1"/>
  <c r="L396" i="2"/>
  <c r="L389" i="2"/>
  <c r="L419" i="2"/>
  <c r="L382" i="2"/>
  <c r="L368" i="2"/>
  <c r="L361" i="2"/>
  <c r="L390" i="2" l="1"/>
  <c r="L369" i="2"/>
  <c r="L376" i="2"/>
  <c r="L427" i="2"/>
  <c r="L397" i="2"/>
  <c r="L404" i="2"/>
  <c r="L383" i="2"/>
  <c r="L391" i="2" l="1"/>
  <c r="L412" i="2"/>
  <c r="L405" i="2"/>
  <c r="L384" i="2"/>
  <c r="L377" i="2"/>
  <c r="L398" i="2"/>
  <c r="L406" i="2" l="1"/>
  <c r="L385" i="2"/>
  <c r="L392" i="2"/>
  <c r="L413" i="2"/>
  <c r="L420" i="2"/>
  <c r="L399" i="2"/>
  <c r="L407" i="2" l="1"/>
  <c r="L400" i="2"/>
  <c r="L428" i="2"/>
  <c r="L421" i="2"/>
  <c r="L393" i="2"/>
  <c r="L414" i="2"/>
  <c r="L401" i="2" l="1"/>
  <c r="L429" i="2"/>
  <c r="L422" i="2"/>
  <c r="L408" i="2"/>
  <c r="L415" i="2"/>
  <c r="L416" i="2" l="1"/>
  <c r="L430" i="2"/>
  <c r="L423" i="2"/>
  <c r="L409" i="2"/>
  <c r="L417" i="2" l="1"/>
  <c r="L424" i="2"/>
  <c r="L431" i="2"/>
  <c r="L432" i="2" l="1"/>
  <c r="L425" i="2"/>
  <c r="L433" i="2" l="1"/>
  <c r="Y4" i="2" l="1" a="1"/>
  <c r="Y4" i="2" s="1"/>
  <c r="Y43" i="2" a="1"/>
  <c r="Y43" i="2" s="1"/>
  <c r="Y42" i="2" a="1"/>
  <c r="Y42" i="2" s="1"/>
  <c r="Z41" i="2" a="1"/>
  <c r="Z41" i="2" s="1"/>
  <c r="Y8" i="2" a="1"/>
  <c r="Y8" i="2" s="1"/>
  <c r="Y45" i="2" a="1"/>
  <c r="Y45" i="2" s="1"/>
  <c r="W45" i="2" a="1"/>
  <c r="W45" i="2" s="1"/>
  <c r="W46" i="2" a="1"/>
  <c r="W46" i="2" s="1"/>
  <c r="W44" i="2" a="1"/>
  <c r="W44" i="2" s="1"/>
  <c r="W47" i="2" a="1"/>
  <c r="W47" i="2" s="1"/>
  <c r="Y41" i="2" a="1"/>
  <c r="Y41" i="2" s="1"/>
  <c r="Y44" i="2" a="1"/>
  <c r="Y44" i="2" s="1"/>
  <c r="Z42" i="2" a="1"/>
  <c r="Z42" i="2" s="1"/>
  <c r="W43" i="2" a="1"/>
  <c r="W43" i="2" s="1"/>
  <c r="Z45" i="2" a="1"/>
  <c r="Z45" i="2" s="1"/>
  <c r="Y6" i="2" a="1"/>
  <c r="Y6" i="2" s="1"/>
  <c r="Y5" i="2" a="1"/>
  <c r="Y5" i="2" s="1"/>
  <c r="Y47" i="2" a="1"/>
  <c r="Y47" i="2" s="1"/>
  <c r="Y46" i="2" a="1"/>
  <c r="Y46" i="2" s="1"/>
  <c r="Y2" i="2" a="1"/>
  <c r="Y2" i="2" s="1"/>
  <c r="Z43" i="2" a="1"/>
  <c r="Z43" i="2" s="1"/>
  <c r="Y3" i="2" a="1"/>
  <c r="Y3" i="2" s="1"/>
  <c r="W41" i="2" a="1"/>
  <c r="W41" i="2" s="1"/>
  <c r="Z44" i="2" a="1"/>
  <c r="Z44" i="2" s="1"/>
  <c r="W42" i="2" a="1"/>
  <c r="W42" i="2" s="1"/>
  <c r="Z46" i="2" a="1"/>
  <c r="Z46" i="2" s="1"/>
  <c r="Y7" i="2" a="1"/>
  <c r="Y7" i="2" s="1"/>
  <c r="Y9" i="2" a="1"/>
  <c r="Y9" i="2" s="1"/>
  <c r="Z47" i="2" a="1"/>
  <c r="Z47" i="2" s="1"/>
  <c r="R3" i="2" l="1"/>
  <c r="R11" i="2"/>
  <c r="R27" i="2"/>
  <c r="R19" i="2"/>
  <c r="R35" i="2"/>
  <c r="R43" i="2"/>
  <c r="R51" i="2"/>
  <c r="R59" i="2"/>
  <c r="R67" i="2"/>
  <c r="R75" i="2"/>
  <c r="R83" i="2"/>
  <c r="R91" i="2"/>
  <c r="R99" i="2"/>
  <c r="R107" i="2"/>
  <c r="R115" i="2"/>
  <c r="R123" i="2"/>
  <c r="R131" i="2"/>
  <c r="R139" i="2"/>
  <c r="R147" i="2"/>
  <c r="R155" i="2"/>
  <c r="R163" i="2"/>
  <c r="R171" i="2"/>
  <c r="R179" i="2"/>
  <c r="R187" i="2"/>
  <c r="R195" i="2"/>
  <c r="R203" i="2"/>
  <c r="R211" i="2"/>
  <c r="R219" i="2"/>
  <c r="R227" i="2"/>
  <c r="R235" i="2"/>
  <c r="R243" i="2"/>
  <c r="R251" i="2"/>
  <c r="R259" i="2"/>
  <c r="R267" i="2"/>
  <c r="R275" i="2"/>
  <c r="R283" i="2"/>
  <c r="R291" i="2"/>
  <c r="R299" i="2"/>
  <c r="R307" i="2"/>
  <c r="R315" i="2"/>
  <c r="R323" i="2"/>
  <c r="R331" i="2"/>
  <c r="R339" i="2"/>
  <c r="R347" i="2"/>
  <c r="R355" i="2"/>
  <c r="R363" i="2"/>
  <c r="R371" i="2"/>
  <c r="R379" i="2"/>
  <c r="R387" i="2"/>
  <c r="R395" i="2"/>
  <c r="R403" i="2"/>
  <c r="R411" i="2"/>
  <c r="R419" i="2"/>
  <c r="R427" i="2"/>
  <c r="R5" i="2"/>
  <c r="R13" i="2"/>
  <c r="R21" i="2"/>
  <c r="R29" i="2"/>
  <c r="R37" i="2"/>
  <c r="R45" i="2"/>
  <c r="R53" i="2"/>
  <c r="R61" i="2"/>
  <c r="R69" i="2"/>
  <c r="R77" i="2"/>
  <c r="R85" i="2"/>
  <c r="R93" i="2"/>
  <c r="R101" i="2"/>
  <c r="R109" i="2"/>
  <c r="R117" i="2"/>
  <c r="R125" i="2"/>
  <c r="R133" i="2"/>
  <c r="R141" i="2"/>
  <c r="R149" i="2"/>
  <c r="R157" i="2"/>
  <c r="R165" i="2"/>
  <c r="R173" i="2"/>
  <c r="R181" i="2"/>
  <c r="R189" i="2"/>
  <c r="R197" i="2"/>
  <c r="R205" i="2"/>
  <c r="R213" i="2"/>
  <c r="R221" i="2"/>
  <c r="R229" i="2"/>
  <c r="R237" i="2"/>
  <c r="R245" i="2"/>
  <c r="R253" i="2"/>
  <c r="R261" i="2"/>
  <c r="R269" i="2"/>
  <c r="R277" i="2"/>
  <c r="R285" i="2"/>
  <c r="R293" i="2"/>
  <c r="R301" i="2"/>
  <c r="R309" i="2"/>
  <c r="R317" i="2"/>
  <c r="R325" i="2"/>
  <c r="R333" i="2"/>
  <c r="R341" i="2"/>
  <c r="R349" i="2"/>
  <c r="R357" i="2"/>
  <c r="R365" i="2"/>
  <c r="R373" i="2"/>
  <c r="R381" i="2"/>
  <c r="R389" i="2"/>
  <c r="R397" i="2"/>
  <c r="R405" i="2"/>
  <c r="R413" i="2"/>
  <c r="R421" i="2"/>
  <c r="R429" i="2"/>
  <c r="R82" i="2"/>
  <c r="R58" i="2"/>
  <c r="R10" i="2"/>
  <c r="R90" i="2"/>
  <c r="R106" i="2"/>
  <c r="R26" i="2"/>
  <c r="R18" i="2"/>
  <c r="R2" i="2"/>
  <c r="R34" i="2"/>
  <c r="R98" i="2"/>
  <c r="R50" i="2"/>
  <c r="R66" i="2"/>
  <c r="R42" i="2"/>
  <c r="R74" i="2"/>
  <c r="R114" i="2"/>
  <c r="R122" i="2"/>
  <c r="R130" i="2"/>
  <c r="R138" i="2"/>
  <c r="R146" i="2"/>
  <c r="R154" i="2"/>
  <c r="R162" i="2"/>
  <c r="R170" i="2"/>
  <c r="R178" i="2"/>
  <c r="R186" i="2"/>
  <c r="R194" i="2"/>
  <c r="R202" i="2"/>
  <c r="R210" i="2"/>
  <c r="R218" i="2"/>
  <c r="R226" i="2"/>
  <c r="R234" i="2"/>
  <c r="R242" i="2"/>
  <c r="R250" i="2"/>
  <c r="R258" i="2"/>
  <c r="R266" i="2"/>
  <c r="R274" i="2"/>
  <c r="R282" i="2"/>
  <c r="R290" i="2"/>
  <c r="R298" i="2"/>
  <c r="R306" i="2"/>
  <c r="R314" i="2"/>
  <c r="R322" i="2"/>
  <c r="R330" i="2"/>
  <c r="R338" i="2"/>
  <c r="R346" i="2"/>
  <c r="R354" i="2"/>
  <c r="R362" i="2"/>
  <c r="R370" i="2"/>
  <c r="R378" i="2"/>
  <c r="R386" i="2"/>
  <c r="R394" i="2"/>
  <c r="R402" i="2"/>
  <c r="R410" i="2"/>
  <c r="R418" i="2"/>
  <c r="R426" i="2"/>
  <c r="R6" i="2"/>
  <c r="R14" i="2"/>
  <c r="R22" i="2"/>
  <c r="R30" i="2"/>
  <c r="R38" i="2"/>
  <c r="R46" i="2"/>
  <c r="R54" i="2"/>
  <c r="R62" i="2"/>
  <c r="R70" i="2"/>
  <c r="R78" i="2"/>
  <c r="R86" i="2"/>
  <c r="R94" i="2"/>
  <c r="R102" i="2"/>
  <c r="R110" i="2"/>
  <c r="R118" i="2"/>
  <c r="R126" i="2"/>
  <c r="R134" i="2"/>
  <c r="R142" i="2"/>
  <c r="R150" i="2"/>
  <c r="R158" i="2"/>
  <c r="R166" i="2"/>
  <c r="R174" i="2"/>
  <c r="R182" i="2"/>
  <c r="R190" i="2"/>
  <c r="R198" i="2"/>
  <c r="R206" i="2"/>
  <c r="R214" i="2"/>
  <c r="R222" i="2"/>
  <c r="R230" i="2"/>
  <c r="R238" i="2"/>
  <c r="R246" i="2"/>
  <c r="R254" i="2"/>
  <c r="R262" i="2"/>
  <c r="R270" i="2"/>
  <c r="R278" i="2"/>
  <c r="R286" i="2"/>
  <c r="R294" i="2"/>
  <c r="R302" i="2"/>
  <c r="R310" i="2"/>
  <c r="R318" i="2"/>
  <c r="R326" i="2"/>
  <c r="R334" i="2"/>
  <c r="R342" i="2"/>
  <c r="R350" i="2"/>
  <c r="R358" i="2"/>
  <c r="R366" i="2"/>
  <c r="R374" i="2"/>
  <c r="R382" i="2"/>
  <c r="R390" i="2"/>
  <c r="R398" i="2"/>
  <c r="R406" i="2"/>
  <c r="R414" i="2"/>
  <c r="R422" i="2"/>
  <c r="R430" i="2"/>
  <c r="R9" i="2"/>
  <c r="R17" i="2"/>
  <c r="R25" i="2"/>
  <c r="R33" i="2"/>
  <c r="R41" i="2"/>
  <c r="R49" i="2"/>
  <c r="R57" i="2"/>
  <c r="R65" i="2"/>
  <c r="R73" i="2"/>
  <c r="R81" i="2"/>
  <c r="R89" i="2"/>
  <c r="R97" i="2"/>
  <c r="R105" i="2"/>
  <c r="R113" i="2"/>
  <c r="R121" i="2"/>
  <c r="R129" i="2"/>
  <c r="R137" i="2"/>
  <c r="R145" i="2"/>
  <c r="R153" i="2"/>
  <c r="R161" i="2"/>
  <c r="R169" i="2"/>
  <c r="R177" i="2"/>
  <c r="R185" i="2"/>
  <c r="R193" i="2"/>
  <c r="R201" i="2"/>
  <c r="R209" i="2"/>
  <c r="R217" i="2"/>
  <c r="R225" i="2"/>
  <c r="R233" i="2"/>
  <c r="R241" i="2"/>
  <c r="R249" i="2"/>
  <c r="R257" i="2"/>
  <c r="R265" i="2"/>
  <c r="R273" i="2"/>
  <c r="R281" i="2"/>
  <c r="R289" i="2"/>
  <c r="R297" i="2"/>
  <c r="R305" i="2"/>
  <c r="R313" i="2"/>
  <c r="R321" i="2"/>
  <c r="R329" i="2"/>
  <c r="R337" i="2"/>
  <c r="R345" i="2"/>
  <c r="R353" i="2"/>
  <c r="R361" i="2"/>
  <c r="R369" i="2"/>
  <c r="R377" i="2"/>
  <c r="R385" i="2"/>
  <c r="R393" i="2"/>
  <c r="R401" i="2"/>
  <c r="R409" i="2"/>
  <c r="R417" i="2"/>
  <c r="R425" i="2"/>
  <c r="R7" i="2"/>
  <c r="R15" i="2"/>
  <c r="R23" i="2"/>
  <c r="R31" i="2"/>
  <c r="R39" i="2"/>
  <c r="R47" i="2"/>
  <c r="R55" i="2"/>
  <c r="R63" i="2"/>
  <c r="R71" i="2"/>
  <c r="R79" i="2"/>
  <c r="R87" i="2"/>
  <c r="R95" i="2"/>
  <c r="R103" i="2"/>
  <c r="R111" i="2"/>
  <c r="R119" i="2"/>
  <c r="R127" i="2"/>
  <c r="R135" i="2"/>
  <c r="R143" i="2"/>
  <c r="R151" i="2"/>
  <c r="R159" i="2"/>
  <c r="R167" i="2"/>
  <c r="R175" i="2"/>
  <c r="R183" i="2"/>
  <c r="R191" i="2"/>
  <c r="R199" i="2"/>
  <c r="R207" i="2"/>
  <c r="R215" i="2"/>
  <c r="R223" i="2"/>
  <c r="R231" i="2"/>
  <c r="R239" i="2"/>
  <c r="R247" i="2"/>
  <c r="R255" i="2"/>
  <c r="R263" i="2"/>
  <c r="R271" i="2"/>
  <c r="R279" i="2"/>
  <c r="R287" i="2"/>
  <c r="R295" i="2"/>
  <c r="R303" i="2"/>
  <c r="R311" i="2"/>
  <c r="R319" i="2"/>
  <c r="R327" i="2"/>
  <c r="R335" i="2"/>
  <c r="R343" i="2"/>
  <c r="R351" i="2"/>
  <c r="R359" i="2"/>
  <c r="R367" i="2"/>
  <c r="R375" i="2"/>
  <c r="R383" i="2"/>
  <c r="R391" i="2"/>
  <c r="R399" i="2"/>
  <c r="R407" i="2"/>
  <c r="R415" i="2"/>
  <c r="R423" i="2"/>
  <c r="R431" i="2"/>
  <c r="R8" i="2"/>
  <c r="R16" i="2"/>
  <c r="R24" i="2"/>
  <c r="R32" i="2"/>
  <c r="R40" i="2"/>
  <c r="R48" i="2"/>
  <c r="R56" i="2"/>
  <c r="R64" i="2"/>
  <c r="R72" i="2"/>
  <c r="R80" i="2"/>
  <c r="R88" i="2"/>
  <c r="R96" i="2"/>
  <c r="R104" i="2"/>
  <c r="R112" i="2"/>
  <c r="R120" i="2"/>
  <c r="R128" i="2"/>
  <c r="R136" i="2"/>
  <c r="R144" i="2"/>
  <c r="R152" i="2"/>
  <c r="R160" i="2"/>
  <c r="R168" i="2"/>
  <c r="R176" i="2"/>
  <c r="R184" i="2"/>
  <c r="R192" i="2"/>
  <c r="R200" i="2"/>
  <c r="R208" i="2"/>
  <c r="R216" i="2"/>
  <c r="R224" i="2"/>
  <c r="R232" i="2"/>
  <c r="R240" i="2"/>
  <c r="R248" i="2"/>
  <c r="R256" i="2"/>
  <c r="R264" i="2"/>
  <c r="R272" i="2"/>
  <c r="R280" i="2"/>
  <c r="R288" i="2"/>
  <c r="R296" i="2"/>
  <c r="R304" i="2"/>
  <c r="R312" i="2"/>
  <c r="R320" i="2"/>
  <c r="R328" i="2"/>
  <c r="R336" i="2"/>
  <c r="R344" i="2"/>
  <c r="R352" i="2"/>
  <c r="R360" i="2"/>
  <c r="R368" i="2"/>
  <c r="R376" i="2"/>
  <c r="R384" i="2"/>
  <c r="R392" i="2"/>
  <c r="R400" i="2"/>
  <c r="R408" i="2"/>
  <c r="R416" i="2"/>
  <c r="R424" i="2"/>
  <c r="R432" i="2"/>
  <c r="R4" i="2"/>
  <c r="R12" i="2"/>
  <c r="R20" i="2"/>
  <c r="R28" i="2"/>
  <c r="R36" i="2"/>
  <c r="R44" i="2"/>
  <c r="R52" i="2"/>
  <c r="R60" i="2"/>
  <c r="R68" i="2"/>
  <c r="R76" i="2"/>
  <c r="R84" i="2"/>
  <c r="R92" i="2"/>
  <c r="R100" i="2"/>
  <c r="R108" i="2"/>
  <c r="R116" i="2"/>
  <c r="R124" i="2"/>
  <c r="R132" i="2"/>
  <c r="R140" i="2"/>
  <c r="R148" i="2"/>
  <c r="R156" i="2"/>
  <c r="R164" i="2"/>
  <c r="R172" i="2"/>
  <c r="R180" i="2"/>
  <c r="R188" i="2"/>
  <c r="R196" i="2"/>
  <c r="R204" i="2"/>
  <c r="R212" i="2"/>
  <c r="R220" i="2"/>
  <c r="R228" i="2"/>
  <c r="R236" i="2"/>
  <c r="R244" i="2"/>
  <c r="R252" i="2"/>
  <c r="R260" i="2"/>
  <c r="R268" i="2"/>
  <c r="R276" i="2"/>
  <c r="R284" i="2"/>
  <c r="R292" i="2"/>
  <c r="R300" i="2"/>
  <c r="R308" i="2"/>
  <c r="R316" i="2"/>
  <c r="R324" i="2"/>
  <c r="R332" i="2"/>
  <c r="R340" i="2"/>
  <c r="R348" i="2"/>
  <c r="R356" i="2"/>
  <c r="R364" i="2"/>
  <c r="R372" i="2"/>
  <c r="R380" i="2"/>
  <c r="R388" i="2"/>
  <c r="R396" i="2"/>
  <c r="R404" i="2"/>
  <c r="R412" i="2"/>
  <c r="R420" i="2"/>
  <c r="R428" i="2"/>
  <c r="R433" i="2"/>
  <c r="V47" i="2" l="1" a="1"/>
  <c r="V47" i="2" s="1"/>
  <c r="V8" i="2" a="1"/>
  <c r="V8" i="2" s="1"/>
  <c r="W8" i="2" s="1"/>
  <c r="X8" i="2" a="1"/>
  <c r="X8" i="2" s="1"/>
  <c r="Z8" i="2" a="1"/>
  <c r="Z8" i="2" s="1"/>
  <c r="V5" i="2" a="1"/>
  <c r="V5" i="2" s="1"/>
  <c r="W5" i="2" s="1"/>
  <c r="X5" i="2" a="1"/>
  <c r="X5" i="2" s="1"/>
  <c r="Z5" i="2" a="1"/>
  <c r="Z5" i="2" s="1"/>
  <c r="V44" i="2" a="1"/>
  <c r="V44" i="2" s="1"/>
  <c r="V45" i="2" a="1"/>
  <c r="V45" i="2" s="1"/>
  <c r="V6" i="2" a="1"/>
  <c r="V6" i="2" s="1"/>
  <c r="W6" i="2" s="1"/>
  <c r="X6" i="2" a="1"/>
  <c r="X6" i="2" s="1"/>
  <c r="Z6" i="2" a="1"/>
  <c r="Z6" i="2" s="1"/>
  <c r="Z7" i="2" a="1"/>
  <c r="Z7" i="2" s="1"/>
  <c r="V7" i="2" a="1"/>
  <c r="V7" i="2" s="1"/>
  <c r="W7" i="2" s="1"/>
  <c r="X7" i="2" a="1"/>
  <c r="X7" i="2" s="1"/>
  <c r="V46" i="2" a="1"/>
  <c r="V46" i="2" s="1"/>
  <c r="V41" i="2" a="1"/>
  <c r="V41" i="2" s="1"/>
  <c r="Z2" i="2" a="1"/>
  <c r="Z2" i="2" s="1"/>
  <c r="V2" i="2" a="1"/>
  <c r="V2" i="2" s="1"/>
  <c r="W2" i="2" s="1"/>
  <c r="X2" i="2" a="1"/>
  <c r="X2" i="2" s="1"/>
  <c r="X9" i="2" a="1"/>
  <c r="X9" i="2" s="1"/>
  <c r="V9" i="2" a="1"/>
  <c r="V9" i="2" s="1"/>
  <c r="W9" i="2" s="1"/>
  <c r="Z9" i="2" a="1"/>
  <c r="Z9" i="2" s="1"/>
  <c r="V43" i="2" a="1"/>
  <c r="V43" i="2" s="1"/>
  <c r="V4" i="2" a="1"/>
  <c r="V4" i="2" s="1"/>
  <c r="W4" i="2" s="1"/>
  <c r="X4" i="2" a="1"/>
  <c r="X4" i="2" s="1"/>
  <c r="Z4" i="2" a="1"/>
  <c r="Z4" i="2" s="1"/>
  <c r="Z3" i="2" a="1"/>
  <c r="Z3" i="2" s="1"/>
  <c r="V42" i="2" a="1"/>
  <c r="V42" i="2" s="1"/>
  <c r="X3" i="2" a="1"/>
  <c r="X3" i="2" s="1"/>
  <c r="V3" i="2" a="1"/>
  <c r="V3" i="2" s="1"/>
  <c r="W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FCA549-FA0C-4DAD-BBCF-7B32E5652CA2}" keepAlive="1" name="Query - row (2)" description="Connection to the 'row (2)' query in the workbook." type="5" refreshedVersion="8" background="1" saveData="1">
    <dbPr connection="Provider=Microsoft.Mashup.OleDb.1;Data Source=$Workbook$;Location=&quot;row (2)&quot;;Extended Properties=&quot;&quot;" command="SELECT * FROM [row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<sst xmlns="http://schemas.openxmlformats.org/spreadsheetml/2006/main" count="15129" uniqueCount="932">
  <si>
    <t>Company_Name</t>
  </si>
  <si>
    <t>Year</t>
  </si>
  <si>
    <t>Customer_or_Connections</t>
  </si>
  <si>
    <t>Rate_Class_-_Generic</t>
  </si>
  <si>
    <t>Annual_Billings_-_USoA_4080_-_Dollars</t>
  </si>
  <si>
    <t>Metered_Consumption_in_kWh</t>
  </si>
  <si>
    <t>Demand_in_kW</t>
  </si>
  <si>
    <t>Revenue ($)</t>
  </si>
  <si>
    <t>Customers</t>
  </si>
  <si>
    <t>Revenue/customer</t>
  </si>
  <si>
    <t>Difference_-_Achieved_ROE_minus_Deemed_ROE (%)</t>
  </si>
  <si>
    <t>Debt ratio</t>
  </si>
  <si>
    <t>Customer weighted average revenue/customer (CPI adjusted, 2014 dollars)</t>
  </si>
  <si>
    <t>Customer weighted average achieved ROE minus deemed ROE</t>
  </si>
  <si>
    <t>CPI</t>
  </si>
  <si>
    <t>CPI deflator</t>
  </si>
  <si>
    <t>Alectra Utilities Corporation</t>
  </si>
  <si>
    <t>Connections</t>
  </si>
  <si>
    <t>Embedded Distributor(s)</t>
  </si>
  <si>
    <t>Alectra Utilities Corporation 2015</t>
  </si>
  <si>
    <t>Sentinel Lighting Connections</t>
  </si>
  <si>
    <t>Alectra Utilities Corporation 2016</t>
  </si>
  <si>
    <t>Street Lighting Connections</t>
  </si>
  <si>
    <t>Alectra Utilities Corporation 2017</t>
  </si>
  <si>
    <t>Unmetered Scattered Load Connections</t>
  </si>
  <si>
    <t>Alectra Utilities Corporation 2018</t>
  </si>
  <si>
    <t>General Service &lt; 50 kW</t>
  </si>
  <si>
    <t>Alectra Utilities Corporation 2019</t>
  </si>
  <si>
    <t>General Service &gt;= 50 kW</t>
  </si>
  <si>
    <t>Alectra Utilities Corporation 2020</t>
  </si>
  <si>
    <t>Large User</t>
  </si>
  <si>
    <t>Alectra Utilities Corporation 2021</t>
  </si>
  <si>
    <t>Residential</t>
  </si>
  <si>
    <t>Alectra Utilities Corporation 2022</t>
  </si>
  <si>
    <t>Sub Transmission Customers</t>
  </si>
  <si>
    <t>Algoma Power Inc. 2015</t>
  </si>
  <si>
    <t>Algoma Power Inc. 2016</t>
  </si>
  <si>
    <t>Algoma Power Inc. 2017</t>
  </si>
  <si>
    <t>Algoma Power Inc. 2018</t>
  </si>
  <si>
    <t>Algoma Power Inc. 2019</t>
  </si>
  <si>
    <t>Algoma Power Inc. 2020</t>
  </si>
  <si>
    <t>Algoma Power Inc. 2021</t>
  </si>
  <si>
    <t>Algoma Power Inc. 2022</t>
  </si>
  <si>
    <t>Atikokan Hydro Inc. 2015</t>
  </si>
  <si>
    <t>Atikokan Hydro Inc. 2016</t>
  </si>
  <si>
    <t>Atikokan Hydro Inc. 2017</t>
  </si>
  <si>
    <t>Atikokan Hydro Inc. 2018</t>
  </si>
  <si>
    <t>Atikokan Hydro Inc. 2019</t>
  </si>
  <si>
    <t>Atikokan Hydro Inc. 2020</t>
  </si>
  <si>
    <t>Atikokan Hydro Inc. 2021</t>
  </si>
  <si>
    <t>Atikokan Hydro Inc. 2022</t>
  </si>
  <si>
    <t>Bluewater Power Distribution Corporation 2015</t>
  </si>
  <si>
    <t>Bluewater Power Distribution Corporation 2016</t>
  </si>
  <si>
    <t>Bluewater Power Distribution Corporation 2017</t>
  </si>
  <si>
    <t>Bluewater Power Distribution Corporation 2018</t>
  </si>
  <si>
    <t>Bluewater Power Distribution Corporation 2019</t>
  </si>
  <si>
    <t>Bluewater Power Distribution Corporation 2020</t>
  </si>
  <si>
    <t>Bluewater Power Distribution Corporation 2021</t>
  </si>
  <si>
    <t>Bluewater Power Distribution Corporation 2022</t>
  </si>
  <si>
    <t>Burlington Hydro Inc. 2015</t>
  </si>
  <si>
    <t>Burlington Hydro Inc. 2016</t>
  </si>
  <si>
    <t>Burlington Hydro Inc. 2017</t>
  </si>
  <si>
    <t>Burlington Hydro Inc. 2018</t>
  </si>
  <si>
    <t>Burlington Hydro Inc. 2019</t>
  </si>
  <si>
    <t>Burlington Hydro Inc. 2020</t>
  </si>
  <si>
    <t>Burlington Hydro Inc. 2021</t>
  </si>
  <si>
    <t>Customer weighted average debt ratio</t>
  </si>
  <si>
    <t>Simple average debt ratio</t>
  </si>
  <si>
    <t>Deemed debt ratio</t>
  </si>
  <si>
    <t>Burlington Hydro Inc. 2022</t>
  </si>
  <si>
    <t>Canadian Niagara Power Inc. 2015</t>
  </si>
  <si>
    <t>Canadian Niagara Power Inc. 2016</t>
  </si>
  <si>
    <t>Canadian Niagara Power Inc. 2017</t>
  </si>
  <si>
    <t>Canadian Niagara Power Inc. 2018</t>
  </si>
  <si>
    <t>Canadian Niagara Power Inc. 2019</t>
  </si>
  <si>
    <t>Canadian Niagara Power Inc. 2020</t>
  </si>
  <si>
    <t>Canadian Niagara Power Inc. 2021</t>
  </si>
  <si>
    <t>Canadian Niagara Power Inc. 2022</t>
  </si>
  <si>
    <t>Centre Wellington Hydro Ltd. 2015</t>
  </si>
  <si>
    <t>Centre Wellington Hydro Ltd. 2016</t>
  </si>
  <si>
    <t>Centre Wellington Hydro Ltd. 2017</t>
  </si>
  <si>
    <t>Centre Wellington Hydro Ltd. 2018</t>
  </si>
  <si>
    <t>Centre Wellington Hydro Ltd. 2019</t>
  </si>
  <si>
    <t>Centre Wellington Hydro Ltd. 2020</t>
  </si>
  <si>
    <t>Centre Wellington Hydro Ltd. 2021</t>
  </si>
  <si>
    <t>Centre Wellington Hydro Ltd. 2022</t>
  </si>
  <si>
    <t>Chapleau Public Utilities Corporation 2015</t>
  </si>
  <si>
    <t>Chapleau Public Utilities Corporation 2016</t>
  </si>
  <si>
    <t>Chapleau Public Utilities Corporation 2017</t>
  </si>
  <si>
    <t>Chapleau Public Utilities Corporation 2018</t>
  </si>
  <si>
    <t>Chapleau Public Utilities Corporation 2019</t>
  </si>
  <si>
    <t>Chapleau Public Utilities Corporation 2020</t>
  </si>
  <si>
    <t>Chapleau Public Utilities Corporation 2021</t>
  </si>
  <si>
    <t>Chapleau Public Utilities Corporation 2022</t>
  </si>
  <si>
    <t>Cooperative Hydro Embrun Inc. 2015</t>
  </si>
  <si>
    <t>Cooperative Hydro Embrun Inc. 2016</t>
  </si>
  <si>
    <t>Cooperative Hydro Embrun Inc. 2017</t>
  </si>
  <si>
    <t>Cooperative Hydro Embrun Inc. 2018</t>
  </si>
  <si>
    <t>Cooperative Hydro Embrun Inc. 2019</t>
  </si>
  <si>
    <t>Cooperative Hydro Embrun Inc. 2020</t>
  </si>
  <si>
    <t>Cooperative Hydro Embrun Inc. 2021</t>
  </si>
  <si>
    <t>Cooperative Hydro Embrun Inc. 2022</t>
  </si>
  <si>
    <t>Algoma Power Inc.</t>
  </si>
  <si>
    <t>E.L.K. Energy Inc. 2015</t>
  </si>
  <si>
    <t>E.L.K. Energy Inc. 2016</t>
  </si>
  <si>
    <t>E.L.K. Energy Inc. 2017</t>
  </si>
  <si>
    <t>E.L.K. Energy Inc. 2018</t>
  </si>
  <si>
    <t>E.L.K. Energy Inc. 2019</t>
  </si>
  <si>
    <t>E.L.K. Energy Inc. 2020</t>
  </si>
  <si>
    <t>E.L.K. Energy Inc. 2021</t>
  </si>
  <si>
    <t>E.L.K. Energy Inc. 2022</t>
  </si>
  <si>
    <t>Elexicon Energy Inc. 2015</t>
  </si>
  <si>
    <t>Elexicon Energy Inc. 2016</t>
  </si>
  <si>
    <t>Elexicon Energy Inc. 2017</t>
  </si>
  <si>
    <t>Elexicon Energy Inc. 2018</t>
  </si>
  <si>
    <t>Elexicon Energy Inc. 2019</t>
  </si>
  <si>
    <t>Elexicon Energy Inc. 2020</t>
  </si>
  <si>
    <t>Elexicon Energy Inc. 2021</t>
  </si>
  <si>
    <t>Elexicon Energy Inc. 2022</t>
  </si>
  <si>
    <t>Enova Power Corp. 2015</t>
  </si>
  <si>
    <t>Enova Power Corp. 2016</t>
  </si>
  <si>
    <t>Enova Power Corp. 2017</t>
  </si>
  <si>
    <t>Enova Power Corp. 2018</t>
  </si>
  <si>
    <t>Enova Power Corp. 2019</t>
  </si>
  <si>
    <t>Enova Power Corp. 2020</t>
  </si>
  <si>
    <t>Enova Power Corp. 2021</t>
  </si>
  <si>
    <t>Enova Power Corp. 2022</t>
  </si>
  <si>
    <t>Entegrus Powerlines Inc. 2015</t>
  </si>
  <si>
    <t>Entegrus Powerlines Inc. 2016</t>
  </si>
  <si>
    <t>Entegrus Powerlines Inc. 2017</t>
  </si>
  <si>
    <t>Entegrus Powerlines Inc. 2018</t>
  </si>
  <si>
    <t>Entegrus Powerlines Inc. 2019</t>
  </si>
  <si>
    <t>Entegrus Powerlines Inc. 2020</t>
  </si>
  <si>
    <t>Entegrus Powerlines Inc. 2021</t>
  </si>
  <si>
    <t>Entegrus Powerlines Inc. 2022</t>
  </si>
  <si>
    <t>ENWIN Utilities Ltd. 2015</t>
  </si>
  <si>
    <t>ENWIN Utilities Ltd. 2016</t>
  </si>
  <si>
    <t>ENWIN Utilities Ltd. 2017</t>
  </si>
  <si>
    <t>ENWIN Utilities Ltd. 2018</t>
  </si>
  <si>
    <t>ENWIN Utilities Ltd. 2019</t>
  </si>
  <si>
    <t>ENWIN Utilities Ltd. 2020</t>
  </si>
  <si>
    <t>ENWIN Utilities Ltd. 2021</t>
  </si>
  <si>
    <t>ENWIN Utilities Ltd. 2022</t>
  </si>
  <si>
    <t>EPCOR Electricity Distribution Ontario Inc. 2015</t>
  </si>
  <si>
    <t>EPCOR Electricity Distribution Ontario Inc. 2016</t>
  </si>
  <si>
    <t>EPCOR Electricity Distribution Ontario Inc. 2017</t>
  </si>
  <si>
    <t>EPCOR Electricity Distribution Ontario Inc. 2018</t>
  </si>
  <si>
    <t>EPCOR Electricity Distribution Ontario Inc. 2019</t>
  </si>
  <si>
    <t>EPCOR Electricity Distribution Ontario Inc. 2020</t>
  </si>
  <si>
    <t>EPCOR Electricity Distribution Ontario Inc. 2021</t>
  </si>
  <si>
    <t>EPCOR Electricity Distribution Ontario Inc. 2022</t>
  </si>
  <si>
    <t>ERTH Power Corporation 2015</t>
  </si>
  <si>
    <t>ERTH Power Corporation 2016</t>
  </si>
  <si>
    <t>ERTH Power Corporation 2017</t>
  </si>
  <si>
    <t>ERTH Power Corporation 2018</t>
  </si>
  <si>
    <t>ERTH Power Corporation 2019</t>
  </si>
  <si>
    <t>ERTH Power Corporation 2020</t>
  </si>
  <si>
    <t>ERTH Power Corporation 2021</t>
  </si>
  <si>
    <t>ERTH Power Corporation 2022</t>
  </si>
  <si>
    <t>Essex Powerlines Corporation 2015</t>
  </si>
  <si>
    <t>Essex Powerlines Corporation 2016</t>
  </si>
  <si>
    <t>Essex Powerlines Corporation 2017</t>
  </si>
  <si>
    <t>Essex Powerlines Corporation 2018</t>
  </si>
  <si>
    <t>Essex Powerlines Corporation 2019</t>
  </si>
  <si>
    <t>Essex Powerlines Corporation 2020</t>
  </si>
  <si>
    <t>Essex Powerlines Corporation 2021</t>
  </si>
  <si>
    <t>Essex Powerlines Corporation 2022</t>
  </si>
  <si>
    <t>Festival Hydro Inc. 2015</t>
  </si>
  <si>
    <t>Festival Hydro Inc. 2016</t>
  </si>
  <si>
    <t>Festival Hydro Inc. 2017</t>
  </si>
  <si>
    <t>Festival Hydro Inc. 2018</t>
  </si>
  <si>
    <t>Festival Hydro Inc. 2019</t>
  </si>
  <si>
    <t>Festival Hydro Inc. 2020</t>
  </si>
  <si>
    <t>Festival Hydro Inc. 2021</t>
  </si>
  <si>
    <t>Festival Hydro Inc. 2022</t>
  </si>
  <si>
    <t>Atikokan Hydro Inc.</t>
  </si>
  <si>
    <t>Fort Frances Power Corporation 2015</t>
  </si>
  <si>
    <t>Fort Frances Power Corporation 2016</t>
  </si>
  <si>
    <t>Fort Frances Power Corporation 2017</t>
  </si>
  <si>
    <t>Fort Frances Power Corporation 2018</t>
  </si>
  <si>
    <t>Fort Frances Power Corporation 2019</t>
  </si>
  <si>
    <t>Fort Frances Power Corporation 2020</t>
  </si>
  <si>
    <t>Fort Frances Power Corporation 2021</t>
  </si>
  <si>
    <t>Fort Frances Power Corporation 2022</t>
  </si>
  <si>
    <t>GrandBridge Energy Inc. 2015</t>
  </si>
  <si>
    <t>GrandBridge Energy Inc. 2016</t>
  </si>
  <si>
    <t>GrandBridge Energy Inc. 2017</t>
  </si>
  <si>
    <t>GrandBridge Energy Inc. 2018</t>
  </si>
  <si>
    <t>GrandBridge Energy Inc. 2019</t>
  </si>
  <si>
    <t>GrandBridge Energy Inc. 2020</t>
  </si>
  <si>
    <t>GrandBridge Energy Inc. 2021</t>
  </si>
  <si>
    <t>GrandBridge Energy Inc. 2022</t>
  </si>
  <si>
    <t>Greater Sudbury Hydro Inc. 2015</t>
  </si>
  <si>
    <t>Greater Sudbury Hydro Inc. 2016</t>
  </si>
  <si>
    <t>Greater Sudbury Hydro Inc. 2017</t>
  </si>
  <si>
    <t>Greater Sudbury Hydro Inc. 2018</t>
  </si>
  <si>
    <t>Greater Sudbury Hydro Inc. 2019</t>
  </si>
  <si>
    <t>Greater Sudbury Hydro Inc. 2020</t>
  </si>
  <si>
    <t>Greater Sudbury Hydro Inc. 2021</t>
  </si>
  <si>
    <t>Greater Sudbury Hydro Inc. 2022</t>
  </si>
  <si>
    <t>Grimsby Power Incorporated 2015</t>
  </si>
  <si>
    <t>Grimsby Power Incorporated 2016</t>
  </si>
  <si>
    <t>Grimsby Power Incorporated 2017</t>
  </si>
  <si>
    <t>Grimsby Power Incorporated 2018</t>
  </si>
  <si>
    <t>Grimsby Power Incorporated 2019</t>
  </si>
  <si>
    <t>Grimsby Power Incorporated 2020</t>
  </si>
  <si>
    <t>Grimsby Power Incorporated 2021</t>
  </si>
  <si>
    <t>Grimsby Power Incorporated 2022</t>
  </si>
  <si>
    <t>Halton Hills Hydro Inc. 2015</t>
  </si>
  <si>
    <t>Halton Hills Hydro Inc. 2016</t>
  </si>
  <si>
    <t>Halton Hills Hydro Inc. 2017</t>
  </si>
  <si>
    <t>Halton Hills Hydro Inc. 2018</t>
  </si>
  <si>
    <t>Halton Hills Hydro Inc. 2019</t>
  </si>
  <si>
    <t>Halton Hills Hydro Inc. 2020</t>
  </si>
  <si>
    <t>Halton Hills Hydro Inc. 2021</t>
  </si>
  <si>
    <t>Halton Hills Hydro Inc. 2022</t>
  </si>
  <si>
    <t>Hearst Power Distribution Company Limited 2015</t>
  </si>
  <si>
    <t>Hearst Power Distribution Company Limited 2016</t>
  </si>
  <si>
    <t>Hearst Power Distribution Company Limited 2017</t>
  </si>
  <si>
    <t>Hearst Power Distribution Company Limited 2018</t>
  </si>
  <si>
    <t>Hearst Power Distribution Company Limited 2019</t>
  </si>
  <si>
    <t>Hearst Power Distribution Company Limited 2020</t>
  </si>
  <si>
    <t>Hearst Power Distribution Company Limited 2021</t>
  </si>
  <si>
    <t>Hearst Power Distribution Company Limited 2022</t>
  </si>
  <si>
    <t>Hydro 2000 Inc. 2015</t>
  </si>
  <si>
    <t>Hydro 2000 Inc. 2016</t>
  </si>
  <si>
    <t>Hydro 2000 Inc. 2017</t>
  </si>
  <si>
    <t>Hydro 2000 Inc. 2018</t>
  </si>
  <si>
    <t>Hydro 2000 Inc. 2019</t>
  </si>
  <si>
    <t>Hydro 2000 Inc. 2020</t>
  </si>
  <si>
    <t>Hydro 2000 Inc. 2021</t>
  </si>
  <si>
    <t>Hydro 2000 Inc. 2022</t>
  </si>
  <si>
    <t>Hydro Hawkesbury Inc. 2015</t>
  </si>
  <si>
    <t>Hydro Hawkesbury Inc. 2016</t>
  </si>
  <si>
    <t>Hydro Hawkesbury Inc. 2017</t>
  </si>
  <si>
    <t>Hydro Hawkesbury Inc. 2018</t>
  </si>
  <si>
    <t>Hydro Hawkesbury Inc. 2019</t>
  </si>
  <si>
    <t>Hydro Hawkesbury Inc. 2020</t>
  </si>
  <si>
    <t>Hydro Hawkesbury Inc. 2021</t>
  </si>
  <si>
    <t>Hydro Hawkesbury Inc. 2022</t>
  </si>
  <si>
    <t>Hydro One Networks Inc. 2015</t>
  </si>
  <si>
    <t>Hydro One Networks Inc. 2016</t>
  </si>
  <si>
    <t>Hydro One Networks Inc. 2017</t>
  </si>
  <si>
    <t>Hydro One Networks Inc. 2018</t>
  </si>
  <si>
    <t>Hydro One Networks Inc. 2019</t>
  </si>
  <si>
    <t>Hydro One Networks Inc. 2020</t>
  </si>
  <si>
    <t>Hydro One Networks Inc. 2021</t>
  </si>
  <si>
    <t>Hydro One Networks Inc. 2022</t>
  </si>
  <si>
    <t>Bluewater Power Distribution Corporation</t>
  </si>
  <si>
    <t>Hydro Ottawa Limited 2015</t>
  </si>
  <si>
    <t>Hydro Ottawa Limited 2016</t>
  </si>
  <si>
    <t>Hydro Ottawa Limited 2017</t>
  </si>
  <si>
    <t>Hydro Ottawa Limited 2018</t>
  </si>
  <si>
    <t>Hydro Ottawa Limited 2019</t>
  </si>
  <si>
    <t>Hydro Ottawa Limited 2020</t>
  </si>
  <si>
    <t>Hydro Ottawa Limited 2021</t>
  </si>
  <si>
    <t>Hydro Ottawa Limited 2022</t>
  </si>
  <si>
    <t>InnPower Corporation 2015</t>
  </si>
  <si>
    <t>InnPower Corporation 2016</t>
  </si>
  <si>
    <t>InnPower Corporation 2017</t>
  </si>
  <si>
    <t>InnPower Corporation 2018</t>
  </si>
  <si>
    <t>InnPower Corporation 2019</t>
  </si>
  <si>
    <t>InnPower Corporation 2020</t>
  </si>
  <si>
    <t>InnPower Corporation 2021</t>
  </si>
  <si>
    <t>InnPower Corporation 2022</t>
  </si>
  <si>
    <t>Kingston Hydro Corporation 2015</t>
  </si>
  <si>
    <t>Kingston Hydro Corporation 2016</t>
  </si>
  <si>
    <t>Kingston Hydro Corporation 2017</t>
  </si>
  <si>
    <t>Kingston Hydro Corporation 2018</t>
  </si>
  <si>
    <t>Kingston Hydro Corporation 2019</t>
  </si>
  <si>
    <t>Kingston Hydro Corporation 2020</t>
  </si>
  <si>
    <t>Kingston Hydro Corporation 2021</t>
  </si>
  <si>
    <t>Kingston Hydro Corporation 2022</t>
  </si>
  <si>
    <t>Lakefront Utilities Inc. 2015</t>
  </si>
  <si>
    <t>Lakefront Utilities Inc. 2016</t>
  </si>
  <si>
    <t>Lakefront Utilities Inc. 2017</t>
  </si>
  <si>
    <t>Lakefront Utilities Inc. 2018</t>
  </si>
  <si>
    <t>Lakefront Utilities Inc. 2019</t>
  </si>
  <si>
    <t>Lakefront Utilities Inc. 2020</t>
  </si>
  <si>
    <t>Lakefront Utilities Inc. 2021</t>
  </si>
  <si>
    <t>Lakefront Utilities Inc. 2022</t>
  </si>
  <si>
    <t>Lakeland Power Distribution Ltd. 2015</t>
  </si>
  <si>
    <t>Lakeland Power Distribution Ltd. 2016</t>
  </si>
  <si>
    <t>Lakeland Power Distribution Ltd. 2017</t>
  </si>
  <si>
    <t>Lakeland Power Distribution Ltd. 2018</t>
  </si>
  <si>
    <t>Lakeland Power Distribution Ltd. 2019</t>
  </si>
  <si>
    <t>Lakeland Power Distribution Ltd. 2020</t>
  </si>
  <si>
    <t>Lakeland Power Distribution Ltd. 2021</t>
  </si>
  <si>
    <t>Lakeland Power Distribution Ltd. 2022</t>
  </si>
  <si>
    <t>London Hydro Inc. 2015</t>
  </si>
  <si>
    <t>London Hydro Inc. 2016</t>
  </si>
  <si>
    <t>London Hydro Inc. 2017</t>
  </si>
  <si>
    <t>London Hydro Inc. 2018</t>
  </si>
  <si>
    <t>London Hydro Inc. 2019</t>
  </si>
  <si>
    <t>London Hydro Inc. 2020</t>
  </si>
  <si>
    <t>London Hydro Inc. 2021</t>
  </si>
  <si>
    <t>London Hydro Inc. 2022</t>
  </si>
  <si>
    <t>Milton Hydro Distribution Inc. 2015</t>
  </si>
  <si>
    <t>Milton Hydro Distribution Inc. 2016</t>
  </si>
  <si>
    <t>Milton Hydro Distribution Inc. 2017</t>
  </si>
  <si>
    <t>Milton Hydro Distribution Inc. 2018</t>
  </si>
  <si>
    <t>Milton Hydro Distribution Inc. 2019</t>
  </si>
  <si>
    <t>Milton Hydro Distribution Inc. 2020</t>
  </si>
  <si>
    <t>Milton Hydro Distribution Inc. 2021</t>
  </si>
  <si>
    <t>Milton Hydro Distribution Inc. 2022</t>
  </si>
  <si>
    <t>Newmarket-Tay Power Distribution Ltd. 2015</t>
  </si>
  <si>
    <t>Newmarket-Tay Power Distribution Ltd. 2016</t>
  </si>
  <si>
    <t>Newmarket-Tay Power Distribution Ltd. 2017</t>
  </si>
  <si>
    <t>Newmarket-Tay Power Distribution Ltd. 2018</t>
  </si>
  <si>
    <t>Newmarket-Tay Power Distribution Ltd. 2019</t>
  </si>
  <si>
    <t>Newmarket-Tay Power Distribution Ltd. 2020</t>
  </si>
  <si>
    <t>Newmarket-Tay Power Distribution Ltd. 2021</t>
  </si>
  <si>
    <t>Newmarket-Tay Power Distribution Ltd. 2022</t>
  </si>
  <si>
    <t>Niagara Peninsula Energy Inc. 2015</t>
  </si>
  <si>
    <t>Niagara Peninsula Energy Inc. 2016</t>
  </si>
  <si>
    <t>Niagara Peninsula Energy Inc. 2017</t>
  </si>
  <si>
    <t>Niagara Peninsula Energy Inc. 2018</t>
  </si>
  <si>
    <t>Niagara Peninsula Energy Inc. 2019</t>
  </si>
  <si>
    <t>Niagara Peninsula Energy Inc. 2020</t>
  </si>
  <si>
    <t>Niagara Peninsula Energy Inc. 2021</t>
  </si>
  <si>
    <t>Niagara Peninsula Energy Inc. 2022</t>
  </si>
  <si>
    <t>Burlington Hydro Inc.</t>
  </si>
  <si>
    <t>Niagara-on-the-Lake Hydro Inc. 2015</t>
  </si>
  <si>
    <t>Niagara-on-the-Lake Hydro Inc. 2016</t>
  </si>
  <si>
    <t>Niagara-on-the-Lake Hydro Inc. 2017</t>
  </si>
  <si>
    <t>Niagara-on-the-Lake Hydro Inc. 2018</t>
  </si>
  <si>
    <t>Niagara-on-the-Lake Hydro Inc. 2019</t>
  </si>
  <si>
    <t>Niagara-on-the-Lake Hydro Inc. 2020</t>
  </si>
  <si>
    <t>Niagara-on-the-Lake Hydro Inc. 2021</t>
  </si>
  <si>
    <t>Niagara-on-the-Lake Hydro Inc. 2022</t>
  </si>
  <si>
    <t>North Bay Hydro Distribution Limited 2015</t>
  </si>
  <si>
    <t>North Bay Hydro Distribution Limited 2016</t>
  </si>
  <si>
    <t>North Bay Hydro Distribution Limited 2017</t>
  </si>
  <si>
    <t>North Bay Hydro Distribution Limited 2018</t>
  </si>
  <si>
    <t>North Bay Hydro Distribution Limited 2019</t>
  </si>
  <si>
    <t>North Bay Hydro Distribution Limited 2020</t>
  </si>
  <si>
    <t>North Bay Hydro Distribution Limited 2021</t>
  </si>
  <si>
    <t>North Bay Hydro Distribution Limited 2022</t>
  </si>
  <si>
    <t>Northern Ontario Wires Inc. 2015</t>
  </si>
  <si>
    <t>Northern Ontario Wires Inc. 2016</t>
  </si>
  <si>
    <t>Northern Ontario Wires Inc. 2017</t>
  </si>
  <si>
    <t>Northern Ontario Wires Inc. 2018</t>
  </si>
  <si>
    <t>Northern Ontario Wires Inc. 2019</t>
  </si>
  <si>
    <t>Northern Ontario Wires Inc. 2020</t>
  </si>
  <si>
    <t>Northern Ontario Wires Inc. 2021</t>
  </si>
  <si>
    <t>Northern Ontario Wires Inc. 2022</t>
  </si>
  <si>
    <t>Oakville Hydro Electricity Distribution Inc. 2015</t>
  </si>
  <si>
    <t>Oakville Hydro Electricity Distribution Inc. 2016</t>
  </si>
  <si>
    <t>Oakville Hydro Electricity Distribution Inc. 2017</t>
  </si>
  <si>
    <t>Oakville Hydro Electricity Distribution Inc. 2018</t>
  </si>
  <si>
    <t>Oakville Hydro Electricity Distribution Inc. 2019</t>
  </si>
  <si>
    <t>Oakville Hydro Electricity Distribution Inc. 2020</t>
  </si>
  <si>
    <t>Oakville Hydro Electricity Distribution Inc. 2021</t>
  </si>
  <si>
    <t>Oakville Hydro Electricity Distribution Inc. 2022</t>
  </si>
  <si>
    <t>Orangeville Hydro Limited 2015</t>
  </si>
  <si>
    <t>Orangeville Hydro Limited 2016</t>
  </si>
  <si>
    <t>Orangeville Hydro Limited 2017</t>
  </si>
  <si>
    <t>Orangeville Hydro Limited 2018</t>
  </si>
  <si>
    <t>Orangeville Hydro Limited 2019</t>
  </si>
  <si>
    <t>Orangeville Hydro Limited 2020</t>
  </si>
  <si>
    <t>Orangeville Hydro Limited 2021</t>
  </si>
  <si>
    <t>Orangeville Hydro Limited 2022</t>
  </si>
  <si>
    <t>Oshawa PUC Networks Inc. 2015</t>
  </si>
  <si>
    <t>Oshawa PUC Networks Inc. 2016</t>
  </si>
  <si>
    <t>Oshawa PUC Networks Inc. 2017</t>
  </si>
  <si>
    <t>Oshawa PUC Networks Inc. 2018</t>
  </si>
  <si>
    <t>Oshawa PUC Networks Inc. 2019</t>
  </si>
  <si>
    <t>Oshawa PUC Networks Inc. 2020</t>
  </si>
  <si>
    <t>Oshawa PUC Networks Inc. 2021</t>
  </si>
  <si>
    <t>Oshawa PUC Networks Inc. 2022</t>
  </si>
  <si>
    <t>Ottawa River Power Corporation 2015</t>
  </si>
  <si>
    <t>Ottawa River Power Corporation 2016</t>
  </si>
  <si>
    <t>Ottawa River Power Corporation 2017</t>
  </si>
  <si>
    <t>Ottawa River Power Corporation 2018</t>
  </si>
  <si>
    <t>Ottawa River Power Corporation 2019</t>
  </si>
  <si>
    <t>Ottawa River Power Corporation 2020</t>
  </si>
  <si>
    <t>Ottawa River Power Corporation 2021</t>
  </si>
  <si>
    <t>Ottawa River Power Corporation 2022</t>
  </si>
  <si>
    <t>PUC Distribution Inc. 2015</t>
  </si>
  <si>
    <t>PUC Distribution Inc. 2016</t>
  </si>
  <si>
    <t>PUC Distribution Inc. 2017</t>
  </si>
  <si>
    <t>PUC Distribution Inc. 2018</t>
  </si>
  <si>
    <t>PUC Distribution Inc. 2019</t>
  </si>
  <si>
    <t>PUC Distribution Inc. 2020</t>
  </si>
  <si>
    <t>PUC Distribution Inc. 2021</t>
  </si>
  <si>
    <t>PUC Distribution Inc. 2022</t>
  </si>
  <si>
    <t>Renfrew Hydro Inc. 2015</t>
  </si>
  <si>
    <t>Renfrew Hydro Inc. 2016</t>
  </si>
  <si>
    <t>Renfrew Hydro Inc. 2017</t>
  </si>
  <si>
    <t>Renfrew Hydro Inc. 2018</t>
  </si>
  <si>
    <t>Renfrew Hydro Inc. 2019</t>
  </si>
  <si>
    <t>Renfrew Hydro Inc. 2020</t>
  </si>
  <si>
    <t>Renfrew Hydro Inc. 2021</t>
  </si>
  <si>
    <t>Renfrew Hydro Inc. 2022</t>
  </si>
  <si>
    <t>Canadian Niagara Power Inc.</t>
  </si>
  <si>
    <t>Rideau St. Lawrence Distribution Inc. 2015</t>
  </si>
  <si>
    <t>Rideau St. Lawrence Distribution Inc. 2016</t>
  </si>
  <si>
    <t>Rideau St. Lawrence Distribution Inc. 2017</t>
  </si>
  <si>
    <t>Rideau St. Lawrence Distribution Inc. 2018</t>
  </si>
  <si>
    <t>Rideau St. Lawrence Distribution Inc. 2019</t>
  </si>
  <si>
    <t>Rideau St. Lawrence Distribution Inc. 2020</t>
  </si>
  <si>
    <t>Rideau St. Lawrence Distribution Inc. 2021</t>
  </si>
  <si>
    <t>Rideau St. Lawrence Distribution Inc. 2022</t>
  </si>
  <si>
    <t>Sioux Lookout Hydro Inc. 2015</t>
  </si>
  <si>
    <t>Sioux Lookout Hydro Inc. 2016</t>
  </si>
  <si>
    <t>Sioux Lookout Hydro Inc. 2017</t>
  </si>
  <si>
    <t>Sioux Lookout Hydro Inc. 2018</t>
  </si>
  <si>
    <t>Sioux Lookout Hydro Inc. 2019</t>
  </si>
  <si>
    <t>Sioux Lookout Hydro Inc. 2020</t>
  </si>
  <si>
    <t>Sioux Lookout Hydro Inc. 2021</t>
  </si>
  <si>
    <t>Sioux Lookout Hydro Inc. 2022</t>
  </si>
  <si>
    <t>Synergy North Corporation 2015</t>
  </si>
  <si>
    <t>Synergy North Corporation 2016</t>
  </si>
  <si>
    <t>Synergy North Corporation 2017</t>
  </si>
  <si>
    <t>Synergy North Corporation 2018</t>
  </si>
  <si>
    <t>Synergy North Corporation 2019</t>
  </si>
  <si>
    <t>Synergy North Corporation 2020</t>
  </si>
  <si>
    <t>Synergy North Corporation 2021</t>
  </si>
  <si>
    <t>Synergy North Corporation 2022</t>
  </si>
  <si>
    <t>Tillsonburg Hydro Inc. 2015</t>
  </si>
  <si>
    <t>Tillsonburg Hydro Inc. 2016</t>
  </si>
  <si>
    <t>Tillsonburg Hydro Inc. 2017</t>
  </si>
  <si>
    <t>Tillsonburg Hydro Inc. 2018</t>
  </si>
  <si>
    <t>Tillsonburg Hydro Inc. 2019</t>
  </si>
  <si>
    <t>Tillsonburg Hydro Inc. 2020</t>
  </si>
  <si>
    <t>Tillsonburg Hydro Inc. 2021</t>
  </si>
  <si>
    <t>Tillsonburg Hydro Inc. 2022</t>
  </si>
  <si>
    <t>Toronto Hydro-Electric System Limited 2015</t>
  </si>
  <si>
    <t>Toronto Hydro-Electric System Limited 2016</t>
  </si>
  <si>
    <t>Toronto Hydro-Electric System Limited 2017</t>
  </si>
  <si>
    <t>Toronto Hydro-Electric System Limited 2018</t>
  </si>
  <si>
    <t>Toronto Hydro-Electric System Limited 2019</t>
  </si>
  <si>
    <t>Toronto Hydro-Electric System Limited 2020</t>
  </si>
  <si>
    <t>Toronto Hydro-Electric System Limited 2021</t>
  </si>
  <si>
    <t>Toronto Hydro-Electric System Limited 2022</t>
  </si>
  <si>
    <t>Wasaga Distribution Inc. 2015</t>
  </si>
  <si>
    <t>Wasaga Distribution Inc. 2016</t>
  </si>
  <si>
    <t>Wasaga Distribution Inc. 2017</t>
  </si>
  <si>
    <t>Wasaga Distribution Inc. 2018</t>
  </si>
  <si>
    <t>Wasaga Distribution Inc. 2019</t>
  </si>
  <si>
    <t>Wasaga Distribution Inc. 2020</t>
  </si>
  <si>
    <t>Wasaga Distribution Inc. 2021</t>
  </si>
  <si>
    <t>Wasaga Distribution Inc. 2022</t>
  </si>
  <si>
    <t>Welland Hydro-Electric System Corp. 2015</t>
  </si>
  <si>
    <t>Welland Hydro-Electric System Corp. 2016</t>
  </si>
  <si>
    <t>Welland Hydro-Electric System Corp. 2017</t>
  </si>
  <si>
    <t>Welland Hydro-Electric System Corp. 2018</t>
  </si>
  <si>
    <t>Welland Hydro-Electric System Corp. 2019</t>
  </si>
  <si>
    <t>Welland Hydro-Electric System Corp. 2020</t>
  </si>
  <si>
    <t>Welland Hydro-Electric System Corp. 2021</t>
  </si>
  <si>
    <t>Welland Hydro-Electric System Corp. 2022</t>
  </si>
  <si>
    <t>Wellington North Power Inc. 2015</t>
  </si>
  <si>
    <t>Wellington North Power Inc. 2016</t>
  </si>
  <si>
    <t>Wellington North Power Inc. 2017</t>
  </si>
  <si>
    <t>Wellington North Power Inc. 2018</t>
  </si>
  <si>
    <t>Wellington North Power Inc. 2019</t>
  </si>
  <si>
    <t>Wellington North Power Inc. 2020</t>
  </si>
  <si>
    <t>Wellington North Power Inc. 2021</t>
  </si>
  <si>
    <t>Wellington North Power Inc. 2022</t>
  </si>
  <si>
    <t>Westario Power Inc. 2015</t>
  </si>
  <si>
    <t>Westario Power Inc. 2016</t>
  </si>
  <si>
    <t>Westario Power Inc. 2017</t>
  </si>
  <si>
    <t>Westario Power Inc. 2018</t>
  </si>
  <si>
    <t>Westario Power Inc. 2019</t>
  </si>
  <si>
    <t>Westario Power Inc. 2020</t>
  </si>
  <si>
    <t>Westario Power Inc. 2021</t>
  </si>
  <si>
    <t>Westario Power Inc. 2022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</si>
  <si>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</si>
  <si>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</si>
  <si>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</si>
  <si>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</si>
  <si>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</si>
  <si>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Enova Power Corp.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</si>
  <si>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</si>
  <si>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</si>
  <si>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</si>
  <si>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</si>
  <si>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</si>
  <si>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</si>
  <si>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</si>
  <si>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GrandBridge Energy Inc.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</si>
  <si>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</si>
  <si>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</si>
  <si>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</si>
  <si>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</si>
  <si>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</si>
  <si>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</si>
  <si>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</si>
  <si>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</si>
  <si>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</si>
  <si>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</si>
  <si>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</si>
  <si>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</si>
  <si>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</si>
  <si>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</si>
  <si>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</si>
  <si>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</si>
  <si>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</si>
  <si>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</si>
  <si>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</si>
  <si>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</si>
  <si>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</si>
  <si>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</si>
  <si>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</si>
  <si>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</si>
  <si>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</si>
  <si>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</si>
  <si>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</si>
  <si>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</si>
  <si>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</si>
  <si>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</si>
  <si>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</si>
  <si>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</si>
  <si>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</si>
  <si>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</si>
  <si>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/>
  </si>
  <si>
    <t>Symbol</t>
  </si>
  <si>
    <t>Class symbol</t>
  </si>
  <si>
    <r>
      <t>Settlement price (as of May 11</t>
    </r>
    <r>
      <rPr>
        <b/>
        <vertAlign val="superscript"/>
        <sz val="11"/>
        <color theme="1"/>
        <rFont val="Book Antiqua"/>
        <family val="1"/>
      </rPr>
      <t>th</t>
    </r>
    <r>
      <rPr>
        <b/>
        <sz val="11"/>
        <color theme="1"/>
        <rFont val="Book Antiqua"/>
        <family val="1"/>
      </rPr>
      <t>, 2024)</t>
    </r>
  </si>
  <si>
    <t>Expiry date</t>
  </si>
  <si>
    <t>Implied rate</t>
  </si>
  <si>
    <t>CRAM24</t>
  </si>
  <si>
    <t>CRA</t>
  </si>
  <si>
    <t>CRAU24</t>
  </si>
  <si>
    <t>CRAZ24</t>
  </si>
  <si>
    <t>CRAH25</t>
  </si>
  <si>
    <t>Average</t>
  </si>
  <si>
    <t>Entity</t>
  </si>
  <si>
    <t>Forecast date</t>
  </si>
  <si>
    <t>Yield</t>
  </si>
  <si>
    <t>Q2</t>
  </si>
  <si>
    <t>Q3</t>
  </si>
  <si>
    <t>Q4</t>
  </si>
  <si>
    <t>Q1</t>
  </si>
  <si>
    <t>Bank of Montreal ("BMO")</t>
  </si>
  <si>
    <r>
      <t>March 25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</si>
  <si>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30-year GoC bond</t>
  </si>
  <si>
    <t>https://nesbittburns.bmo.com/delegate/services/file/564814/content</t>
  </si>
  <si>
    <t>rates scenario</t>
  </si>
  <si>
    <t>Canadian Imperial Bank of Commerce ("CIBC")</t>
  </si>
  <si>
    <r>
      <t>April 24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</si>
  <si>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https://economics.cibccm.com/cds?id=ca04dab7-6d81-4552-a0c7-95816ccf334b&amp;flag=E</t>
  </si>
  <si>
    <t>Desjardins</t>
  </si>
  <si>
    <r>
      <t>May 16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</si>
  <si>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https://www.desjardins.com/on/en/savings-investment/economic-studies/economic-financial-outlook-may-2024.html</t>
  </si>
  <si>
    <t>National Bank of Canada ("National Bank")</t>
  </si>
  <si>
    <t>May 2024</t>
  </si>
  <si>
    <t>https://www.nbc.ca/content/dam/bnc/taux-analyses/analyse-eco/mensuel/monthly-economic-monitor.pdf</t>
  </si>
  <si>
    <t>Royal Bank of Canada ("RBC")</t>
  </si>
  <si>
    <r>
      <t>March 12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</si>
  <si>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https://thoughtleadership.rbc.com/wp-content/uploads/Macro_Q1_2024.pdf</t>
  </si>
  <si>
    <t>Scotiabank</t>
  </si>
  <si>
    <r>
      <t>April 18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</si>
  <si>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https://www.scotiabank.com/ca/en/about/economics.html</t>
  </si>
  <si>
    <t>Toronto Dominion ("TD") Bank</t>
  </si>
  <si>
    <r>
      <t>March 20</t>
    </r>
    <r>
      <rPr>
        <vertAlign val="superscript"/>
        <sz val="11"/>
        <color theme="1"/>
        <rFont val="Book Antiqua"/>
        <family val="1"/>
      </rPr>
      <t>th</t>
    </r>
    <r>
      <rPr>
        <sz val="11"/>
        <color theme="1"/>
        <rFont val="Book Antiqua"/>
        <family val="1"/>
      </rPr>
      <t>, 2024</t>
    </r>
  </si>
  <si>
    <t>https://economics.td.com/ca-forecast-tables#lt-intr</t>
  </si>
  <si>
    <t>2010-2024</t>
  </si>
  <si>
    <t>BMO utilities</t>
  </si>
  <si>
    <t>2001-2024</t>
  </si>
  <si>
    <t>S&amp;P/TSX utilities</t>
  </si>
  <si>
    <t>ERP</t>
  </si>
  <si>
    <t>Average bond yield</t>
  </si>
  <si>
    <t>Average stock return</t>
  </si>
  <si>
    <t>Period of study</t>
  </si>
  <si>
    <t>Comparable group</t>
  </si>
  <si>
    <t>Generation</t>
  </si>
  <si>
    <t>Utility industry sector</t>
  </si>
  <si>
    <t>Share of 2022 rate base in Ontario</t>
  </si>
  <si>
    <t>DCF ROE</t>
  </si>
  <si>
    <t>Company</t>
  </si>
  <si>
    <t>Dividend yield (Apr 2023 - Mar 2024)</t>
  </si>
  <si>
    <t>2024-2026 annual EPS growth estimate</t>
  </si>
  <si>
    <t>Electricity transmission and distribution</t>
  </si>
  <si>
    <t>Boralex Inc. (TSX:BLX)</t>
  </si>
  <si>
    <t>Electricity generation</t>
  </si>
  <si>
    <t>Constellation Energy Corporation (NASDAQGS:CEG)</t>
  </si>
  <si>
    <t>Natural gas distribution</t>
  </si>
  <si>
    <t>NRG Energy, Inc. (NYSE:NRG)</t>
  </si>
  <si>
    <t>Weighted average DCF ROE</t>
  </si>
  <si>
    <t>Ormat Technologies, Inc. (NYSE:ORA)</t>
  </si>
  <si>
    <t>Vistra Corp. (NYSE:VST)</t>
  </si>
  <si>
    <t>Wires (electricity transmission and distribution)</t>
  </si>
  <si>
    <t>Ameren Corporation (NYSE:AEE)</t>
  </si>
  <si>
    <t>Consolidated Edison, Inc. (NYSE:ED)</t>
  </si>
  <si>
    <t>Dividend yield</t>
  </si>
  <si>
    <t>April 2023 - March 2024 (last 4 quarters)</t>
  </si>
  <si>
    <t>Edison International (NYSE:EIX)</t>
  </si>
  <si>
    <t>S&amp;P Capital IQ</t>
  </si>
  <si>
    <t>Eversource Energy (NYSE:ES)</t>
  </si>
  <si>
    <t>Exelon Corporation (NASDAQGS:EXC)</t>
  </si>
  <si>
    <t>FirstEnergy Corp. (NYSE:FE)</t>
  </si>
  <si>
    <t>Hydro One Limited (TSX:H)</t>
  </si>
  <si>
    <t>National Grid plc (LSE:NG.)</t>
  </si>
  <si>
    <t>NorthWestern Energy Group, Inc. (NASDAQGS:NWE)</t>
  </si>
  <si>
    <t>Gas distribution</t>
  </si>
  <si>
    <t>AltaGas Ltd. (TSX:ALA)</t>
  </si>
  <si>
    <t>Atmos Energy Corporation (NYSE:ATO)</t>
  </si>
  <si>
    <t>Chesapeake Utilities Corporation (NYSE:CPK)</t>
  </si>
  <si>
    <t>Enbridge Inc. (TSX:ENB)</t>
  </si>
  <si>
    <t>New Jersey Resources Corporation (NYSE:NJR)</t>
  </si>
  <si>
    <t>Northwest Natural Holding Company (NYSE:NWN)</t>
  </si>
  <si>
    <t>ONE Gas, Inc. (NYSE:OGS)</t>
  </si>
  <si>
    <t>RGC Resources, Inc. (NASDAQGM:RGCO)</t>
  </si>
  <si>
    <t>Spire Inc. (NYSE:SR)</t>
  </si>
  <si>
    <t>Equity (%)</t>
  </si>
  <si>
    <t>Debt (%)</t>
  </si>
  <si>
    <t>Re-levered 1-yr beta</t>
  </si>
  <si>
    <t>Re-levered 3-yr beta</t>
  </si>
  <si>
    <t>Re-levered 5-yr beta</t>
  </si>
  <si>
    <t>Unlevered Beta</t>
  </si>
  <si>
    <t>Ontario</t>
  </si>
  <si>
    <t>Re-levered Beta</t>
  </si>
  <si>
    <t>D/E ratio for Ontario based on deemed capital structure</t>
  </si>
  <si>
    <t>Average (1-yr)</t>
  </si>
  <si>
    <t>D/E</t>
  </si>
  <si>
    <t>D/E ratios of peer companies based on 2021-2023 average</t>
  </si>
  <si>
    <t>Average (3-yr)</t>
  </si>
  <si>
    <t>Tax Rate</t>
  </si>
  <si>
    <t>Tax rates</t>
  </si>
  <si>
    <t>https://assets.ey.com/content/dam/ey-sites/ey-com/en_ca/topics/tax/tax-calculators/2024/ey-tax-rates-corporate-2024-01-15-v1.pdf</t>
  </si>
  <si>
    <t>Average (5-yr)</t>
  </si>
  <si>
    <t>Weighted average beta</t>
  </si>
  <si>
    <t>Country</t>
  </si>
  <si>
    <t>Company Name</t>
  </si>
  <si>
    <t>Levered/Raw Beta 
(1 yr.)</t>
  </si>
  <si>
    <t>Levered/Raw Beta 
(3 yr.)</t>
  </si>
  <si>
    <t>Levered/Raw Beta 
(5 yr.)</t>
  </si>
  <si>
    <t>Debt/ Equity</t>
  </si>
  <si>
    <t>Unlevered Beta
 (1 yr.)</t>
  </si>
  <si>
    <t>Unlevered Beta 
(3 yr.)</t>
  </si>
  <si>
    <t>Unlevered Beta 
(5 yr.)</t>
  </si>
  <si>
    <t>CA-QC</t>
  </si>
  <si>
    <t>US</t>
  </si>
  <si>
    <t>Brookfield Renewable Corporation (TSX:BEPC)</t>
  </si>
  <si>
    <t>Clearway Energy, Inc. (NYSE:CWEN.A)</t>
  </si>
  <si>
    <t>Innergex Renewable Energy Inc. (TSX:INE)</t>
  </si>
  <si>
    <t>CA-ON</t>
  </si>
  <si>
    <t>Northland Power Inc. (TSX:NPI)</t>
  </si>
  <si>
    <t>CA-AB</t>
  </si>
  <si>
    <t>TransAlta Corporation (TSX:TA)</t>
  </si>
  <si>
    <t>National Grid plc (NYSE:NGG)</t>
  </si>
  <si>
    <t>Risk-free rate</t>
  </si>
  <si>
    <t>Beta</t>
  </si>
  <si>
    <t>Long Canada Bond Forecast for March 2024</t>
  </si>
  <si>
    <t>2025 forecasts from major Canadian banks</t>
  </si>
  <si>
    <t>MRP variables</t>
  </si>
  <si>
    <r>
      <t>Risk-free rate
 (R</t>
    </r>
    <r>
      <rPr>
        <b/>
        <vertAlign val="subscript"/>
        <sz val="11"/>
        <color theme="1"/>
        <rFont val="Book Antiqua"/>
        <family val="1"/>
      </rPr>
      <t>f</t>
    </r>
    <r>
      <rPr>
        <b/>
        <sz val="11"/>
        <color theme="1"/>
        <rFont val="Book Antiqua"/>
        <family val="1"/>
      </rPr>
      <t>)</t>
    </r>
  </si>
  <si>
    <t>MRP</t>
  </si>
  <si>
    <t>ERP 
(Beta * MRP)</t>
  </si>
  <si>
    <r>
      <t>CAPM ROE
(R</t>
    </r>
    <r>
      <rPr>
        <b/>
        <vertAlign val="subscript"/>
        <sz val="11"/>
        <color theme="1"/>
        <rFont val="Book Antiqua"/>
        <family val="1"/>
      </rPr>
      <t xml:space="preserve">f </t>
    </r>
    <r>
      <rPr>
        <b/>
        <sz val="11"/>
        <color theme="1"/>
        <rFont val="Book Antiqua"/>
        <family val="1"/>
      </rPr>
      <t>+ ERP)</t>
    </r>
  </si>
  <si>
    <t>1928-2023 S&amp;P 500 total returns -  US 10-year treasury bond yields</t>
  </si>
  <si>
    <t>1984-2023 S&amp;P 500 total returns -  US 30-year treasury bond yields</t>
  </si>
  <si>
    <t>1994-2023 S&amp;P 500 total returns -  US 30-year treasury bond yields</t>
  </si>
  <si>
    <t>2004-2023 S&amp;P 500 total returns -  US 30-year treasury bond yields</t>
  </si>
  <si>
    <t>2014-2023 S&amp;P 500 total returns -  US 30-year treasury bond yields</t>
  </si>
  <si>
    <t>2004-2023 S&amp;P/TSX total returns -  30-year GoC bond yields</t>
  </si>
  <si>
    <t>FRED Graph Observations</t>
  </si>
  <si>
    <t>Federal Reserve Economic Data</t>
  </si>
  <si>
    <t>Link: https://fred.stlouisfed.org</t>
  </si>
  <si>
    <t>Help: https://fredhelp.stlouisfed.org</t>
  </si>
  <si>
    <t>Economic Research Division</t>
  </si>
  <si>
    <t>Federal Reserve Bank of St. Louis</t>
  </si>
  <si>
    <t>DGS30</t>
  </si>
  <si>
    <t>Market Yield on U.S. Treasury Securities at 30-Year Constant Maturity, Quoted on an Investment Basis, Percent, Daily, Not Seasonally Adjusted</t>
  </si>
  <si>
    <t>Frequency: Daily</t>
  </si>
  <si>
    <t>observation_date</t>
  </si>
  <si>
    <t>US 30-year bond yield</t>
  </si>
  <si>
    <t>S&amp;P 500 total returns</t>
  </si>
  <si>
    <t>US MRP</t>
  </si>
  <si>
    <t>1984-2023 (40 years) average</t>
  </si>
  <si>
    <t>Electric</t>
  </si>
  <si>
    <t>Gas &amp; Electric</t>
  </si>
  <si>
    <t>SUMMARY OUTPUT - US 30yr Treasury</t>
  </si>
  <si>
    <t>Treasury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</si>
  <si>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</si>
  <si>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</si>
  <si>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</si>
  <si>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</si>
  <si>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</si>
  <si>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</si>
  <si>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</si>
  <si>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</si>
  <si>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</si>
  <si>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</si>
  <si>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</si>
  <si>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</si>
  <si>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</si>
  <si>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</si>
  <si>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</si>
  <si>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</si>
  <si>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</si>
  <si>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</si>
  <si>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</si>
  <si>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</si>
  <si>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</si>
  <si>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</si>
  <si>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</si>
  <si>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X Variable 1</t>
  </si>
  <si>
    <t>x</t>
  </si>
  <si>
    <t>SUMMARY OUTPUT - Baa Corp</t>
  </si>
  <si>
    <t>SUMMARY OUTPUT</t>
  </si>
  <si>
    <t>US 30-year Treasury</t>
  </si>
  <si>
    <t>Moody's Baa Corp</t>
  </si>
  <si>
    <t>Selected Bond Yields</t>
  </si>
  <si>
    <t>Month/Year</t>
  </si>
  <si>
    <t>10 year</t>
  </si>
  <si>
    <t>30 year</t>
  </si>
  <si>
    <t>Actual average % spreads (30-year vs. 10-year GoC bond yields)</t>
  </si>
  <si>
    <t>January</t>
  </si>
  <si>
    <t>Daily series: 2018-11-30 - 2024-05-10</t>
  </si>
  <si>
    <t>February</t>
  </si>
  <si>
    <t>V39055 = Government of Canada Benchmark Bond Yields - 10 Year</t>
  </si>
  <si>
    <t>March</t>
  </si>
  <si>
    <t>V39056 = Government of Canada Benchmark Bond Yields - Long-Term</t>
  </si>
  <si>
    <t>April</t>
  </si>
  <si>
    <t>May</t>
  </si>
  <si>
    <t>Summary</t>
  </si>
  <si>
    <t>Date</t>
  </si>
  <si>
    <t>V39055</t>
  </si>
  <si>
    <t>V39056</t>
  </si>
  <si>
    <t>June</t>
  </si>
  <si>
    <t>Low</t>
  </si>
  <si>
    <t>July</t>
  </si>
  <si>
    <t>High</t>
  </si>
  <si>
    <t>August</t>
  </si>
  <si>
    <t>2018-11-30 - 2024-05-10</t>
  </si>
  <si>
    <t>September</t>
  </si>
  <si>
    <t>October</t>
  </si>
  <si>
    <t>Month</t>
  </si>
  <si>
    <t>November</t>
  </si>
  <si>
    <t>5 2024</t>
  </si>
  <si>
    <t>December</t>
  </si>
  <si>
    <t>Spreads in September relative to 12-month average spreads</t>
  </si>
  <si>
    <t>4 2024</t>
  </si>
  <si>
    <t>3 2024</t>
  </si>
  <si>
    <t xml:space="preserve"> Bank holiday</t>
  </si>
  <si>
    <t>2 2024</t>
  </si>
  <si>
    <t>1 2024</t>
  </si>
  <si>
    <t>12 2023</t>
  </si>
  <si>
    <t>11 2023</t>
  </si>
  <si>
    <t>10 2023</t>
  </si>
  <si>
    <t>9 2023</t>
  </si>
  <si>
    <t>8 2023</t>
  </si>
  <si>
    <t>7 2023</t>
  </si>
  <si>
    <t>6 2023</t>
  </si>
  <si>
    <t>5 2023</t>
  </si>
  <si>
    <t>4 2023</t>
  </si>
  <si>
    <t>3 2023</t>
  </si>
  <si>
    <t>2 2023</t>
  </si>
  <si>
    <t>1 2023</t>
  </si>
  <si>
    <t>12 2022</t>
  </si>
  <si>
    <t>11 2022</t>
  </si>
  <si>
    <t>10 2022</t>
  </si>
  <si>
    <t>9 2022</t>
  </si>
  <si>
    <t>8 2022</t>
  </si>
  <si>
    <t>7 2022</t>
  </si>
  <si>
    <t>6 2022</t>
  </si>
  <si>
    <t>5 2022</t>
  </si>
  <si>
    <t>4 2022</t>
  </si>
  <si>
    <t>3 2022</t>
  </si>
  <si>
    <t>2 2022</t>
  </si>
  <si>
    <t>1 2022</t>
  </si>
  <si>
    <t>12 2021</t>
  </si>
  <si>
    <t>11 2021</t>
  </si>
  <si>
    <t>10 2021</t>
  </si>
  <si>
    <t>9 2021</t>
  </si>
  <si>
    <t>8 2021</t>
  </si>
  <si>
    <t>7 2021</t>
  </si>
  <si>
    <t>6 2021</t>
  </si>
  <si>
    <t>5 2021</t>
  </si>
  <si>
    <t>4 2021</t>
  </si>
  <si>
    <t>3 2021</t>
  </si>
  <si>
    <t>2 2021</t>
  </si>
  <si>
    <t>1 2021</t>
  </si>
  <si>
    <t>12 2020</t>
  </si>
  <si>
    <t>11 2020</t>
  </si>
  <si>
    <t>10 2020</t>
  </si>
  <si>
    <t>9 2020</t>
  </si>
  <si>
    <t>8 2020</t>
  </si>
  <si>
    <t>7 2020</t>
  </si>
  <si>
    <t>6 2020</t>
  </si>
  <si>
    <t>5 2020</t>
  </si>
  <si>
    <t>4 2020</t>
  </si>
  <si>
    <t>3 2020</t>
  </si>
  <si>
    <t>2 2020</t>
  </si>
  <si>
    <t>1 2020</t>
  </si>
  <si>
    <t>12 2019</t>
  </si>
  <si>
    <t>11 2019</t>
  </si>
  <si>
    <t>10 2019</t>
  </si>
  <si>
    <t>9 2019</t>
  </si>
  <si>
    <t>8 2019</t>
  </si>
  <si>
    <t>7 2019</t>
  </si>
  <si>
    <t>6 2019</t>
  </si>
  <si>
    <t>5 2019</t>
  </si>
  <si>
    <t>4 2019</t>
  </si>
  <si>
    <t>3 2019</t>
  </si>
  <si>
    <t>2 2019</t>
  </si>
  <si>
    <t>1 2019</t>
  </si>
  <si>
    <t>12 2018</t>
  </si>
  <si>
    <t>11 2018</t>
  </si>
  <si>
    <t>10 2018</t>
  </si>
  <si>
    <t>9 2018</t>
  </si>
  <si>
    <t>8 2018</t>
  </si>
  <si>
    <t>7 2018</t>
  </si>
  <si>
    <t>6 2018</t>
  </si>
  <si>
    <t>5 2018</t>
  </si>
  <si>
    <t>4 2018</t>
  </si>
  <si>
    <t>3 2018</t>
  </si>
  <si>
    <t>2 2018</t>
  </si>
  <si>
    <t>1 2018</t>
  </si>
  <si>
    <t>12 2017</t>
  </si>
  <si>
    <t>11 2017</t>
  </si>
  <si>
    <t>10 2017</t>
  </si>
  <si>
    <t>9 2017</t>
  </si>
  <si>
    <t>8 2017</t>
  </si>
  <si>
    <t>7 2017</t>
  </si>
  <si>
    <t>6 2017</t>
  </si>
  <si>
    <t>5 2017</t>
  </si>
  <si>
    <t>4 2017</t>
  </si>
  <si>
    <t>3 2017</t>
  </si>
  <si>
    <t>2 2017</t>
  </si>
  <si>
    <t>1 2017</t>
  </si>
  <si>
    <t>12 2016</t>
  </si>
  <si>
    <t>S&amp;P/TSX Composite (Total Return) Index</t>
  </si>
  <si>
    <t>Index value</t>
  </si>
  <si>
    <t>Return (2001-2024)</t>
  </si>
  <si>
    <t>BMO Equal Weight Utilities Index ETF</t>
  </si>
  <si>
    <t>return</t>
  </si>
  <si>
    <t>-</t>
  </si>
  <si>
    <t>Average return</t>
  </si>
  <si>
    <t>arithmetic return</t>
  </si>
  <si>
    <t>Gas ROE</t>
  </si>
  <si>
    <t>Weighted ROE</t>
  </si>
  <si>
    <t>30yr US Treasury bond</t>
  </si>
  <si>
    <t>12/2023</t>
  </si>
  <si>
    <t>09/2023</t>
  </si>
  <si>
    <t>06/2023</t>
  </si>
  <si>
    <t>03/2023</t>
  </si>
  <si>
    <t>12/2022</t>
  </si>
  <si>
    <t>09/2022</t>
  </si>
  <si>
    <t>06/2022</t>
  </si>
  <si>
    <t>03/2022</t>
  </si>
  <si>
    <t>12/2021</t>
  </si>
  <si>
    <t>09/2021</t>
  </si>
  <si>
    <t>06/2021</t>
  </si>
  <si>
    <t>03/2021</t>
  </si>
  <si>
    <t>12/2020</t>
  </si>
  <si>
    <t>09/2020</t>
  </si>
  <si>
    <t>06/2020</t>
  </si>
  <si>
    <t>03/2020</t>
  </si>
  <si>
    <t>12/2019</t>
  </si>
  <si>
    <t>09/2019</t>
  </si>
  <si>
    <t>06/2019</t>
  </si>
  <si>
    <t>03/2019</t>
  </si>
  <si>
    <t>12/2018</t>
  </si>
  <si>
    <t>09/2018</t>
  </si>
  <si>
    <t>06/2018</t>
  </si>
  <si>
    <t>03/2018</t>
  </si>
  <si>
    <t>12/2017</t>
  </si>
  <si>
    <t>09/2017</t>
  </si>
  <si>
    <t>06/2017</t>
  </si>
  <si>
    <t>03/2017</t>
  </si>
  <si>
    <t>12/2016</t>
  </si>
  <si>
    <t>09/2016</t>
  </si>
  <si>
    <t>06/2016</t>
  </si>
  <si>
    <t>03/2016</t>
  </si>
  <si>
    <t>12/2015</t>
  </si>
  <si>
    <t>09/2015</t>
  </si>
  <si>
    <t>06/2015</t>
  </si>
  <si>
    <t>03/2015</t>
  </si>
  <si>
    <t>12/2014</t>
  </si>
  <si>
    <t>09/2014</t>
  </si>
  <si>
    <t>06/2014</t>
  </si>
  <si>
    <t>03/2014</t>
  </si>
  <si>
    <t>12/2013</t>
  </si>
  <si>
    <t>09/2013</t>
  </si>
  <si>
    <t>06/2013</t>
  </si>
  <si>
    <t>03/2013</t>
  </si>
  <si>
    <t>12/2012</t>
  </si>
  <si>
    <t>09/2012</t>
  </si>
  <si>
    <t>06/2012</t>
  </si>
  <si>
    <t>03/2012</t>
  </si>
  <si>
    <t>12/2011</t>
  </si>
  <si>
    <t>09/2011</t>
  </si>
  <si>
    <t>06/2011</t>
  </si>
  <si>
    <t>03/2011</t>
  </si>
  <si>
    <t>12/2010</t>
  </si>
  <si>
    <t>09/2010</t>
  </si>
  <si>
    <t>06/2010</t>
  </si>
  <si>
    <t>03/2010</t>
  </si>
  <si>
    <t>12/2009</t>
  </si>
  <si>
    <t>09/2009</t>
  </si>
  <si>
    <t>06/2009</t>
  </si>
  <si>
    <t>03/2009</t>
  </si>
  <si>
    <t>12/2008</t>
  </si>
  <si>
    <t>09/2008</t>
  </si>
  <si>
    <t>06/2008</t>
  </si>
  <si>
    <t>03/2008</t>
  </si>
  <si>
    <t>12/2007</t>
  </si>
  <si>
    <t>09/2007</t>
  </si>
  <si>
    <t>06/2007</t>
  </si>
  <si>
    <t>03/2007</t>
  </si>
  <si>
    <t>12/2006</t>
  </si>
  <si>
    <t>09/2006</t>
  </si>
  <si>
    <t>06/2006</t>
  </si>
  <si>
    <t>03/2006</t>
  </si>
  <si>
    <t>12/2005</t>
  </si>
  <si>
    <t>09/2005</t>
  </si>
  <si>
    <t>06/2005</t>
  </si>
  <si>
    <t>03/2005</t>
  </si>
  <si>
    <t>12/2004</t>
  </si>
  <si>
    <t>09/2004</t>
  </si>
  <si>
    <t>06/2004</t>
  </si>
  <si>
    <t>03/2004</t>
  </si>
  <si>
    <t>12/2003</t>
  </si>
  <si>
    <t>09/2003</t>
  </si>
  <si>
    <t>06/2003</t>
  </si>
  <si>
    <t>03/2003</t>
  </si>
  <si>
    <t>12/2002</t>
  </si>
  <si>
    <t>09/2002</t>
  </si>
  <si>
    <t>06/2002</t>
  </si>
  <si>
    <t>03/2002</t>
  </si>
  <si>
    <t>12/2001</t>
  </si>
  <si>
    <t>09/2001</t>
  </si>
  <si>
    <t>06/2001</t>
  </si>
  <si>
    <t>03/2001</t>
  </si>
  <si>
    <t>Quarter</t>
  </si>
  <si>
    <t>Electricity ROE</t>
  </si>
  <si>
    <t>Source:</t>
  </si>
  <si>
    <t>SNL</t>
  </si>
  <si>
    <t>Moody's Seasoned Baa Corp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</si>
</sst>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"/>
    <numFmt numFmtId="168" formatCode="0.0000"/>
    <numFmt numFmtId="169" formatCode="0.000%"/>
    <numFmt numFmtId="170" formatCode="yyyy\-mm\-dd"/>
    <numFmt numFmtId="171" formatCode="#,##0.00;[Red]\(#,##0.00\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Book Antiqua"/>
      <family val="1"/>
    </font>
    <font>
      <b/>
      <vertAlign val="superscript"/>
      <sz val="11"/>
      <color theme="1"/>
      <name val="Book Antiqua"/>
      <family val="1"/>
    </font>
    <font>
      <sz val="11"/>
      <color theme="1"/>
      <name val="Book Antiqua"/>
      <family val="1"/>
    </font>
    <font>
      <vertAlign val="superscript"/>
      <sz val="11"/>
      <color theme="1"/>
      <name val="Book Antiqua"/>
      <family val="1"/>
    </font>
    <font>
      <sz val="11"/>
      <color theme="1"/>
      <name val="Calibri"/>
      <family val="1"/>
      <charset val="136"/>
      <scheme val="minor"/>
    </font>
    <font>
      <b/>
      <sz val="11"/>
      <color indexed="8"/>
      <name val="Book Antiqua"/>
      <family val="1"/>
    </font>
    <font>
      <sz val="11"/>
      <color indexed="8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color indexed="8"/>
      <name val="Book Antiqua"/>
      <family val="1"/>
    </font>
    <font>
      <sz val="12"/>
      <color indexed="8"/>
      <name val="Book Antiqua"/>
      <family val="1"/>
    </font>
    <font>
      <sz val="11"/>
      <color indexed="8"/>
      <name val="Calibri"/>
      <family val="2"/>
    </font>
    <font>
      <b/>
      <sz val="12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b/>
      <vertAlign val="subscript"/>
      <sz val="11"/>
      <color theme="1"/>
      <name val="Book Antiqua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Book Antiqua"/>
      <family val="1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10" fillId="0" borderId="0"/>
    <xf numFmtId="9" fontId="15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27" applyNumberFormat="0" applyFill="0" applyAlignment="0" applyProtection="0"/>
  </cellStyleXfs>
  <cellXfs count="14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64" fontId="0" fillId="0" borderId="0" xfId="2" applyNumberFormat="1" applyFont="1"/>
    <xf numFmtId="165" fontId="0" fillId="0" borderId="0" xfId="1" applyNumberFormat="1" applyFont="1"/>
    <xf numFmtId="10" fontId="0" fillId="0" borderId="0" xfId="3" applyNumberFormat="1" applyFont="1"/>
    <xf numFmtId="166" fontId="0" fillId="0" borderId="0" xfId="3" applyNumberFormat="1" applyFont="1"/>
    <xf numFmtId="9" fontId="0" fillId="0" borderId="0" xfId="3" applyFont="1"/>
    <xf numFmtId="167" fontId="0" fillId="0" borderId="0" xfId="0" applyNumberFormat="1"/>
    <xf numFmtId="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8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169" fontId="5" fillId="0" borderId="1" xfId="3" applyNumberFormat="1" applyFont="1" applyBorder="1" applyAlignment="1">
      <alignment vertical="center"/>
    </xf>
    <xf numFmtId="169" fontId="3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0" fontId="5" fillId="0" borderId="1" xfId="0" applyNumberFormat="1" applyFont="1" applyBorder="1" applyAlignment="1">
      <alignment vertical="center"/>
    </xf>
    <xf numFmtId="17" fontId="5" fillId="0" borderId="1" xfId="0" quotePrefix="1" applyNumberFormat="1" applyFont="1" applyBorder="1" applyAlignment="1">
      <alignment vertical="center"/>
    </xf>
    <xf numFmtId="0" fontId="2" fillId="0" borderId="0" xfId="4"/>
    <xf numFmtId="10" fontId="3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/>
    <xf numFmtId="10" fontId="5" fillId="0" borderId="0" xfId="0" applyNumberFormat="1" applyFont="1"/>
    <xf numFmtId="0" fontId="3" fillId="0" borderId="0" xfId="0" applyFont="1"/>
    <xf numFmtId="10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10" fontId="5" fillId="0" borderId="0" xfId="0" applyNumberFormat="1" applyFont="1" applyAlignment="1">
      <alignment horizontal="center"/>
    </xf>
    <xf numFmtId="10" fontId="5" fillId="0" borderId="0" xfId="3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9" fontId="9" fillId="0" borderId="1" xfId="5" applyNumberFormat="1" applyFont="1" applyBorder="1" applyAlignment="1">
      <alignment vertical="center"/>
    </xf>
    <xf numFmtId="10" fontId="9" fillId="0" borderId="1" xfId="3" applyNumberFormat="1" applyFont="1" applyBorder="1" applyAlignment="1">
      <alignment vertical="center"/>
    </xf>
    <xf numFmtId="0" fontId="11" fillId="0" borderId="15" xfId="6" applyFont="1" applyBorder="1"/>
    <xf numFmtId="166" fontId="5" fillId="0" borderId="1" xfId="3" applyNumberFormat="1" applyFont="1" applyBorder="1"/>
    <xf numFmtId="166" fontId="5" fillId="0" borderId="16" xfId="0" applyNumberFormat="1" applyFont="1" applyBorder="1"/>
    <xf numFmtId="10" fontId="8" fillId="0" borderId="1" xfId="3" applyNumberFormat="1" applyFont="1" applyBorder="1"/>
    <xf numFmtId="0" fontId="12" fillId="0" borderId="17" xfId="6" applyFont="1" applyBorder="1"/>
    <xf numFmtId="10" fontId="3" fillId="0" borderId="18" xfId="0" applyNumberFormat="1" applyFont="1" applyBorder="1"/>
    <xf numFmtId="10" fontId="3" fillId="0" borderId="19" xfId="0" applyNumberFormat="1" applyFont="1" applyBorder="1"/>
    <xf numFmtId="0" fontId="9" fillId="0" borderId="0" xfId="5" applyFont="1"/>
    <xf numFmtId="10" fontId="9" fillId="0" borderId="0" xfId="5" applyNumberFormat="1" applyFont="1"/>
    <xf numFmtId="0" fontId="14" fillId="0" borderId="20" xfId="5" applyFont="1" applyBorder="1"/>
    <xf numFmtId="0" fontId="13" fillId="0" borderId="0" xfId="5" applyFont="1"/>
    <xf numFmtId="0" fontId="13" fillId="0" borderId="0" xfId="5" applyFont="1" applyAlignment="1">
      <alignment horizontal="center"/>
    </xf>
    <xf numFmtId="0" fontId="14" fillId="0" borderId="21" xfId="5" applyFont="1" applyBorder="1"/>
    <xf numFmtId="4" fontId="9" fillId="0" borderId="1" xfId="5" applyNumberFormat="1" applyFont="1" applyBorder="1" applyAlignment="1">
      <alignment vertical="center"/>
    </xf>
    <xf numFmtId="4" fontId="9" fillId="6" borderId="1" xfId="5" applyNumberFormat="1" applyFont="1" applyFill="1" applyBorder="1" applyAlignment="1">
      <alignment vertical="center"/>
    </xf>
    <xf numFmtId="0" fontId="14" fillId="0" borderId="0" xfId="5" applyFont="1"/>
    <xf numFmtId="2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2" fontId="9" fillId="0" borderId="1" xfId="5" applyNumberFormat="1" applyFont="1" applyBorder="1" applyAlignment="1">
      <alignment vertical="center"/>
    </xf>
    <xf numFmtId="4" fontId="14" fillId="0" borderId="0" xfId="5" applyNumberFormat="1" applyFont="1" applyAlignment="1">
      <alignment horizontal="center"/>
    </xf>
    <xf numFmtId="166" fontId="14" fillId="0" borderId="0" xfId="7" applyNumberFormat="1" applyFont="1" applyBorder="1" applyAlignment="1">
      <alignment horizontal="center"/>
    </xf>
    <xf numFmtId="2" fontId="8" fillId="0" borderId="1" xfId="5" applyNumberFormat="1" applyFont="1" applyBorder="1"/>
    <xf numFmtId="2" fontId="8" fillId="6" borderId="1" xfId="5" applyNumberFormat="1" applyFont="1" applyFill="1" applyBorder="1"/>
    <xf numFmtId="0" fontId="14" fillId="0" borderId="22" xfId="5" applyFont="1" applyBorder="1"/>
    <xf numFmtId="0" fontId="14" fillId="0" borderId="23" xfId="5" applyFont="1" applyBorder="1"/>
    <xf numFmtId="2" fontId="14" fillId="0" borderId="23" xfId="5" applyNumberFormat="1" applyFont="1" applyBorder="1" applyAlignment="1">
      <alignment horizontal="center"/>
    </xf>
    <xf numFmtId="0" fontId="13" fillId="0" borderId="23" xfId="5" applyFont="1" applyBorder="1" applyAlignment="1">
      <alignment horizontal="center"/>
    </xf>
    <xf numFmtId="0" fontId="14" fillId="0" borderId="23" xfId="5" applyFont="1" applyBorder="1" applyAlignment="1">
      <alignment horizontal="left"/>
    </xf>
    <xf numFmtId="0" fontId="16" fillId="7" borderId="9" xfId="6" applyFont="1" applyFill="1" applyBorder="1" applyAlignment="1">
      <alignment vertical="center" wrapText="1"/>
    </xf>
    <xf numFmtId="0" fontId="16" fillId="7" borderId="10" xfId="6" applyFont="1" applyFill="1" applyBorder="1" applyAlignment="1">
      <alignment vertical="center" wrapText="1"/>
    </xf>
    <xf numFmtId="0" fontId="16" fillId="7" borderId="10" xfId="8" applyFont="1" applyFill="1" applyBorder="1" applyAlignment="1">
      <alignment horizontal="center" vertical="center" wrapText="1"/>
    </xf>
    <xf numFmtId="0" fontId="16" fillId="7" borderId="11" xfId="8" applyFont="1" applyFill="1" applyBorder="1" applyAlignment="1">
      <alignment horizontal="center" vertical="center" wrapText="1"/>
    </xf>
    <xf numFmtId="0" fontId="18" fillId="0" borderId="20" xfId="6" applyFont="1" applyBorder="1"/>
    <xf numFmtId="0" fontId="18" fillId="0" borderId="24" xfId="6" applyFont="1" applyBorder="1"/>
    <xf numFmtId="4" fontId="18" fillId="0" borderId="0" xfId="8" applyNumberFormat="1" applyFont="1" applyAlignment="1">
      <alignment horizontal="center"/>
    </xf>
    <xf numFmtId="4" fontId="18" fillId="0" borderId="24" xfId="8" applyNumberFormat="1" applyFont="1" applyBorder="1" applyAlignment="1">
      <alignment horizontal="center"/>
    </xf>
    <xf numFmtId="166" fontId="18" fillId="0" borderId="24" xfId="7" applyNumberFormat="1" applyFont="1" applyBorder="1" applyAlignment="1">
      <alignment horizontal="center"/>
    </xf>
    <xf numFmtId="4" fontId="18" fillId="0" borderId="25" xfId="8" applyNumberFormat="1" applyFont="1" applyBorder="1" applyAlignment="1">
      <alignment horizontal="center"/>
    </xf>
    <xf numFmtId="0" fontId="18" fillId="0" borderId="0" xfId="6" applyFont="1"/>
    <xf numFmtId="166" fontId="18" fillId="0" borderId="0" xfId="7" applyNumberFormat="1" applyFont="1" applyBorder="1" applyAlignment="1">
      <alignment horizontal="center"/>
    </xf>
    <xf numFmtId="4" fontId="18" fillId="0" borderId="21" xfId="8" applyNumberFormat="1" applyFont="1" applyBorder="1" applyAlignment="1">
      <alignment horizontal="center"/>
    </xf>
    <xf numFmtId="0" fontId="16" fillId="2" borderId="9" xfId="6" applyFont="1" applyFill="1" applyBorder="1" applyAlignment="1">
      <alignment horizontal="center"/>
    </xf>
    <xf numFmtId="0" fontId="16" fillId="2" borderId="10" xfId="6" applyFont="1" applyFill="1" applyBorder="1" applyAlignment="1">
      <alignment horizontal="center"/>
    </xf>
    <xf numFmtId="4" fontId="18" fillId="2" borderId="10" xfId="8" applyNumberFormat="1" applyFont="1" applyFill="1" applyBorder="1" applyAlignment="1">
      <alignment horizontal="center"/>
    </xf>
    <xf numFmtId="166" fontId="18" fillId="2" borderId="10" xfId="7" applyNumberFormat="1" applyFont="1" applyFill="1" applyBorder="1" applyAlignment="1">
      <alignment horizontal="center"/>
    </xf>
    <xf numFmtId="4" fontId="18" fillId="2" borderId="11" xfId="8" applyNumberFormat="1" applyFont="1" applyFill="1" applyBorder="1" applyAlignment="1">
      <alignment horizontal="center"/>
    </xf>
    <xf numFmtId="4" fontId="9" fillId="0" borderId="0" xfId="5" applyNumberFormat="1" applyFont="1"/>
    <xf numFmtId="10" fontId="0" fillId="0" borderId="0" xfId="0" applyNumberFormat="1"/>
    <xf numFmtId="2" fontId="0" fillId="0" borderId="0" xfId="0" applyNumberFormat="1"/>
    <xf numFmtId="10" fontId="0" fillId="0" borderId="0" xfId="3" applyNumberFormat="1" applyFont="1" applyAlignment="1">
      <alignment vertical="center"/>
    </xf>
    <xf numFmtId="0" fontId="5" fillId="0" borderId="1" xfId="0" quotePrefix="1" applyFont="1" applyBorder="1" applyAlignment="1">
      <alignment vertical="center" wrapText="1"/>
    </xf>
    <xf numFmtId="10" fontId="5" fillId="0" borderId="1" xfId="3" applyNumberFormat="1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0" fontId="5" fillId="8" borderId="1" xfId="0" quotePrefix="1" applyFont="1" applyFill="1" applyBorder="1" applyAlignment="1">
      <alignment vertical="center" wrapText="1"/>
    </xf>
    <xf numFmtId="10" fontId="5" fillId="8" borderId="1" xfId="0" applyNumberFormat="1" applyFont="1" applyFill="1" applyBorder="1" applyAlignment="1">
      <alignment vertical="center"/>
    </xf>
    <xf numFmtId="10" fontId="5" fillId="8" borderId="1" xfId="3" applyNumberFormat="1" applyFont="1" applyFill="1" applyBorder="1" applyAlignment="1">
      <alignment vertical="center"/>
    </xf>
    <xf numFmtId="10" fontId="3" fillId="8" borderId="1" xfId="0" applyNumberFormat="1" applyFont="1" applyFill="1" applyBorder="1" applyAlignment="1">
      <alignment vertical="center"/>
    </xf>
    <xf numFmtId="169" fontId="0" fillId="0" borderId="0" xfId="0" applyNumberFormat="1"/>
    <xf numFmtId="0" fontId="17" fillId="0" borderId="0" xfId="9"/>
    <xf numFmtId="170" fontId="17" fillId="0" borderId="0" xfId="9" applyNumberFormat="1"/>
    <xf numFmtId="2" fontId="17" fillId="0" borderId="0" xfId="9" applyNumberFormat="1"/>
    <xf numFmtId="10" fontId="17" fillId="0" borderId="0" xfId="3" applyNumberFormat="1" applyFont="1"/>
    <xf numFmtId="10" fontId="17" fillId="0" borderId="0" xfId="9" applyNumberFormat="1"/>
    <xf numFmtId="0" fontId="17" fillId="0" borderId="0" xfId="9" applyAlignment="1">
      <alignment horizontal="right"/>
    </xf>
    <xf numFmtId="0" fontId="20" fillId="0" borderId="26" xfId="0" applyFont="1" applyBorder="1" applyAlignment="1">
      <alignment horizontal="centerContinuous"/>
    </xf>
    <xf numFmtId="0" fontId="21" fillId="0" borderId="26" xfId="0" applyFont="1" applyBorder="1" applyAlignment="1">
      <alignment horizontal="centerContinuous"/>
    </xf>
    <xf numFmtId="0" fontId="0" fillId="0" borderId="23" xfId="0" applyBorder="1"/>
    <xf numFmtId="0" fontId="5" fillId="0" borderId="23" xfId="0" applyFont="1" applyBorder="1"/>
    <xf numFmtId="0" fontId="20" fillId="0" borderId="26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14" fontId="0" fillId="0" borderId="0" xfId="0" applyNumberFormat="1"/>
    <xf numFmtId="0" fontId="24" fillId="0" borderId="0" xfId="0" applyFont="1"/>
    <xf numFmtId="0" fontId="7" fillId="0" borderId="0" xfId="5"/>
    <xf numFmtId="0" fontId="7" fillId="0" borderId="0" xfId="5" applyAlignment="1">
      <alignment horizontal="left" vertical="top"/>
    </xf>
    <xf numFmtId="0" fontId="17" fillId="0" borderId="0" xfId="5" applyFont="1" applyAlignment="1">
      <alignment horizontal="left" vertical="top"/>
    </xf>
    <xf numFmtId="171" fontId="7" fillId="0" borderId="0" xfId="5" applyNumberFormat="1" applyAlignment="1">
      <alignment horizontal="right" vertical="top"/>
    </xf>
    <xf numFmtId="2" fontId="7" fillId="0" borderId="0" xfId="5" applyNumberFormat="1"/>
    <xf numFmtId="0" fontId="7" fillId="0" borderId="0" xfId="5" applyAlignment="1">
      <alignment horizontal="right" vertical="top"/>
    </xf>
    <xf numFmtId="0" fontId="23" fillId="9" borderId="0" xfId="10" applyNumberFormat="1" applyFont="1" applyFill="1" applyBorder="1" applyAlignment="1">
      <alignment vertical="top" wrapText="1"/>
    </xf>
    <xf numFmtId="0" fontId="7" fillId="9" borderId="0" xfId="5" applyFill="1"/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5" borderId="9" xfId="5" applyFont="1" applyFill="1" applyBorder="1" applyAlignment="1">
      <alignment horizontal="center" vertical="center"/>
    </xf>
    <xf numFmtId="0" fontId="8" fillId="5" borderId="10" xfId="5" applyFont="1" applyFill="1" applyBorder="1" applyAlignment="1">
      <alignment horizontal="center" vertical="center"/>
    </xf>
    <xf numFmtId="0" fontId="8" fillId="5" borderId="11" xfId="5" applyFont="1" applyFill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3" fillId="5" borderId="9" xfId="5" applyFont="1" applyFill="1" applyBorder="1" applyAlignment="1">
      <alignment horizontal="center" vertical="center"/>
    </xf>
    <xf numFmtId="0" fontId="13" fillId="5" borderId="10" xfId="5" applyFont="1" applyFill="1" applyBorder="1" applyAlignment="1">
      <alignment horizontal="center" vertical="center"/>
    </xf>
    <xf numFmtId="0" fontId="13" fillId="5" borderId="11" xfId="5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</cellXfs>
  <cellStyles count="11">
    <cellStyle name="Comma" xfId="1" builtinId="3"/>
    <cellStyle name="Currency" xfId="2" builtinId="4"/>
    <cellStyle name="Heading 2" xfId="10" builtinId="17"/>
    <cellStyle name="Hyperlink" xfId="4" builtinId="8"/>
    <cellStyle name="Normal" xfId="0" builtinId="0"/>
    <cellStyle name="Normal 2" xfId="5" xr:uid="{02A61D14-B40D-455E-A0C9-E5D404AEF684}"/>
    <cellStyle name="Normal 4" xfId="9" xr:uid="{CE4B1643-FDFB-47AA-8ACE-83AE85D9A533}"/>
    <cellStyle name="Normal_grid1" xfId="8" xr:uid="{4C1FF53A-E1D0-4358-94BC-5B6E776CE299}"/>
    <cellStyle name="Normal_Sheet1" xfId="6" xr:uid="{76E759B9-AC50-4DAB-9E6E-74BB4BE4A4E0}"/>
    <cellStyle name="Percent" xfId="3" builtinId="5"/>
    <cellStyle name="Percent 2" xfId="7" xr:uid="{DF194C5F-F64C-4145-9A05-9CDC0C776220}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19,28'!$W$1</c:f>
              <c:strCache>
                <c:ptCount val="1"/>
                <c:pt idx="0">
                  <c:v>Customer weighted average revenue/customer (CPI adjusted, 2014 dollars)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19,28'!$U$2:$U$9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'Figure 19,28'!$W$2:$W$9</c:f>
              <c:numCache>
                <c:formatCode>_("$"* #,##0_);_("$"* \(#,##0\);_("$"* "-"??_);_(@_)</c:formatCode>
                <c:ptCount val="8"/>
                <c:pt idx="0">
                  <c:v>564.79619767327324</c:v>
                </c:pt>
                <c:pt idx="1">
                  <c:v>575.64893211132301</c:v>
                </c:pt>
                <c:pt idx="2">
                  <c:v>566.45383854920487</c:v>
                </c:pt>
                <c:pt idx="3">
                  <c:v>571.50314565284953</c:v>
                </c:pt>
                <c:pt idx="4">
                  <c:v>581.90452157068898</c:v>
                </c:pt>
                <c:pt idx="5">
                  <c:v>568.17825573226082</c:v>
                </c:pt>
                <c:pt idx="6">
                  <c:v>566.7058997945262</c:v>
                </c:pt>
                <c:pt idx="7">
                  <c:v>563.76324602921545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7-406D-A8A3-48965692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3663695"/>
        <c:axId val="553664175"/>
      </c:barChart>
      <c:lineChart>
        <c:grouping val="standard"/>
        <c:varyColors val="0"/>
        <c:ser>
          <c:idx val="1"/>
          <c:order val="1"/>
          <c:tx>
            <c:strRef>
              <c:f>'Figure 19,28'!$X$1</c:f>
              <c:strCache>
                <c:ptCount val="1"/>
                <c:pt idx="0">
                  <c:v>Customer weighted average achieved ROE minus deemed ROE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19,28'!$U$2:$U$9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'Figure 19,28'!$X$2:$X$9</c:f>
              <c:numCache>
                <c:formatCode>0.00%</c:formatCode>
                <c:ptCount val="8"/>
                <c:pt idx="0">
                  <c:v>-5.505319661981754E-3</c:v>
                </c:pt>
                <c:pt idx="1">
                  <c:v>-4.4808472909047894E-3</c:v>
                </c:pt>
                <c:pt idx="2">
                  <c:v>-7.8470979000273885E-3</c:v>
                </c:pt>
                <c:pt idx="3">
                  <c:v>-6.1511072722803331E-3</c:v>
                </c:pt>
                <c:pt idx="4">
                  <c:v>-5.0527459066221515E-3</c:v>
                </c:pt>
                <c:pt idx="5">
                  <c:v>-1.7752698683901658E-2</c:v>
                </c:pt>
                <c:pt idx="6">
                  <c:v>-5.739938477329805E-3</c:v>
                </c:pt>
                <c:pt idx="7">
                  <c:v>-8.5424976699858147E-3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7-406D-A8A3-48965692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977903"/>
        <c:axId val="800976463"/>
      </c:lineChart>
      <c:catAx>
        <c:axId val="5536636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553664175"/>
        <c:crosses val="autoZero"/>
        <c:auto val="1"/>
        <c:lblAlgn val="ctr"/>
        <c:lblOffset val="100"/>
        <c:noMultiLvlLbl val="0"/>
      </c:catAx>
      <c:valAx>
        <c:axId val="553664175"/>
        <c:scaling>
          <c:orientation val="minMax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r>
                  <a:rPr lang="en-US"/>
                  <a:t>Revenue/customer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 Antiqua" panose="0204060205030503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553663695"/>
        <c:crosses val="autoZero"/>
        <c:crossBetween val="between"/>
        <c:majorUnit val="50"/>
      </c:valAx>
      <c:valAx>
        <c:axId val="80097646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r>
                  <a:rPr lang="en-US"/>
                  <a:t>Achieved ROE minus deemed ROE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 Antiqua" panose="0204060205030503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800977903"/>
        <c:crosses val="max"/>
        <c:crossBetween val="between"/>
      </c:valAx>
      <c:catAx>
        <c:axId val="800977903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8009764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19,28'!$V$40</c:f>
              <c:strCache>
                <c:ptCount val="1"/>
                <c:pt idx="0">
                  <c:v>Customer weighted average debt ratio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19,28'!$U$41:$U$47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'Figure 19,28'!$V$41:$V$47</c:f>
              <c:numCache>
                <c:formatCode>0.0%</c:formatCode>
                <c:ptCount val="7"/>
                <c:pt idx="0">
                  <c:v>0.51760230283135455</c:v>
                </c:pt>
                <c:pt idx="1">
                  <c:v>0.52714154814786418</c:v>
                </c:pt>
                <c:pt idx="2">
                  <c:v>0.51715779615790514</c:v>
                </c:pt>
                <c:pt idx="3">
                  <c:v>0.51864534320521305</c:v>
                </c:pt>
                <c:pt idx="4">
                  <c:v>0.5216657988597595</c:v>
                </c:pt>
                <c:pt idx="5">
                  <c:v>0.53226875271856944</c:v>
                </c:pt>
                <c:pt idx="6">
                  <c:v>0.52529136531873832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9-45FB-948C-039B8C0CFE1C}"/>
            </c:ext>
          </c:extLst>
        </c:ser>
        <c:ser>
          <c:idx val="1"/>
          <c:order val="1"/>
          <c:tx>
            <c:strRef>
              <c:f>'Figure 19,28'!$W$40</c:f>
              <c:strCache>
                <c:ptCount val="1"/>
                <c:pt idx="0">
                  <c:v>Simple average debt ratio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19,28'!$U$41:$U$47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'Figure 19,28'!$W$41:$W$47</c:f>
              <c:numCache>
                <c:formatCode>0.0%</c:formatCode>
                <c:ptCount val="7"/>
                <c:pt idx="0">
                  <c:v>0.44047196632155039</c:v>
                </c:pt>
                <c:pt idx="1">
                  <c:v>0.44012875102909749</c:v>
                </c:pt>
                <c:pt idx="2">
                  <c:v>0.44227448269933817</c:v>
                </c:pt>
                <c:pt idx="3">
                  <c:v>0.44986339794945557</c:v>
                </c:pt>
                <c:pt idx="4">
                  <c:v>0.44706958063534719</c:v>
                </c:pt>
                <c:pt idx="5">
                  <c:v>0.44982104147989904</c:v>
                </c:pt>
                <c:pt idx="6">
                  <c:v>0.44193939471266019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39-45FB-948C-039B8C0CF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54139008"/>
        <c:axId val="1854137088"/>
      </c:barChart>
      <c:lineChart>
        <c:grouping val="standard"/>
        <c:varyColors val="0"/>
        <c:ser>
          <c:idx val="2"/>
          <c:order val="2"/>
          <c:tx>
            <c:strRef>
              <c:f>'Figure 19,28'!$X$40</c:f>
              <c:strCache>
                <c:ptCount val="1"/>
                <c:pt idx="0">
                  <c:v>Deemed debt ratio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19,28'!$U$41:$U$47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'Figure 19,28'!$X$41:$X$47</c:f>
              <c:numCache>
                <c:formatCode>0%</c:formatCode>
                <c:ptCount val="7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9-45FB-948C-039B8C0CF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139008"/>
        <c:axId val="1854137088"/>
      </c:lineChart>
      <c:catAx>
        <c:axId val="18541390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854137088"/>
        <c:crosses val="autoZero"/>
        <c:auto val="1"/>
        <c:lblAlgn val="ctr"/>
        <c:lblOffset val="100"/>
        <c:noMultiLvlLbl val="0"/>
      </c:catAx>
      <c:valAx>
        <c:axId val="18541370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r>
                  <a:rPr lang="en-US"/>
                  <a:t>Debt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Book Antiqua" panose="0204060205030503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85413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2"/>
          <c:tx>
            <c:strRef>
              <c:f>'Figure 42'!$H$11</c:f>
              <c:strCache>
                <c:ptCount val="1"/>
                <c:pt idx="0">
                  <c:v>US MRP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42'!$E$19:$E$58</c:f>
              <c:numCache>
                <c:formatCode>General</c:formatCode>
                <c:ptCount val="40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</c:numCache>
            </c:numRef>
          </c:cat>
          <c:val>
            <c:numRef>
              <c:f>'Figure 42'!$H$19:$H$58</c:f>
              <c:numCache>
                <c:formatCode>0.00%</c:formatCode>
                <c:ptCount val="40"/>
                <c:pt idx="0">
                  <c:v>-6.2630146268698089E-2</c:v>
                </c:pt>
                <c:pt idx="1">
                  <c:v>0.2044849625996249</c:v>
                </c:pt>
                <c:pt idx="2">
                  <c:v>0.10709898758046185</c:v>
                </c:pt>
                <c:pt idx="3">
                  <c:v>-2.7751183581781323E-2</c:v>
                </c:pt>
                <c:pt idx="4">
                  <c:v>7.5757128120446854E-2</c:v>
                </c:pt>
                <c:pt idx="5">
                  <c:v>0.23029663638196715</c:v>
                </c:pt>
                <c:pt idx="6">
                  <c:v>-0.11674451612903214</c:v>
                </c:pt>
                <c:pt idx="7">
                  <c:v>0.22095683134879754</c:v>
                </c:pt>
                <c:pt idx="8">
                  <c:v>-1.7224812323746452E-3</c:v>
                </c:pt>
                <c:pt idx="9">
                  <c:v>3.3755314791948834E-2</c:v>
                </c:pt>
                <c:pt idx="10">
                  <c:v>-6.0467700855948131E-2</c:v>
                </c:pt>
                <c:pt idx="11">
                  <c:v>0.30315038902606312</c:v>
                </c:pt>
                <c:pt idx="12">
                  <c:v>0.15974656495056266</c:v>
                </c:pt>
                <c:pt idx="13">
                  <c:v>0.26496893103653091</c:v>
                </c:pt>
                <c:pt idx="14">
                  <c:v>0.22761153278443585</c:v>
                </c:pt>
                <c:pt idx="15">
                  <c:v>0.15013119916387266</c:v>
                </c:pt>
                <c:pt idx="16">
                  <c:v>-0.14972456405448487</c:v>
                </c:pt>
                <c:pt idx="17">
                  <c:v>-0.17344597851677601</c:v>
                </c:pt>
                <c:pt idx="18">
                  <c:v>-0.27406767957912698</c:v>
                </c:pt>
                <c:pt idx="19">
                  <c:v>0.2324660005001023</c:v>
                </c:pt>
                <c:pt idx="20">
                  <c:v>5.6108559440961922E-2</c:v>
                </c:pt>
                <c:pt idx="21">
                  <c:v>2.737975232688511E-3</c:v>
                </c:pt>
                <c:pt idx="22">
                  <c:v>0.10733037979315702</c:v>
                </c:pt>
                <c:pt idx="23">
                  <c:v>6.4644839383212957E-3</c:v>
                </c:pt>
                <c:pt idx="24">
                  <c:v>-0.40829873992276278</c:v>
                </c:pt>
                <c:pt idx="25">
                  <c:v>0.21858553877663983</c:v>
                </c:pt>
                <c:pt idx="26">
                  <c:v>0.10570016581508257</c:v>
                </c:pt>
                <c:pt idx="27">
                  <c:v>-1.812425266371949E-2</c:v>
                </c:pt>
                <c:pt idx="28">
                  <c:v>0.12968905241730291</c:v>
                </c:pt>
                <c:pt idx="29">
                  <c:v>0.28698925858125479</c:v>
                </c:pt>
                <c:pt idx="30">
                  <c:v>0.10186261649462236</c:v>
                </c:pt>
                <c:pt idx="31">
                  <c:v>-1.4621043747686425E-2</c:v>
                </c:pt>
                <c:pt idx="32">
                  <c:v>9.1786808747981702E-2</c:v>
                </c:pt>
                <c:pt idx="33">
                  <c:v>0.18711441434499282</c:v>
                </c:pt>
                <c:pt idx="34">
                  <c:v>-7.3384355541487867E-2</c:v>
                </c:pt>
                <c:pt idx="35">
                  <c:v>0.28631279996808756</c:v>
                </c:pt>
                <c:pt idx="36">
                  <c:v>0.16467066369255146</c:v>
                </c:pt>
                <c:pt idx="37">
                  <c:v>0.26413274062721132</c:v>
                </c:pt>
                <c:pt idx="38">
                  <c:v>-0.21150638457299065</c:v>
                </c:pt>
                <c:pt idx="39">
                  <c:v>0.21965884985024098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A-4934-825F-7DD64EF61712}"/>
            </c:ext>
          </c:extLst>
        </c:ser>
        <c:ser>
          <c:idx val="3"/>
          <c:order val="3"/>
          <c:tx>
            <c:strRef>
              <c:f>'Figure 42'!$I$11</c:f>
              <c:strCache>
                <c:ptCount val="1"/>
                <c:pt idx="0">
                  <c:v>1984-2023 (40 years) average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42'!$I$19:$I$58</c:f>
              <c:numCache>
                <c:formatCode>0.00%</c:formatCode>
                <c:ptCount val="40"/>
                <c:pt idx="0">
                  <c:v>7.1176993983476058E-2</c:v>
                </c:pt>
                <c:pt idx="1">
                  <c:v>7.1176993983476058E-2</c:v>
                </c:pt>
                <c:pt idx="2">
                  <c:v>7.1176993983476058E-2</c:v>
                </c:pt>
                <c:pt idx="3">
                  <c:v>7.1176993983476058E-2</c:v>
                </c:pt>
                <c:pt idx="4">
                  <c:v>7.1176993983476058E-2</c:v>
                </c:pt>
                <c:pt idx="5">
                  <c:v>7.1176993983476058E-2</c:v>
                </c:pt>
                <c:pt idx="6">
                  <c:v>7.1176993983476058E-2</c:v>
                </c:pt>
                <c:pt idx="7">
                  <c:v>7.1176993983476058E-2</c:v>
                </c:pt>
                <c:pt idx="8">
                  <c:v>7.1176993983476058E-2</c:v>
                </c:pt>
                <c:pt idx="9">
                  <c:v>7.1176993983476058E-2</c:v>
                </c:pt>
                <c:pt idx="10">
                  <c:v>7.1176993983476058E-2</c:v>
                </c:pt>
                <c:pt idx="11">
                  <c:v>7.1176993983476058E-2</c:v>
                </c:pt>
                <c:pt idx="12">
                  <c:v>7.1176993983476058E-2</c:v>
                </c:pt>
                <c:pt idx="13">
                  <c:v>7.1176993983476058E-2</c:v>
                </c:pt>
                <c:pt idx="14">
                  <c:v>7.1176993983476058E-2</c:v>
                </c:pt>
                <c:pt idx="15">
                  <c:v>7.1176993983476058E-2</c:v>
                </c:pt>
                <c:pt idx="16">
                  <c:v>7.1176993983476058E-2</c:v>
                </c:pt>
                <c:pt idx="17">
                  <c:v>7.1176993983476058E-2</c:v>
                </c:pt>
                <c:pt idx="18">
                  <c:v>7.1176993983476058E-2</c:v>
                </c:pt>
                <c:pt idx="19">
                  <c:v>7.1176993983476058E-2</c:v>
                </c:pt>
                <c:pt idx="20">
                  <c:v>7.1176993983476058E-2</c:v>
                </c:pt>
                <c:pt idx="21">
                  <c:v>7.1176993983476058E-2</c:v>
                </c:pt>
                <c:pt idx="22">
                  <c:v>7.1176993983476058E-2</c:v>
                </c:pt>
                <c:pt idx="23">
                  <c:v>7.1176993983476058E-2</c:v>
                </c:pt>
                <c:pt idx="24">
                  <c:v>7.1176993983476058E-2</c:v>
                </c:pt>
                <c:pt idx="25">
                  <c:v>7.1176993983476058E-2</c:v>
                </c:pt>
                <c:pt idx="26">
                  <c:v>7.1176993983476058E-2</c:v>
                </c:pt>
                <c:pt idx="27">
                  <c:v>7.1176993983476058E-2</c:v>
                </c:pt>
                <c:pt idx="28">
                  <c:v>7.1176993983476058E-2</c:v>
                </c:pt>
                <c:pt idx="29">
                  <c:v>7.1176993983476058E-2</c:v>
                </c:pt>
                <c:pt idx="30">
                  <c:v>7.1176993983476058E-2</c:v>
                </c:pt>
                <c:pt idx="31">
                  <c:v>7.1176993983476058E-2</c:v>
                </c:pt>
                <c:pt idx="32">
                  <c:v>7.1176993983476058E-2</c:v>
                </c:pt>
                <c:pt idx="33">
                  <c:v>7.1176993983476058E-2</c:v>
                </c:pt>
                <c:pt idx="34">
                  <c:v>7.1176993983476058E-2</c:v>
                </c:pt>
                <c:pt idx="35">
                  <c:v>7.1176993983476058E-2</c:v>
                </c:pt>
                <c:pt idx="36">
                  <c:v>7.1176993983476058E-2</c:v>
                </c:pt>
                <c:pt idx="37">
                  <c:v>7.1176993983476058E-2</c:v>
                </c:pt>
                <c:pt idx="38">
                  <c:v>7.1176993983476058E-2</c:v>
                </c:pt>
                <c:pt idx="39">
                  <c:v>7.1176993983476058E-2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A-4934-825F-7DD64EF6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8814912"/>
        <c:axId val="18541366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42'!$F$11</c15:sqref>
                        </c15:formulaRef>
                      </c:ext>
                    </c:extLst>
                    <c:strCache>
                      <c:ptCount val="1"/>
                      <c:pt idx="0">
                        <c:v>US 30-year bond yield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42'!$E$19:$E$58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1984</c:v>
                      </c:pt>
                      <c:pt idx="1">
                        <c:v>1985</c:v>
                      </c:pt>
                      <c:pt idx="2">
                        <c:v>1986</c:v>
                      </c:pt>
                      <c:pt idx="3">
                        <c:v>1987</c:v>
                      </c:pt>
                      <c:pt idx="4">
                        <c:v>1988</c:v>
                      </c:pt>
                      <c:pt idx="5">
                        <c:v>1989</c:v>
                      </c:pt>
                      <c:pt idx="6">
                        <c:v>1990</c:v>
                      </c:pt>
                      <c:pt idx="7">
                        <c:v>1991</c:v>
                      </c:pt>
                      <c:pt idx="8">
                        <c:v>1992</c:v>
                      </c:pt>
                      <c:pt idx="9">
                        <c:v>1993</c:v>
                      </c:pt>
                      <c:pt idx="10">
                        <c:v>1994</c:v>
                      </c:pt>
                      <c:pt idx="11">
                        <c:v>1995</c:v>
                      </c:pt>
                      <c:pt idx="12">
                        <c:v>1996</c:v>
                      </c:pt>
                      <c:pt idx="13">
                        <c:v>1997</c:v>
                      </c:pt>
                      <c:pt idx="14">
                        <c:v>1998</c:v>
                      </c:pt>
                      <c:pt idx="15">
                        <c:v>1999</c:v>
                      </c:pt>
                      <c:pt idx="16">
                        <c:v>2000</c:v>
                      </c:pt>
                      <c:pt idx="17">
                        <c:v>2001</c:v>
                      </c:pt>
                      <c:pt idx="18">
                        <c:v>2002</c:v>
                      </c:pt>
                      <c:pt idx="19">
                        <c:v>2003</c:v>
                      </c:pt>
                      <c:pt idx="20">
                        <c:v>2004</c:v>
                      </c:pt>
                      <c:pt idx="21">
                        <c:v>2005</c:v>
                      </c:pt>
                      <c:pt idx="22">
                        <c:v>2006</c:v>
                      </c:pt>
                      <c:pt idx="23">
                        <c:v>2007</c:v>
                      </c:pt>
                      <c:pt idx="24">
                        <c:v>2008</c:v>
                      </c:pt>
                      <c:pt idx="25">
                        <c:v>2009</c:v>
                      </c:pt>
                      <c:pt idx="26">
                        <c:v>2010</c:v>
                      </c:pt>
                      <c:pt idx="27">
                        <c:v>2011</c:v>
                      </c:pt>
                      <c:pt idx="28">
                        <c:v>2012</c:v>
                      </c:pt>
                      <c:pt idx="29">
                        <c:v>2013</c:v>
                      </c:pt>
                      <c:pt idx="30">
                        <c:v>2014</c:v>
                      </c:pt>
                      <c:pt idx="31">
                        <c:v>2015</c:v>
                      </c:pt>
                      <c:pt idx="32">
                        <c:v>2016</c:v>
                      </c:pt>
                      <c:pt idx="33">
                        <c:v>2017</c:v>
                      </c:pt>
                      <c:pt idx="34">
                        <c:v>2018</c:v>
                      </c:pt>
                      <c:pt idx="35">
                        <c:v>2019</c:v>
                      </c:pt>
                      <c:pt idx="36">
                        <c:v>2020</c:v>
                      </c:pt>
                      <c:pt idx="37">
                        <c:v>2021</c:v>
                      </c:pt>
                      <c:pt idx="38">
                        <c:v>2022</c:v>
                      </c:pt>
                      <c:pt idx="39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42'!$F$19:$F$58</c15:sqref>
                        </c15:formulaRef>
                      </c:ext>
                    </c:extLst>
                    <c:numCache>
                      <c:formatCode>0.00%</c:formatCode>
                      <c:ptCount val="40"/>
                      <c:pt idx="0">
                        <c:v>0.12409156626506018</c:v>
                      </c:pt>
                      <c:pt idx="1">
                        <c:v>0.10786653225806457</c:v>
                      </c:pt>
                      <c:pt idx="2">
                        <c:v>7.7846800000000022E-2</c:v>
                      </c:pt>
                      <c:pt idx="3">
                        <c:v>8.5878400000000035E-2</c:v>
                      </c:pt>
                      <c:pt idx="4">
                        <c:v>8.9614800000000022E-2</c:v>
                      </c:pt>
                      <c:pt idx="5">
                        <c:v>8.4455200000000091E-2</c:v>
                      </c:pt>
                      <c:pt idx="6">
                        <c:v>8.6100000000000024E-2</c:v>
                      </c:pt>
                      <c:pt idx="7">
                        <c:v>8.1391600000000036E-2</c:v>
                      </c:pt>
                      <c:pt idx="8">
                        <c:v>7.6659760956175285E-2</c:v>
                      </c:pt>
                      <c:pt idx="9">
                        <c:v>6.5915199999999965E-2</c:v>
                      </c:pt>
                      <c:pt idx="10">
                        <c:v>7.3726907630522032E-2</c:v>
                      </c:pt>
                      <c:pt idx="11">
                        <c:v>6.8801599999999977E-2</c:v>
                      </c:pt>
                      <c:pt idx="12">
                        <c:v>6.7063095238095213E-2</c:v>
                      </c:pt>
                      <c:pt idx="13">
                        <c:v>6.6067600000000046E-2</c:v>
                      </c:pt>
                      <c:pt idx="14">
                        <c:v>5.5767999999999984E-2</c:v>
                      </c:pt>
                      <c:pt idx="15">
                        <c:v>5.8722310756972103E-2</c:v>
                      </c:pt>
                      <c:pt idx="16">
                        <c:v>5.9406374501992085E-2</c:v>
                      </c:pt>
                      <c:pt idx="17">
                        <c:v>5.4948387096774159E-2</c:v>
                      </c:pt>
                      <c:pt idx="18">
                        <c:v>5.4407199999999996E-2</c:v>
                      </c:pt>
                      <c:pt idx="19">
                        <c:v>5.1092000000000019E-2</c:v>
                      </c:pt>
                      <c:pt idx="20">
                        <c:v>5.1319200000000009E-2</c:v>
                      </c:pt>
                      <c:pt idx="21">
                        <c:v>4.5606800000000024E-2</c:v>
                      </c:pt>
                      <c:pt idx="22">
                        <c:v>4.8795200000000011E-2</c:v>
                      </c:pt>
                      <c:pt idx="23">
                        <c:v>4.8382868525896398E-2</c:v>
                      </c:pt>
                      <c:pt idx="24">
                        <c:v>4.2775298804780884E-2</c:v>
                      </c:pt>
                      <c:pt idx="25">
                        <c:v>4.0766799999999985E-2</c:v>
                      </c:pt>
                      <c:pt idx="26">
                        <c:v>4.2510756972111576E-2</c:v>
                      </c:pt>
                      <c:pt idx="27">
                        <c:v>3.910799999999999E-2</c:v>
                      </c:pt>
                      <c:pt idx="28">
                        <c:v>2.9216800000000008E-2</c:v>
                      </c:pt>
                      <c:pt idx="29">
                        <c:v>3.4461600000000009E-2</c:v>
                      </c:pt>
                      <c:pt idx="30">
                        <c:v>3.3381600000000018E-2</c:v>
                      </c:pt>
                      <c:pt idx="31">
                        <c:v>2.8409960159362563E-2</c:v>
                      </c:pt>
                      <c:pt idx="32">
                        <c:v>2.5944000000000009E-2</c:v>
                      </c:pt>
                      <c:pt idx="33">
                        <c:v>2.8940399999999991E-2</c:v>
                      </c:pt>
                      <c:pt idx="34">
                        <c:v>3.1115662650602421E-2</c:v>
                      </c:pt>
                      <c:pt idx="35">
                        <c:v>2.580399999999999E-2</c:v>
                      </c:pt>
                      <c:pt idx="36">
                        <c:v>1.5561354581673306E-2</c:v>
                      </c:pt>
                      <c:pt idx="37">
                        <c:v>2.0555776892430284E-2</c:v>
                      </c:pt>
                      <c:pt idx="38">
                        <c:v>3.1131325301204802E-2</c:v>
                      </c:pt>
                      <c:pt idx="39">
                        <c:v>4.0947999999999984E-2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08A-4934-825F-7DD64EF61712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42'!$G$11</c15:sqref>
                        </c15:formulaRef>
                      </c:ext>
                    </c:extLst>
                    <c:strCache>
                      <c:ptCount val="1"/>
                      <c:pt idx="0">
                        <c:v>S&amp;P 500 total returns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42'!$E$19:$E$58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1984</c:v>
                      </c:pt>
                      <c:pt idx="1">
                        <c:v>1985</c:v>
                      </c:pt>
                      <c:pt idx="2">
                        <c:v>1986</c:v>
                      </c:pt>
                      <c:pt idx="3">
                        <c:v>1987</c:v>
                      </c:pt>
                      <c:pt idx="4">
                        <c:v>1988</c:v>
                      </c:pt>
                      <c:pt idx="5">
                        <c:v>1989</c:v>
                      </c:pt>
                      <c:pt idx="6">
                        <c:v>1990</c:v>
                      </c:pt>
                      <c:pt idx="7">
                        <c:v>1991</c:v>
                      </c:pt>
                      <c:pt idx="8">
                        <c:v>1992</c:v>
                      </c:pt>
                      <c:pt idx="9">
                        <c:v>1993</c:v>
                      </c:pt>
                      <c:pt idx="10">
                        <c:v>1994</c:v>
                      </c:pt>
                      <c:pt idx="11">
                        <c:v>1995</c:v>
                      </c:pt>
                      <c:pt idx="12">
                        <c:v>1996</c:v>
                      </c:pt>
                      <c:pt idx="13">
                        <c:v>1997</c:v>
                      </c:pt>
                      <c:pt idx="14">
                        <c:v>1998</c:v>
                      </c:pt>
                      <c:pt idx="15">
                        <c:v>1999</c:v>
                      </c:pt>
                      <c:pt idx="16">
                        <c:v>2000</c:v>
                      </c:pt>
                      <c:pt idx="17">
                        <c:v>2001</c:v>
                      </c:pt>
                      <c:pt idx="18">
                        <c:v>2002</c:v>
                      </c:pt>
                      <c:pt idx="19">
                        <c:v>2003</c:v>
                      </c:pt>
                      <c:pt idx="20">
                        <c:v>2004</c:v>
                      </c:pt>
                      <c:pt idx="21">
                        <c:v>2005</c:v>
                      </c:pt>
                      <c:pt idx="22">
                        <c:v>2006</c:v>
                      </c:pt>
                      <c:pt idx="23">
                        <c:v>2007</c:v>
                      </c:pt>
                      <c:pt idx="24">
                        <c:v>2008</c:v>
                      </c:pt>
                      <c:pt idx="25">
                        <c:v>2009</c:v>
                      </c:pt>
                      <c:pt idx="26">
                        <c:v>2010</c:v>
                      </c:pt>
                      <c:pt idx="27">
                        <c:v>2011</c:v>
                      </c:pt>
                      <c:pt idx="28">
                        <c:v>2012</c:v>
                      </c:pt>
                      <c:pt idx="29">
                        <c:v>2013</c:v>
                      </c:pt>
                      <c:pt idx="30">
                        <c:v>2014</c:v>
                      </c:pt>
                      <c:pt idx="31">
                        <c:v>2015</c:v>
                      </c:pt>
                      <c:pt idx="32">
                        <c:v>2016</c:v>
                      </c:pt>
                      <c:pt idx="33">
                        <c:v>2017</c:v>
                      </c:pt>
                      <c:pt idx="34">
                        <c:v>2018</c:v>
                      </c:pt>
                      <c:pt idx="35">
                        <c:v>2019</c:v>
                      </c:pt>
                      <c:pt idx="36">
                        <c:v>2020</c:v>
                      </c:pt>
                      <c:pt idx="37">
                        <c:v>2021</c:v>
                      </c:pt>
                      <c:pt idx="38">
                        <c:v>2022</c:v>
                      </c:pt>
                      <c:pt idx="39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42'!$G$19:$G$58</c15:sqref>
                        </c15:formulaRef>
                      </c:ext>
                    </c:extLst>
                    <c:numCache>
                      <c:formatCode>0.00%</c:formatCode>
                      <c:ptCount val="40"/>
                      <c:pt idx="0">
                        <c:v>6.14614199963621E-2</c:v>
                      </c:pt>
                      <c:pt idx="1">
                        <c:v>0.31235149485768948</c:v>
                      </c:pt>
                      <c:pt idx="2">
                        <c:v>0.18494578758046187</c:v>
                      </c:pt>
                      <c:pt idx="3">
                        <c:v>5.8127216418218712E-2</c:v>
                      </c:pt>
                      <c:pt idx="4">
                        <c:v>0.16537192812044688</c:v>
                      </c:pt>
                      <c:pt idx="5">
                        <c:v>0.31475183638196724</c:v>
                      </c:pt>
                      <c:pt idx="6">
                        <c:v>-3.0644516129032118E-2</c:v>
                      </c:pt>
                      <c:pt idx="7">
                        <c:v>0.30234843134879757</c:v>
                      </c:pt>
                      <c:pt idx="8">
                        <c:v>7.493727972380064E-2</c:v>
                      </c:pt>
                      <c:pt idx="9">
                        <c:v>9.96705147919488E-2</c:v>
                      </c:pt>
                      <c:pt idx="10">
                        <c:v>1.3259206774573897E-2</c:v>
                      </c:pt>
                      <c:pt idx="11">
                        <c:v>0.37195198902606308</c:v>
                      </c:pt>
                      <c:pt idx="12">
                        <c:v>0.22680966018865789</c:v>
                      </c:pt>
                      <c:pt idx="13">
                        <c:v>0.33103653103653097</c:v>
                      </c:pt>
                      <c:pt idx="14">
                        <c:v>0.28337953278443584</c:v>
                      </c:pt>
                      <c:pt idx="15">
                        <c:v>0.20885350992084475</c:v>
                      </c:pt>
                      <c:pt idx="16">
                        <c:v>-9.0318189552492781E-2</c:v>
                      </c:pt>
                      <c:pt idx="17">
                        <c:v>-0.11849759142000185</c:v>
                      </c:pt>
                      <c:pt idx="18">
                        <c:v>-0.21966047957912699</c:v>
                      </c:pt>
                      <c:pt idx="19">
                        <c:v>0.28355800050010233</c:v>
                      </c:pt>
                      <c:pt idx="20">
                        <c:v>0.10742775944096193</c:v>
                      </c:pt>
                      <c:pt idx="21">
                        <c:v>4.8344775232688535E-2</c:v>
                      </c:pt>
                      <c:pt idx="22">
                        <c:v>0.15612557979315703</c:v>
                      </c:pt>
                      <c:pt idx="23">
                        <c:v>5.4847352464217694E-2</c:v>
                      </c:pt>
                      <c:pt idx="24">
                        <c:v>-0.36552344111798191</c:v>
                      </c:pt>
                      <c:pt idx="25">
                        <c:v>0.25935233877663982</c:v>
                      </c:pt>
                      <c:pt idx="26">
                        <c:v>0.14821092278719414</c:v>
                      </c:pt>
                      <c:pt idx="27">
                        <c:v>2.09837473362805E-2</c:v>
                      </c:pt>
                      <c:pt idx="28">
                        <c:v>0.15890585241730293</c:v>
                      </c:pt>
                      <c:pt idx="29">
                        <c:v>0.32145085858125483</c:v>
                      </c:pt>
                      <c:pt idx="30">
                        <c:v>0.13524421649462237</c:v>
                      </c:pt>
                      <c:pt idx="31">
                        <c:v>1.3788916411676138E-2</c:v>
                      </c:pt>
                      <c:pt idx="32">
                        <c:v>0.11773080874798171</c:v>
                      </c:pt>
                      <c:pt idx="33">
                        <c:v>0.2160548143449928</c:v>
                      </c:pt>
                      <c:pt idx="34">
                        <c:v>-4.2268692890885438E-2</c:v>
                      </c:pt>
                      <c:pt idx="35">
                        <c:v>0.31211679996808755</c:v>
                      </c:pt>
                      <c:pt idx="36">
                        <c:v>0.18023201827422478</c:v>
                      </c:pt>
                      <c:pt idx="37">
                        <c:v>0.28468851751964158</c:v>
                      </c:pt>
                      <c:pt idx="38">
                        <c:v>-0.18037505927178585</c:v>
                      </c:pt>
                      <c:pt idx="39">
                        <c:v>0.26060684985024096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08A-4934-825F-7DD64EF61712}"/>
                  </c:ext>
                </c:extLst>
              </c15:ser>
            </c15:filteredLineSeries>
          </c:ext>
        </c:extLst>
      </c:lineChart>
      <c:catAx>
        <c:axId val="197881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854136608"/>
        <c:crosses val="autoZero"/>
        <c:auto val="1"/>
        <c:lblAlgn val="ctr"/>
        <c:lblOffset val="100"/>
        <c:noMultiLvlLbl val="0"/>
      </c:catAx>
      <c:valAx>
        <c:axId val="18541366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97881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428625</xdr:colOff>
      <xdr:row>13</xdr:row>
      <xdr:rowOff>50800</xdr:rowOff>
    </xdr:from>
    <xdr:to>
      <xdr:col>27</xdr:col>
      <xdr:colOff>177801</xdr:colOff>
      <xdr:row>35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9FCE6D-85B1-40E8-B92C-F52E8C1F0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663574</xdr:colOff>
      <xdr:row>48</xdr:row>
      <xdr:rowOff>171450</xdr:rowOff>
    </xdr:from>
    <xdr:to>
      <xdr:col>25</xdr:col>
      <xdr:colOff>260350</xdr:colOff>
      <xdr:row>67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E5C0CB-50D0-4A9B-B79B-9B51AB7CA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501650</xdr:colOff>
      <xdr:row>40</xdr:row>
      <xdr:rowOff>127000</xdr:rowOff>
    </xdr:from>
    <xdr:to>
      <xdr:col>12</xdr:col>
      <xdr:colOff>927100</xdr:colOff>
      <xdr:row>45</xdr:row>
      <xdr:rowOff>139700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88222D-5127-4EF1-AD69-FCF1A11F6BE3}"/>
            </a:ext>
          </a:extLst>
        </xdr:cNvPr>
        <xdr:cNvSpPr/>
      </xdr:nvSpPr>
      <xdr:spPr>
        <a:xfrm>
          <a:off x="15353030" y="6832600"/>
          <a:ext cx="1850390" cy="85090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prstDash val="lg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Book Antiqua" panose="02040602050305030304" pitchFamily="18" charset="0"/>
            </a:rPr>
            <a:t>1984-1993 average:</a:t>
          </a:r>
          <a:r>
            <a:rPr lang="en-US" sz="1100" baseline="0">
              <a:solidFill>
                <a:sysClr val="windowText" lastClr="000000"/>
              </a:solidFill>
              <a:latin typeface="Book Antiqua" panose="02040602050305030304" pitchFamily="18" charset="0"/>
            </a:rPr>
            <a:t> 6.64%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Book Antiqua" panose="02040602050305030304" pitchFamily="18" charset="0"/>
            </a:rPr>
            <a:t>1994-2003 average: 6.80%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Book Antiqua" panose="02040602050305030304" pitchFamily="18" charset="0"/>
            </a:rPr>
            <a:t>2014-2013 average: 4.87%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Book Antiqua" panose="02040602050305030304" pitchFamily="18" charset="0"/>
            </a:rPr>
            <a:t>2014-2023 average: 10.16%</a:t>
          </a:r>
          <a:endParaRPr lang="en-US" sz="1100">
            <a:solidFill>
              <a:sysClr val="windowText" lastClr="000000"/>
            </a:solidFill>
            <a:latin typeface="Book Antiqua" panose="02040602050305030304" pitchFamily="18" charset="0"/>
          </a:endParaRPr>
        </a:p>
      </xdr:txBody>
    </xdr:sp>
    <xdr:clientData/>
  </xdr:twoCellAnchor>
  <xdr:twoCellAnchor>
    <xdr:from>
      <xdr:col>10</xdr:col>
      <xdr:colOff>593724</xdr:colOff>
      <xdr:row>2</xdr:row>
      <xdr:rowOff>57150</xdr:rowOff>
    </xdr:from>
    <xdr:to>
      <xdr:col>15</xdr:col>
      <xdr:colOff>1320800</xdr:colOff>
      <xdr:row>34</xdr:row>
      <xdr:rowOff>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667B45F-4A16-46AE-B0B4-086D9CC401A9}"/>
            </a:ext>
          </a:extLst>
        </xdr:cNvPr>
        <xdr:cNvGrpSpPr/>
      </xdr:nvGrpSpPr>
      <xdr:grpSpPr>
        <a:xfrm>
          <a:off x="14020164" y="392430"/>
          <a:ext cx="7851776" cy="5307330"/>
          <a:chOff x="14233524" y="374650"/>
          <a:chExt cx="7966076" cy="5022850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DA33002F-1503-D0F3-416D-63ECA82B7C53}"/>
              </a:ext>
            </a:extLst>
          </xdr:cNvPr>
          <xdr:cNvGrpSpPr/>
        </xdr:nvGrpSpPr>
        <xdr:grpSpPr>
          <a:xfrm>
            <a:off x="14233524" y="374650"/>
            <a:ext cx="7966076" cy="5022850"/>
            <a:chOff x="12785724" y="374650"/>
            <a:chExt cx="7966076" cy="5022850"/>
          </a:xfrm>
        </xdr:grpSpPr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C66EE26F-1207-C06B-16FA-7777243DD758}"/>
                </a:ext>
              </a:extLst>
            </xdr:cNvPr>
            <xdr:cNvGraphicFramePr/>
          </xdr:nvGraphicFramePr>
          <xdr:xfrm>
            <a:off x="12785724" y="384174"/>
            <a:ext cx="7966076" cy="501332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8" name="Straight Connector 7">
              <a:extLst>
                <a:ext uri="{FF2B5EF4-FFF2-40B4-BE49-F238E27FC236}">
                  <a16:creationId xmlns:a16="http://schemas.microsoft.com/office/drawing/2014/main" id="{4DA41A2B-8BB6-A1FD-AD4D-B39D629FF89A}"/>
                </a:ext>
              </a:extLst>
            </xdr:cNvPr>
            <xdr:cNvCxnSpPr/>
          </xdr:nvCxnSpPr>
          <xdr:spPr>
            <a:xfrm>
              <a:off x="15068550" y="381000"/>
              <a:ext cx="0" cy="5010150"/>
            </a:xfrm>
            <a:prstGeom prst="line">
              <a:avLst/>
            </a:prstGeom>
            <a:ln w="9525">
              <a:solidFill>
                <a:schemeClr val="bg2">
                  <a:lumMod val="75000"/>
                </a:schemeClr>
              </a:solidFill>
              <a:prstDash val="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C7666BEC-FFBA-C978-21EA-A828489714F5}"/>
                </a:ext>
              </a:extLst>
            </xdr:cNvPr>
            <xdr:cNvCxnSpPr/>
          </xdr:nvCxnSpPr>
          <xdr:spPr>
            <a:xfrm>
              <a:off x="16916400" y="374650"/>
              <a:ext cx="0" cy="5010150"/>
            </a:xfrm>
            <a:prstGeom prst="line">
              <a:avLst/>
            </a:prstGeom>
            <a:ln w="9525">
              <a:solidFill>
                <a:schemeClr val="bg2">
                  <a:lumMod val="75000"/>
                </a:schemeClr>
              </a:solidFill>
              <a:prstDash val="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0027174D-93C0-C89A-2D5C-D8F591B41E70}"/>
                </a:ext>
              </a:extLst>
            </xdr:cNvPr>
            <xdr:cNvCxnSpPr/>
          </xdr:nvCxnSpPr>
          <xdr:spPr>
            <a:xfrm>
              <a:off x="18776950" y="387350"/>
              <a:ext cx="0" cy="5010150"/>
            </a:xfrm>
            <a:prstGeom prst="line">
              <a:avLst/>
            </a:prstGeom>
            <a:ln w="9525">
              <a:solidFill>
                <a:schemeClr val="bg2">
                  <a:lumMod val="75000"/>
                </a:schemeClr>
              </a:solidFill>
              <a:prstDash val="dash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Arrow Connector 10">
              <a:extLst>
                <a:ext uri="{FF2B5EF4-FFF2-40B4-BE49-F238E27FC236}">
                  <a16:creationId xmlns:a16="http://schemas.microsoft.com/office/drawing/2014/main" id="{3F4E8F69-5A06-E89A-957E-D995BE4ECA2C}"/>
                </a:ext>
              </a:extLst>
            </xdr:cNvPr>
            <xdr:cNvCxnSpPr/>
          </xdr:nvCxnSpPr>
          <xdr:spPr>
            <a:xfrm>
              <a:off x="13220700" y="749300"/>
              <a:ext cx="1854200" cy="0"/>
            </a:xfrm>
            <a:prstGeom prst="straightConnector1">
              <a:avLst/>
            </a:prstGeom>
            <a:ln>
              <a:solidFill>
                <a:schemeClr val="bg2">
                  <a:lumMod val="50000"/>
                </a:schemeClr>
              </a:solidFill>
              <a:prstDash val="dash"/>
              <a:headEnd type="triangle"/>
              <a:tailEnd type="triangle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Arrow Connector 11">
              <a:extLst>
                <a:ext uri="{FF2B5EF4-FFF2-40B4-BE49-F238E27FC236}">
                  <a16:creationId xmlns:a16="http://schemas.microsoft.com/office/drawing/2014/main" id="{05BB9B80-646B-786D-7B4C-9C8F05C63BE0}"/>
                </a:ext>
              </a:extLst>
            </xdr:cNvPr>
            <xdr:cNvCxnSpPr/>
          </xdr:nvCxnSpPr>
          <xdr:spPr>
            <a:xfrm>
              <a:off x="15068550" y="749300"/>
              <a:ext cx="1847850" cy="0"/>
            </a:xfrm>
            <a:prstGeom prst="straightConnector1">
              <a:avLst/>
            </a:prstGeom>
            <a:ln>
              <a:solidFill>
                <a:schemeClr val="bg2">
                  <a:lumMod val="50000"/>
                </a:schemeClr>
              </a:solidFill>
              <a:prstDash val="dash"/>
              <a:headEnd type="triangle"/>
              <a:tailEnd type="triangle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Arrow Connector 12">
              <a:extLst>
                <a:ext uri="{FF2B5EF4-FFF2-40B4-BE49-F238E27FC236}">
                  <a16:creationId xmlns:a16="http://schemas.microsoft.com/office/drawing/2014/main" id="{8DD1A224-2478-869C-EA96-D1A97A0BD4F3}"/>
                </a:ext>
              </a:extLst>
            </xdr:cNvPr>
            <xdr:cNvCxnSpPr/>
          </xdr:nvCxnSpPr>
          <xdr:spPr>
            <a:xfrm>
              <a:off x="16922750" y="749300"/>
              <a:ext cx="1854200" cy="0"/>
            </a:xfrm>
            <a:prstGeom prst="straightConnector1">
              <a:avLst/>
            </a:prstGeom>
            <a:ln>
              <a:solidFill>
                <a:schemeClr val="bg2">
                  <a:lumMod val="50000"/>
                </a:schemeClr>
              </a:solidFill>
              <a:prstDash val="dash"/>
              <a:headEnd type="triangle"/>
              <a:tailEnd type="triangle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Arrow Connector 13">
              <a:extLst>
                <a:ext uri="{FF2B5EF4-FFF2-40B4-BE49-F238E27FC236}">
                  <a16:creationId xmlns:a16="http://schemas.microsoft.com/office/drawing/2014/main" id="{27D68823-24EB-BCC8-744D-BB9B8C04665A}"/>
                </a:ext>
              </a:extLst>
            </xdr:cNvPr>
            <xdr:cNvCxnSpPr/>
          </xdr:nvCxnSpPr>
          <xdr:spPr>
            <a:xfrm>
              <a:off x="18789650" y="749300"/>
              <a:ext cx="1962150" cy="0"/>
            </a:xfrm>
            <a:prstGeom prst="straightConnector1">
              <a:avLst/>
            </a:prstGeom>
            <a:ln>
              <a:solidFill>
                <a:schemeClr val="bg2">
                  <a:lumMod val="50000"/>
                </a:schemeClr>
              </a:solidFill>
              <a:prstDash val="dash"/>
              <a:headEnd type="triangle"/>
              <a:tailEnd type="triangle"/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F4934030-E4D9-6AB0-73A2-6C8C734EEAEF}"/>
                </a:ext>
              </a:extLst>
            </xdr:cNvPr>
            <xdr:cNvSpPr/>
          </xdr:nvSpPr>
          <xdr:spPr>
            <a:xfrm>
              <a:off x="13665200" y="628650"/>
              <a:ext cx="996950" cy="254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sz="900" b="1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Average:</a:t>
              </a:r>
              <a:r>
                <a:rPr lang="en-US" sz="900" b="1" baseline="0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 6.64%</a:t>
              </a: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D59E3918-1FA4-B618-0B5C-4D9F9A5D04F9}"/>
                </a:ext>
              </a:extLst>
            </xdr:cNvPr>
            <xdr:cNvSpPr/>
          </xdr:nvSpPr>
          <xdr:spPr>
            <a:xfrm>
              <a:off x="15519400" y="609600"/>
              <a:ext cx="996950" cy="254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sz="900" b="1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Average:</a:t>
              </a:r>
              <a:r>
                <a:rPr lang="en-US" sz="900" b="1" baseline="0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 6.80%</a:t>
              </a: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F8DA6856-6D98-479E-BC09-B6D368BA8A3F}"/>
                </a:ext>
              </a:extLst>
            </xdr:cNvPr>
            <xdr:cNvSpPr/>
          </xdr:nvSpPr>
          <xdr:spPr>
            <a:xfrm>
              <a:off x="17360900" y="603250"/>
              <a:ext cx="996950" cy="254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sz="900" b="1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Average:</a:t>
              </a:r>
              <a:r>
                <a:rPr lang="en-US" sz="900" b="1" baseline="0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 4.87%</a:t>
              </a: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44F162E9-8401-A461-0446-9681B9E0448A}"/>
                </a:ext>
              </a:extLst>
            </xdr:cNvPr>
            <xdr:cNvSpPr/>
          </xdr:nvSpPr>
          <xdr:spPr>
            <a:xfrm>
              <a:off x="19246850" y="603249"/>
              <a:ext cx="1047750" cy="266943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sz="900" b="1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Average:</a:t>
              </a:r>
              <a:r>
                <a:rPr lang="en-US" sz="900" b="1" baseline="0">
                  <a:solidFill>
                    <a:sysClr val="windowText" lastClr="000000"/>
                  </a:solidFill>
                  <a:latin typeface="Book Antiqua" panose="02040602050305030304" pitchFamily="18" charset="0"/>
                </a:rPr>
                <a:t> 10.16%</a:t>
              </a:r>
            </a:p>
          </xdr:txBody>
        </xdr:sp>
      </xdr:grp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3D39AD6-3B40-D67A-4032-909F2FB883B3}"/>
              </a:ext>
            </a:extLst>
          </xdr:cNvPr>
          <xdr:cNvSpPr/>
        </xdr:nvSpPr>
        <xdr:spPr>
          <a:xfrm>
            <a:off x="18481674" y="1174750"/>
            <a:ext cx="809626" cy="692150"/>
          </a:xfrm>
          <a:prstGeom prst="rect">
            <a:avLst/>
          </a:prstGeom>
          <a:solidFill>
            <a:schemeClr val="bg1"/>
          </a:solidFill>
          <a:ln w="6350">
            <a:solidFill>
              <a:schemeClr val="tx1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900" b="1">
                <a:solidFill>
                  <a:sysClr val="windowText" lastClr="000000"/>
                </a:solidFill>
                <a:latin typeface="Book Antiqua" panose="02040602050305030304" pitchFamily="18" charset="0"/>
              </a:rPr>
              <a:t>1984-2023 (40 years) average:</a:t>
            </a:r>
            <a:r>
              <a:rPr lang="en-US" sz="900" b="1" baseline="0">
                <a:solidFill>
                  <a:sysClr val="windowText" lastClr="000000"/>
                </a:solidFill>
                <a:latin typeface="Book Antiqua" panose="02040602050305030304" pitchFamily="18" charset="0"/>
              </a:rPr>
              <a:t> 7.12%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D3E3E6C-AFD4-4127-BD87-050FB567328D}" autoFormatId="16" applyNumberFormats="0" applyBorderFormats="0" applyFontFormats="0" applyPatternFormats="0" applyAlignmentFormats="0" applyWidthHeightFormats="0">
  <queryTableRefresh nextId="8">
    <queryTableFields count="7">
      <queryTableField id="1" name="Company_Name" tableColumnId="1"/>
      <queryTableField id="2" name="Year" tableColumnId="2"/>
      <queryTableField id="3" name="Customer_or_Connections" tableColumnId="3"/>
      <queryTableField id="4" name="Rate_Class_-_Generic" tableColumnId="4"/>
      <queryTableField id="5" name="Annual_Billings_-_USoA_4080_-_Dollars" tableColumnId="5"/>
      <queryTableField id="6" name="Metered_Consumption_in_kWh" tableColumnId="6"/>
      <queryTableField id="7" name="Demand_in_kW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C523A6-62FD-4E59-A9BA-D349A50B68DD}" name="row__2" displayName="row__2" ref="B1:H3880" tableType="queryTable" totalsRowShown="0">
  <autoFilter ref="B1:H3880" xr:uid="{F860E74B-AF83-40D7-A93D-B2A52556C145}"/>
  <tableColumns count="7">
    <tableColumn id="1" xr3:uid="{CCEFE6E1-79D8-423B-A60D-043581C97E22}" uniqueName="1" name="Company_Name" queryTableFieldId="1" dataDxfId="2"/>
    <tableColumn id="2" xr3:uid="{9999A317-7021-41DA-9787-4EEDA65A8350}" uniqueName="2" name="Year" queryTableFieldId="2"/>
    <tableColumn id="3" xr3:uid="{A1B8C9D4-8E79-43E2-98D0-A47121A62C72}" uniqueName="3" name="Customer_or_Connections" queryTableFieldId="3" dataDxfId="1"/>
    <tableColumn id="4" xr3:uid="{AFC89808-1DEE-4069-9D59-62687CBF1F86}" uniqueName="4" name="Rate_Class_-_Generic" queryTableFieldId="4" dataDxfId="0"/>
    <tableColumn id="5" xr3:uid="{F2C75D0E-284A-47F2-BFBE-1F3E36B22EE6}" uniqueName="5" name="Annual_Billings_-_USoA_4080_-_Dollars" queryTableFieldId="5"/>
    <tableColumn id="6" xr3:uid="{FB838929-3CFE-4BDE-91A1-DB27F45CB3BE}" uniqueName="6" name="Metered_Consumption_in_kWh" queryTableFieldId="6"/>
    <tableColumn id="7" xr3:uid="{7366FD6A-E5F1-411E-BCD1-8FA46EA537AB}" uniqueName="7" name="Demand_in_kW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bc.ca/content/dam/bnc/taux-analyses/analyse-eco/mensuel/monthly-economic-monitor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6D15-9564-481A-B5FC-0CA658D56AC6}">
  <dimension ref="A1:AB3880"/>
  <sheetViews>
    <sheetView tabSelected="1" topLeftCell="M1" workbookViewId="0">
      <selection activeCell="AB21" sqref="AB21"/>
    </sheetView>
  </sheetViews>
  <sheetFormatPr defaultRowHeight="14.4"/>
  <cols>
    <col min="1" max="1" width="53.44140625" customWidth="1"/>
    <col min="2" max="2" width="36.33203125" bestFit="1" customWidth="1"/>
    <col min="3" max="3" width="6.77734375" bestFit="1" customWidth="1"/>
    <col min="4" max="4" width="25.44140625" bestFit="1" customWidth="1"/>
    <col min="5" max="5" width="33.6640625" bestFit="1" customWidth="1"/>
    <col min="6" max="6" width="36.21875" bestFit="1" customWidth="1"/>
    <col min="7" max="7" width="29.44140625" bestFit="1" customWidth="1"/>
    <col min="8" max="8" width="16.21875" bestFit="1" customWidth="1"/>
    <col min="13" max="13" width="48.6640625" customWidth="1"/>
    <col min="14" max="14" width="36.109375" customWidth="1"/>
    <col min="15" max="15" width="11.77734375" customWidth="1"/>
    <col min="16" max="16" width="18.33203125" customWidth="1"/>
    <col min="17" max="17" width="47.21875" customWidth="1"/>
    <col min="18" max="20" width="15.109375" customWidth="1"/>
    <col min="22" max="22" width="23.109375" customWidth="1"/>
    <col min="23" max="23" width="20.21875" customWidth="1"/>
    <col min="24" max="24" width="23.109375" customWidth="1"/>
    <col min="25" max="25" width="10.88671875" customWidth="1"/>
    <col min="26" max="26" width="10.21875" bestFit="1" customWidth="1"/>
    <col min="27" max="27" width="15.44140625" bestFit="1" customWidth="1"/>
    <col min="28" max="28" width="22.77734375" customWidth="1"/>
  </cols>
  <sheetData>
    <row r="1" spans="1:28" ht="57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N1" t="s">
        <v>7</v>
      </c>
      <c r="O1" t="s">
        <v>8</v>
      </c>
      <c r="P1" t="s">
        <v>9</v>
      </c>
      <c r="Q1" t="s">
        <v>10</v>
      </c>
      <c r="S1" t="s">
        <v>11</v>
      </c>
      <c r="W1" s="1" t="s">
        <v>12</v>
      </c>
      <c r="X1" s="1" t="s">
        <v>13</v>
      </c>
      <c r="Y1" t="s">
        <v>8</v>
      </c>
      <c r="AA1" t="s">
        <v>14</v>
      </c>
      <c r="AB1" t="s">
        <v>15</v>
      </c>
    </row>
    <row r="2" spans="1:28">
      <c r="A2" t="str">
        <f>row__2[[#This Row],[Company_Name]]&amp;" "&amp;row__2[[#This Row],[Year]]</f>
        <v>Alectra Utilities Corporation 2015</v>
      </c>
      <c r="B2" t="s">
        <v>16</v>
      </c>
      <c r="C2">
        <v>2015</v>
      </c>
      <c r="D2" t="s">
        <v>17</v>
      </c>
      <c r="E2" t="s">
        <v>18</v>
      </c>
      <c r="F2">
        <v>48265.79</v>
      </c>
      <c r="G2">
        <v>9368608.3699999992</v>
      </c>
      <c r="H2">
        <v>0</v>
      </c>
      <c r="L2" s="2">
        <v>2015</v>
      </c>
      <c r="M2" t="s">
        <v>19</v>
      </c>
      <c r="N2" s="3" cm="1">
        <f t="array" ref="N2">SUM(_xlfn._xlws.FILTER(row__2[Annual_Billings_-_USoA_4080_-_Dollars],$A$2:$A$3880=$M2))</f>
        <v>494377421.37</v>
      </c>
      <c r="O2" s="4">
        <v>1247186</v>
      </c>
      <c r="P2" s="3">
        <f>N2/O2</f>
        <v>396.394299944034</v>
      </c>
      <c r="Q2" s="5">
        <v>-1.35598329545796E-2</v>
      </c>
      <c r="R2" s="6">
        <f t="shared" ref="R2:R65" si="0">$O2/VLOOKUP($L2,$U$2:$Y$9,5,FALSE)</f>
        <v>0.20814824754298197</v>
      </c>
      <c r="S2" s="6">
        <v>0.5670995670995671</v>
      </c>
      <c r="T2" s="6"/>
      <c r="U2" s="2">
        <v>2015</v>
      </c>
      <c r="V2" s="3" cm="1">
        <f t="array" ref="V2">SUMPRODUCT(_xlfn._xlws.FILTER($P$2:$P$433,$L$2:$L$433=$U2),_xlfn._xlws.FILTER($R$2:$R$433,$L$2:$L$433=$U2))</f>
        <v>571.11181010731946</v>
      </c>
      <c r="W2" s="3">
        <f t="shared" ref="W2:W9" si="1">V2/AB2</f>
        <v>564.79619767327324</v>
      </c>
      <c r="X2" s="5" cm="1">
        <f t="array" ref="X2">SUMPRODUCT(_xlfn._xlws.FILTER($Q$2:$Q$433,$L$2:$L$433=$U2),_xlfn._xlws.FILTER($R$2:$R$433,$L$2:$L$433=$U2))</f>
        <v>-5.505319661981754E-3</v>
      </c>
      <c r="Y2" s="4" cm="1">
        <f t="array" ref="Y2">SUM(_xlfn._xlws.FILTER($O$2:$O$433,$L$2:$L$433=$U2))</f>
        <v>5991816</v>
      </c>
      <c r="Z2" s="7" cm="1">
        <f t="array" ref="Z2">SUM(_xlfn._xlws.FILTER($R$2:$R$433,$L$2:$L$433=$U2))</f>
        <v>1.0000000000000002</v>
      </c>
      <c r="AA2" s="8">
        <v>1.0111821086261981</v>
      </c>
      <c r="AB2" s="8">
        <f>AA2</f>
        <v>1.0111821086261981</v>
      </c>
    </row>
    <row r="3" spans="1:28">
      <c r="A3" t="str">
        <f>row__2[[#This Row],[Company_Name]]&amp;" "&amp;row__2[[#This Row],[Year]]</f>
        <v>Alectra Utilities Corporation 2015</v>
      </c>
      <c r="B3" t="s">
        <v>16</v>
      </c>
      <c r="C3">
        <v>2015</v>
      </c>
      <c r="D3" t="s">
        <v>17</v>
      </c>
      <c r="E3" t="s">
        <v>20</v>
      </c>
      <c r="F3">
        <v>58456.11</v>
      </c>
      <c r="G3">
        <v>778959.57</v>
      </c>
      <c r="H3">
        <v>2154.23</v>
      </c>
      <c r="L3" s="2">
        <f>L2+1</f>
        <v>2016</v>
      </c>
      <c r="M3" t="s">
        <v>21</v>
      </c>
      <c r="N3" s="3" cm="1">
        <f t="array" ref="N3">SUM(_xlfn._xlws.FILTER(row__2[Annual_Billings_-_USoA_4080_-_Dollars],$A$2:$A$3880=$M3))</f>
        <v>517248476.94</v>
      </c>
      <c r="O3" s="4">
        <v>1264160</v>
      </c>
      <c r="P3" s="3">
        <f t="shared" ref="P3:P66" si="2">N3/O3</f>
        <v>409.16377431654223</v>
      </c>
      <c r="Q3" s="5">
        <v>-1.24906582362409E-2</v>
      </c>
      <c r="R3" s="6">
        <f t="shared" si="0"/>
        <v>0.20920650271851285</v>
      </c>
      <c r="S3" s="6">
        <v>0.57805907172995785</v>
      </c>
      <c r="T3" s="6"/>
      <c r="U3" s="2">
        <v>2016</v>
      </c>
      <c r="V3" s="3" cm="1">
        <f t="array" ref="V3">SUMPRODUCT(_xlfn._xlws.FILTER($P$2:$P$433,$L$2:$L$433=$U3),_xlfn._xlws.FILTER($R$2:$R$433,$L$2:$L$433=$U3))</f>
        <v>590.36200385857728</v>
      </c>
      <c r="W3" s="3">
        <f t="shared" si="1"/>
        <v>575.64893211132301</v>
      </c>
      <c r="X3" s="5" cm="1">
        <f t="array" ref="X3">SUMPRODUCT(_xlfn._xlws.FILTER($Q$2:$Q$433,$L$2:$L$433=$U3),_xlfn._xlws.FILTER($R$2:$R$433,$L$2:$L$433=$U3))</f>
        <v>-4.4808472909047894E-3</v>
      </c>
      <c r="Y3" s="4" cm="1">
        <f t="array" ref="Y3">SUM(_xlfn._xlws.FILTER($O$2:$O$433,$L$2:$L$433=$U3))</f>
        <v>6042642</v>
      </c>
      <c r="Z3" s="7" cm="1">
        <f t="array" ref="Z3">SUM(_xlfn._xlws.FILTER($R$2:$R$433,$L$2:$L$433=$U3))</f>
        <v>1</v>
      </c>
      <c r="AA3" s="8">
        <v>1.014218009478673</v>
      </c>
      <c r="AB3" s="8">
        <f>AB2*AA3</f>
        <v>1.02555910543131</v>
      </c>
    </row>
    <row r="4" spans="1:28">
      <c r="A4" t="str">
        <f>row__2[[#This Row],[Company_Name]]&amp;" "&amp;row__2[[#This Row],[Year]]</f>
        <v>Alectra Utilities Corporation 2015</v>
      </c>
      <c r="B4" t="s">
        <v>16</v>
      </c>
      <c r="C4">
        <v>2015</v>
      </c>
      <c r="D4" t="s">
        <v>17</v>
      </c>
      <c r="E4" t="s">
        <v>22</v>
      </c>
      <c r="F4">
        <v>8333761.6799999997</v>
      </c>
      <c r="G4">
        <v>161951405.49000001</v>
      </c>
      <c r="H4">
        <v>459800</v>
      </c>
      <c r="L4" s="2">
        <f t="shared" ref="L4:L9" si="3">L3+1</f>
        <v>2017</v>
      </c>
      <c r="M4" t="s">
        <v>23</v>
      </c>
      <c r="N4" s="3" cm="1">
        <f t="array" ref="N4">SUM(_xlfn._xlws.FILTER(row__2[Annual_Billings_-_USoA_4080_-_Dollars],$A$2:$A$3880=$M4))</f>
        <v>551998903.57000005</v>
      </c>
      <c r="O4" s="4">
        <v>1276605</v>
      </c>
      <c r="P4" s="3">
        <f t="shared" si="2"/>
        <v>432.39600625878802</v>
      </c>
      <c r="Q4" s="5">
        <v>-4.1717136260489502E-3</v>
      </c>
      <c r="R4" s="6">
        <f t="shared" si="0"/>
        <v>0.20940223163575375</v>
      </c>
      <c r="S4" s="6">
        <v>0.5575221238938054</v>
      </c>
      <c r="T4" s="6"/>
      <c r="U4" s="2">
        <v>2017</v>
      </c>
      <c r="V4" s="3" cm="1">
        <f t="array" ref="V4">SUMPRODUCT(_xlfn._xlws.FILTER($P$2:$P$433,$L$2:$L$433=$U4),_xlfn._xlws.FILTER($R$2:$R$433,$L$2:$L$433=$U4))</f>
        <v>589.98067529406001</v>
      </c>
      <c r="W4" s="3">
        <f t="shared" si="1"/>
        <v>566.45383854920487</v>
      </c>
      <c r="X4" s="5" cm="1">
        <f t="array" ref="X4">SUMPRODUCT(_xlfn._xlws.FILTER($Q$2:$Q$433,$L$2:$L$433=$U4),_xlfn._xlws.FILTER($R$2:$R$433,$L$2:$L$433=$U4))</f>
        <v>-7.8470979000273885E-3</v>
      </c>
      <c r="Y4" s="4" cm="1">
        <f t="array" ref="Y4">SUM(_xlfn._xlws.FILTER($O$2:$O$433,$L$2:$L$433=$U4))</f>
        <v>6096425</v>
      </c>
      <c r="Z4" s="7" cm="1">
        <f t="array" ref="Z4">SUM(_xlfn._xlws.FILTER($R$2:$R$433,$L$2:$L$433=$U4))</f>
        <v>1</v>
      </c>
      <c r="AA4" s="8">
        <v>1.0155763239875388</v>
      </c>
      <c r="AB4" s="8">
        <f t="shared" ref="AB4:AB9" si="4">AB3*AA4</f>
        <v>1.0415335463258786</v>
      </c>
    </row>
    <row r="5" spans="1:28">
      <c r="A5" t="str">
        <f>row__2[[#This Row],[Company_Name]]&amp;" "&amp;row__2[[#This Row],[Year]]</f>
        <v>Alectra Utilities Corporation 2015</v>
      </c>
      <c r="B5" t="s">
        <v>16</v>
      </c>
      <c r="C5">
        <v>2015</v>
      </c>
      <c r="D5" t="s">
        <v>17</v>
      </c>
      <c r="E5" t="s">
        <v>24</v>
      </c>
      <c r="F5">
        <v>1529227.86</v>
      </c>
      <c r="G5">
        <v>43358134.520000003</v>
      </c>
      <c r="H5">
        <v>31.05</v>
      </c>
      <c r="L5" s="2">
        <f t="shared" si="3"/>
        <v>2018</v>
      </c>
      <c r="M5" t="s">
        <v>25</v>
      </c>
      <c r="N5" s="3" cm="1">
        <f t="array" ref="N5">SUM(_xlfn._xlws.FILTER(row__2[Annual_Billings_-_USoA_4080_-_Dollars],$A$2:$A$3880=$M5))</f>
        <v>564894225.13</v>
      </c>
      <c r="O5" s="4">
        <v>1287522</v>
      </c>
      <c r="P5" s="3">
        <f t="shared" si="2"/>
        <v>438.74529921042125</v>
      </c>
      <c r="Q5" s="5">
        <v>-1.26602180934437E-2</v>
      </c>
      <c r="R5" s="6">
        <f t="shared" si="0"/>
        <v>0.20926014353944117</v>
      </c>
      <c r="S5" s="6">
        <v>0.53917050691244239</v>
      </c>
      <c r="T5" s="6"/>
      <c r="U5" s="2">
        <v>2018</v>
      </c>
      <c r="V5" s="3" cm="1">
        <f t="array" ref="V5">SUMPRODUCT(_xlfn._xlws.FILTER($P$2:$P$433,$L$2:$L$433=$U5),_xlfn._xlws.FILTER($R$2:$R$433,$L$2:$L$433=$U5))</f>
        <v>608.9338628601447</v>
      </c>
      <c r="W5" s="3">
        <f t="shared" si="1"/>
        <v>571.50314565284953</v>
      </c>
      <c r="X5" s="5" cm="1">
        <f t="array" ref="X5">SUMPRODUCT(_xlfn._xlws.FILTER($Q$2:$Q$433,$L$2:$L$433=$U5),_xlfn._xlws.FILTER($R$2:$R$433,$L$2:$L$433=$U5))</f>
        <v>-6.1511072722803331E-3</v>
      </c>
      <c r="Y5" s="4" cm="1">
        <f t="array" ref="Y5">SUM(_xlfn._xlws.FILTER($O$2:$O$433,$L$2:$L$433=$U5))</f>
        <v>6152734</v>
      </c>
      <c r="Z5" s="7" cm="1">
        <f t="array" ref="Z5">SUM(_xlfn._xlws.FILTER($R$2:$R$433,$L$2:$L$433=$U5))</f>
        <v>0.99999999999999989</v>
      </c>
      <c r="AA5" s="8">
        <v>1.0230061349693251</v>
      </c>
      <c r="AB5" s="8">
        <f t="shared" si="4"/>
        <v>1.0654952076677315</v>
      </c>
    </row>
    <row r="6" spans="1:28">
      <c r="A6" t="str">
        <f>row__2[[#This Row],[Company_Name]]&amp;" "&amp;row__2[[#This Row],[Year]]</f>
        <v>Alectra Utilities Corporation 2015</v>
      </c>
      <c r="B6" t="s">
        <v>16</v>
      </c>
      <c r="C6">
        <v>2015</v>
      </c>
      <c r="D6" t="s">
        <v>8</v>
      </c>
      <c r="E6" t="s">
        <v>26</v>
      </c>
      <c r="F6">
        <v>69436536.5</v>
      </c>
      <c r="G6">
        <v>2793218875.21</v>
      </c>
      <c r="H6">
        <v>0</v>
      </c>
      <c r="L6" s="2">
        <f t="shared" si="3"/>
        <v>2019</v>
      </c>
      <c r="M6" t="s">
        <v>27</v>
      </c>
      <c r="N6" s="3" cm="1">
        <f t="array" ref="N6">SUM(_xlfn._xlws.FILTER(row__2[Annual_Billings_-_USoA_4080_-_Dollars],$A$2:$A$3880=$M6))</f>
        <v>558672519.06999993</v>
      </c>
      <c r="O6" s="4">
        <v>1297080</v>
      </c>
      <c r="P6" s="3">
        <f t="shared" si="2"/>
        <v>430.71554497024079</v>
      </c>
      <c r="Q6" s="5">
        <v>-1.7440583664717201E-2</v>
      </c>
      <c r="R6" s="6">
        <f t="shared" si="0"/>
        <v>0.20922403318085278</v>
      </c>
      <c r="S6" s="6">
        <v>0.53703703703703698</v>
      </c>
      <c r="T6" s="6"/>
      <c r="U6" s="2">
        <v>2019</v>
      </c>
      <c r="V6" s="3" cm="1">
        <f t="array" ref="V6">SUMPRODUCT(_xlfn._xlws.FILTER($P$2:$P$433,$L$2:$L$433=$U6),_xlfn._xlws.FILTER($R$2:$R$433,$L$2:$L$433=$U6))</f>
        <v>632.10075825570038</v>
      </c>
      <c r="W6" s="3">
        <f t="shared" si="1"/>
        <v>581.90452157068898</v>
      </c>
      <c r="X6" s="5" cm="1">
        <f t="array" ref="X6">SUMPRODUCT(_xlfn._xlws.FILTER($Q$2:$Q$433,$L$2:$L$433=$U6),_xlfn._xlws.FILTER($R$2:$R$433,$L$2:$L$433=$U6))</f>
        <v>-5.0527459066221515E-3</v>
      </c>
      <c r="Y6" s="4" cm="1">
        <f t="array" ref="Y6">SUM(_xlfn._xlws.FILTER($O$2:$O$433,$L$2:$L$433=$U6))</f>
        <v>6199479</v>
      </c>
      <c r="Z6" s="7" cm="1">
        <f t="array" ref="Z6">SUM(_xlfn._xlws.FILTER($R$2:$R$433,$L$2:$L$433=$U6))</f>
        <v>1</v>
      </c>
      <c r="AA6" s="8">
        <v>1.0194902548725637</v>
      </c>
      <c r="AB6" s="8">
        <f t="shared" si="4"/>
        <v>1.0862619808306708</v>
      </c>
    </row>
    <row r="7" spans="1:28">
      <c r="A7" t="str">
        <f>row__2[[#This Row],[Company_Name]]&amp;" "&amp;row__2[[#This Row],[Year]]</f>
        <v>Alectra Utilities Corporation 2015</v>
      </c>
      <c r="B7" t="s">
        <v>16</v>
      </c>
      <c r="C7">
        <v>2015</v>
      </c>
      <c r="D7" t="s">
        <v>8</v>
      </c>
      <c r="E7" t="s">
        <v>28</v>
      </c>
      <c r="F7">
        <v>141542998.69</v>
      </c>
      <c r="G7">
        <v>13400070367.559999</v>
      </c>
      <c r="H7">
        <v>34383889</v>
      </c>
      <c r="L7" s="2">
        <f t="shared" si="3"/>
        <v>2020</v>
      </c>
      <c r="M7" t="s">
        <v>29</v>
      </c>
      <c r="N7" s="3" cm="1">
        <f t="array" ref="N7">SUM(_xlfn._xlws.FILTER(row__2[Annual_Billings_-_USoA_4080_-_Dollars],$A$2:$A$3880=$M7))</f>
        <v>567145168.02999997</v>
      </c>
      <c r="O7" s="4">
        <v>1305485</v>
      </c>
      <c r="P7" s="3">
        <f t="shared" si="2"/>
        <v>434.43254271784048</v>
      </c>
      <c r="Q7" s="5">
        <v>-4.1490352737582302E-2</v>
      </c>
      <c r="R7" s="6">
        <f t="shared" si="0"/>
        <v>0.2088723197077578</v>
      </c>
      <c r="S7" s="6">
        <v>0.54545454545454541</v>
      </c>
      <c r="T7" s="6"/>
      <c r="U7" s="2">
        <v>2020</v>
      </c>
      <c r="V7" s="3" cm="1">
        <f t="array" ref="V7">SUMPRODUCT(_xlfn._xlws.FILTER($P$2:$P$433,$L$2:$L$433=$U7),_xlfn._xlws.FILTER($R$2:$R$433,$L$2:$L$433=$U7))</f>
        <v>621.72860251852819</v>
      </c>
      <c r="W7" s="3">
        <f t="shared" si="1"/>
        <v>568.17825573226082</v>
      </c>
      <c r="X7" s="5" cm="1">
        <f t="array" ref="X7">SUMPRODUCT(_xlfn._xlws.FILTER($Q$2:$Q$433,$L$2:$L$433=$U7),_xlfn._xlws.FILTER($R$2:$R$433,$L$2:$L$433=$U7))</f>
        <v>-1.7752698683901658E-2</v>
      </c>
      <c r="Y7" s="4" cm="1">
        <f t="array" ref="Y7">SUM(_xlfn._xlws.FILTER($O$2:$O$433,$L$2:$L$433=$U7))</f>
        <v>6250158</v>
      </c>
      <c r="Z7" s="7" cm="1">
        <f t="array" ref="Z7">SUM(_xlfn._xlws.FILTER($R$2:$R$433,$L$2:$L$433=$U7))</f>
        <v>0.99999999999999967</v>
      </c>
      <c r="AA7" s="8">
        <v>1.0073529411764706</v>
      </c>
      <c r="AB7" s="8">
        <f t="shared" si="4"/>
        <v>1.0942492012779552</v>
      </c>
    </row>
    <row r="8" spans="1:28">
      <c r="A8" t="str">
        <f>row__2[[#This Row],[Company_Name]]&amp;" "&amp;row__2[[#This Row],[Year]]</f>
        <v>Alectra Utilities Corporation 2015</v>
      </c>
      <c r="B8" t="s">
        <v>16</v>
      </c>
      <c r="C8">
        <v>2015</v>
      </c>
      <c r="D8" t="s">
        <v>8</v>
      </c>
      <c r="E8" t="s">
        <v>30</v>
      </c>
      <c r="F8">
        <v>12488572.529999999</v>
      </c>
      <c r="G8">
        <v>3026612709.1500001</v>
      </c>
      <c r="H8">
        <v>5530181</v>
      </c>
      <c r="L8" s="2">
        <f t="shared" si="3"/>
        <v>2021</v>
      </c>
      <c r="M8" t="s">
        <v>31</v>
      </c>
      <c r="N8" s="3" cm="1">
        <f t="array" ref="N8">SUM(_xlfn._xlws.FILTER(row__2[Annual_Billings_-_USoA_4080_-_Dollars],$A$2:$A$3880=$M8))</f>
        <v>584061717.53999996</v>
      </c>
      <c r="O8" s="4">
        <v>1313835</v>
      </c>
      <c r="P8" s="3">
        <f t="shared" si="2"/>
        <v>444.54723579444902</v>
      </c>
      <c r="Q8" s="5">
        <v>-2.7685301656477101E-2</v>
      </c>
      <c r="R8" s="6">
        <f t="shared" si="0"/>
        <v>0.20871840811416076</v>
      </c>
      <c r="S8" s="6">
        <v>0.53051643192488263</v>
      </c>
      <c r="T8" s="6"/>
      <c r="U8" s="2">
        <v>2021</v>
      </c>
      <c r="V8" s="3" cm="1">
        <f t="array" ref="V8">SUMPRODUCT(_xlfn._xlws.FILTER($P$2:$P$433,$L$2:$L$433=$U8),_xlfn._xlws.FILTER($R$2:$R$433,$L$2:$L$433=$U8))</f>
        <v>640.93894098166857</v>
      </c>
      <c r="W8" s="3">
        <f t="shared" si="1"/>
        <v>566.7058997945262</v>
      </c>
      <c r="X8" s="5" cm="1">
        <f t="array" ref="X8">SUMPRODUCT(_xlfn._xlws.FILTER($Q$2:$Q$433,$L$2:$L$433=$U8),_xlfn._xlws.FILTER($R$2:$R$433,$L$2:$L$433=$U8))</f>
        <v>-5.739938477329805E-3</v>
      </c>
      <c r="Y8" s="4" cm="1">
        <f t="array" ref="Y8">SUM(_xlfn._xlws.FILTER($O$2:$O$433,$L$2:$L$433=$U8))</f>
        <v>6294773</v>
      </c>
      <c r="Z8" s="7" cm="1">
        <f t="array" ref="Z8">SUM(_xlfn._xlws.FILTER($R$2:$R$433,$L$2:$L$433=$U8))</f>
        <v>0.99999999999999989</v>
      </c>
      <c r="AA8" s="8">
        <v>1.0335766423357664</v>
      </c>
      <c r="AB8" s="8">
        <f t="shared" si="4"/>
        <v>1.1309904153354631</v>
      </c>
    </row>
    <row r="9" spans="1:28">
      <c r="A9" t="str">
        <f>row__2[[#This Row],[Company_Name]]&amp;" "&amp;row__2[[#This Row],[Year]]</f>
        <v>Alectra Utilities Corporation 2015</v>
      </c>
      <c r="B9" t="s">
        <v>16</v>
      </c>
      <c r="C9">
        <v>2015</v>
      </c>
      <c r="D9" t="s">
        <v>8</v>
      </c>
      <c r="E9" t="s">
        <v>32</v>
      </c>
      <c r="F9">
        <v>260939602.21000001</v>
      </c>
      <c r="G9">
        <v>7521329727.4899998</v>
      </c>
      <c r="H9">
        <v>0</v>
      </c>
      <c r="L9" s="2">
        <f t="shared" si="3"/>
        <v>2022</v>
      </c>
      <c r="M9" t="s">
        <v>33</v>
      </c>
      <c r="N9" s="3" cm="1">
        <f t="array" ref="N9">SUM(_xlfn._xlws.FILTER(row__2[Annual_Billings_-_USoA_4080_-_Dollars],$A$2:$A$3880=$M9))</f>
        <v>606718686.20000005</v>
      </c>
      <c r="O9" s="4">
        <v>1323706</v>
      </c>
      <c r="P9" s="3">
        <f t="shared" si="2"/>
        <v>458.34852013966849</v>
      </c>
      <c r="Q9" s="5">
        <v>-2.2462046882896401E-2</v>
      </c>
      <c r="R9" s="6">
        <f t="shared" si="0"/>
        <v>0.20835949555099323</v>
      </c>
      <c r="S9" s="6" t="s">
        <v>515</v>
      </c>
      <c r="T9" s="6"/>
      <c r="U9" s="2">
        <v>2022</v>
      </c>
      <c r="V9" s="3" cm="1">
        <f t="array" ref="V9">SUMPRODUCT(_xlfn._xlws.FILTER($P$2:$P$433,$L$2:$L$433=$U9),_xlfn._xlws.FILTER($R$2:$R$433,$L$2:$L$433=$U9))</f>
        <v>680.838680508126</v>
      </c>
      <c r="W9" s="3">
        <f t="shared" si="1"/>
        <v>563.76324602921545</v>
      </c>
      <c r="X9" s="5" cm="1">
        <f t="array" ref="X9">SUMPRODUCT(_xlfn._xlws.FILTER($Q$2:$Q$433,$L$2:$L$433=$U9),_xlfn._xlws.FILTER($R$2:$R$433,$L$2:$L$433=$U9))</f>
        <v>-8.5424976699858147E-3</v>
      </c>
      <c r="Y9" s="4" cm="1">
        <f t="array" ref="Y9">SUM(_xlfn._xlws.FILTER($O$2:$O$433,$L$2:$L$433=$U9))</f>
        <v>6352991</v>
      </c>
      <c r="Z9" s="7" cm="1">
        <f t="array" ref="Z9">SUM(_xlfn._xlws.FILTER($R$2:$R$433,$L$2:$L$433=$U9))</f>
        <v>1</v>
      </c>
      <c r="AA9" s="8">
        <v>1.0677966101694916</v>
      </c>
      <c r="AB9" s="8">
        <f t="shared" si="4"/>
        <v>1.2076677316293929</v>
      </c>
    </row>
    <row r="10" spans="1:28">
      <c r="A10" t="str">
        <f>row__2[[#This Row],[Company_Name]]&amp;" "&amp;row__2[[#This Row],[Year]]</f>
        <v>Alectra Utilities Corporation 2015</v>
      </c>
      <c r="B10" t="s">
        <v>16</v>
      </c>
      <c r="C10">
        <v>2015</v>
      </c>
      <c r="D10" t="s">
        <v>8</v>
      </c>
      <c r="E10" t="s">
        <v>34</v>
      </c>
      <c r="F10">
        <v>0</v>
      </c>
      <c r="G10">
        <v>0</v>
      </c>
      <c r="H10">
        <v>0</v>
      </c>
      <c r="L10" s="2">
        <f>L2</f>
        <v>2015</v>
      </c>
      <c r="M10" t="s">
        <v>35</v>
      </c>
      <c r="N10" s="3" cm="1">
        <f t="array" ref="N10">SUM(_xlfn._xlws.FILTER(row__2[Annual_Billings_-_USoA_4080_-_Dollars],$A$2:$A$3880=$M10))</f>
        <v>22670572.680000003</v>
      </c>
      <c r="O10" s="4">
        <v>12741</v>
      </c>
      <c r="P10" s="3">
        <f t="shared" si="2"/>
        <v>1779.3401365669888</v>
      </c>
      <c r="Q10" s="5">
        <v>1.7657525344204499E-2</v>
      </c>
      <c r="R10" s="6">
        <f t="shared" si="0"/>
        <v>2.1264004101594577E-3</v>
      </c>
      <c r="S10" s="6">
        <v>0.52830188679245282</v>
      </c>
      <c r="T10" s="6"/>
    </row>
    <row r="11" spans="1:28">
      <c r="A11" t="str">
        <f>row__2[[#This Row],[Company_Name]]&amp;" "&amp;row__2[[#This Row],[Year]]</f>
        <v>Alectra Utilities Corporation 2016</v>
      </c>
      <c r="B11" t="s">
        <v>16</v>
      </c>
      <c r="C11">
        <v>2016</v>
      </c>
      <c r="D11" t="s">
        <v>17</v>
      </c>
      <c r="E11" t="s">
        <v>18</v>
      </c>
      <c r="F11">
        <v>49134.720000000001</v>
      </c>
      <c r="G11">
        <v>5292579</v>
      </c>
      <c r="H11">
        <v>0</v>
      </c>
      <c r="L11" s="2">
        <f t="shared" ref="L11:L74" si="5">L3</f>
        <v>2016</v>
      </c>
      <c r="M11" t="s">
        <v>36</v>
      </c>
      <c r="N11" s="3" cm="1">
        <f t="array" ref="N11">SUM(_xlfn._xlws.FILTER(row__2[Annual_Billings_-_USoA_4080_-_Dollars],$A$2:$A$3880=$M11))</f>
        <v>22710397.620000001</v>
      </c>
      <c r="O11" s="4">
        <v>12777</v>
      </c>
      <c r="P11" s="3">
        <f t="shared" si="2"/>
        <v>1777.4436581357127</v>
      </c>
      <c r="Q11" s="5">
        <v>5.8741170345170896E-3</v>
      </c>
      <c r="R11" s="6">
        <f t="shared" si="0"/>
        <v>2.1144724443380894E-3</v>
      </c>
      <c r="S11" s="6">
        <v>0.50495049504950495</v>
      </c>
      <c r="T11" s="6"/>
    </row>
    <row r="12" spans="1:28">
      <c r="A12" t="str">
        <f>row__2[[#This Row],[Company_Name]]&amp;" "&amp;row__2[[#This Row],[Year]]</f>
        <v>Alectra Utilities Corporation 2016</v>
      </c>
      <c r="B12" t="s">
        <v>16</v>
      </c>
      <c r="C12">
        <v>2016</v>
      </c>
      <c r="D12" t="s">
        <v>17</v>
      </c>
      <c r="E12" t="s">
        <v>20</v>
      </c>
      <c r="F12">
        <v>60649.19</v>
      </c>
      <c r="G12">
        <v>772073.82</v>
      </c>
      <c r="H12">
        <v>2122.14</v>
      </c>
      <c r="L12" s="2">
        <f t="shared" si="5"/>
        <v>2017</v>
      </c>
      <c r="M12" t="s">
        <v>37</v>
      </c>
      <c r="N12" s="3" cm="1">
        <f t="array" ref="N12">SUM(_xlfn._xlws.FILTER(row__2[Annual_Billings_-_USoA_4080_-_Dollars],$A$2:$A$3880=$M12))</f>
        <v>23022026.829999998</v>
      </c>
      <c r="O12" s="4">
        <v>12794</v>
      </c>
      <c r="P12" s="3">
        <f t="shared" si="2"/>
        <v>1799.4393332812253</v>
      </c>
      <c r="Q12" s="5">
        <v>-1.1863139221071401E-2</v>
      </c>
      <c r="R12" s="6">
        <f t="shared" si="0"/>
        <v>2.0986069704786001E-3</v>
      </c>
      <c r="S12" s="6">
        <v>0.53917050691244239</v>
      </c>
      <c r="T12" s="6"/>
    </row>
    <row r="13" spans="1:28">
      <c r="A13" t="str">
        <f>row__2[[#This Row],[Company_Name]]&amp;" "&amp;row__2[[#This Row],[Year]]</f>
        <v>Alectra Utilities Corporation 2016</v>
      </c>
      <c r="B13" t="s">
        <v>16</v>
      </c>
      <c r="C13">
        <v>2016</v>
      </c>
      <c r="D13" t="s">
        <v>17</v>
      </c>
      <c r="E13" t="s">
        <v>22</v>
      </c>
      <c r="F13">
        <v>7725980.1100000003</v>
      </c>
      <c r="G13">
        <v>145593647.84</v>
      </c>
      <c r="H13">
        <v>414102.84</v>
      </c>
      <c r="L13" s="2">
        <f t="shared" si="5"/>
        <v>2018</v>
      </c>
      <c r="M13" t="s">
        <v>38</v>
      </c>
      <c r="N13" s="3" cm="1">
        <f t="array" ref="N13">SUM(_xlfn._xlws.FILTER(row__2[Annual_Billings_-_USoA_4080_-_Dollars],$A$2:$A$3880=$M13))</f>
        <v>23405495.009999998</v>
      </c>
      <c r="O13" s="4">
        <v>12796</v>
      </c>
      <c r="P13" s="3">
        <f t="shared" si="2"/>
        <v>1829.1258994998436</v>
      </c>
      <c r="Q13" s="5">
        <v>-1.08151871728607E-2</v>
      </c>
      <c r="R13" s="6">
        <f t="shared" si="0"/>
        <v>2.0797258584557693E-3</v>
      </c>
      <c r="S13" s="6">
        <v>0.58677685950413216</v>
      </c>
      <c r="T13" s="6"/>
    </row>
    <row r="14" spans="1:28">
      <c r="A14" t="str">
        <f>row__2[[#This Row],[Company_Name]]&amp;" "&amp;row__2[[#This Row],[Year]]</f>
        <v>Alectra Utilities Corporation 2016</v>
      </c>
      <c r="B14" t="s">
        <v>16</v>
      </c>
      <c r="C14">
        <v>2016</v>
      </c>
      <c r="D14" t="s">
        <v>17</v>
      </c>
      <c r="E14" t="s">
        <v>24</v>
      </c>
      <c r="F14">
        <v>1612530.64</v>
      </c>
      <c r="G14">
        <v>44200794.859999999</v>
      </c>
      <c r="H14">
        <v>0</v>
      </c>
      <c r="L14" s="2">
        <f t="shared" si="5"/>
        <v>2019</v>
      </c>
      <c r="M14" t="s">
        <v>39</v>
      </c>
      <c r="N14" s="3" cm="1">
        <f t="array" ref="N14">SUM(_xlfn._xlws.FILTER(row__2[Annual_Billings_-_USoA_4080_-_Dollars],$A$2:$A$3880=$M14))</f>
        <v>24110186</v>
      </c>
      <c r="O14" s="4">
        <v>12806</v>
      </c>
      <c r="P14" s="3">
        <f t="shared" si="2"/>
        <v>1882.7257535530221</v>
      </c>
      <c r="Q14" s="5">
        <v>-8.6160120963382405E-3</v>
      </c>
      <c r="R14" s="6">
        <f t="shared" si="0"/>
        <v>2.0656574528278909E-3</v>
      </c>
      <c r="S14" s="6">
        <v>0.57627118644067798</v>
      </c>
      <c r="T14" s="6"/>
    </row>
    <row r="15" spans="1:28">
      <c r="A15" t="str">
        <f>row__2[[#This Row],[Company_Name]]&amp;" "&amp;row__2[[#This Row],[Year]]</f>
        <v>Alectra Utilities Corporation 2016</v>
      </c>
      <c r="B15" t="s">
        <v>16</v>
      </c>
      <c r="C15">
        <v>2016</v>
      </c>
      <c r="D15" t="s">
        <v>8</v>
      </c>
      <c r="E15" t="s">
        <v>26</v>
      </c>
      <c r="F15">
        <v>72357060.969999999</v>
      </c>
      <c r="G15">
        <v>2771392022.2399998</v>
      </c>
      <c r="H15">
        <v>206184</v>
      </c>
      <c r="L15" s="2">
        <f t="shared" si="5"/>
        <v>2020</v>
      </c>
      <c r="M15" t="s">
        <v>40</v>
      </c>
      <c r="N15" s="3" cm="1">
        <f t="array" ref="N15">SUM(_xlfn._xlws.FILTER(row__2[Annual_Billings_-_USoA_4080_-_Dollars],$A$2:$A$3880=$M15))</f>
        <v>25104446.039999999</v>
      </c>
      <c r="O15" s="4">
        <v>13260</v>
      </c>
      <c r="P15" s="3">
        <f t="shared" si="2"/>
        <v>1893.2463076923077</v>
      </c>
      <c r="Q15" s="5">
        <v>7.33230738071056E-3</v>
      </c>
      <c r="R15" s="6">
        <f t="shared" si="0"/>
        <v>2.1215463673078345E-3</v>
      </c>
      <c r="S15" s="6">
        <v>0.56521739130434789</v>
      </c>
      <c r="T15" s="6"/>
    </row>
    <row r="16" spans="1:28">
      <c r="A16" t="str">
        <f>row__2[[#This Row],[Company_Name]]&amp;" "&amp;row__2[[#This Row],[Year]]</f>
        <v>Alectra Utilities Corporation 2016</v>
      </c>
      <c r="B16" t="s">
        <v>16</v>
      </c>
      <c r="C16">
        <v>2016</v>
      </c>
      <c r="D16" t="s">
        <v>8</v>
      </c>
      <c r="E16" t="s">
        <v>28</v>
      </c>
      <c r="F16">
        <v>145351497.97999999</v>
      </c>
      <c r="G16">
        <v>13431068368.76</v>
      </c>
      <c r="H16">
        <v>34897391.020000003</v>
      </c>
      <c r="L16" s="2">
        <f t="shared" si="5"/>
        <v>2021</v>
      </c>
      <c r="M16" t="s">
        <v>41</v>
      </c>
      <c r="N16" s="3" cm="1">
        <f t="array" ref="N16">SUM(_xlfn._xlws.FILTER(row__2[Annual_Billings_-_USoA_4080_-_Dollars],$A$2:$A$3880=$M16))</f>
        <v>25605028.550000001</v>
      </c>
      <c r="O16" s="4">
        <v>13373</v>
      </c>
      <c r="P16" s="3">
        <f t="shared" si="2"/>
        <v>1914.6809653780006</v>
      </c>
      <c r="Q16" s="5">
        <v>8.5536268484752605E-3</v>
      </c>
      <c r="R16" s="6">
        <f t="shared" si="0"/>
        <v>2.1244610409303084E-3</v>
      </c>
      <c r="S16" s="6">
        <v>0.56896551724137923</v>
      </c>
      <c r="T16" s="6"/>
    </row>
    <row r="17" spans="1:20">
      <c r="A17" t="str">
        <f>row__2[[#This Row],[Company_Name]]&amp;" "&amp;row__2[[#This Row],[Year]]</f>
        <v>Alectra Utilities Corporation 2016</v>
      </c>
      <c r="B17" t="s">
        <v>16</v>
      </c>
      <c r="C17">
        <v>2016</v>
      </c>
      <c r="D17" t="s">
        <v>8</v>
      </c>
      <c r="E17" t="s">
        <v>30</v>
      </c>
      <c r="F17">
        <v>13360047.35</v>
      </c>
      <c r="G17">
        <v>2960927480</v>
      </c>
      <c r="H17">
        <v>5505559.1900000004</v>
      </c>
      <c r="L17" s="2">
        <f t="shared" si="5"/>
        <v>2022</v>
      </c>
      <c r="M17" t="s">
        <v>42</v>
      </c>
      <c r="N17" s="3" cm="1">
        <f t="array" ref="N17">SUM(_xlfn._xlws.FILTER(row__2[Annual_Billings_-_USoA_4080_-_Dollars],$A$2:$A$3880=$M17))</f>
        <v>26463547.510000002</v>
      </c>
      <c r="O17" s="4">
        <v>13478</v>
      </c>
      <c r="P17" s="3">
        <f t="shared" si="2"/>
        <v>1963.4624951773262</v>
      </c>
      <c r="Q17" s="5">
        <v>2.0140970368704599E-2</v>
      </c>
      <c r="R17" s="6">
        <f t="shared" si="0"/>
        <v>2.1215203988168723E-3</v>
      </c>
      <c r="S17" s="6" t="s">
        <v>515</v>
      </c>
      <c r="T17" s="6"/>
    </row>
    <row r="18" spans="1:20">
      <c r="A18" t="str">
        <f>row__2[[#This Row],[Company_Name]]&amp;" "&amp;row__2[[#This Row],[Year]]</f>
        <v>Alectra Utilities Corporation 2016</v>
      </c>
      <c r="B18" t="s">
        <v>16</v>
      </c>
      <c r="C18">
        <v>2016</v>
      </c>
      <c r="D18" t="s">
        <v>8</v>
      </c>
      <c r="E18" t="s">
        <v>32</v>
      </c>
      <c r="F18">
        <v>276731575.98000002</v>
      </c>
      <c r="G18">
        <v>7635488635.1199999</v>
      </c>
      <c r="H18">
        <v>0</v>
      </c>
      <c r="L18" s="2">
        <f t="shared" si="5"/>
        <v>2015</v>
      </c>
      <c r="M18" t="s">
        <v>43</v>
      </c>
      <c r="N18" s="3" cm="1">
        <f t="array" ref="N18">SUM(_xlfn._xlws.FILTER(row__2[Annual_Billings_-_USoA_4080_-_Dollars],$A$2:$A$3880=$M18))</f>
        <v>1389502.56</v>
      </c>
      <c r="O18" s="4">
        <v>2278</v>
      </c>
      <c r="P18" s="3">
        <f t="shared" si="2"/>
        <v>609.96600526777877</v>
      </c>
      <c r="Q18" s="5">
        <v>4.0210789641659299E-2</v>
      </c>
      <c r="R18" s="6">
        <f t="shared" si="0"/>
        <v>3.8018523933311702E-4</v>
      </c>
      <c r="S18" s="6">
        <v>0.2</v>
      </c>
      <c r="T18" s="6"/>
    </row>
    <row r="19" spans="1:20">
      <c r="A19" t="str">
        <f>row__2[[#This Row],[Company_Name]]&amp;" "&amp;row__2[[#This Row],[Year]]</f>
        <v>Alectra Utilities Corporation 2016</v>
      </c>
      <c r="B19" t="s">
        <v>16</v>
      </c>
      <c r="C19">
        <v>2016</v>
      </c>
      <c r="D19" t="s">
        <v>8</v>
      </c>
      <c r="E19" t="s">
        <v>34</v>
      </c>
      <c r="F19">
        <v>0</v>
      </c>
      <c r="G19">
        <v>0</v>
      </c>
      <c r="H19">
        <v>0</v>
      </c>
      <c r="L19" s="2">
        <f t="shared" si="5"/>
        <v>2016</v>
      </c>
      <c r="M19" t="s">
        <v>44</v>
      </c>
      <c r="N19" s="3" cm="1">
        <f t="array" ref="N19">SUM(_xlfn._xlws.FILTER(row__2[Annual_Billings_-_USoA_4080_-_Dollars],$A$2:$A$3880=$M19))</f>
        <v>1310040.8700000001</v>
      </c>
      <c r="O19" s="4">
        <v>2265</v>
      </c>
      <c r="P19" s="3">
        <f t="shared" si="2"/>
        <v>578.38449006622523</v>
      </c>
      <c r="Q19" s="5">
        <v>-6.39421906592057E-2</v>
      </c>
      <c r="R19" s="6">
        <f t="shared" si="0"/>
        <v>3.7483604026185898E-4</v>
      </c>
      <c r="S19" s="6">
        <v>0.16666666666666669</v>
      </c>
      <c r="T19" s="6"/>
    </row>
    <row r="20" spans="1:20">
      <c r="A20" t="str">
        <f>row__2[[#This Row],[Company_Name]]&amp;" "&amp;row__2[[#This Row],[Year]]</f>
        <v>Alectra Utilities Corporation 2017</v>
      </c>
      <c r="B20" t="s">
        <v>16</v>
      </c>
      <c r="C20">
        <v>2017</v>
      </c>
      <c r="D20" t="s">
        <v>17</v>
      </c>
      <c r="E20" t="s">
        <v>18</v>
      </c>
      <c r="F20">
        <v>49923.55</v>
      </c>
      <c r="G20">
        <v>10618669</v>
      </c>
      <c r="H20">
        <v>0</v>
      </c>
      <c r="L20" s="2">
        <f t="shared" si="5"/>
        <v>2017</v>
      </c>
      <c r="M20" t="s">
        <v>45</v>
      </c>
      <c r="N20" s="3" cm="1">
        <f t="array" ref="N20">SUM(_xlfn._xlws.FILTER(row__2[Annual_Billings_-_USoA_4080_-_Dollars],$A$2:$A$3880=$M20))</f>
        <v>1384652.8199999998</v>
      </c>
      <c r="O20" s="4">
        <v>2263</v>
      </c>
      <c r="P20" s="3">
        <f t="shared" si="2"/>
        <v>611.86602739726015</v>
      </c>
      <c r="Q20" s="5">
        <v>6.7708914112296096E-3</v>
      </c>
      <c r="R20" s="6">
        <f t="shared" si="0"/>
        <v>3.7120115477513459E-4</v>
      </c>
      <c r="S20" s="6">
        <v>0.12280701754385964</v>
      </c>
      <c r="T20" s="6"/>
    </row>
    <row r="21" spans="1:20">
      <c r="A21" t="str">
        <f>row__2[[#This Row],[Company_Name]]&amp;" "&amp;row__2[[#This Row],[Year]]</f>
        <v>Alectra Utilities Corporation 2017</v>
      </c>
      <c r="B21" t="s">
        <v>16</v>
      </c>
      <c r="C21">
        <v>2017</v>
      </c>
      <c r="D21" t="s">
        <v>17</v>
      </c>
      <c r="E21" t="s">
        <v>20</v>
      </c>
      <c r="F21">
        <v>64606.83</v>
      </c>
      <c r="G21">
        <v>755381.11</v>
      </c>
      <c r="H21">
        <v>1778.09</v>
      </c>
      <c r="L21" s="2">
        <f t="shared" si="5"/>
        <v>2018</v>
      </c>
      <c r="M21" t="s">
        <v>46</v>
      </c>
      <c r="N21" s="3" cm="1">
        <f t="array" ref="N21">SUM(_xlfn._xlws.FILTER(row__2[Annual_Billings_-_USoA_4080_-_Dollars],$A$2:$A$3880=$M21))</f>
        <v>1449301.1</v>
      </c>
      <c r="O21" s="4">
        <v>2262</v>
      </c>
      <c r="P21" s="3">
        <f t="shared" si="2"/>
        <v>640.7166666666667</v>
      </c>
      <c r="Q21" s="5">
        <v>2.4273286721364001E-2</v>
      </c>
      <c r="R21" s="6">
        <f t="shared" si="0"/>
        <v>3.6764144199960536E-4</v>
      </c>
      <c r="S21" s="6">
        <v>0.1596638655462185</v>
      </c>
      <c r="T21" s="6"/>
    </row>
    <row r="22" spans="1:20">
      <c r="A22" t="str">
        <f>row__2[[#This Row],[Company_Name]]&amp;" "&amp;row__2[[#This Row],[Year]]</f>
        <v>Alectra Utilities Corporation 2017</v>
      </c>
      <c r="B22" t="s">
        <v>16</v>
      </c>
      <c r="C22">
        <v>2017</v>
      </c>
      <c r="D22" t="s">
        <v>17</v>
      </c>
      <c r="E22" t="s">
        <v>22</v>
      </c>
      <c r="F22">
        <v>8264389.5599999996</v>
      </c>
      <c r="G22">
        <v>143179572.63999999</v>
      </c>
      <c r="H22">
        <v>401207.39</v>
      </c>
      <c r="L22" s="2">
        <f t="shared" si="5"/>
        <v>2019</v>
      </c>
      <c r="M22" t="s">
        <v>47</v>
      </c>
      <c r="N22" s="3" cm="1">
        <f t="array" ref="N22">SUM(_xlfn._xlws.FILTER(row__2[Annual_Billings_-_USoA_4080_-_Dollars],$A$2:$A$3880=$M22))</f>
        <v>1432155.56</v>
      </c>
      <c r="O22" s="4">
        <v>2255</v>
      </c>
      <c r="P22" s="3">
        <f t="shared" si="2"/>
        <v>635.102243902439</v>
      </c>
      <c r="Q22" s="5">
        <v>-1.15677393888538E-2</v>
      </c>
      <c r="R22" s="6">
        <f t="shared" si="0"/>
        <v>3.6374024333335107E-4</v>
      </c>
      <c r="S22" s="6">
        <v>0.14529914529914531</v>
      </c>
      <c r="T22" s="6"/>
    </row>
    <row r="23" spans="1:20">
      <c r="A23" t="str">
        <f>row__2[[#This Row],[Company_Name]]&amp;" "&amp;row__2[[#This Row],[Year]]</f>
        <v>Alectra Utilities Corporation 2017</v>
      </c>
      <c r="B23" t="s">
        <v>16</v>
      </c>
      <c r="C23">
        <v>2017</v>
      </c>
      <c r="D23" t="s">
        <v>17</v>
      </c>
      <c r="E23" t="s">
        <v>24</v>
      </c>
      <c r="F23">
        <v>1788962.59</v>
      </c>
      <c r="G23">
        <v>44283753.140000001</v>
      </c>
      <c r="H23">
        <v>0</v>
      </c>
      <c r="L23" s="2">
        <f t="shared" si="5"/>
        <v>2020</v>
      </c>
      <c r="M23" t="s">
        <v>48</v>
      </c>
      <c r="N23" s="3" cm="1">
        <f t="array" ref="N23">SUM(_xlfn._xlws.FILTER(row__2[Annual_Billings_-_USoA_4080_-_Dollars],$A$2:$A$3880=$M23))</f>
        <v>1464699.69</v>
      </c>
      <c r="O23" s="4">
        <v>2253</v>
      </c>
      <c r="P23" s="3">
        <f t="shared" si="2"/>
        <v>650.11082556591214</v>
      </c>
      <c r="Q23" s="5">
        <v>-1.4911338580497299E-2</v>
      </c>
      <c r="R23" s="6">
        <f t="shared" si="0"/>
        <v>3.6047088729596917E-4</v>
      </c>
      <c r="S23" s="6">
        <v>0.10714285714285712</v>
      </c>
      <c r="T23" s="6"/>
    </row>
    <row r="24" spans="1:20">
      <c r="A24" t="str">
        <f>row__2[[#This Row],[Company_Name]]&amp;" "&amp;row__2[[#This Row],[Year]]</f>
        <v>Alectra Utilities Corporation 2017</v>
      </c>
      <c r="B24" t="s">
        <v>16</v>
      </c>
      <c r="C24">
        <v>2017</v>
      </c>
      <c r="D24" t="s">
        <v>8</v>
      </c>
      <c r="E24" t="s">
        <v>26</v>
      </c>
      <c r="F24">
        <v>76071350.040000007</v>
      </c>
      <c r="G24">
        <v>2654165047.7600002</v>
      </c>
      <c r="H24">
        <v>0</v>
      </c>
      <c r="L24" s="2">
        <f t="shared" si="5"/>
        <v>2021</v>
      </c>
      <c r="M24" t="s">
        <v>49</v>
      </c>
      <c r="N24" s="3" cm="1">
        <f t="array" ref="N24">SUM(_xlfn._xlws.FILTER(row__2[Annual_Billings_-_USoA_4080_-_Dollars],$A$2:$A$3880=$M24))</f>
        <v>1481040.03</v>
      </c>
      <c r="O24" s="4">
        <v>2245</v>
      </c>
      <c r="P24" s="3">
        <f t="shared" si="2"/>
        <v>659.70602672605787</v>
      </c>
      <c r="Q24" s="5">
        <v>2.1379053422356201E-2</v>
      </c>
      <c r="R24" s="6">
        <f t="shared" si="0"/>
        <v>3.5664510856864892E-4</v>
      </c>
      <c r="S24" s="6">
        <v>7.407407407407407E-2</v>
      </c>
      <c r="T24" s="6"/>
    </row>
    <row r="25" spans="1:20">
      <c r="A25" t="str">
        <f>row__2[[#This Row],[Company_Name]]&amp;" "&amp;row__2[[#This Row],[Year]]</f>
        <v>Alectra Utilities Corporation 2017</v>
      </c>
      <c r="B25" t="s">
        <v>16</v>
      </c>
      <c r="C25">
        <v>2017</v>
      </c>
      <c r="D25" t="s">
        <v>8</v>
      </c>
      <c r="E25" t="s">
        <v>28</v>
      </c>
      <c r="F25">
        <v>157890928.66999999</v>
      </c>
      <c r="G25">
        <v>13197775811.549999</v>
      </c>
      <c r="H25">
        <v>34426397.719999999</v>
      </c>
      <c r="L25" s="2">
        <f t="shared" si="5"/>
        <v>2022</v>
      </c>
      <c r="M25" t="s">
        <v>50</v>
      </c>
      <c r="N25" s="3" cm="1">
        <f t="array" ref="N25">SUM(_xlfn._xlws.FILTER(row__2[Annual_Billings_-_USoA_4080_-_Dollars],$A$2:$A$3880=$M25))</f>
        <v>1469046.3</v>
      </c>
      <c r="O25" s="4">
        <v>2241</v>
      </c>
      <c r="P25" s="3">
        <f t="shared" si="2"/>
        <v>655.53159303882194</v>
      </c>
      <c r="Q25" s="5">
        <v>-1.56370819194337E-2</v>
      </c>
      <c r="R25" s="6">
        <f t="shared" si="0"/>
        <v>3.5274723354715914E-4</v>
      </c>
      <c r="S25" s="6" t="s">
        <v>515</v>
      </c>
      <c r="T25" s="6"/>
    </row>
    <row r="26" spans="1:20">
      <c r="A26" t="str">
        <f>row__2[[#This Row],[Company_Name]]&amp;" "&amp;row__2[[#This Row],[Year]]</f>
        <v>Alectra Utilities Corporation 2017</v>
      </c>
      <c r="B26" t="s">
        <v>16</v>
      </c>
      <c r="C26">
        <v>2017</v>
      </c>
      <c r="D26" t="s">
        <v>8</v>
      </c>
      <c r="E26" t="s">
        <v>30</v>
      </c>
      <c r="F26">
        <v>13887205.529999999</v>
      </c>
      <c r="G26">
        <v>2848595283.0799999</v>
      </c>
      <c r="H26">
        <v>5324106.72</v>
      </c>
      <c r="L26" s="2">
        <f t="shared" si="5"/>
        <v>2015</v>
      </c>
      <c r="M26" t="s">
        <v>51</v>
      </c>
      <c r="N26" s="3" cm="1">
        <f t="array" ref="N26">SUM(_xlfn._xlws.FILTER(row__2[Annual_Billings_-_USoA_4080_-_Dollars],$A$2:$A$3880=$M26))</f>
        <v>20932185</v>
      </c>
      <c r="O26" s="4">
        <v>46892</v>
      </c>
      <c r="P26" s="3">
        <f t="shared" si="2"/>
        <v>446.39138872302311</v>
      </c>
      <c r="Q26" s="5">
        <v>2.8519013351819798E-2</v>
      </c>
      <c r="R26" s="6">
        <f t="shared" si="0"/>
        <v>7.8260080082565957E-3</v>
      </c>
      <c r="S26" s="6">
        <v>0.45945945945945943</v>
      </c>
      <c r="T26" s="6"/>
    </row>
    <row r="27" spans="1:20">
      <c r="A27" t="str">
        <f>row__2[[#This Row],[Company_Name]]&amp;" "&amp;row__2[[#This Row],[Year]]</f>
        <v>Alectra Utilities Corporation 2017</v>
      </c>
      <c r="B27" t="s">
        <v>16</v>
      </c>
      <c r="C27">
        <v>2017</v>
      </c>
      <c r="D27" t="s">
        <v>8</v>
      </c>
      <c r="E27" t="s">
        <v>32</v>
      </c>
      <c r="F27">
        <v>293981536.80000001</v>
      </c>
      <c r="G27">
        <v>7105196321.4899998</v>
      </c>
      <c r="H27">
        <v>0</v>
      </c>
      <c r="L27" s="2">
        <f t="shared" si="5"/>
        <v>2016</v>
      </c>
      <c r="M27" t="s">
        <v>52</v>
      </c>
      <c r="N27" s="3" cm="1">
        <f t="array" ref="N27">SUM(_xlfn._xlws.FILTER(row__2[Annual_Billings_-_USoA_4080_-_Dollars],$A$2:$A$3880=$M27))</f>
        <v>21476701</v>
      </c>
      <c r="O27" s="4">
        <v>47033</v>
      </c>
      <c r="P27" s="3">
        <f t="shared" si="2"/>
        <v>456.63047222163163</v>
      </c>
      <c r="Q27" s="5">
        <v>2.8786446339621699E-2</v>
      </c>
      <c r="R27" s="6">
        <f t="shared" si="0"/>
        <v>7.7835158859320148E-3</v>
      </c>
      <c r="S27" s="6">
        <v>0.45054945054945056</v>
      </c>
      <c r="T27" s="6"/>
    </row>
    <row r="28" spans="1:20">
      <c r="A28" t="str">
        <f>row__2[[#This Row],[Company_Name]]&amp;" "&amp;row__2[[#This Row],[Year]]</f>
        <v>Alectra Utilities Corporation 2017</v>
      </c>
      <c r="B28" t="s">
        <v>16</v>
      </c>
      <c r="C28">
        <v>2017</v>
      </c>
      <c r="D28" t="s">
        <v>8</v>
      </c>
      <c r="E28" t="s">
        <v>34</v>
      </c>
      <c r="F28">
        <v>0</v>
      </c>
      <c r="G28">
        <v>0</v>
      </c>
      <c r="H28">
        <v>0</v>
      </c>
      <c r="L28" s="2">
        <f t="shared" si="5"/>
        <v>2017</v>
      </c>
      <c r="M28" t="s">
        <v>53</v>
      </c>
      <c r="N28" s="3" cm="1">
        <f t="array" ref="N28">SUM(_xlfn._xlws.FILTER(row__2[Annual_Billings_-_USoA_4080_-_Dollars],$A$2:$A$3880=$M28))</f>
        <v>21264998</v>
      </c>
      <c r="O28" s="4">
        <v>47261</v>
      </c>
      <c r="P28" s="3">
        <f t="shared" si="2"/>
        <v>449.94811789847864</v>
      </c>
      <c r="Q28" s="5">
        <v>1.3335739816529499E-2</v>
      </c>
      <c r="R28" s="6">
        <f t="shared" si="0"/>
        <v>7.7522482438478289E-3</v>
      </c>
      <c r="S28" s="6">
        <v>0.43502824858757061</v>
      </c>
      <c r="T28" s="6"/>
    </row>
    <row r="29" spans="1:20">
      <c r="A29" t="str">
        <f>row__2[[#This Row],[Company_Name]]&amp;" "&amp;row__2[[#This Row],[Year]]</f>
        <v>Alectra Utilities Corporation 2018</v>
      </c>
      <c r="B29" t="s">
        <v>16</v>
      </c>
      <c r="C29">
        <v>2018</v>
      </c>
      <c r="D29" t="s">
        <v>17</v>
      </c>
      <c r="E29" t="s">
        <v>18</v>
      </c>
      <c r="F29">
        <v>51600.47</v>
      </c>
      <c r="G29">
        <v>3402773</v>
      </c>
      <c r="H29">
        <v>0</v>
      </c>
      <c r="L29" s="2">
        <f t="shared" si="5"/>
        <v>2018</v>
      </c>
      <c r="M29" t="s">
        <v>54</v>
      </c>
      <c r="N29" s="3" cm="1">
        <f t="array" ref="N29">SUM(_xlfn._xlws.FILTER(row__2[Annual_Billings_-_USoA_4080_-_Dollars],$A$2:$A$3880=$M29))</f>
        <v>22490761</v>
      </c>
      <c r="O29" s="4">
        <v>47425</v>
      </c>
      <c r="P29" s="3">
        <f t="shared" si="2"/>
        <v>474.23850289931471</v>
      </c>
      <c r="Q29" s="5">
        <v>2.8829785779314498E-2</v>
      </c>
      <c r="R29" s="6">
        <f t="shared" si="0"/>
        <v>7.7079555202613989E-3</v>
      </c>
      <c r="S29" s="6">
        <v>0.40119760479041922</v>
      </c>
      <c r="T29" s="6"/>
    </row>
    <row r="30" spans="1:20">
      <c r="A30" t="str">
        <f>row__2[[#This Row],[Company_Name]]&amp;" "&amp;row__2[[#This Row],[Year]]</f>
        <v>Alectra Utilities Corporation 2018</v>
      </c>
      <c r="B30" t="s">
        <v>16</v>
      </c>
      <c r="C30">
        <v>2018</v>
      </c>
      <c r="D30" t="s">
        <v>17</v>
      </c>
      <c r="E30" t="s">
        <v>20</v>
      </c>
      <c r="F30">
        <v>66941.490000000005</v>
      </c>
      <c r="G30">
        <v>786889.97</v>
      </c>
      <c r="H30">
        <v>2166.7600000000002</v>
      </c>
      <c r="L30" s="2">
        <f t="shared" si="5"/>
        <v>2019</v>
      </c>
      <c r="M30" t="s">
        <v>55</v>
      </c>
      <c r="N30" s="3" cm="1">
        <f t="array" ref="N30">SUM(_xlfn._xlws.FILTER(row__2[Annual_Billings_-_USoA_4080_-_Dollars],$A$2:$A$3880=$M30))</f>
        <v>21803347</v>
      </c>
      <c r="O30" s="4">
        <v>47508</v>
      </c>
      <c r="P30" s="3">
        <f t="shared" si="2"/>
        <v>458.94053633072326</v>
      </c>
      <c r="Q30" s="5">
        <v>1.9477763265975799E-2</v>
      </c>
      <c r="R30" s="6">
        <f t="shared" si="0"/>
        <v>7.6632246032287549E-3</v>
      </c>
      <c r="S30" s="6">
        <v>0.40828402366863903</v>
      </c>
      <c r="T30" s="6"/>
    </row>
    <row r="31" spans="1:20">
      <c r="A31" t="str">
        <f>row__2[[#This Row],[Company_Name]]&amp;" "&amp;row__2[[#This Row],[Year]]</f>
        <v>Alectra Utilities Corporation 2018</v>
      </c>
      <c r="B31" t="s">
        <v>16</v>
      </c>
      <c r="C31">
        <v>2018</v>
      </c>
      <c r="D31" t="s">
        <v>17</v>
      </c>
      <c r="E31" t="s">
        <v>22</v>
      </c>
      <c r="F31">
        <v>7683111.9199999999</v>
      </c>
      <c r="G31">
        <v>126130968.65000001</v>
      </c>
      <c r="H31">
        <v>360757.58</v>
      </c>
      <c r="L31" s="2">
        <f t="shared" si="5"/>
        <v>2020</v>
      </c>
      <c r="M31" t="s">
        <v>56</v>
      </c>
      <c r="N31" s="3" cm="1">
        <f t="array" ref="N31">SUM(_xlfn._xlws.FILTER(row__2[Annual_Billings_-_USoA_4080_-_Dollars],$A$2:$A$3880=$M31))</f>
        <v>22425152</v>
      </c>
      <c r="O31" s="4">
        <v>47681</v>
      </c>
      <c r="P31" s="3">
        <f t="shared" si="2"/>
        <v>470.31631048006545</v>
      </c>
      <c r="Q31" s="5">
        <v>1.81671245930701E-2</v>
      </c>
      <c r="R31" s="6">
        <f t="shared" si="0"/>
        <v>7.6287671447665805E-3</v>
      </c>
      <c r="S31" s="6">
        <v>0.41860465116279066</v>
      </c>
      <c r="T31" s="6"/>
    </row>
    <row r="32" spans="1:20">
      <c r="A32" t="str">
        <f>row__2[[#This Row],[Company_Name]]&amp;" "&amp;row__2[[#This Row],[Year]]</f>
        <v>Alectra Utilities Corporation 2018</v>
      </c>
      <c r="B32" t="s">
        <v>16</v>
      </c>
      <c r="C32">
        <v>2018</v>
      </c>
      <c r="D32" t="s">
        <v>17</v>
      </c>
      <c r="E32" t="s">
        <v>24</v>
      </c>
      <c r="F32">
        <v>1846087.32</v>
      </c>
      <c r="G32">
        <v>44366263.869999997</v>
      </c>
      <c r="H32">
        <v>0</v>
      </c>
      <c r="L32" s="2">
        <f t="shared" si="5"/>
        <v>2021</v>
      </c>
      <c r="M32" t="s">
        <v>57</v>
      </c>
      <c r="N32" s="3" cm="1">
        <f t="array" ref="N32">SUM(_xlfn._xlws.FILTER(row__2[Annual_Billings_-_USoA_4080_-_Dollars],$A$2:$A$3880=$M32))</f>
        <v>22812069</v>
      </c>
      <c r="O32" s="4">
        <v>47794</v>
      </c>
      <c r="P32" s="3">
        <f t="shared" si="2"/>
        <v>477.29984935347534</v>
      </c>
      <c r="Q32" s="5">
        <v>4.1063746122754303E-3</v>
      </c>
      <c r="R32" s="6">
        <f t="shared" si="0"/>
        <v>7.592648694400894E-3</v>
      </c>
      <c r="S32" s="6">
        <v>0.37499999999999994</v>
      </c>
      <c r="T32" s="6"/>
    </row>
    <row r="33" spans="1:26">
      <c r="A33" t="str">
        <f>row__2[[#This Row],[Company_Name]]&amp;" "&amp;row__2[[#This Row],[Year]]</f>
        <v>Alectra Utilities Corporation 2018</v>
      </c>
      <c r="B33" t="s">
        <v>16</v>
      </c>
      <c r="C33">
        <v>2018</v>
      </c>
      <c r="D33" t="s">
        <v>8</v>
      </c>
      <c r="E33" t="s">
        <v>26</v>
      </c>
      <c r="F33">
        <v>78946135.25</v>
      </c>
      <c r="G33">
        <v>2802847796.3699999</v>
      </c>
      <c r="H33">
        <v>0</v>
      </c>
      <c r="L33" s="2">
        <f t="shared" si="5"/>
        <v>2022</v>
      </c>
      <c r="M33" t="s">
        <v>58</v>
      </c>
      <c r="N33" s="3" cm="1">
        <f t="array" ref="N33">SUM(_xlfn._xlws.FILTER(row__2[Annual_Billings_-_USoA_4080_-_Dollars],$A$2:$A$3880=$M33))</f>
        <v>23824753</v>
      </c>
      <c r="O33" s="4">
        <v>48120</v>
      </c>
      <c r="P33" s="3">
        <f t="shared" si="2"/>
        <v>495.11124272651705</v>
      </c>
      <c r="Q33" s="5">
        <v>-1.29151324396964E-2</v>
      </c>
      <c r="R33" s="6">
        <f t="shared" si="0"/>
        <v>7.5743850416284232E-3</v>
      </c>
      <c r="S33" s="6" t="s">
        <v>515</v>
      </c>
      <c r="T33" s="6"/>
    </row>
    <row r="34" spans="1:26">
      <c r="A34" t="str">
        <f>row__2[[#This Row],[Company_Name]]&amp;" "&amp;row__2[[#This Row],[Year]]</f>
        <v>Alectra Utilities Corporation 2018</v>
      </c>
      <c r="B34" t="s">
        <v>16</v>
      </c>
      <c r="C34">
        <v>2018</v>
      </c>
      <c r="D34" t="s">
        <v>8</v>
      </c>
      <c r="E34" t="s">
        <v>28</v>
      </c>
      <c r="F34">
        <v>159160852.21000001</v>
      </c>
      <c r="G34">
        <v>13555057140.99</v>
      </c>
      <c r="H34">
        <v>34668450.189999998</v>
      </c>
      <c r="L34" s="2">
        <f t="shared" si="5"/>
        <v>2015</v>
      </c>
      <c r="M34" t="s">
        <v>59</v>
      </c>
      <c r="N34" s="3" cm="1">
        <f t="array" ref="N34">SUM(_xlfn._xlws.FILTER(row__2[Annual_Billings_-_USoA_4080_-_Dollars],$A$2:$A$3880=$M34))</f>
        <v>28833171.629999999</v>
      </c>
      <c r="O34" s="4">
        <v>82455</v>
      </c>
      <c r="P34" s="3">
        <f t="shared" si="2"/>
        <v>349.68372603238129</v>
      </c>
      <c r="Q34" s="5">
        <v>-1.57602145045141E-3</v>
      </c>
      <c r="R34" s="6">
        <f t="shared" si="0"/>
        <v>1.3761270372788483E-2</v>
      </c>
      <c r="S34" s="6">
        <v>0.44751381215469616</v>
      </c>
      <c r="T34" s="6"/>
    </row>
    <row r="35" spans="1:26">
      <c r="A35" t="str">
        <f>row__2[[#This Row],[Company_Name]]&amp;" "&amp;row__2[[#This Row],[Year]]</f>
        <v>Alectra Utilities Corporation 2018</v>
      </c>
      <c r="B35" t="s">
        <v>16</v>
      </c>
      <c r="C35">
        <v>2018</v>
      </c>
      <c r="D35" t="s">
        <v>8</v>
      </c>
      <c r="E35" t="s">
        <v>30</v>
      </c>
      <c r="F35">
        <v>13189456.199999999</v>
      </c>
      <c r="G35">
        <v>2883005491.9299998</v>
      </c>
      <c r="H35">
        <v>5299761.01</v>
      </c>
      <c r="L35" s="2">
        <f t="shared" si="5"/>
        <v>2016</v>
      </c>
      <c r="M35" t="s">
        <v>60</v>
      </c>
      <c r="N35" s="3" cm="1">
        <f t="array" ref="N35">SUM(_xlfn._xlws.FILTER(row__2[Annual_Billings_-_USoA_4080_-_Dollars],$A$2:$A$3880=$M35))</f>
        <v>29559920.310000002</v>
      </c>
      <c r="O35" s="4">
        <v>82652</v>
      </c>
      <c r="P35" s="3">
        <f t="shared" si="2"/>
        <v>357.64313398344871</v>
      </c>
      <c r="Q35" s="5">
        <v>-1.37666609594401E-2</v>
      </c>
      <c r="R35" s="6">
        <f t="shared" si="0"/>
        <v>1.3678122913785062E-2</v>
      </c>
      <c r="S35" s="6">
        <v>0.43820224719101125</v>
      </c>
      <c r="T35" s="6"/>
    </row>
    <row r="36" spans="1:26">
      <c r="A36" t="str">
        <f>row__2[[#This Row],[Company_Name]]&amp;" "&amp;row__2[[#This Row],[Year]]</f>
        <v>Alectra Utilities Corporation 2018</v>
      </c>
      <c r="B36" t="s">
        <v>16</v>
      </c>
      <c r="C36">
        <v>2018</v>
      </c>
      <c r="D36" t="s">
        <v>8</v>
      </c>
      <c r="E36" t="s">
        <v>32</v>
      </c>
      <c r="F36">
        <v>303950040.26999998</v>
      </c>
      <c r="G36">
        <v>7702425734.3299999</v>
      </c>
      <c r="H36">
        <v>0</v>
      </c>
      <c r="L36" s="2">
        <f t="shared" si="5"/>
        <v>2017</v>
      </c>
      <c r="M36" t="s">
        <v>61</v>
      </c>
      <c r="N36" s="3" cm="1">
        <f t="array" ref="N36">SUM(_xlfn._xlws.FILTER(row__2[Annual_Billings_-_USoA_4080_-_Dollars],$A$2:$A$3880=$M36))</f>
        <v>30113930.030000001</v>
      </c>
      <c r="O36" s="4">
        <v>83090</v>
      </c>
      <c r="P36" s="3">
        <f t="shared" si="2"/>
        <v>362.42544265254543</v>
      </c>
      <c r="Q36" s="5">
        <v>-2.66675027858795E-2</v>
      </c>
      <c r="R36" s="6">
        <f t="shared" si="0"/>
        <v>1.3629299138429489E-2</v>
      </c>
      <c r="S36" s="6">
        <v>0.42857142857142855</v>
      </c>
      <c r="T36" s="6"/>
    </row>
    <row r="37" spans="1:26">
      <c r="A37" t="str">
        <f>row__2[[#This Row],[Company_Name]]&amp;" "&amp;row__2[[#This Row],[Year]]</f>
        <v>Alectra Utilities Corporation 2018</v>
      </c>
      <c r="B37" t="s">
        <v>16</v>
      </c>
      <c r="C37">
        <v>2018</v>
      </c>
      <c r="D37" t="s">
        <v>8</v>
      </c>
      <c r="E37" t="s">
        <v>34</v>
      </c>
      <c r="F37">
        <v>0</v>
      </c>
      <c r="G37">
        <v>0</v>
      </c>
      <c r="H37">
        <v>0</v>
      </c>
      <c r="L37" s="2">
        <f t="shared" si="5"/>
        <v>2018</v>
      </c>
      <c r="M37" t="s">
        <v>62</v>
      </c>
      <c r="N37" s="3" cm="1">
        <f t="array" ref="N37">SUM(_xlfn._xlws.FILTER(row__2[Annual_Billings_-_USoA_4080_-_Dollars],$A$2:$A$3880=$M37))</f>
        <v>30980985.450000003</v>
      </c>
      <c r="O37" s="4">
        <v>85703</v>
      </c>
      <c r="P37" s="3">
        <f t="shared" si="2"/>
        <v>361.49242675285581</v>
      </c>
      <c r="Q37" s="5">
        <v>-2.9279384213349E-2</v>
      </c>
      <c r="R37" s="6">
        <f t="shared" si="0"/>
        <v>1.3929254864585402E-2</v>
      </c>
      <c r="S37" s="6">
        <v>0.44444444444444448</v>
      </c>
      <c r="T37" s="6"/>
    </row>
    <row r="38" spans="1:26">
      <c r="A38" t="str">
        <f>row__2[[#This Row],[Company_Name]]&amp;" "&amp;row__2[[#This Row],[Year]]</f>
        <v>Alectra Utilities Corporation 2019</v>
      </c>
      <c r="B38" t="s">
        <v>16</v>
      </c>
      <c r="C38">
        <v>2019</v>
      </c>
      <c r="D38" t="s">
        <v>17</v>
      </c>
      <c r="E38" t="s">
        <v>18</v>
      </c>
      <c r="F38">
        <v>17091.05</v>
      </c>
      <c r="G38">
        <v>15915</v>
      </c>
      <c r="H38">
        <v>0</v>
      </c>
      <c r="L38" s="2">
        <f t="shared" si="5"/>
        <v>2019</v>
      </c>
      <c r="M38" t="s">
        <v>63</v>
      </c>
      <c r="N38" s="3" cm="1">
        <f t="array" ref="N38">SUM(_xlfn._xlws.FILTER(row__2[Annual_Billings_-_USoA_4080_-_Dollars],$A$2:$A$3880=$M38))</f>
        <v>31133763.02</v>
      </c>
      <c r="O38" s="4">
        <v>85968</v>
      </c>
      <c r="P38" s="3">
        <f t="shared" si="2"/>
        <v>362.15525567653077</v>
      </c>
      <c r="Q38" s="5">
        <v>-2.2015857125425E-2</v>
      </c>
      <c r="R38" s="6">
        <f t="shared" si="0"/>
        <v>1.3866971724559436E-2</v>
      </c>
      <c r="S38" s="6">
        <v>0.42857142857142855</v>
      </c>
      <c r="T38" s="6"/>
    </row>
    <row r="39" spans="1:26">
      <c r="A39" t="str">
        <f>row__2[[#This Row],[Company_Name]]&amp;" "&amp;row__2[[#This Row],[Year]]</f>
        <v>Alectra Utilities Corporation 2019</v>
      </c>
      <c r="B39" t="s">
        <v>16</v>
      </c>
      <c r="C39">
        <v>2019</v>
      </c>
      <c r="D39" t="s">
        <v>17</v>
      </c>
      <c r="E39" t="s">
        <v>20</v>
      </c>
      <c r="F39">
        <v>56738.39</v>
      </c>
      <c r="G39">
        <v>672672</v>
      </c>
      <c r="H39">
        <v>1840</v>
      </c>
      <c r="L39" s="2">
        <f t="shared" si="5"/>
        <v>2020</v>
      </c>
      <c r="M39" t="s">
        <v>64</v>
      </c>
      <c r="N39" s="3" cm="1">
        <f t="array" ref="N39">SUM(_xlfn._xlws.FILTER(row__2[Annual_Billings_-_USoA_4080_-_Dollars],$A$2:$A$3880=$M39))</f>
        <v>30439561.259999998</v>
      </c>
      <c r="O39" s="4">
        <v>86329</v>
      </c>
      <c r="P39" s="3">
        <f t="shared" si="2"/>
        <v>352.59948870020503</v>
      </c>
      <c r="Q39" s="5">
        <v>-8.03373191799297E-2</v>
      </c>
      <c r="R39" s="6">
        <f t="shared" si="0"/>
        <v>1.3812290825287937E-2</v>
      </c>
      <c r="S39" s="6">
        <v>0.42196531791907516</v>
      </c>
      <c r="T39" s="6"/>
    </row>
    <row r="40" spans="1:26" ht="28.8">
      <c r="A40" t="str">
        <f>row__2[[#This Row],[Company_Name]]&amp;" "&amp;row__2[[#This Row],[Year]]</f>
        <v>Alectra Utilities Corporation 2019</v>
      </c>
      <c r="B40" t="s">
        <v>16</v>
      </c>
      <c r="C40">
        <v>2019</v>
      </c>
      <c r="D40" t="s">
        <v>17</v>
      </c>
      <c r="E40" t="s">
        <v>22</v>
      </c>
      <c r="F40">
        <v>6191208.9800000004</v>
      </c>
      <c r="G40">
        <v>115236969</v>
      </c>
      <c r="H40">
        <v>334089</v>
      </c>
      <c r="L40" s="2">
        <f t="shared" si="5"/>
        <v>2021</v>
      </c>
      <c r="M40" t="s">
        <v>65</v>
      </c>
      <c r="N40" s="3" cm="1">
        <f t="array" ref="N40">SUM(_xlfn._xlws.FILTER(row__2[Annual_Billings_-_USoA_4080_-_Dollars],$A$2:$A$3880=$M40))</f>
        <v>33238283.530000001</v>
      </c>
      <c r="O40" s="4">
        <v>86515</v>
      </c>
      <c r="P40" s="3">
        <f t="shared" si="2"/>
        <v>384.19099034849449</v>
      </c>
      <c r="Q40" s="5">
        <v>-2.2807086637766299E-2</v>
      </c>
      <c r="R40" s="6">
        <f t="shared" si="0"/>
        <v>1.3743942791900518E-2</v>
      </c>
      <c r="S40" s="6">
        <v>0.42857142857142855</v>
      </c>
      <c r="T40" s="6"/>
      <c r="V40" s="1" t="s">
        <v>66</v>
      </c>
      <c r="W40" t="s">
        <v>67</v>
      </c>
      <c r="X40" t="s">
        <v>68</v>
      </c>
    </row>
    <row r="41" spans="1:26">
      <c r="A41" t="str">
        <f>row__2[[#This Row],[Company_Name]]&amp;" "&amp;row__2[[#This Row],[Year]]</f>
        <v>Alectra Utilities Corporation 2019</v>
      </c>
      <c r="B41" t="s">
        <v>16</v>
      </c>
      <c r="C41">
        <v>2019</v>
      </c>
      <c r="D41" t="s">
        <v>17</v>
      </c>
      <c r="E41" t="s">
        <v>24</v>
      </c>
      <c r="F41">
        <v>1814636.94</v>
      </c>
      <c r="G41">
        <v>46077372</v>
      </c>
      <c r="H41">
        <v>0</v>
      </c>
      <c r="L41" s="2">
        <f t="shared" si="5"/>
        <v>2022</v>
      </c>
      <c r="M41" t="s">
        <v>69</v>
      </c>
      <c r="N41" s="3" cm="1">
        <f t="array" ref="N41">SUM(_xlfn._xlws.FILTER(row__2[Annual_Billings_-_USoA_4080_-_Dollars],$A$2:$A$3880=$M41))</f>
        <v>34382484.890000001</v>
      </c>
      <c r="O41" s="4">
        <v>86657</v>
      </c>
      <c r="P41" s="3">
        <f t="shared" si="2"/>
        <v>396.76523408380166</v>
      </c>
      <c r="Q41" s="5">
        <v>-9.4870545384876607E-3</v>
      </c>
      <c r="R41" s="6">
        <f t="shared" si="0"/>
        <v>1.3640346728021495E-2</v>
      </c>
      <c r="S41" s="6" t="s">
        <v>515</v>
      </c>
      <c r="T41" s="6"/>
      <c r="U41" s="2">
        <v>2015</v>
      </c>
      <c r="V41" s="6" cm="1">
        <f t="array" ref="V41">SUMPRODUCT(_xlfn._xlws.FILTER($S$2:$S$433,$L$2:$L$433=$U41),_xlfn._xlws.FILTER($R$2:$R$433,$L$2:$L$433=$U41))%*100</f>
        <v>0.51760230283135455</v>
      </c>
      <c r="W41" s="6" cm="1">
        <f t="array" ref="W41">AVERAGE(_xlfn._xlws.FILTER($S$2:$S$433,$L$2:$L$433=$U41))%*100</f>
        <v>0.44047196632155039</v>
      </c>
      <c r="X41" s="9">
        <v>0.6</v>
      </c>
      <c r="Y41" s="6" cm="1">
        <f t="array" ref="Y41">MAX(_xlfn._xlws.FILTER($S$2:$S$433,$L$2:$L$433=$U41))%*100</f>
        <v>0.75247524752475248</v>
      </c>
      <c r="Z41" s="6" cm="1">
        <f t="array" ref="Z41">MIN(_xlfn._xlws.FILTER($S$2:$S$433,$L$2:$L$433=$U41))%*100</f>
        <v>0</v>
      </c>
    </row>
    <row r="42" spans="1:26">
      <c r="A42" t="str">
        <f>row__2[[#This Row],[Company_Name]]&amp;" "&amp;row__2[[#This Row],[Year]]</f>
        <v>Alectra Utilities Corporation 2019</v>
      </c>
      <c r="B42" t="s">
        <v>16</v>
      </c>
      <c r="C42">
        <v>2019</v>
      </c>
      <c r="D42" t="s">
        <v>8</v>
      </c>
      <c r="E42" t="s">
        <v>26</v>
      </c>
      <c r="F42">
        <v>77681761.400000006</v>
      </c>
      <c r="G42">
        <v>2729854474</v>
      </c>
      <c r="H42">
        <v>0</v>
      </c>
      <c r="L42" s="2">
        <f t="shared" si="5"/>
        <v>2015</v>
      </c>
      <c r="M42" t="s">
        <v>70</v>
      </c>
      <c r="N42" s="3" cm="1">
        <f t="array" ref="N42">SUM(_xlfn._xlws.FILTER(row__2[Annual_Billings_-_USoA_4080_-_Dollars],$A$2:$A$3880=$M42))</f>
        <v>17517892.699999999</v>
      </c>
      <c r="O42" s="4">
        <v>35238</v>
      </c>
      <c r="P42" s="3">
        <f t="shared" si="2"/>
        <v>497.13073102900273</v>
      </c>
      <c r="Q42" s="5">
        <v>1.0688358162721101E-2</v>
      </c>
      <c r="R42" s="6">
        <f t="shared" si="0"/>
        <v>5.8810217136173737E-3</v>
      </c>
      <c r="S42" s="6">
        <v>0.63235294117647067</v>
      </c>
      <c r="T42" s="6"/>
      <c r="U42" s="2">
        <v>2016</v>
      </c>
      <c r="V42" s="6" cm="1">
        <f t="array" ref="V42">SUMPRODUCT(_xlfn._xlws.FILTER($S$2:$S$433,$L$2:$L$433=$U42),_xlfn._xlws.FILTER($R$2:$R$433,$L$2:$L$433=$U42))%*100</f>
        <v>0.52714154814786418</v>
      </c>
      <c r="W42" s="6" cm="1">
        <f t="array" ref="W42">AVERAGE(_xlfn._xlws.FILTER($S$2:$S$433,$L$2:$L$433=$U42))%*100</f>
        <v>0.44012875102909749</v>
      </c>
      <c r="X42" s="9">
        <v>0.6</v>
      </c>
      <c r="Y42" s="6" cm="1">
        <f t="array" ref="Y42">MAX(_xlfn._xlws.FILTER($S$2:$S$433,$L$2:$L$433=$U42))%*100</f>
        <v>0.70059880239520955</v>
      </c>
      <c r="Z42" s="6" cm="1">
        <f t="array" ref="Z42">MIN(_xlfn._xlws.FILTER($S$2:$S$433,$L$2:$L$433=$U42))%*100</f>
        <v>0</v>
      </c>
    </row>
    <row r="43" spans="1:26">
      <c r="A43" t="str">
        <f>row__2[[#This Row],[Company_Name]]&amp;" "&amp;row__2[[#This Row],[Year]]</f>
        <v>Alectra Utilities Corporation 2019</v>
      </c>
      <c r="B43" t="s">
        <v>16</v>
      </c>
      <c r="C43">
        <v>2019</v>
      </c>
      <c r="D43" t="s">
        <v>8</v>
      </c>
      <c r="E43" t="s">
        <v>28</v>
      </c>
      <c r="F43">
        <v>158785718.47</v>
      </c>
      <c r="G43">
        <v>13283625327</v>
      </c>
      <c r="H43">
        <v>34480592</v>
      </c>
      <c r="L43" s="2">
        <f t="shared" si="5"/>
        <v>2016</v>
      </c>
      <c r="M43" t="s">
        <v>71</v>
      </c>
      <c r="N43" s="3" cm="1">
        <f t="array" ref="N43">SUM(_xlfn._xlws.FILTER(row__2[Annual_Billings_-_USoA_4080_-_Dollars],$A$2:$A$3880=$M43))</f>
        <v>17692768.810000002</v>
      </c>
      <c r="O43" s="4">
        <v>35289</v>
      </c>
      <c r="P43" s="3">
        <f t="shared" si="2"/>
        <v>501.36781461645279</v>
      </c>
      <c r="Q43" s="5">
        <v>3.5131573756336498E-4</v>
      </c>
      <c r="R43" s="6">
        <f t="shared" si="0"/>
        <v>5.8399951544374131E-3</v>
      </c>
      <c r="S43" s="6">
        <v>0.62121212121212122</v>
      </c>
      <c r="T43" s="6"/>
      <c r="U43" s="2">
        <v>2017</v>
      </c>
      <c r="V43" s="6" cm="1">
        <f t="array" ref="V43">SUMPRODUCT(_xlfn._xlws.FILTER($S$2:$S$433,$L$2:$L$433=$U43),_xlfn._xlws.FILTER($R$2:$R$433,$L$2:$L$433=$U43))%*100</f>
        <v>0.51715779615790514</v>
      </c>
      <c r="W43" s="6" cm="1">
        <f t="array" ref="W43">AVERAGE(_xlfn._xlws.FILTER($S$2:$S$433,$L$2:$L$433=$U43))%*100</f>
        <v>0.44227448269933817</v>
      </c>
      <c r="X43" s="9">
        <v>0.6</v>
      </c>
      <c r="Y43" s="6" cm="1">
        <f t="array" ref="Y43">MAX(_xlfn._xlws.FILTER($S$2:$S$433,$L$2:$L$433=$U43))%*100</f>
        <v>0.67845659163987138</v>
      </c>
      <c r="Z43" s="6" cm="1">
        <f t="array" ref="Z43">MIN(_xlfn._xlws.FILTER($S$2:$S$433,$L$2:$L$433=$U43))%*100</f>
        <v>0</v>
      </c>
    </row>
    <row r="44" spans="1:26">
      <c r="A44" t="str">
        <f>row__2[[#This Row],[Company_Name]]&amp;" "&amp;row__2[[#This Row],[Year]]</f>
        <v>Alectra Utilities Corporation 2019</v>
      </c>
      <c r="B44" t="s">
        <v>16</v>
      </c>
      <c r="C44">
        <v>2019</v>
      </c>
      <c r="D44" t="s">
        <v>8</v>
      </c>
      <c r="E44" t="s">
        <v>30</v>
      </c>
      <c r="F44">
        <v>13216399.01</v>
      </c>
      <c r="G44">
        <v>2904896192</v>
      </c>
      <c r="H44">
        <v>5227753</v>
      </c>
      <c r="L44" s="2">
        <f t="shared" si="5"/>
        <v>2017</v>
      </c>
      <c r="M44" t="s">
        <v>72</v>
      </c>
      <c r="N44" s="3" cm="1">
        <f t="array" ref="N44">SUM(_xlfn._xlws.FILTER(row__2[Annual_Billings_-_USoA_4080_-_Dollars],$A$2:$A$3880=$M44))</f>
        <v>19011344.770000003</v>
      </c>
      <c r="O44" s="4">
        <v>35527</v>
      </c>
      <c r="P44" s="3">
        <f t="shared" si="2"/>
        <v>535.12384299265352</v>
      </c>
      <c r="Q44" s="5">
        <v>1.923541545676E-2</v>
      </c>
      <c r="R44" s="6">
        <f t="shared" si="0"/>
        <v>5.8275136657959378E-3</v>
      </c>
      <c r="S44" s="6">
        <v>0.67845659163987138</v>
      </c>
      <c r="T44" s="6"/>
      <c r="U44" s="2">
        <v>2018</v>
      </c>
      <c r="V44" s="6" cm="1">
        <f t="array" ref="V44">SUMPRODUCT(_xlfn._xlws.FILTER($S$2:$S$433,$L$2:$L$433=$U44),_xlfn._xlws.FILTER($R$2:$R$433,$L$2:$L$433=$U44))%*100</f>
        <v>0.51864534320521305</v>
      </c>
      <c r="W44" s="6" cm="1">
        <f t="array" ref="W44">AVERAGE(_xlfn._xlws.FILTER($S$2:$S$433,$L$2:$L$433=$U44))%*100</f>
        <v>0.44986339794945557</v>
      </c>
      <c r="X44" s="9">
        <v>0.6</v>
      </c>
      <c r="Y44" s="6" cm="1">
        <f t="array" ref="Y44">MAX(_xlfn._xlws.FILTER($S$2:$S$433,$L$2:$L$433=$U44))%*100</f>
        <v>0.75186104218362293</v>
      </c>
      <c r="Z44" s="6" cm="1">
        <f t="array" ref="Z44">MIN(_xlfn._xlws.FILTER($S$2:$S$433,$L$2:$L$433=$U44))%*100</f>
        <v>0</v>
      </c>
    </row>
    <row r="45" spans="1:26">
      <c r="A45" t="str">
        <f>row__2[[#This Row],[Company_Name]]&amp;" "&amp;row__2[[#This Row],[Year]]</f>
        <v>Alectra Utilities Corporation 2019</v>
      </c>
      <c r="B45" t="s">
        <v>16</v>
      </c>
      <c r="C45">
        <v>2019</v>
      </c>
      <c r="D45" t="s">
        <v>8</v>
      </c>
      <c r="E45" t="s">
        <v>32</v>
      </c>
      <c r="F45">
        <v>300908964.82999998</v>
      </c>
      <c r="G45">
        <v>7409613789</v>
      </c>
      <c r="H45">
        <v>0</v>
      </c>
      <c r="L45" s="2">
        <f t="shared" si="5"/>
        <v>2018</v>
      </c>
      <c r="M45" t="s">
        <v>73</v>
      </c>
      <c r="N45" s="3" cm="1">
        <f t="array" ref="N45">SUM(_xlfn._xlws.FILTER(row__2[Annual_Billings_-_USoA_4080_-_Dollars],$A$2:$A$3880=$M45))</f>
        <v>19080876.34</v>
      </c>
      <c r="O45" s="4">
        <v>35805</v>
      </c>
      <c r="P45" s="3">
        <f t="shared" si="2"/>
        <v>532.91094372294367</v>
      </c>
      <c r="Q45" s="5">
        <v>-2.2027037420068001E-2</v>
      </c>
      <c r="R45" s="6">
        <f t="shared" si="0"/>
        <v>5.8193642045958754E-3</v>
      </c>
      <c r="S45" s="6">
        <v>0.75186104218362293</v>
      </c>
      <c r="T45" s="6"/>
      <c r="U45" s="2">
        <v>2019</v>
      </c>
      <c r="V45" s="6" cm="1">
        <f t="array" ref="V45">SUMPRODUCT(_xlfn._xlws.FILTER($S$2:$S$433,$L$2:$L$433=$U45),_xlfn._xlws.FILTER($R$2:$R$433,$L$2:$L$433=$U45))%*100</f>
        <v>0.5216657988597595</v>
      </c>
      <c r="W45" s="6" cm="1">
        <f t="array" ref="W45">AVERAGE(_xlfn._xlws.FILTER($S$2:$S$433,$L$2:$L$433=$U45))%*100</f>
        <v>0.44706958063534719</v>
      </c>
      <c r="X45" s="9">
        <v>0.6</v>
      </c>
      <c r="Y45" s="6" cm="1">
        <f t="array" ref="Y45">MAX(_xlfn._xlws.FILTER($S$2:$S$433,$L$2:$L$433=$U45))%*100</f>
        <v>0.74489795918367352</v>
      </c>
      <c r="Z45" s="6" cm="1">
        <f t="array" ref="Z45">MIN(_xlfn._xlws.FILTER($S$2:$S$433,$L$2:$L$433=$U45))%*100</f>
        <v>0</v>
      </c>
    </row>
    <row r="46" spans="1:26">
      <c r="A46" t="str">
        <f>row__2[[#This Row],[Company_Name]]&amp;" "&amp;row__2[[#This Row],[Year]]</f>
        <v>Alectra Utilities Corporation 2019</v>
      </c>
      <c r="B46" t="s">
        <v>16</v>
      </c>
      <c r="C46">
        <v>2019</v>
      </c>
      <c r="D46" t="s">
        <v>8</v>
      </c>
      <c r="E46" t="s">
        <v>34</v>
      </c>
      <c r="F46">
        <v>0</v>
      </c>
      <c r="G46">
        <v>0</v>
      </c>
      <c r="H46">
        <v>0</v>
      </c>
      <c r="L46" s="2">
        <f t="shared" si="5"/>
        <v>2019</v>
      </c>
      <c r="M46" t="s">
        <v>74</v>
      </c>
      <c r="N46" s="3" cm="1">
        <f t="array" ref="N46">SUM(_xlfn._xlws.FILTER(row__2[Annual_Billings_-_USoA_4080_-_Dollars],$A$2:$A$3880=$M46))</f>
        <v>18992337</v>
      </c>
      <c r="O46" s="4">
        <v>36097</v>
      </c>
      <c r="P46" s="3">
        <f t="shared" si="2"/>
        <v>526.14724215308752</v>
      </c>
      <c r="Q46" s="5">
        <v>-2.94033727587634E-2</v>
      </c>
      <c r="R46" s="6">
        <f t="shared" si="0"/>
        <v>5.822586059247882E-3</v>
      </c>
      <c r="S46" s="6">
        <v>0.74489795918367352</v>
      </c>
      <c r="T46" s="6"/>
      <c r="U46" s="2">
        <v>2020</v>
      </c>
      <c r="V46" s="6" cm="1">
        <f t="array" ref="V46">SUMPRODUCT(_xlfn._xlws.FILTER($S$2:$S$433,$L$2:$L$433=$U46),_xlfn._xlws.FILTER($R$2:$R$433,$L$2:$L$433=$U46))%*100</f>
        <v>0.53226875271856944</v>
      </c>
      <c r="W46" s="6" cm="1">
        <f t="array" ref="W46">AVERAGE(_xlfn._xlws.FILTER($S$2:$S$433,$L$2:$L$433=$U46))%*100</f>
        <v>0.44982104147989904</v>
      </c>
      <c r="X46" s="9">
        <v>0.6</v>
      </c>
      <c r="Y46" s="6" cm="1">
        <f t="array" ref="Y46">MAX(_xlfn._xlws.FILTER($S$2:$S$433,$L$2:$L$433=$U46))%*100</f>
        <v>0.73684210526315785</v>
      </c>
      <c r="Z46" s="6" cm="1">
        <f t="array" ref="Z46">MIN(_xlfn._xlws.FILTER($S$2:$S$433,$L$2:$L$433=$U46))%*100</f>
        <v>0</v>
      </c>
    </row>
    <row r="47" spans="1:26">
      <c r="A47" t="str">
        <f>row__2[[#This Row],[Company_Name]]&amp;" "&amp;row__2[[#This Row],[Year]]</f>
        <v>Alectra Utilities Corporation 2020</v>
      </c>
      <c r="B47" t="s">
        <v>16</v>
      </c>
      <c r="C47">
        <v>2020</v>
      </c>
      <c r="D47" t="s">
        <v>17</v>
      </c>
      <c r="E47" t="s">
        <v>18</v>
      </c>
      <c r="F47">
        <v>-5208.46</v>
      </c>
      <c r="G47">
        <v>35560789.630000003</v>
      </c>
      <c r="H47">
        <v>0</v>
      </c>
      <c r="L47" s="2">
        <f t="shared" si="5"/>
        <v>2020</v>
      </c>
      <c r="M47" t="s">
        <v>75</v>
      </c>
      <c r="N47" s="3" cm="1">
        <f t="array" ref="N47">SUM(_xlfn._xlws.FILTER(row__2[Annual_Billings_-_USoA_4080_-_Dollars],$A$2:$A$3880=$M47))</f>
        <v>19464508.969999999</v>
      </c>
      <c r="O47" s="4">
        <v>36410</v>
      </c>
      <c r="P47" s="3">
        <f t="shared" si="2"/>
        <v>534.59239137599559</v>
      </c>
      <c r="Q47" s="5">
        <v>-3.7779206023425799E-2</v>
      </c>
      <c r="R47" s="6">
        <f t="shared" si="0"/>
        <v>5.8254527325549213E-3</v>
      </c>
      <c r="S47" s="6">
        <v>0.73684210526315785</v>
      </c>
      <c r="T47" s="6"/>
      <c r="U47" s="2">
        <v>2021</v>
      </c>
      <c r="V47" s="6" cm="1">
        <f t="array" ref="V47">SUMPRODUCT(_xlfn._xlws.FILTER($S$2:$S$433,$L$2:$L$433=$U47),_xlfn._xlws.FILTER($R$2:$R$433,$L$2:$L$433=$U47))%*100</f>
        <v>0.52529136531873832</v>
      </c>
      <c r="W47" s="6" cm="1">
        <f t="array" ref="W47">AVERAGE(_xlfn._xlws.FILTER($S$2:$S$433,$L$2:$L$433=$U47))%*100</f>
        <v>0.44193939471266019</v>
      </c>
      <c r="X47" s="9">
        <v>0.6</v>
      </c>
      <c r="Y47" s="6" cm="1">
        <f t="array" ref="Y47">MAX(_xlfn._xlws.FILTER($S$2:$S$433,$L$2:$L$433=$U47))%*100</f>
        <v>0.7289972899728997</v>
      </c>
      <c r="Z47" s="6" cm="1">
        <f t="array" ref="Z47">MIN(_xlfn._xlws.FILTER($S$2:$S$433,$L$2:$L$433=$U47))%*100</f>
        <v>0</v>
      </c>
    </row>
    <row r="48" spans="1:26">
      <c r="A48" t="str">
        <f>row__2[[#This Row],[Company_Name]]&amp;" "&amp;row__2[[#This Row],[Year]]</f>
        <v>Alectra Utilities Corporation 2020</v>
      </c>
      <c r="B48" t="s">
        <v>16</v>
      </c>
      <c r="C48">
        <v>2020</v>
      </c>
      <c r="D48" t="s">
        <v>17</v>
      </c>
      <c r="E48" t="s">
        <v>20</v>
      </c>
      <c r="F48">
        <v>58400.959999999999</v>
      </c>
      <c r="G48">
        <v>691579.19</v>
      </c>
      <c r="H48">
        <v>1793.36</v>
      </c>
      <c r="L48" s="2">
        <f t="shared" si="5"/>
        <v>2021</v>
      </c>
      <c r="M48" t="s">
        <v>76</v>
      </c>
      <c r="N48" s="3" cm="1">
        <f t="array" ref="N48">SUM(_xlfn._xlws.FILTER(row__2[Annual_Billings_-_USoA_4080_-_Dollars],$A$2:$A$3880=$M48))</f>
        <v>19966357.890000001</v>
      </c>
      <c r="O48" s="4">
        <v>36594</v>
      </c>
      <c r="P48" s="3">
        <f t="shared" si="2"/>
        <v>545.61834972946383</v>
      </c>
      <c r="Q48" s="5">
        <v>-5.3074762712037898E-2</v>
      </c>
      <c r="R48" s="6">
        <f t="shared" si="0"/>
        <v>5.8133947006508415E-3</v>
      </c>
      <c r="S48" s="6">
        <v>0.7289972899728997</v>
      </c>
      <c r="T48" s="6"/>
    </row>
    <row r="49" spans="1:20">
      <c r="A49" t="str">
        <f>row__2[[#This Row],[Company_Name]]&amp;" "&amp;row__2[[#This Row],[Year]]</f>
        <v>Alectra Utilities Corporation 2020</v>
      </c>
      <c r="B49" t="s">
        <v>16</v>
      </c>
      <c r="C49">
        <v>2020</v>
      </c>
      <c r="D49" t="s">
        <v>17</v>
      </c>
      <c r="E49" t="s">
        <v>22</v>
      </c>
      <c r="F49">
        <v>7424593.9500000002</v>
      </c>
      <c r="G49">
        <v>107937061.68000001</v>
      </c>
      <c r="H49">
        <v>301089.19</v>
      </c>
      <c r="L49" s="2">
        <f t="shared" si="5"/>
        <v>2022</v>
      </c>
      <c r="M49" t="s">
        <v>77</v>
      </c>
      <c r="N49" s="3" cm="1">
        <f t="array" ref="N49">SUM(_xlfn._xlws.FILTER(row__2[Annual_Billings_-_USoA_4080_-_Dollars],$A$2:$A$3880=$M49))</f>
        <v>21705626.100000001</v>
      </c>
      <c r="O49" s="4">
        <v>37126</v>
      </c>
      <c r="P49" s="3">
        <f t="shared" si="2"/>
        <v>584.64758120993383</v>
      </c>
      <c r="Q49" s="5">
        <v>-1.92132649887329E-3</v>
      </c>
      <c r="R49" s="6">
        <f t="shared" si="0"/>
        <v>5.8438615763818967E-3</v>
      </c>
      <c r="S49" s="6" t="s">
        <v>515</v>
      </c>
      <c r="T49" s="6"/>
    </row>
    <row r="50" spans="1:20">
      <c r="A50" t="str">
        <f>row__2[[#This Row],[Company_Name]]&amp;" "&amp;row__2[[#This Row],[Year]]</f>
        <v>Alectra Utilities Corporation 2020</v>
      </c>
      <c r="B50" t="s">
        <v>16</v>
      </c>
      <c r="C50">
        <v>2020</v>
      </c>
      <c r="D50" t="s">
        <v>17</v>
      </c>
      <c r="E50" t="s">
        <v>24</v>
      </c>
      <c r="F50">
        <v>2242987.87</v>
      </c>
      <c r="G50">
        <v>44440945.850000001</v>
      </c>
      <c r="H50">
        <v>0</v>
      </c>
      <c r="L50" s="2">
        <f t="shared" si="5"/>
        <v>2015</v>
      </c>
      <c r="M50" t="s">
        <v>78</v>
      </c>
      <c r="N50" s="3" cm="1">
        <f t="array" ref="N50">SUM(_xlfn._xlws.FILTER(row__2[Annual_Billings_-_USoA_4080_-_Dollars],$A$2:$A$3880=$M50))</f>
        <v>3148758.6100000003</v>
      </c>
      <c r="O50" s="4">
        <v>8506</v>
      </c>
      <c r="P50" s="3">
        <f t="shared" si="2"/>
        <v>370.18088525746538</v>
      </c>
      <c r="Q50" s="5">
        <v>-8.4999418327794795E-3</v>
      </c>
      <c r="R50" s="6">
        <f t="shared" si="0"/>
        <v>1.4196030051657127E-3</v>
      </c>
      <c r="S50" s="6">
        <v>0.53703703703703698</v>
      </c>
      <c r="T50" s="6"/>
    </row>
    <row r="51" spans="1:20">
      <c r="A51" t="str">
        <f>row__2[[#This Row],[Company_Name]]&amp;" "&amp;row__2[[#This Row],[Year]]</f>
        <v>Alectra Utilities Corporation 2020</v>
      </c>
      <c r="B51" t="s">
        <v>16</v>
      </c>
      <c r="C51">
        <v>2020</v>
      </c>
      <c r="D51" t="s">
        <v>8</v>
      </c>
      <c r="E51" t="s">
        <v>26</v>
      </c>
      <c r="F51">
        <v>79428180.230000004</v>
      </c>
      <c r="G51">
        <v>2560466261.04</v>
      </c>
      <c r="H51">
        <v>0</v>
      </c>
      <c r="L51" s="2">
        <f t="shared" si="5"/>
        <v>2016</v>
      </c>
      <c r="M51" t="s">
        <v>79</v>
      </c>
      <c r="N51" s="3" cm="1">
        <f t="array" ref="N51">SUM(_xlfn._xlws.FILTER(row__2[Annual_Billings_-_USoA_4080_-_Dollars],$A$2:$A$3880=$M51))</f>
        <v>3125771.95</v>
      </c>
      <c r="O51" s="4">
        <v>8542</v>
      </c>
      <c r="P51" s="3">
        <f t="shared" si="2"/>
        <v>365.92975298524937</v>
      </c>
      <c r="Q51" s="5">
        <v>-4.974723197461E-2</v>
      </c>
      <c r="R51" s="6">
        <f t="shared" si="0"/>
        <v>1.413620068837439E-3</v>
      </c>
      <c r="S51" s="6">
        <v>0.53703703703703698</v>
      </c>
      <c r="T51" s="6"/>
    </row>
    <row r="52" spans="1:20">
      <c r="A52" t="str">
        <f>row__2[[#This Row],[Company_Name]]&amp;" "&amp;row__2[[#This Row],[Year]]</f>
        <v>Alectra Utilities Corporation 2020</v>
      </c>
      <c r="B52" t="s">
        <v>16</v>
      </c>
      <c r="C52">
        <v>2020</v>
      </c>
      <c r="D52" t="s">
        <v>8</v>
      </c>
      <c r="E52" t="s">
        <v>28</v>
      </c>
      <c r="F52">
        <v>158374535.65000001</v>
      </c>
      <c r="G52">
        <v>12476122899.34</v>
      </c>
      <c r="H52">
        <v>33033710.379999999</v>
      </c>
      <c r="L52" s="2">
        <f t="shared" si="5"/>
        <v>2017</v>
      </c>
      <c r="M52" t="s">
        <v>80</v>
      </c>
      <c r="N52" s="3" cm="1">
        <f t="array" ref="N52">SUM(_xlfn._xlws.FILTER(row__2[Annual_Billings_-_USoA_4080_-_Dollars],$A$2:$A$3880=$M52))</f>
        <v>3303120.12</v>
      </c>
      <c r="O52" s="4">
        <v>8706</v>
      </c>
      <c r="P52" s="3">
        <f t="shared" si="2"/>
        <v>379.40731909028256</v>
      </c>
      <c r="Q52" s="5">
        <v>-5.4437267660121899E-2</v>
      </c>
      <c r="R52" s="6">
        <f t="shared" si="0"/>
        <v>1.4280500457235182E-3</v>
      </c>
      <c r="S52" s="6">
        <v>0.53488372093023251</v>
      </c>
      <c r="T52" s="6"/>
    </row>
    <row r="53" spans="1:20">
      <c r="A53" t="str">
        <f>row__2[[#This Row],[Company_Name]]&amp;" "&amp;row__2[[#This Row],[Year]]</f>
        <v>Alectra Utilities Corporation 2020</v>
      </c>
      <c r="B53" t="s">
        <v>16</v>
      </c>
      <c r="C53">
        <v>2020</v>
      </c>
      <c r="D53" t="s">
        <v>8</v>
      </c>
      <c r="E53" t="s">
        <v>30</v>
      </c>
      <c r="F53">
        <v>12389376.43</v>
      </c>
      <c r="G53">
        <v>2761410217.0900002</v>
      </c>
      <c r="H53">
        <v>4982139.66</v>
      </c>
      <c r="L53" s="2">
        <f t="shared" si="5"/>
        <v>2018</v>
      </c>
      <c r="M53" t="s">
        <v>81</v>
      </c>
      <c r="N53" s="3" cm="1">
        <f t="array" ref="N53">SUM(_xlfn._xlws.FILTER(row__2[Annual_Billings_-_USoA_4080_-_Dollars],$A$2:$A$3880=$M53))</f>
        <v>3770615.59</v>
      </c>
      <c r="O53" s="4">
        <v>8858</v>
      </c>
      <c r="P53" s="3">
        <f t="shared" si="2"/>
        <v>425.67346918040187</v>
      </c>
      <c r="Q53" s="5">
        <v>-1.8588061598089699E-2</v>
      </c>
      <c r="R53" s="6">
        <f t="shared" si="0"/>
        <v>1.4396851871054397E-3</v>
      </c>
      <c r="S53" s="6">
        <v>0.51690821256038644</v>
      </c>
      <c r="T53" s="6"/>
    </row>
    <row r="54" spans="1:20">
      <c r="A54" t="str">
        <f>row__2[[#This Row],[Company_Name]]&amp;" "&amp;row__2[[#This Row],[Year]]</f>
        <v>Alectra Utilities Corporation 2020</v>
      </c>
      <c r="B54" t="s">
        <v>16</v>
      </c>
      <c r="C54">
        <v>2020</v>
      </c>
      <c r="D54" t="s">
        <v>8</v>
      </c>
      <c r="E54" t="s">
        <v>32</v>
      </c>
      <c r="F54">
        <v>307232301.39999998</v>
      </c>
      <c r="G54">
        <v>8224508321.2799997</v>
      </c>
      <c r="H54">
        <v>0</v>
      </c>
      <c r="L54" s="2">
        <f t="shared" si="5"/>
        <v>2019</v>
      </c>
      <c r="M54" t="s">
        <v>82</v>
      </c>
      <c r="N54" s="3" cm="1">
        <f t="array" ref="N54">SUM(_xlfn._xlws.FILTER(row__2[Annual_Billings_-_USoA_4080_-_Dollars],$A$2:$A$3880=$M54))</f>
        <v>3761671.06</v>
      </c>
      <c r="O54" s="4">
        <v>9008</v>
      </c>
      <c r="P54" s="3">
        <f t="shared" si="2"/>
        <v>417.59225799289521</v>
      </c>
      <c r="Q54" s="5">
        <v>-3.8077958777786899E-2</v>
      </c>
      <c r="R54" s="6">
        <f t="shared" si="0"/>
        <v>1.4530253268056881E-3</v>
      </c>
      <c r="S54" s="6">
        <v>0.49494949494949497</v>
      </c>
      <c r="T54" s="6"/>
    </row>
    <row r="55" spans="1:20">
      <c r="A55" t="str">
        <f>row__2[[#This Row],[Company_Name]]&amp;" "&amp;row__2[[#This Row],[Year]]</f>
        <v>Alectra Utilities Corporation 2020</v>
      </c>
      <c r="B55" t="s">
        <v>16</v>
      </c>
      <c r="C55">
        <v>2020</v>
      </c>
      <c r="D55" t="s">
        <v>8</v>
      </c>
      <c r="E55" t="s">
        <v>34</v>
      </c>
      <c r="F55">
        <v>0</v>
      </c>
      <c r="G55">
        <v>0</v>
      </c>
      <c r="H55">
        <v>0</v>
      </c>
      <c r="L55" s="2">
        <f t="shared" si="5"/>
        <v>2020</v>
      </c>
      <c r="M55" t="s">
        <v>83</v>
      </c>
      <c r="N55" s="3" cm="1">
        <f t="array" ref="N55">SUM(_xlfn._xlws.FILTER(row__2[Annual_Billings_-_USoA_4080_-_Dollars],$A$2:$A$3880=$M55))</f>
        <v>3810587.63</v>
      </c>
      <c r="O55" s="4">
        <v>9171</v>
      </c>
      <c r="P55" s="3">
        <f t="shared" si="2"/>
        <v>415.50404863155597</v>
      </c>
      <c r="Q55" s="5">
        <v>-1.13800819179386E-2</v>
      </c>
      <c r="R55" s="6">
        <f t="shared" si="0"/>
        <v>1.4673229060769345E-3</v>
      </c>
      <c r="S55" s="6">
        <v>0.48186528497409326</v>
      </c>
      <c r="T55" s="6"/>
    </row>
    <row r="56" spans="1:20">
      <c r="A56" t="str">
        <f>row__2[[#This Row],[Company_Name]]&amp;" "&amp;row__2[[#This Row],[Year]]</f>
        <v>Alectra Utilities Corporation 2021</v>
      </c>
      <c r="B56" t="s">
        <v>16</v>
      </c>
      <c r="C56">
        <v>2021</v>
      </c>
      <c r="D56" t="s">
        <v>17</v>
      </c>
      <c r="E56" t="s">
        <v>18</v>
      </c>
      <c r="F56">
        <v>26153.59</v>
      </c>
      <c r="G56">
        <v>20220547</v>
      </c>
      <c r="H56">
        <v>0</v>
      </c>
      <c r="L56" s="2">
        <f t="shared" si="5"/>
        <v>2021</v>
      </c>
      <c r="M56" t="s">
        <v>84</v>
      </c>
      <c r="N56" s="3" cm="1">
        <f t="array" ref="N56">SUM(_xlfn._xlws.FILTER(row__2[Annual_Billings_-_USoA_4080_-_Dollars],$A$2:$A$3880=$M56))</f>
        <v>3958389.92</v>
      </c>
      <c r="O56" s="4">
        <v>9270</v>
      </c>
      <c r="P56" s="3">
        <f t="shared" si="2"/>
        <v>427.01077885652643</v>
      </c>
      <c r="Q56" s="5">
        <v>8.4069488187208195E-3</v>
      </c>
      <c r="R56" s="6">
        <f t="shared" si="0"/>
        <v>1.4726504037556238E-3</v>
      </c>
      <c r="S56" s="6">
        <v>0.4623655913978495</v>
      </c>
      <c r="T56" s="6"/>
    </row>
    <row r="57" spans="1:20">
      <c r="A57" t="str">
        <f>row__2[[#This Row],[Company_Name]]&amp;" "&amp;row__2[[#This Row],[Year]]</f>
        <v>Alectra Utilities Corporation 2021</v>
      </c>
      <c r="B57" t="s">
        <v>16</v>
      </c>
      <c r="C57">
        <v>2021</v>
      </c>
      <c r="D57" t="s">
        <v>17</v>
      </c>
      <c r="E57" t="s">
        <v>20</v>
      </c>
      <c r="F57">
        <v>56493.87</v>
      </c>
      <c r="G57">
        <v>647492</v>
      </c>
      <c r="H57">
        <v>1760</v>
      </c>
      <c r="L57" s="2">
        <f t="shared" si="5"/>
        <v>2022</v>
      </c>
      <c r="M57" t="s">
        <v>85</v>
      </c>
      <c r="N57" s="3" cm="1">
        <f t="array" ref="N57">SUM(_xlfn._xlws.FILTER(row__2[Annual_Billings_-_USoA_4080_-_Dollars],$A$2:$A$3880=$M57))</f>
        <v>4216652.1199999992</v>
      </c>
      <c r="O57" s="4">
        <v>9344</v>
      </c>
      <c r="P57" s="3">
        <f t="shared" si="2"/>
        <v>451.26842037671224</v>
      </c>
      <c r="Q57" s="5">
        <v>3.2872788094143999E-3</v>
      </c>
      <c r="R57" s="6">
        <f t="shared" si="0"/>
        <v>1.4708032799039066E-3</v>
      </c>
      <c r="S57" s="6" t="s">
        <v>515</v>
      </c>
      <c r="T57" s="6"/>
    </row>
    <row r="58" spans="1:20">
      <c r="A58" t="str">
        <f>row__2[[#This Row],[Company_Name]]&amp;" "&amp;row__2[[#This Row],[Year]]</f>
        <v>Alectra Utilities Corporation 2021</v>
      </c>
      <c r="B58" t="s">
        <v>16</v>
      </c>
      <c r="C58">
        <v>2021</v>
      </c>
      <c r="D58" t="s">
        <v>17</v>
      </c>
      <c r="E58" t="s">
        <v>22</v>
      </c>
      <c r="F58">
        <v>8106300.7800000003</v>
      </c>
      <c r="G58">
        <v>105433518</v>
      </c>
      <c r="H58">
        <v>297315</v>
      </c>
      <c r="L58" s="2">
        <f t="shared" si="5"/>
        <v>2015</v>
      </c>
      <c r="M58" t="s">
        <v>86</v>
      </c>
      <c r="N58" s="3" cm="1">
        <f t="array" ref="N58">SUM(_xlfn._xlws.FILTER(row__2[Annual_Billings_-_USoA_4080_-_Dollars],$A$2:$A$3880=$M58))</f>
        <v>822671.63</v>
      </c>
      <c r="O58" s="4">
        <v>1584</v>
      </c>
      <c r="P58" s="3">
        <f t="shared" si="2"/>
        <v>519.36340277777776</v>
      </c>
      <c r="Q58" s="5">
        <v>-8.7127144100135195E-2</v>
      </c>
      <c r="R58" s="6">
        <f t="shared" si="0"/>
        <v>2.6436058784181624E-4</v>
      </c>
      <c r="S58" s="6">
        <v>0</v>
      </c>
      <c r="T58" s="6"/>
    </row>
    <row r="59" spans="1:20">
      <c r="A59" t="str">
        <f>row__2[[#This Row],[Company_Name]]&amp;" "&amp;row__2[[#This Row],[Year]]</f>
        <v>Alectra Utilities Corporation 2021</v>
      </c>
      <c r="B59" t="s">
        <v>16</v>
      </c>
      <c r="C59">
        <v>2021</v>
      </c>
      <c r="D59" t="s">
        <v>17</v>
      </c>
      <c r="E59" t="s">
        <v>24</v>
      </c>
      <c r="F59">
        <v>1960222.42</v>
      </c>
      <c r="G59">
        <v>44651788</v>
      </c>
      <c r="H59">
        <v>0</v>
      </c>
      <c r="L59" s="2">
        <f t="shared" si="5"/>
        <v>2016</v>
      </c>
      <c r="M59" t="s">
        <v>87</v>
      </c>
      <c r="N59" s="3" cm="1">
        <f t="array" ref="N59">SUM(_xlfn._xlws.FILTER(row__2[Annual_Billings_-_USoA_4080_-_Dollars],$A$2:$A$3880=$M59))</f>
        <v>777464.06</v>
      </c>
      <c r="O59" s="4">
        <v>1602</v>
      </c>
      <c r="P59" s="3">
        <f t="shared" si="2"/>
        <v>485.30840199750315</v>
      </c>
      <c r="Q59" s="5">
        <v>-0.12939515421034101</v>
      </c>
      <c r="R59" s="6">
        <f t="shared" si="0"/>
        <v>2.6511582185408301E-4</v>
      </c>
      <c r="S59" s="6">
        <v>0</v>
      </c>
      <c r="T59" s="6"/>
    </row>
    <row r="60" spans="1:20">
      <c r="A60" t="str">
        <f>row__2[[#This Row],[Company_Name]]&amp;" "&amp;row__2[[#This Row],[Year]]</f>
        <v>Alectra Utilities Corporation 2021</v>
      </c>
      <c r="B60" t="s">
        <v>16</v>
      </c>
      <c r="C60">
        <v>2021</v>
      </c>
      <c r="D60" t="s">
        <v>8</v>
      </c>
      <c r="E60" t="s">
        <v>26</v>
      </c>
      <c r="F60">
        <v>79713804.620000005</v>
      </c>
      <c r="G60">
        <v>2583514284</v>
      </c>
      <c r="H60">
        <v>0</v>
      </c>
      <c r="L60" s="2">
        <f t="shared" si="5"/>
        <v>2017</v>
      </c>
      <c r="M60" t="s">
        <v>88</v>
      </c>
      <c r="N60" s="3" cm="1">
        <f t="array" ref="N60">SUM(_xlfn._xlws.FILTER(row__2[Annual_Billings_-_USoA_4080_-_Dollars],$A$2:$A$3880=$M60))</f>
        <v>762557.09</v>
      </c>
      <c r="O60" s="4">
        <v>1592</v>
      </c>
      <c r="P60" s="3">
        <f t="shared" si="2"/>
        <v>478.99314698492458</v>
      </c>
      <c r="Q60" s="5">
        <v>-0.111044253742641</v>
      </c>
      <c r="R60" s="6">
        <f t="shared" si="0"/>
        <v>2.6113664975784988E-4</v>
      </c>
      <c r="S60" s="6">
        <v>0</v>
      </c>
      <c r="T60" s="6"/>
    </row>
    <row r="61" spans="1:20">
      <c r="A61" t="str">
        <f>row__2[[#This Row],[Company_Name]]&amp;" "&amp;row__2[[#This Row],[Year]]</f>
        <v>Alectra Utilities Corporation 2021</v>
      </c>
      <c r="B61" t="s">
        <v>16</v>
      </c>
      <c r="C61">
        <v>2021</v>
      </c>
      <c r="D61" t="s">
        <v>8</v>
      </c>
      <c r="E61" t="s">
        <v>28</v>
      </c>
      <c r="F61">
        <v>164073636.84</v>
      </c>
      <c r="G61">
        <v>12785677128</v>
      </c>
      <c r="H61">
        <v>33273890</v>
      </c>
      <c r="L61" s="2">
        <f t="shared" si="5"/>
        <v>2018</v>
      </c>
      <c r="M61" t="s">
        <v>89</v>
      </c>
      <c r="N61" s="3" cm="1">
        <f t="array" ref="N61">SUM(_xlfn._xlws.FILTER(row__2[Annual_Billings_-_USoA_4080_-_Dollars],$A$2:$A$3880=$M61))</f>
        <v>768873.82000000007</v>
      </c>
      <c r="O61" s="4">
        <v>1562</v>
      </c>
      <c r="P61" s="3">
        <f t="shared" si="2"/>
        <v>492.2367605633803</v>
      </c>
      <c r="Q61" s="5">
        <v>-0.18310490926698</v>
      </c>
      <c r="R61" s="6">
        <f t="shared" si="0"/>
        <v>2.5387088081493526E-4</v>
      </c>
      <c r="S61" s="6">
        <v>0</v>
      </c>
      <c r="T61" s="6"/>
    </row>
    <row r="62" spans="1:20">
      <c r="A62" t="str">
        <f>row__2[[#This Row],[Company_Name]]&amp;" "&amp;row__2[[#This Row],[Year]]</f>
        <v>Alectra Utilities Corporation 2021</v>
      </c>
      <c r="B62" t="s">
        <v>16</v>
      </c>
      <c r="C62">
        <v>2021</v>
      </c>
      <c r="D62" t="s">
        <v>8</v>
      </c>
      <c r="E62" t="s">
        <v>30</v>
      </c>
      <c r="F62">
        <v>13457272.029999999</v>
      </c>
      <c r="G62">
        <v>2712998480</v>
      </c>
      <c r="H62">
        <v>4998510</v>
      </c>
      <c r="L62" s="2">
        <f t="shared" si="5"/>
        <v>2019</v>
      </c>
      <c r="M62" t="s">
        <v>90</v>
      </c>
      <c r="N62" s="3" cm="1">
        <f t="array" ref="N62">SUM(_xlfn._xlws.FILTER(row__2[Annual_Billings_-_USoA_4080_-_Dollars],$A$2:$A$3880=$M62))</f>
        <v>900928.38</v>
      </c>
      <c r="O62" s="4">
        <v>1576</v>
      </c>
      <c r="P62" s="3">
        <f t="shared" si="2"/>
        <v>571.65506345177664</v>
      </c>
      <c r="Q62" s="5">
        <v>-5.3913749568784098E-3</v>
      </c>
      <c r="R62" s="6">
        <f t="shared" si="0"/>
        <v>2.5421491064007154E-4</v>
      </c>
      <c r="S62" s="6">
        <v>0</v>
      </c>
      <c r="T62" s="6"/>
    </row>
    <row r="63" spans="1:20">
      <c r="A63" t="str">
        <f>row__2[[#This Row],[Company_Name]]&amp;" "&amp;row__2[[#This Row],[Year]]</f>
        <v>Alectra Utilities Corporation 2021</v>
      </c>
      <c r="B63" t="s">
        <v>16</v>
      </c>
      <c r="C63">
        <v>2021</v>
      </c>
      <c r="D63" t="s">
        <v>8</v>
      </c>
      <c r="E63" t="s">
        <v>32</v>
      </c>
      <c r="F63">
        <v>316667833.38999999</v>
      </c>
      <c r="G63">
        <v>8147631319</v>
      </c>
      <c r="H63">
        <v>0</v>
      </c>
      <c r="L63" s="2">
        <f t="shared" si="5"/>
        <v>2020</v>
      </c>
      <c r="M63" t="s">
        <v>91</v>
      </c>
      <c r="N63" s="3" cm="1">
        <f t="array" ref="N63">SUM(_xlfn._xlws.FILTER(row__2[Annual_Billings_-_USoA_4080_-_Dollars],$A$2:$A$3880=$M63))</f>
        <v>977700.79999999993</v>
      </c>
      <c r="O63" s="4">
        <v>1577</v>
      </c>
      <c r="P63" s="3">
        <f t="shared" si="2"/>
        <v>619.97514267596694</v>
      </c>
      <c r="Q63" s="5">
        <v>-5.4128129149012202E-2</v>
      </c>
      <c r="R63" s="6">
        <f t="shared" si="0"/>
        <v>2.5231362151164819E-4</v>
      </c>
      <c r="S63" s="6">
        <v>0</v>
      </c>
      <c r="T63" s="6"/>
    </row>
    <row r="64" spans="1:20">
      <c r="A64" t="str">
        <f>row__2[[#This Row],[Company_Name]]&amp;" "&amp;row__2[[#This Row],[Year]]</f>
        <v>Alectra Utilities Corporation 2021</v>
      </c>
      <c r="B64" t="s">
        <v>16</v>
      </c>
      <c r="C64">
        <v>2021</v>
      </c>
      <c r="D64" t="s">
        <v>8</v>
      </c>
      <c r="E64" t="s">
        <v>34</v>
      </c>
      <c r="F64">
        <v>0</v>
      </c>
      <c r="G64">
        <v>0</v>
      </c>
      <c r="H64">
        <v>0</v>
      </c>
      <c r="L64" s="2">
        <f t="shared" si="5"/>
        <v>2021</v>
      </c>
      <c r="M64" t="s">
        <v>92</v>
      </c>
      <c r="N64" s="3" cm="1">
        <f t="array" ref="N64">SUM(_xlfn._xlws.FILTER(row__2[Annual_Billings_-_USoA_4080_-_Dollars],$A$2:$A$3880=$M64))</f>
        <v>973088.88</v>
      </c>
      <c r="O64" s="4">
        <v>1574</v>
      </c>
      <c r="P64" s="3">
        <f t="shared" si="2"/>
        <v>618.22673443456165</v>
      </c>
      <c r="Q64" s="5">
        <v>0.154522197809667</v>
      </c>
      <c r="R64" s="6">
        <f t="shared" si="0"/>
        <v>2.5004873090737347E-4</v>
      </c>
      <c r="S64" s="6">
        <v>0</v>
      </c>
      <c r="T64" s="6"/>
    </row>
    <row r="65" spans="1:20">
      <c r="A65" t="str">
        <f>row__2[[#This Row],[Company_Name]]&amp;" "&amp;row__2[[#This Row],[Year]]</f>
        <v>Alectra Utilities Corporation 2022</v>
      </c>
      <c r="B65" t="s">
        <v>16</v>
      </c>
      <c r="C65">
        <v>2022</v>
      </c>
      <c r="D65" t="s">
        <v>17</v>
      </c>
      <c r="E65" t="s">
        <v>18</v>
      </c>
      <c r="F65">
        <v>10.09</v>
      </c>
      <c r="G65">
        <v>0</v>
      </c>
      <c r="H65">
        <v>0</v>
      </c>
      <c r="L65" s="2">
        <f t="shared" si="5"/>
        <v>2022</v>
      </c>
      <c r="M65" t="s">
        <v>93</v>
      </c>
      <c r="N65" s="3" cm="1">
        <f t="array" ref="N65">SUM(_xlfn._xlws.FILTER(row__2[Annual_Billings_-_USoA_4080_-_Dollars],$A$2:$A$3880=$M65))</f>
        <v>1005395</v>
      </c>
      <c r="O65" s="4">
        <v>1575</v>
      </c>
      <c r="P65" s="3">
        <f t="shared" si="2"/>
        <v>638.34603174603171</v>
      </c>
      <c r="Q65" s="5">
        <v>-2.78025449519201E-2</v>
      </c>
      <c r="R65" s="6">
        <f t="shared" si="0"/>
        <v>2.479147223725014E-4</v>
      </c>
      <c r="S65" s="6" t="s">
        <v>515</v>
      </c>
      <c r="T65" s="6"/>
    </row>
    <row r="66" spans="1:20">
      <c r="A66" t="str">
        <f>row__2[[#This Row],[Company_Name]]&amp;" "&amp;row__2[[#This Row],[Year]]</f>
        <v>Alectra Utilities Corporation 2022</v>
      </c>
      <c r="B66" t="s">
        <v>16</v>
      </c>
      <c r="C66">
        <v>2022</v>
      </c>
      <c r="D66" t="s">
        <v>17</v>
      </c>
      <c r="E66" t="s">
        <v>20</v>
      </c>
      <c r="F66">
        <v>57662.45</v>
      </c>
      <c r="G66">
        <v>661318</v>
      </c>
      <c r="H66">
        <v>1711</v>
      </c>
      <c r="L66" s="2">
        <f t="shared" si="5"/>
        <v>2015</v>
      </c>
      <c r="M66" t="s">
        <v>94</v>
      </c>
      <c r="N66" s="3" cm="1">
        <f t="array" ref="N66">SUM(_xlfn._xlws.FILTER(row__2[Annual_Billings_-_USoA_4080_-_Dollars],$A$2:$A$3880=$M66))</f>
        <v>793515.51</v>
      </c>
      <c r="O66" s="4">
        <v>2528</v>
      </c>
      <c r="P66" s="3">
        <f t="shared" si="2"/>
        <v>313.89062895569623</v>
      </c>
      <c r="Q66" s="5">
        <v>-7.8263956188007994E-2</v>
      </c>
      <c r="R66" s="6">
        <f t="shared" ref="R66:R129" si="6">$O66/VLOOKUP($L66,$U$2:$Y$9,5,FALSE)</f>
        <v>4.2190881695966634E-4</v>
      </c>
      <c r="S66" s="6">
        <v>0</v>
      </c>
      <c r="T66" s="6"/>
    </row>
    <row r="67" spans="1:20">
      <c r="A67" t="str">
        <f>row__2[[#This Row],[Company_Name]]&amp;" "&amp;row__2[[#This Row],[Year]]</f>
        <v>Alectra Utilities Corporation 2022</v>
      </c>
      <c r="B67" t="s">
        <v>16</v>
      </c>
      <c r="C67">
        <v>2022</v>
      </c>
      <c r="D67" t="s">
        <v>17</v>
      </c>
      <c r="E67" t="s">
        <v>22</v>
      </c>
      <c r="F67">
        <v>8502555.7100000009</v>
      </c>
      <c r="G67">
        <v>95722719</v>
      </c>
      <c r="H67">
        <v>268723</v>
      </c>
      <c r="L67" s="2">
        <f t="shared" si="5"/>
        <v>2016</v>
      </c>
      <c r="M67" t="s">
        <v>95</v>
      </c>
      <c r="N67" s="3" cm="1">
        <f t="array" ref="N67">SUM(_xlfn._xlws.FILTER(row__2[Annual_Billings_-_USoA_4080_-_Dollars],$A$2:$A$3880=$M67))</f>
        <v>824124.84000000008</v>
      </c>
      <c r="O67" s="4">
        <v>2712</v>
      </c>
      <c r="P67" s="3">
        <f t="shared" ref="P67:P130" si="7">N67/O67</f>
        <v>303.88084070796464</v>
      </c>
      <c r="Q67" s="5">
        <v>-5.6837690441451899E-2</v>
      </c>
      <c r="R67" s="6">
        <f t="shared" si="6"/>
        <v>4.4881030516121922E-4</v>
      </c>
      <c r="S67" s="6">
        <v>0</v>
      </c>
      <c r="T67" s="6"/>
    </row>
    <row r="68" spans="1:20">
      <c r="A68" t="str">
        <f>row__2[[#This Row],[Company_Name]]&amp;" "&amp;row__2[[#This Row],[Year]]</f>
        <v>Alectra Utilities Corporation 2022</v>
      </c>
      <c r="B68" t="s">
        <v>16</v>
      </c>
      <c r="C68">
        <v>2022</v>
      </c>
      <c r="D68" t="s">
        <v>17</v>
      </c>
      <c r="E68" t="s">
        <v>24</v>
      </c>
      <c r="F68">
        <v>2079233.54</v>
      </c>
      <c r="G68">
        <v>45148090</v>
      </c>
      <c r="H68">
        <v>0</v>
      </c>
      <c r="L68" s="2">
        <f t="shared" si="5"/>
        <v>2017</v>
      </c>
      <c r="M68" t="s">
        <v>96</v>
      </c>
      <c r="N68" s="3" cm="1">
        <f t="array" ref="N68">SUM(_xlfn._xlws.FILTER(row__2[Annual_Billings_-_USoA_4080_-_Dollars],$A$2:$A$3880=$M68))</f>
        <v>853967.64</v>
      </c>
      <c r="O68" s="4">
        <v>2815</v>
      </c>
      <c r="P68" s="3">
        <f t="shared" si="7"/>
        <v>303.36328241563058</v>
      </c>
      <c r="Q68" s="5">
        <v>-8.6380990063142496E-2</v>
      </c>
      <c r="R68" s="6">
        <f t="shared" si="6"/>
        <v>4.6174602328413782E-4</v>
      </c>
      <c r="S68" s="6">
        <v>0.13793103448275865</v>
      </c>
      <c r="T68" s="6"/>
    </row>
    <row r="69" spans="1:20">
      <c r="A69" t="str">
        <f>row__2[[#This Row],[Company_Name]]&amp;" "&amp;row__2[[#This Row],[Year]]</f>
        <v>Alectra Utilities Corporation 2022</v>
      </c>
      <c r="B69" t="s">
        <v>16</v>
      </c>
      <c r="C69">
        <v>2022</v>
      </c>
      <c r="D69" t="s">
        <v>8</v>
      </c>
      <c r="E69" t="s">
        <v>26</v>
      </c>
      <c r="F69">
        <v>85614256.760000005</v>
      </c>
      <c r="G69">
        <v>2762054085</v>
      </c>
      <c r="H69">
        <v>0</v>
      </c>
      <c r="L69" s="2">
        <f t="shared" si="5"/>
        <v>2018</v>
      </c>
      <c r="M69" t="s">
        <v>97</v>
      </c>
      <c r="N69" s="3" cm="1">
        <f t="array" ref="N69">SUM(_xlfn._xlws.FILTER(row__2[Annual_Billings_-_USoA_4080_-_Dollars],$A$2:$A$3880=$M69))</f>
        <v>1057155.1299999999</v>
      </c>
      <c r="O69" s="4">
        <v>2880</v>
      </c>
      <c r="P69" s="3">
        <f t="shared" si="7"/>
        <v>367.06775347222219</v>
      </c>
      <c r="Q69" s="5">
        <v>-8.7822033914462805E-3</v>
      </c>
      <c r="R69" s="6">
        <f t="shared" si="6"/>
        <v>4.6808459458835697E-4</v>
      </c>
      <c r="S69" s="6">
        <v>0.10714285714285712</v>
      </c>
      <c r="T69" s="6"/>
    </row>
    <row r="70" spans="1:20">
      <c r="A70" t="str">
        <f>row__2[[#This Row],[Company_Name]]&amp;" "&amp;row__2[[#This Row],[Year]]</f>
        <v>Alectra Utilities Corporation 2022</v>
      </c>
      <c r="B70" t="s">
        <v>16</v>
      </c>
      <c r="C70">
        <v>2022</v>
      </c>
      <c r="D70" t="s">
        <v>8</v>
      </c>
      <c r="E70" t="s">
        <v>28</v>
      </c>
      <c r="F70">
        <v>172015891.93000001</v>
      </c>
      <c r="G70">
        <v>13138970081</v>
      </c>
      <c r="H70">
        <v>34324029</v>
      </c>
      <c r="L70" s="2">
        <f t="shared" si="5"/>
        <v>2019</v>
      </c>
      <c r="M70" t="s">
        <v>98</v>
      </c>
      <c r="N70" s="3" cm="1">
        <f t="array" ref="N70">SUM(_xlfn._xlws.FILTER(row__2[Annual_Billings_-_USoA_4080_-_Dollars],$A$2:$A$3880=$M70))</f>
        <v>1129130.58</v>
      </c>
      <c r="O70" s="4">
        <v>2959</v>
      </c>
      <c r="P70" s="3">
        <f t="shared" si="7"/>
        <v>381.59194998310244</v>
      </c>
      <c r="Q70" s="5">
        <v>1.02513214837199E-2</v>
      </c>
      <c r="R70" s="6">
        <f t="shared" si="6"/>
        <v>4.7729817295937287E-4</v>
      </c>
      <c r="S70" s="6">
        <v>8.2568807339449532E-2</v>
      </c>
      <c r="T70" s="6"/>
    </row>
    <row r="71" spans="1:20">
      <c r="A71" t="str">
        <f>row__2[[#This Row],[Company_Name]]&amp;" "&amp;row__2[[#This Row],[Year]]</f>
        <v>Alectra Utilities Corporation 2022</v>
      </c>
      <c r="B71" t="s">
        <v>16</v>
      </c>
      <c r="C71">
        <v>2022</v>
      </c>
      <c r="D71" t="s">
        <v>8</v>
      </c>
      <c r="E71" t="s">
        <v>30</v>
      </c>
      <c r="F71">
        <v>14246878.640000001</v>
      </c>
      <c r="G71">
        <v>2764679311</v>
      </c>
      <c r="H71">
        <v>5004235</v>
      </c>
      <c r="L71" s="2">
        <f t="shared" si="5"/>
        <v>2020</v>
      </c>
      <c r="M71" t="s">
        <v>99</v>
      </c>
      <c r="N71" s="3" cm="1">
        <f t="array" ref="N71">SUM(_xlfn._xlws.FILTER(row__2[Annual_Billings_-_USoA_4080_-_Dollars],$A$2:$A$3880=$M71))</f>
        <v>1185338.17</v>
      </c>
      <c r="O71" s="4">
        <v>3008</v>
      </c>
      <c r="P71" s="3">
        <f t="shared" si="7"/>
        <v>394.0618916223404</v>
      </c>
      <c r="Q71" s="5">
        <v>2.3543573910009899E-2</v>
      </c>
      <c r="R71" s="6">
        <f t="shared" si="6"/>
        <v>4.8126783354916785E-4</v>
      </c>
      <c r="S71" s="6">
        <v>5.6603773584905655E-2</v>
      </c>
      <c r="T71" s="6"/>
    </row>
    <row r="72" spans="1:20">
      <c r="A72" t="str">
        <f>row__2[[#This Row],[Company_Name]]&amp;" "&amp;row__2[[#This Row],[Year]]</f>
        <v>Alectra Utilities Corporation 2022</v>
      </c>
      <c r="B72" t="s">
        <v>16</v>
      </c>
      <c r="C72">
        <v>2022</v>
      </c>
      <c r="D72" t="s">
        <v>8</v>
      </c>
      <c r="E72" t="s">
        <v>32</v>
      </c>
      <c r="F72">
        <v>324202197.07999998</v>
      </c>
      <c r="G72">
        <v>8173180532</v>
      </c>
      <c r="H72">
        <v>0</v>
      </c>
      <c r="L72" s="2">
        <f t="shared" si="5"/>
        <v>2021</v>
      </c>
      <c r="M72" t="s">
        <v>100</v>
      </c>
      <c r="N72" s="3" cm="1">
        <f t="array" ref="N72">SUM(_xlfn._xlws.FILTER(row__2[Annual_Billings_-_USoA_4080_-_Dollars],$A$2:$A$3880=$M72))</f>
        <v>1224218.05</v>
      </c>
      <c r="O72" s="4">
        <v>3051</v>
      </c>
      <c r="P72" s="3">
        <f t="shared" si="7"/>
        <v>401.25140937397578</v>
      </c>
      <c r="Q72" s="5">
        <v>4.2454325949103498E-2</v>
      </c>
      <c r="R72" s="6">
        <f t="shared" si="6"/>
        <v>4.8468785133316166E-4</v>
      </c>
      <c r="S72" s="6">
        <v>2.9126213592233007E-2</v>
      </c>
      <c r="T72" s="6"/>
    </row>
    <row r="73" spans="1:20">
      <c r="A73" t="str">
        <f>row__2[[#This Row],[Company_Name]]&amp;" "&amp;row__2[[#This Row],[Year]]</f>
        <v>Alectra Utilities Corporation 2022</v>
      </c>
      <c r="B73" t="s">
        <v>16</v>
      </c>
      <c r="C73">
        <v>2022</v>
      </c>
      <c r="D73" t="s">
        <v>8</v>
      </c>
      <c r="E73" t="s">
        <v>34</v>
      </c>
      <c r="F73">
        <v>0</v>
      </c>
      <c r="G73">
        <v>0</v>
      </c>
      <c r="H73">
        <v>0</v>
      </c>
      <c r="L73" s="2">
        <f t="shared" si="5"/>
        <v>2022</v>
      </c>
      <c r="M73" t="s">
        <v>101</v>
      </c>
      <c r="N73" s="3" cm="1">
        <f t="array" ref="N73">SUM(_xlfn._xlws.FILTER(row__2[Annual_Billings_-_USoA_4080_-_Dollars],$A$2:$A$3880=$M73))</f>
        <v>1278993.72</v>
      </c>
      <c r="O73" s="4">
        <v>3181</v>
      </c>
      <c r="P73" s="3">
        <f t="shared" si="7"/>
        <v>402.07284501729015</v>
      </c>
      <c r="Q73" s="5">
        <v>6.9434023014521506E-2</v>
      </c>
      <c r="R73" s="6">
        <f t="shared" si="6"/>
        <v>5.007090361059854E-4</v>
      </c>
      <c r="S73" s="6" t="s">
        <v>515</v>
      </c>
      <c r="T73" s="6"/>
    </row>
    <row r="74" spans="1:20">
      <c r="A74" t="str">
        <f>row__2[[#This Row],[Company_Name]]&amp;" "&amp;row__2[[#This Row],[Year]]</f>
        <v>Algoma Power Inc. 2015</v>
      </c>
      <c r="B74" t="s">
        <v>102</v>
      </c>
      <c r="C74">
        <v>2015</v>
      </c>
      <c r="D74" t="s">
        <v>17</v>
      </c>
      <c r="E74" t="s">
        <v>18</v>
      </c>
      <c r="F74">
        <v>0</v>
      </c>
      <c r="G74">
        <v>0</v>
      </c>
      <c r="H74">
        <v>0</v>
      </c>
      <c r="L74" s="2">
        <f t="shared" si="5"/>
        <v>2015</v>
      </c>
      <c r="M74" t="s">
        <v>103</v>
      </c>
      <c r="N74" s="3" cm="1">
        <f t="array" ref="N74">SUM(_xlfn._xlws.FILTER(row__2[Annual_Billings_-_USoA_4080_-_Dollars],$A$2:$A$3880=$M74))</f>
        <v>3326197.77</v>
      </c>
      <c r="O74" s="4">
        <v>14760</v>
      </c>
      <c r="P74" s="3">
        <f t="shared" si="7"/>
        <v>225.35215243902439</v>
      </c>
      <c r="Q74" s="5">
        <v>1.5970488567794702E-2</v>
      </c>
      <c r="R74" s="6">
        <f t="shared" si="6"/>
        <v>2.4633600230714696E-3</v>
      </c>
      <c r="S74" s="6">
        <v>0.38650306748466262</v>
      </c>
      <c r="T74" s="6"/>
    </row>
    <row r="75" spans="1:20">
      <c r="A75" t="str">
        <f>row__2[[#This Row],[Company_Name]]&amp;" "&amp;row__2[[#This Row],[Year]]</f>
        <v>Algoma Power Inc. 2015</v>
      </c>
      <c r="B75" t="s">
        <v>102</v>
      </c>
      <c r="C75">
        <v>2015</v>
      </c>
      <c r="D75" t="s">
        <v>17</v>
      </c>
      <c r="E75" t="s">
        <v>20</v>
      </c>
      <c r="F75">
        <v>0</v>
      </c>
      <c r="G75">
        <v>0</v>
      </c>
      <c r="H75">
        <v>0</v>
      </c>
      <c r="L75" s="2">
        <f t="shared" ref="L75:L138" si="8">L67</f>
        <v>2016</v>
      </c>
      <c r="M75" t="s">
        <v>104</v>
      </c>
      <c r="N75" s="3" cm="1">
        <f t="array" ref="N75">SUM(_xlfn._xlws.FILTER(row__2[Annual_Billings_-_USoA_4080_-_Dollars],$A$2:$A$3880=$M75))</f>
        <v>3271169</v>
      </c>
      <c r="O75" s="4">
        <v>14772</v>
      </c>
      <c r="P75" s="3">
        <f t="shared" si="7"/>
        <v>221.44388031410776</v>
      </c>
      <c r="Q75" s="5">
        <v>-7.3051350459519297E-3</v>
      </c>
      <c r="R75" s="6">
        <f t="shared" si="6"/>
        <v>2.4446260427144284E-3</v>
      </c>
      <c r="S75" s="6">
        <v>0.34210526315789475</v>
      </c>
      <c r="T75" s="6"/>
    </row>
    <row r="76" spans="1:20">
      <c r="A76" t="str">
        <f>row__2[[#This Row],[Company_Name]]&amp;" "&amp;row__2[[#This Row],[Year]]</f>
        <v>Algoma Power Inc. 2015</v>
      </c>
      <c r="B76" t="s">
        <v>102</v>
      </c>
      <c r="C76">
        <v>2015</v>
      </c>
      <c r="D76" t="s">
        <v>17</v>
      </c>
      <c r="E76" t="s">
        <v>22</v>
      </c>
      <c r="F76">
        <v>147133.18</v>
      </c>
      <c r="G76">
        <v>742696.3</v>
      </c>
      <c r="H76">
        <v>0</v>
      </c>
      <c r="L76" s="2">
        <f t="shared" si="8"/>
        <v>2017</v>
      </c>
      <c r="M76" t="s">
        <v>105</v>
      </c>
      <c r="N76" s="3" cm="1">
        <f t="array" ref="N76">SUM(_xlfn._xlws.FILTER(row__2[Annual_Billings_-_USoA_4080_-_Dollars],$A$2:$A$3880=$M76))</f>
        <v>3259416.09</v>
      </c>
      <c r="O76" s="4">
        <v>14962</v>
      </c>
      <c r="P76" s="3">
        <f t="shared" si="7"/>
        <v>217.84628325090227</v>
      </c>
      <c r="Q76" s="5">
        <v>2.36694749770694E-2</v>
      </c>
      <c r="R76" s="6">
        <f t="shared" si="6"/>
        <v>2.4542252221588881E-3</v>
      </c>
      <c r="S76" s="6">
        <v>0.30069930069930073</v>
      </c>
      <c r="T76" s="6"/>
    </row>
    <row r="77" spans="1:20">
      <c r="A77" t="str">
        <f>row__2[[#This Row],[Company_Name]]&amp;" "&amp;row__2[[#This Row],[Year]]</f>
        <v>Algoma Power Inc. 2015</v>
      </c>
      <c r="B77" t="s">
        <v>102</v>
      </c>
      <c r="C77">
        <v>2015</v>
      </c>
      <c r="D77" t="s">
        <v>17</v>
      </c>
      <c r="E77" t="s">
        <v>24</v>
      </c>
      <c r="F77">
        <v>0</v>
      </c>
      <c r="G77">
        <v>0</v>
      </c>
      <c r="H77">
        <v>0</v>
      </c>
      <c r="L77" s="2">
        <f t="shared" si="8"/>
        <v>2018</v>
      </c>
      <c r="M77" t="s">
        <v>106</v>
      </c>
      <c r="N77" s="3" cm="1">
        <f t="array" ref="N77">SUM(_xlfn._xlws.FILTER(row__2[Annual_Billings_-_USoA_4080_-_Dollars],$A$2:$A$3880=$M77))</f>
        <v>3463642.66</v>
      </c>
      <c r="O77" s="4">
        <v>15411</v>
      </c>
      <c r="P77" s="3">
        <f t="shared" si="7"/>
        <v>224.75132437869055</v>
      </c>
      <c r="Q77" s="5">
        <v>7.3878918310182701E-2</v>
      </c>
      <c r="R77" s="6">
        <f t="shared" si="6"/>
        <v>2.5047401691670728E-3</v>
      </c>
      <c r="S77" s="6">
        <v>0.25925925925925924</v>
      </c>
      <c r="T77" s="6"/>
    </row>
    <row r="78" spans="1:20">
      <c r="A78" t="str">
        <f>row__2[[#This Row],[Company_Name]]&amp;" "&amp;row__2[[#This Row],[Year]]</f>
        <v>Algoma Power Inc. 2015</v>
      </c>
      <c r="B78" t="s">
        <v>102</v>
      </c>
      <c r="C78">
        <v>2015</v>
      </c>
      <c r="D78" t="s">
        <v>8</v>
      </c>
      <c r="E78" t="s">
        <v>26</v>
      </c>
      <c r="F78">
        <v>0</v>
      </c>
      <c r="G78">
        <v>0</v>
      </c>
      <c r="H78">
        <v>0</v>
      </c>
      <c r="L78" s="2">
        <f t="shared" si="8"/>
        <v>2019</v>
      </c>
      <c r="M78" t="s">
        <v>107</v>
      </c>
      <c r="N78" s="3" cm="1">
        <f t="array" ref="N78">SUM(_xlfn._xlws.FILTER(row__2[Annual_Billings_-_USoA_4080_-_Dollars],$A$2:$A$3880=$M78))</f>
        <v>3715383.57</v>
      </c>
      <c r="O78" s="4">
        <v>15534</v>
      </c>
      <c r="P78" s="3">
        <f t="shared" si="7"/>
        <v>239.17751834685205</v>
      </c>
      <c r="Q78" s="5">
        <v>8.8373412871553102E-3</v>
      </c>
      <c r="R78" s="6">
        <f t="shared" si="6"/>
        <v>2.5056944301287253E-3</v>
      </c>
      <c r="S78" s="6">
        <v>0.21875000000000003</v>
      </c>
      <c r="T78" s="6"/>
    </row>
    <row r="79" spans="1:20">
      <c r="A79" t="str">
        <f>row__2[[#This Row],[Company_Name]]&amp;" "&amp;row__2[[#This Row],[Year]]</f>
        <v>Algoma Power Inc. 2015</v>
      </c>
      <c r="B79" t="s">
        <v>102</v>
      </c>
      <c r="C79">
        <v>2015</v>
      </c>
      <c r="D79" t="s">
        <v>8</v>
      </c>
      <c r="E79" t="s">
        <v>28</v>
      </c>
      <c r="F79">
        <v>4012384.08</v>
      </c>
      <c r="G79">
        <v>86528983.680000007</v>
      </c>
      <c r="H79">
        <v>208261</v>
      </c>
      <c r="L79" s="2">
        <f t="shared" si="8"/>
        <v>2020</v>
      </c>
      <c r="M79" t="s">
        <v>108</v>
      </c>
      <c r="N79" s="3" cm="1">
        <f t="array" ref="N79">SUM(_xlfn._xlws.FILTER(row__2[Annual_Billings_-_USoA_4080_-_Dollars],$A$2:$A$3880=$M79))</f>
        <v>3561243.9299999997</v>
      </c>
      <c r="O79" s="4">
        <v>15741</v>
      </c>
      <c r="P79" s="3">
        <f t="shared" si="7"/>
        <v>226.24000571755286</v>
      </c>
      <c r="Q79" s="5">
        <v>2.97698712786225E-2</v>
      </c>
      <c r="R79" s="6">
        <f t="shared" si="6"/>
        <v>2.5184963324127166E-3</v>
      </c>
      <c r="S79" s="6">
        <v>0.17355371900826447</v>
      </c>
      <c r="T79" s="6"/>
    </row>
    <row r="80" spans="1:20">
      <c r="A80" t="str">
        <f>row__2[[#This Row],[Company_Name]]&amp;" "&amp;row__2[[#This Row],[Year]]</f>
        <v>Algoma Power Inc. 2015</v>
      </c>
      <c r="B80" t="s">
        <v>102</v>
      </c>
      <c r="C80">
        <v>2015</v>
      </c>
      <c r="D80" t="s">
        <v>8</v>
      </c>
      <c r="E80" t="s">
        <v>30</v>
      </c>
      <c r="F80">
        <v>0</v>
      </c>
      <c r="G80">
        <v>0</v>
      </c>
      <c r="H80">
        <v>0</v>
      </c>
      <c r="L80" s="2">
        <f t="shared" si="8"/>
        <v>2021</v>
      </c>
      <c r="M80" t="s">
        <v>109</v>
      </c>
      <c r="N80" s="3" cm="1">
        <f t="array" ref="N80">SUM(_xlfn._xlws.FILTER(row__2[Annual_Billings_-_USoA_4080_-_Dollars],$A$2:$A$3880=$M80))</f>
        <v>3731584.5700000003</v>
      </c>
      <c r="O80" s="4">
        <v>15360</v>
      </c>
      <c r="P80" s="3">
        <f t="shared" si="7"/>
        <v>242.94170377604169</v>
      </c>
      <c r="Q80" s="5">
        <v>2.1469853832834101E-2</v>
      </c>
      <c r="R80" s="6">
        <f t="shared" si="6"/>
        <v>2.440119762857215E-3</v>
      </c>
      <c r="S80" s="6">
        <v>0.13793103448275865</v>
      </c>
      <c r="T80" s="6"/>
    </row>
    <row r="81" spans="1:20">
      <c r="A81" t="str">
        <f>row__2[[#This Row],[Company_Name]]&amp;" "&amp;row__2[[#This Row],[Year]]</f>
        <v>Algoma Power Inc. 2015</v>
      </c>
      <c r="B81" t="s">
        <v>102</v>
      </c>
      <c r="C81">
        <v>2015</v>
      </c>
      <c r="D81" t="s">
        <v>8</v>
      </c>
      <c r="E81" t="s">
        <v>32</v>
      </c>
      <c r="F81">
        <v>18511055.420000002</v>
      </c>
      <c r="G81">
        <v>113874890.45999999</v>
      </c>
      <c r="H81">
        <v>0</v>
      </c>
      <c r="L81" s="2">
        <f t="shared" si="8"/>
        <v>2022</v>
      </c>
      <c r="M81" t="s">
        <v>110</v>
      </c>
      <c r="N81" s="3" cm="1">
        <f t="array" ref="N81">SUM(_xlfn._xlws.FILTER(row__2[Annual_Billings_-_USoA_4080_-_Dollars],$A$2:$A$3880=$M81))</f>
        <v>3704271.46</v>
      </c>
      <c r="O81" s="4">
        <v>15623</v>
      </c>
      <c r="P81" s="3">
        <f t="shared" si="7"/>
        <v>237.10372271650772</v>
      </c>
      <c r="Q81" s="5">
        <v>-0.106332379147135</v>
      </c>
      <c r="R81" s="6">
        <f t="shared" si="6"/>
        <v>2.4591566397622788E-3</v>
      </c>
      <c r="S81" s="6" t="s">
        <v>515</v>
      </c>
      <c r="T81" s="6"/>
    </row>
    <row r="82" spans="1:20">
      <c r="A82" t="str">
        <f>row__2[[#This Row],[Company_Name]]&amp;" "&amp;row__2[[#This Row],[Year]]</f>
        <v>Algoma Power Inc. 2015</v>
      </c>
      <c r="B82" t="s">
        <v>102</v>
      </c>
      <c r="C82">
        <v>2015</v>
      </c>
      <c r="D82" t="s">
        <v>8</v>
      </c>
      <c r="E82" t="s">
        <v>34</v>
      </c>
      <c r="F82">
        <v>0</v>
      </c>
      <c r="G82">
        <v>0</v>
      </c>
      <c r="H82">
        <v>0</v>
      </c>
      <c r="L82" s="2">
        <f t="shared" si="8"/>
        <v>2015</v>
      </c>
      <c r="M82" t="s">
        <v>111</v>
      </c>
      <c r="N82" s="3" cm="1">
        <f t="array" ref="N82">SUM(_xlfn._xlws.FILTER(row__2[Annual_Billings_-_USoA_4080_-_Dollars],$A$2:$A$3880=$M82))</f>
        <v>72281981</v>
      </c>
      <c r="O82" s="4">
        <v>203741</v>
      </c>
      <c r="P82" s="3">
        <f t="shared" si="7"/>
        <v>354.77385994964197</v>
      </c>
      <c r="Q82" s="5">
        <v>1.7550027436081599E-3</v>
      </c>
      <c r="R82" s="6">
        <f t="shared" si="6"/>
        <v>3.400321371684311E-2</v>
      </c>
      <c r="S82" s="6">
        <v>0.52380952380952384</v>
      </c>
      <c r="T82" s="6"/>
    </row>
    <row r="83" spans="1:20">
      <c r="A83" t="str">
        <f>row__2[[#This Row],[Company_Name]]&amp;" "&amp;row__2[[#This Row],[Year]]</f>
        <v>Algoma Power Inc. 2016</v>
      </c>
      <c r="B83" t="s">
        <v>102</v>
      </c>
      <c r="C83">
        <v>2016</v>
      </c>
      <c r="D83" t="s">
        <v>17</v>
      </c>
      <c r="E83" t="s">
        <v>18</v>
      </c>
      <c r="F83">
        <v>0</v>
      </c>
      <c r="G83">
        <v>0</v>
      </c>
      <c r="H83">
        <v>0</v>
      </c>
      <c r="L83" s="2">
        <f t="shared" si="8"/>
        <v>2016</v>
      </c>
      <c r="M83" t="s">
        <v>112</v>
      </c>
      <c r="N83" s="3" cm="1">
        <f t="array" ref="N83">SUM(_xlfn._xlws.FILTER(row__2[Annual_Billings_-_USoA_4080_-_Dollars],$A$2:$A$3880=$M83))</f>
        <v>74313859</v>
      </c>
      <c r="O83" s="4">
        <v>205383</v>
      </c>
      <c r="P83" s="3">
        <f t="shared" si="7"/>
        <v>361.83062376146029</v>
      </c>
      <c r="Q83" s="5">
        <v>2.14928274460693E-4</v>
      </c>
      <c r="R83" s="6">
        <f t="shared" si="6"/>
        <v>3.3988940599161757E-2</v>
      </c>
      <c r="S83" s="6">
        <v>0.52830188679245282</v>
      </c>
      <c r="T83" s="6"/>
    </row>
    <row r="84" spans="1:20">
      <c r="A84" t="str">
        <f>row__2[[#This Row],[Company_Name]]&amp;" "&amp;row__2[[#This Row],[Year]]</f>
        <v>Algoma Power Inc. 2016</v>
      </c>
      <c r="B84" t="s">
        <v>102</v>
      </c>
      <c r="C84">
        <v>2016</v>
      </c>
      <c r="D84" t="s">
        <v>17</v>
      </c>
      <c r="E84" t="s">
        <v>20</v>
      </c>
      <c r="F84">
        <v>0</v>
      </c>
      <c r="G84">
        <v>0</v>
      </c>
      <c r="H84">
        <v>0</v>
      </c>
      <c r="L84" s="2">
        <f t="shared" si="8"/>
        <v>2017</v>
      </c>
      <c r="M84" t="s">
        <v>113</v>
      </c>
      <c r="N84" s="3" cm="1">
        <f t="array" ref="N84">SUM(_xlfn._xlws.FILTER(row__2[Annual_Billings_-_USoA_4080_-_Dollars],$A$2:$A$3880=$M84))</f>
        <v>75624370</v>
      </c>
      <c r="O84" s="4">
        <v>207189</v>
      </c>
      <c r="P84" s="3">
        <f t="shared" si="7"/>
        <v>365.00185820675807</v>
      </c>
      <c r="Q84" s="5">
        <v>-2.9272095345869802E-3</v>
      </c>
      <c r="R84" s="6">
        <f t="shared" si="6"/>
        <v>3.3985327466507009E-2</v>
      </c>
      <c r="S84" s="6">
        <v>0.51219512195121952</v>
      </c>
      <c r="T84" s="6"/>
    </row>
    <row r="85" spans="1:20">
      <c r="A85" t="str">
        <f>row__2[[#This Row],[Company_Name]]&amp;" "&amp;row__2[[#This Row],[Year]]</f>
        <v>Algoma Power Inc. 2016</v>
      </c>
      <c r="B85" t="s">
        <v>102</v>
      </c>
      <c r="C85">
        <v>2016</v>
      </c>
      <c r="D85" t="s">
        <v>17</v>
      </c>
      <c r="E85" t="s">
        <v>22</v>
      </c>
      <c r="F85">
        <v>144515.9</v>
      </c>
      <c r="G85">
        <v>584575.4</v>
      </c>
      <c r="H85">
        <v>0</v>
      </c>
      <c r="L85" s="2">
        <f t="shared" si="8"/>
        <v>2018</v>
      </c>
      <c r="M85" t="s">
        <v>114</v>
      </c>
      <c r="N85" s="3" cm="1">
        <f t="array" ref="N85">SUM(_xlfn._xlws.FILTER(row__2[Annual_Billings_-_USoA_4080_-_Dollars],$A$2:$A$3880=$M85))</f>
        <v>78707449</v>
      </c>
      <c r="O85" s="4">
        <v>209683</v>
      </c>
      <c r="P85" s="3">
        <f t="shared" si="7"/>
        <v>375.36399708130847</v>
      </c>
      <c r="Q85" s="5">
        <v>4.7223255841105597E-3</v>
      </c>
      <c r="R85" s="6">
        <f t="shared" si="6"/>
        <v>3.4079646544121683E-2</v>
      </c>
      <c r="S85" s="6">
        <v>0.51219512195121952</v>
      </c>
      <c r="T85" s="6"/>
    </row>
    <row r="86" spans="1:20">
      <c r="A86" t="str">
        <f>row__2[[#This Row],[Company_Name]]&amp;" "&amp;row__2[[#This Row],[Year]]</f>
        <v>Algoma Power Inc. 2016</v>
      </c>
      <c r="B86" t="s">
        <v>102</v>
      </c>
      <c r="C86">
        <v>2016</v>
      </c>
      <c r="D86" t="s">
        <v>17</v>
      </c>
      <c r="E86" t="s">
        <v>24</v>
      </c>
      <c r="F86">
        <v>0</v>
      </c>
      <c r="G86">
        <v>0</v>
      </c>
      <c r="H86">
        <v>0</v>
      </c>
      <c r="L86" s="2">
        <f t="shared" si="8"/>
        <v>2019</v>
      </c>
      <c r="M86" t="s">
        <v>115</v>
      </c>
      <c r="N86" s="3" cm="1">
        <f t="array" ref="N86">SUM(_xlfn._xlws.FILTER(row__2[Annual_Billings_-_USoA_4080_-_Dollars],$A$2:$A$3880=$M86))</f>
        <v>77127067</v>
      </c>
      <c r="O86" s="4">
        <v>212923</v>
      </c>
      <c r="P86" s="3">
        <f t="shared" si="7"/>
        <v>362.22985304546717</v>
      </c>
      <c r="Q86" s="5">
        <v>-5.1092555224595299E-2</v>
      </c>
      <c r="R86" s="6">
        <f t="shared" si="6"/>
        <v>3.4345305468411136E-2</v>
      </c>
      <c r="S86" s="6">
        <v>0.47643979057591623</v>
      </c>
      <c r="T86" s="6"/>
    </row>
    <row r="87" spans="1:20">
      <c r="A87" t="str">
        <f>row__2[[#This Row],[Company_Name]]&amp;" "&amp;row__2[[#This Row],[Year]]</f>
        <v>Algoma Power Inc. 2016</v>
      </c>
      <c r="B87" t="s">
        <v>102</v>
      </c>
      <c r="C87">
        <v>2016</v>
      </c>
      <c r="D87" t="s">
        <v>8</v>
      </c>
      <c r="E87" t="s">
        <v>26</v>
      </c>
      <c r="F87">
        <v>0</v>
      </c>
      <c r="G87">
        <v>0</v>
      </c>
      <c r="H87">
        <v>0</v>
      </c>
      <c r="L87" s="2">
        <f t="shared" si="8"/>
        <v>2020</v>
      </c>
      <c r="M87" t="s">
        <v>116</v>
      </c>
      <c r="N87" s="3" cm="1">
        <f t="array" ref="N87">SUM(_xlfn._xlws.FILTER(row__2[Annual_Billings_-_USoA_4080_-_Dollars],$A$2:$A$3880=$M87))</f>
        <v>78644534.99000001</v>
      </c>
      <c r="O87" s="4">
        <v>215379</v>
      </c>
      <c r="P87" s="3">
        <f t="shared" si="7"/>
        <v>365.14486087315851</v>
      </c>
      <c r="Q87" s="5">
        <v>-2.6330424752160801E-2</v>
      </c>
      <c r="R87" s="6">
        <f t="shared" si="6"/>
        <v>3.4459768857043292E-2</v>
      </c>
      <c r="S87" s="6">
        <v>0.51690821256038644</v>
      </c>
      <c r="T87" s="6"/>
    </row>
    <row r="88" spans="1:20">
      <c r="A88" t="str">
        <f>row__2[[#This Row],[Company_Name]]&amp;" "&amp;row__2[[#This Row],[Year]]</f>
        <v>Algoma Power Inc. 2016</v>
      </c>
      <c r="B88" t="s">
        <v>102</v>
      </c>
      <c r="C88">
        <v>2016</v>
      </c>
      <c r="D88" t="s">
        <v>8</v>
      </c>
      <c r="E88" t="s">
        <v>28</v>
      </c>
      <c r="F88">
        <v>4045308.26</v>
      </c>
      <c r="G88">
        <v>89578885.780000001</v>
      </c>
      <c r="H88">
        <v>217368.62</v>
      </c>
      <c r="L88" s="2">
        <f t="shared" si="8"/>
        <v>2021</v>
      </c>
      <c r="M88" t="s">
        <v>117</v>
      </c>
      <c r="N88" s="3" cm="1">
        <f t="array" ref="N88">SUM(_xlfn._xlws.FILTER(row__2[Annual_Billings_-_USoA_4080_-_Dollars],$A$2:$A$3880=$M88))</f>
        <v>81303913</v>
      </c>
      <c r="O88" s="4">
        <v>218003</v>
      </c>
      <c r="P88" s="3">
        <f t="shared" si="7"/>
        <v>372.94859703765542</v>
      </c>
      <c r="Q88" s="5">
        <v>-2.55940546259452E-2</v>
      </c>
      <c r="R88" s="6">
        <f t="shared" si="6"/>
        <v>3.4632384678526133E-2</v>
      </c>
      <c r="S88" s="6">
        <v>0.54128440366972486</v>
      </c>
      <c r="T88" s="6"/>
    </row>
    <row r="89" spans="1:20">
      <c r="A89" t="str">
        <f>row__2[[#This Row],[Company_Name]]&amp;" "&amp;row__2[[#This Row],[Year]]</f>
        <v>Algoma Power Inc. 2016</v>
      </c>
      <c r="B89" t="s">
        <v>102</v>
      </c>
      <c r="C89">
        <v>2016</v>
      </c>
      <c r="D89" t="s">
        <v>8</v>
      </c>
      <c r="E89" t="s">
        <v>30</v>
      </c>
      <c r="F89">
        <v>0</v>
      </c>
      <c r="G89">
        <v>0</v>
      </c>
      <c r="H89">
        <v>0</v>
      </c>
      <c r="L89" s="2">
        <f t="shared" si="8"/>
        <v>2022</v>
      </c>
      <c r="M89" t="s">
        <v>118</v>
      </c>
      <c r="N89" s="3" cm="1">
        <f t="array" ref="N89">SUM(_xlfn._xlws.FILTER(row__2[Annual_Billings_-_USoA_4080_-_Dollars],$A$2:$A$3880=$M89))</f>
        <v>82448460.719999999</v>
      </c>
      <c r="O89" s="4">
        <v>220934</v>
      </c>
      <c r="P89" s="3">
        <f t="shared" si="7"/>
        <v>373.18140584971076</v>
      </c>
      <c r="Q89" s="5">
        <v>-4.5731480999319202E-2</v>
      </c>
      <c r="R89" s="6">
        <f t="shared" si="6"/>
        <v>3.4776375411203951E-2</v>
      </c>
      <c r="S89" s="6" t="s">
        <v>515</v>
      </c>
      <c r="T89" s="6"/>
    </row>
    <row r="90" spans="1:20">
      <c r="A90" t="str">
        <f>row__2[[#This Row],[Company_Name]]&amp;" "&amp;row__2[[#This Row],[Year]]</f>
        <v>Algoma Power Inc. 2016</v>
      </c>
      <c r="B90" t="s">
        <v>102</v>
      </c>
      <c r="C90">
        <v>2016</v>
      </c>
      <c r="D90" t="s">
        <v>8</v>
      </c>
      <c r="E90" t="s">
        <v>32</v>
      </c>
      <c r="F90">
        <v>18520573.460000001</v>
      </c>
      <c r="G90">
        <v>107099603.73999999</v>
      </c>
      <c r="H90">
        <v>0</v>
      </c>
      <c r="L90" s="2">
        <f t="shared" si="8"/>
        <v>2015</v>
      </c>
      <c r="M90" t="s">
        <v>119</v>
      </c>
      <c r="N90" s="3" cm="1">
        <f t="array" ref="N90">SUM(_xlfn._xlws.FILTER(row__2[Annual_Billings_-_USoA_4080_-_Dollars],$A$2:$A$3880=$M90))</f>
        <v>71588767.450000003</v>
      </c>
      <c r="O90" s="4">
        <v>186950</v>
      </c>
      <c r="P90" s="3">
        <f t="shared" si="7"/>
        <v>382.93002112864406</v>
      </c>
      <c r="Q90" s="5">
        <v>-3.8117310546130099E-3</v>
      </c>
      <c r="R90" s="6">
        <f t="shared" si="6"/>
        <v>3.120089134913355E-2</v>
      </c>
      <c r="S90" s="6" t="s">
        <v>515</v>
      </c>
      <c r="T90" s="6"/>
    </row>
    <row r="91" spans="1:20">
      <c r="A91" t="str">
        <f>row__2[[#This Row],[Company_Name]]&amp;" "&amp;row__2[[#This Row],[Year]]</f>
        <v>Algoma Power Inc. 2016</v>
      </c>
      <c r="B91" t="s">
        <v>102</v>
      </c>
      <c r="C91">
        <v>2016</v>
      </c>
      <c r="D91" t="s">
        <v>8</v>
      </c>
      <c r="E91" t="s">
        <v>34</v>
      </c>
      <c r="F91">
        <v>0</v>
      </c>
      <c r="G91">
        <v>0</v>
      </c>
      <c r="H91">
        <v>0</v>
      </c>
      <c r="L91" s="2">
        <f t="shared" si="8"/>
        <v>2016</v>
      </c>
      <c r="M91" t="s">
        <v>120</v>
      </c>
      <c r="N91" s="3" cm="1">
        <f t="array" ref="N91">SUM(_xlfn._xlws.FILTER(row__2[Annual_Billings_-_USoA_4080_-_Dollars],$A$2:$A$3880=$M91))</f>
        <v>74384736.400000006</v>
      </c>
      <c r="O91" s="4">
        <v>189860</v>
      </c>
      <c r="P91" s="3">
        <f t="shared" si="7"/>
        <v>391.78729800905933</v>
      </c>
      <c r="Q91" s="5">
        <v>8.8014308208566698E-3</v>
      </c>
      <c r="R91" s="6">
        <f t="shared" si="6"/>
        <v>3.1420031171795385E-2</v>
      </c>
      <c r="S91" s="6" t="s">
        <v>515</v>
      </c>
      <c r="T91" s="6"/>
    </row>
    <row r="92" spans="1:20">
      <c r="A92" t="str">
        <f>row__2[[#This Row],[Company_Name]]&amp;" "&amp;row__2[[#This Row],[Year]]</f>
        <v>Algoma Power Inc. 2017</v>
      </c>
      <c r="B92" t="s">
        <v>102</v>
      </c>
      <c r="C92">
        <v>2017</v>
      </c>
      <c r="D92" t="s">
        <v>17</v>
      </c>
      <c r="E92" t="s">
        <v>18</v>
      </c>
      <c r="F92">
        <v>0</v>
      </c>
      <c r="G92">
        <v>0</v>
      </c>
      <c r="H92">
        <v>0</v>
      </c>
      <c r="L92" s="2">
        <f t="shared" si="8"/>
        <v>2017</v>
      </c>
      <c r="M92" t="s">
        <v>121</v>
      </c>
      <c r="N92" s="3" cm="1">
        <f t="array" ref="N92">SUM(_xlfn._xlws.FILTER(row__2[Annual_Billings_-_USoA_4080_-_Dollars],$A$2:$A$3880=$M92))</f>
        <v>74491236.340000004</v>
      </c>
      <c r="O92" s="4">
        <v>194176</v>
      </c>
      <c r="P92" s="3">
        <f t="shared" si="7"/>
        <v>383.62741193556366</v>
      </c>
      <c r="Q92" s="5">
        <v>-2.7938989135011401E-3</v>
      </c>
      <c r="R92" s="6">
        <f t="shared" si="6"/>
        <v>3.1850797803630815E-2</v>
      </c>
      <c r="S92" s="6" t="s">
        <v>515</v>
      </c>
      <c r="T92" s="6"/>
    </row>
    <row r="93" spans="1:20">
      <c r="A93" t="str">
        <f>row__2[[#This Row],[Company_Name]]&amp;" "&amp;row__2[[#This Row],[Year]]</f>
        <v>Algoma Power Inc. 2017</v>
      </c>
      <c r="B93" t="s">
        <v>102</v>
      </c>
      <c r="C93">
        <v>2017</v>
      </c>
      <c r="D93" t="s">
        <v>17</v>
      </c>
      <c r="E93" t="s">
        <v>20</v>
      </c>
      <c r="F93">
        <v>0</v>
      </c>
      <c r="G93">
        <v>0</v>
      </c>
      <c r="H93">
        <v>0</v>
      </c>
      <c r="L93" s="2">
        <f t="shared" si="8"/>
        <v>2018</v>
      </c>
      <c r="M93" t="s">
        <v>122</v>
      </c>
      <c r="N93" s="3" cm="1">
        <f t="array" ref="N93">SUM(_xlfn._xlws.FILTER(row__2[Annual_Billings_-_USoA_4080_-_Dollars],$A$2:$A$3880=$M93))</f>
        <v>77212349.030000001</v>
      </c>
      <c r="O93" s="4">
        <v>195418</v>
      </c>
      <c r="P93" s="3">
        <f t="shared" si="7"/>
        <v>395.11380236211608</v>
      </c>
      <c r="Q93" s="5">
        <v>-6.3682317062164397E-3</v>
      </c>
      <c r="R93" s="6">
        <f t="shared" si="6"/>
        <v>3.1761165036551228E-2</v>
      </c>
      <c r="S93" s="6" t="s">
        <v>515</v>
      </c>
      <c r="T93" s="6"/>
    </row>
    <row r="94" spans="1:20">
      <c r="A94" t="str">
        <f>row__2[[#This Row],[Company_Name]]&amp;" "&amp;row__2[[#This Row],[Year]]</f>
        <v>Algoma Power Inc. 2017</v>
      </c>
      <c r="B94" t="s">
        <v>102</v>
      </c>
      <c r="C94">
        <v>2017</v>
      </c>
      <c r="D94" t="s">
        <v>17</v>
      </c>
      <c r="E94" t="s">
        <v>22</v>
      </c>
      <c r="F94">
        <v>158081.82</v>
      </c>
      <c r="G94">
        <v>582536.69999999995</v>
      </c>
      <c r="H94">
        <v>0</v>
      </c>
      <c r="L94" s="2">
        <f t="shared" si="8"/>
        <v>2019</v>
      </c>
      <c r="M94" t="s">
        <v>123</v>
      </c>
      <c r="N94" s="3" cm="1">
        <f t="array" ref="N94">SUM(_xlfn._xlws.FILTER(row__2[Annual_Billings_-_USoA_4080_-_Dollars],$A$2:$A$3880=$M94))</f>
        <v>77374706.890000001</v>
      </c>
      <c r="O94" s="4">
        <v>197040</v>
      </c>
      <c r="P94" s="3">
        <f t="shared" si="7"/>
        <v>392.68527654283395</v>
      </c>
      <c r="Q94" s="5">
        <v>-1.3255707785676E-2</v>
      </c>
      <c r="R94" s="6">
        <f t="shared" si="6"/>
        <v>3.1783315985101326E-2</v>
      </c>
      <c r="S94" s="6" t="s">
        <v>515</v>
      </c>
      <c r="T94" s="6"/>
    </row>
    <row r="95" spans="1:20">
      <c r="A95" t="str">
        <f>row__2[[#This Row],[Company_Name]]&amp;" "&amp;row__2[[#This Row],[Year]]</f>
        <v>Algoma Power Inc. 2017</v>
      </c>
      <c r="B95" t="s">
        <v>102</v>
      </c>
      <c r="C95">
        <v>2017</v>
      </c>
      <c r="D95" t="s">
        <v>17</v>
      </c>
      <c r="E95" t="s">
        <v>24</v>
      </c>
      <c r="F95">
        <v>0</v>
      </c>
      <c r="G95">
        <v>0</v>
      </c>
      <c r="H95">
        <v>0</v>
      </c>
      <c r="L95" s="2">
        <f t="shared" si="8"/>
        <v>2020</v>
      </c>
      <c r="M95" t="s">
        <v>124</v>
      </c>
      <c r="N95" s="3" cm="1">
        <f t="array" ref="N95">SUM(_xlfn._xlws.FILTER(row__2[Annual_Billings_-_USoA_4080_-_Dollars],$A$2:$A$3880=$M95))</f>
        <v>77921728.719999999</v>
      </c>
      <c r="O95" s="4">
        <v>199138</v>
      </c>
      <c r="P95" s="3">
        <f t="shared" si="7"/>
        <v>391.29512559129847</v>
      </c>
      <c r="Q95" s="5">
        <v>1.9755579483409298E-3</v>
      </c>
      <c r="R95" s="6">
        <f t="shared" si="6"/>
        <v>3.186127454697945E-2</v>
      </c>
      <c r="S95" s="6" t="s">
        <v>515</v>
      </c>
      <c r="T95" s="6"/>
    </row>
    <row r="96" spans="1:20">
      <c r="A96" t="str">
        <f>row__2[[#This Row],[Company_Name]]&amp;" "&amp;row__2[[#This Row],[Year]]</f>
        <v>Algoma Power Inc. 2017</v>
      </c>
      <c r="B96" t="s">
        <v>102</v>
      </c>
      <c r="C96">
        <v>2017</v>
      </c>
      <c r="D96" t="s">
        <v>8</v>
      </c>
      <c r="E96" t="s">
        <v>26</v>
      </c>
      <c r="F96">
        <v>0</v>
      </c>
      <c r="G96">
        <v>0</v>
      </c>
      <c r="H96">
        <v>0</v>
      </c>
      <c r="L96" s="2">
        <f t="shared" si="8"/>
        <v>2021</v>
      </c>
      <c r="M96" t="s">
        <v>125</v>
      </c>
      <c r="N96" s="3" cm="1">
        <f t="array" ref="N96">SUM(_xlfn._xlws.FILTER(row__2[Annual_Billings_-_USoA_4080_-_Dollars],$A$2:$A$3880=$M96))</f>
        <v>83319415.400000006</v>
      </c>
      <c r="O96" s="4">
        <v>200971</v>
      </c>
      <c r="P96" s="3">
        <f t="shared" si="7"/>
        <v>414.58427036736646</v>
      </c>
      <c r="Q96" s="5">
        <v>5.3158529848693096E-3</v>
      </c>
      <c r="R96" s="6">
        <f t="shared" si="6"/>
        <v>3.1926647712316236E-2</v>
      </c>
      <c r="S96" s="6" t="s">
        <v>515</v>
      </c>
      <c r="T96" s="6"/>
    </row>
    <row r="97" spans="1:20">
      <c r="A97" t="str">
        <f>row__2[[#This Row],[Company_Name]]&amp;" "&amp;row__2[[#This Row],[Year]]</f>
        <v>Algoma Power Inc. 2017</v>
      </c>
      <c r="B97" t="s">
        <v>102</v>
      </c>
      <c r="C97">
        <v>2017</v>
      </c>
      <c r="D97" t="s">
        <v>8</v>
      </c>
      <c r="E97" t="s">
        <v>28</v>
      </c>
      <c r="F97">
        <v>4000797.1</v>
      </c>
      <c r="G97">
        <v>94512142.890000001</v>
      </c>
      <c r="H97">
        <v>210836.14</v>
      </c>
      <c r="L97" s="2">
        <f t="shared" si="8"/>
        <v>2022</v>
      </c>
      <c r="M97" t="s">
        <v>126</v>
      </c>
      <c r="N97" s="3" cm="1">
        <f t="array" ref="N97">SUM(_xlfn._xlws.FILTER(row__2[Annual_Billings_-_USoA_4080_-_Dollars],$A$2:$A$3880=$M97))</f>
        <v>85396590.300000012</v>
      </c>
      <c r="O97" s="4">
        <v>203111</v>
      </c>
      <c r="P97" s="3">
        <f t="shared" si="7"/>
        <v>420.44296123794385</v>
      </c>
      <c r="Q97" s="5">
        <v>-4.5471419543081596E-3</v>
      </c>
      <c r="R97" s="6">
        <f t="shared" si="6"/>
        <v>3.1970925190984843E-2</v>
      </c>
      <c r="S97" s="6" t="s">
        <v>515</v>
      </c>
      <c r="T97" s="6"/>
    </row>
    <row r="98" spans="1:20">
      <c r="A98" t="str">
        <f>row__2[[#This Row],[Company_Name]]&amp;" "&amp;row__2[[#This Row],[Year]]</f>
        <v>Algoma Power Inc. 2017</v>
      </c>
      <c r="B98" t="s">
        <v>102</v>
      </c>
      <c r="C98">
        <v>2017</v>
      </c>
      <c r="D98" t="s">
        <v>8</v>
      </c>
      <c r="E98" t="s">
        <v>30</v>
      </c>
      <c r="F98">
        <v>0</v>
      </c>
      <c r="G98">
        <v>0</v>
      </c>
      <c r="H98">
        <v>0</v>
      </c>
      <c r="L98" s="2">
        <f t="shared" si="8"/>
        <v>2015</v>
      </c>
      <c r="M98" t="s">
        <v>127</v>
      </c>
      <c r="N98" s="3" cm="1">
        <f t="array" ref="N98">SUM(_xlfn._xlws.FILTER(row__2[Annual_Billings_-_USoA_4080_-_Dollars],$A$2:$A$3880=$M98))</f>
        <v>26034002.960000001</v>
      </c>
      <c r="O98" s="4">
        <v>76336</v>
      </c>
      <c r="P98" s="3">
        <f t="shared" si="7"/>
        <v>341.04489310417102</v>
      </c>
      <c r="Q98" s="5">
        <v>6.8087536706138299E-3</v>
      </c>
      <c r="R98" s="6">
        <f t="shared" si="6"/>
        <v>1.2740044086801064E-2</v>
      </c>
      <c r="S98" s="6">
        <v>0.54128440366972486</v>
      </c>
      <c r="T98" s="6"/>
    </row>
    <row r="99" spans="1:20">
      <c r="A99" t="str">
        <f>row__2[[#This Row],[Company_Name]]&amp;" "&amp;row__2[[#This Row],[Year]]</f>
        <v>Algoma Power Inc. 2017</v>
      </c>
      <c r="B99" t="s">
        <v>102</v>
      </c>
      <c r="C99">
        <v>2017</v>
      </c>
      <c r="D99" t="s">
        <v>8</v>
      </c>
      <c r="E99" t="s">
        <v>32</v>
      </c>
      <c r="F99">
        <v>18863147.91</v>
      </c>
      <c r="G99">
        <v>107969097.83</v>
      </c>
      <c r="H99">
        <v>0</v>
      </c>
      <c r="L99" s="2">
        <f t="shared" si="8"/>
        <v>2016</v>
      </c>
      <c r="M99" t="s">
        <v>128</v>
      </c>
      <c r="N99" s="3" cm="1">
        <f t="array" ref="N99">SUM(_xlfn._xlws.FILTER(row__2[Annual_Billings_-_USoA_4080_-_Dollars],$A$2:$A$3880=$M99))</f>
        <v>25490095.719999999</v>
      </c>
      <c r="O99" s="4">
        <v>76619</v>
      </c>
      <c r="P99" s="3">
        <f t="shared" si="7"/>
        <v>332.68635351544657</v>
      </c>
      <c r="Q99" s="5">
        <v>-9.1059361193629104E-3</v>
      </c>
      <c r="R99" s="6">
        <f t="shared" si="6"/>
        <v>1.2679718573431953E-2</v>
      </c>
      <c r="S99" s="6">
        <v>0.53917050691244239</v>
      </c>
      <c r="T99" s="6"/>
    </row>
    <row r="100" spans="1:20">
      <c r="A100" t="str">
        <f>row__2[[#This Row],[Company_Name]]&amp;" "&amp;row__2[[#This Row],[Year]]</f>
        <v>Algoma Power Inc. 2017</v>
      </c>
      <c r="B100" t="s">
        <v>102</v>
      </c>
      <c r="C100">
        <v>2017</v>
      </c>
      <c r="D100" t="s">
        <v>8</v>
      </c>
      <c r="E100" t="s">
        <v>34</v>
      </c>
      <c r="F100">
        <v>0</v>
      </c>
      <c r="G100">
        <v>0</v>
      </c>
      <c r="H100">
        <v>0</v>
      </c>
      <c r="L100" s="2">
        <f t="shared" si="8"/>
        <v>2017</v>
      </c>
      <c r="M100" t="s">
        <v>129</v>
      </c>
      <c r="N100" s="3" cm="1">
        <f t="array" ref="N100">SUM(_xlfn._xlws.FILTER(row__2[Annual_Billings_-_USoA_4080_-_Dollars],$A$2:$A$3880=$M100))</f>
        <v>25028304.57</v>
      </c>
      <c r="O100" s="4">
        <v>77276</v>
      </c>
      <c r="P100" s="3">
        <f t="shared" si="7"/>
        <v>323.88198884517834</v>
      </c>
      <c r="Q100" s="5">
        <v>-5.6171621283473304E-3</v>
      </c>
      <c r="R100" s="6">
        <f t="shared" si="6"/>
        <v>1.2675625469024879E-2</v>
      </c>
      <c r="S100" s="6">
        <v>0.49748743718592964</v>
      </c>
      <c r="T100" s="6"/>
    </row>
    <row r="101" spans="1:20">
      <c r="A101" t="str">
        <f>row__2[[#This Row],[Company_Name]]&amp;" "&amp;row__2[[#This Row],[Year]]</f>
        <v>Algoma Power Inc. 2018</v>
      </c>
      <c r="B101" t="s">
        <v>102</v>
      </c>
      <c r="C101">
        <v>2018</v>
      </c>
      <c r="D101" t="s">
        <v>17</v>
      </c>
      <c r="E101" t="s">
        <v>18</v>
      </c>
      <c r="F101">
        <v>0</v>
      </c>
      <c r="G101">
        <v>0</v>
      </c>
      <c r="H101">
        <v>0</v>
      </c>
      <c r="L101" s="2">
        <f t="shared" si="8"/>
        <v>2018</v>
      </c>
      <c r="M101" t="s">
        <v>130</v>
      </c>
      <c r="N101" s="3" cm="1">
        <f t="array" ref="N101">SUM(_xlfn._xlws.FILTER(row__2[Annual_Billings_-_USoA_4080_-_Dollars],$A$2:$A$3880=$M101))</f>
        <v>25955997.9901</v>
      </c>
      <c r="O101" s="4">
        <v>77860</v>
      </c>
      <c r="P101" s="3">
        <f t="shared" si="7"/>
        <v>333.36755702671462</v>
      </c>
      <c r="Q101" s="5">
        <v>-9.8892856327693797E-3</v>
      </c>
      <c r="R101" s="6">
        <f t="shared" si="6"/>
        <v>1.2654536991197734E-2</v>
      </c>
      <c r="S101" s="6">
        <v>0.5495495495495496</v>
      </c>
      <c r="T101" s="6"/>
    </row>
    <row r="102" spans="1:20">
      <c r="A102" t="str">
        <f>row__2[[#This Row],[Company_Name]]&amp;" "&amp;row__2[[#This Row],[Year]]</f>
        <v>Algoma Power Inc. 2018</v>
      </c>
      <c r="B102" t="s">
        <v>102</v>
      </c>
      <c r="C102">
        <v>2018</v>
      </c>
      <c r="D102" t="s">
        <v>17</v>
      </c>
      <c r="E102" t="s">
        <v>20</v>
      </c>
      <c r="F102">
        <v>0</v>
      </c>
      <c r="G102">
        <v>0</v>
      </c>
      <c r="H102">
        <v>0</v>
      </c>
      <c r="L102" s="2">
        <f t="shared" si="8"/>
        <v>2019</v>
      </c>
      <c r="M102" t="s">
        <v>131</v>
      </c>
      <c r="N102" s="3" cm="1">
        <f t="array" ref="N102">SUM(_xlfn._xlws.FILTER(row__2[Annual_Billings_-_USoA_4080_-_Dollars],$A$2:$A$3880=$M102))</f>
        <v>26105670.700000003</v>
      </c>
      <c r="O102" s="4">
        <v>78529</v>
      </c>
      <c r="P102" s="3">
        <f t="shared" si="7"/>
        <v>332.43350481987551</v>
      </c>
      <c r="Q102" s="5">
        <v>1.38741820454867E-2</v>
      </c>
      <c r="R102" s="6">
        <f t="shared" si="6"/>
        <v>1.266703218125265E-2</v>
      </c>
      <c r="S102" s="6">
        <v>0.54545454545454541</v>
      </c>
      <c r="T102" s="6"/>
    </row>
    <row r="103" spans="1:20">
      <c r="A103" t="str">
        <f>row__2[[#This Row],[Company_Name]]&amp;" "&amp;row__2[[#This Row],[Year]]</f>
        <v>Algoma Power Inc. 2018</v>
      </c>
      <c r="B103" t="s">
        <v>102</v>
      </c>
      <c r="C103">
        <v>2018</v>
      </c>
      <c r="D103" t="s">
        <v>17</v>
      </c>
      <c r="E103" t="s">
        <v>22</v>
      </c>
      <c r="F103">
        <v>199447.79</v>
      </c>
      <c r="G103">
        <v>577097</v>
      </c>
      <c r="H103">
        <v>0</v>
      </c>
      <c r="L103" s="2">
        <f t="shared" si="8"/>
        <v>2020</v>
      </c>
      <c r="M103" t="s">
        <v>132</v>
      </c>
      <c r="N103" s="3" cm="1">
        <f t="array" ref="N103">SUM(_xlfn._xlws.FILTER(row__2[Annual_Billings_-_USoA_4080_-_Dollars],$A$2:$A$3880=$M103))</f>
        <v>26365805.869999997</v>
      </c>
      <c r="O103" s="4">
        <v>79350</v>
      </c>
      <c r="P103" s="3">
        <f t="shared" si="7"/>
        <v>332.27228569628227</v>
      </c>
      <c r="Q103" s="5">
        <v>-9.6157625709285804E-3</v>
      </c>
      <c r="R103" s="6">
        <f t="shared" si="6"/>
        <v>1.2695679053233534E-2</v>
      </c>
      <c r="S103" s="6">
        <v>0.56521739130434789</v>
      </c>
      <c r="T103" s="6"/>
    </row>
    <row r="104" spans="1:20">
      <c r="A104" t="str">
        <f>row__2[[#This Row],[Company_Name]]&amp;" "&amp;row__2[[#This Row],[Year]]</f>
        <v>Algoma Power Inc. 2018</v>
      </c>
      <c r="B104" t="s">
        <v>102</v>
      </c>
      <c r="C104">
        <v>2018</v>
      </c>
      <c r="D104" t="s">
        <v>17</v>
      </c>
      <c r="E104" t="s">
        <v>24</v>
      </c>
      <c r="F104">
        <v>0</v>
      </c>
      <c r="G104">
        <v>0</v>
      </c>
      <c r="H104">
        <v>0</v>
      </c>
      <c r="L104" s="2">
        <f t="shared" si="8"/>
        <v>2021</v>
      </c>
      <c r="M104" t="s">
        <v>133</v>
      </c>
      <c r="N104" s="3" cm="1">
        <f t="array" ref="N104">SUM(_xlfn._xlws.FILTER(row__2[Annual_Billings_-_USoA_4080_-_Dollars],$A$2:$A$3880=$M104))</f>
        <v>27701958.380000003</v>
      </c>
      <c r="O104" s="4">
        <v>80546</v>
      </c>
      <c r="P104" s="3">
        <f t="shared" si="7"/>
        <v>343.92717676855466</v>
      </c>
      <c r="Q104" s="5">
        <v>9.9627627190683292E-4</v>
      </c>
      <c r="R104" s="6">
        <f t="shared" si="6"/>
        <v>1.2795695730409977E-2</v>
      </c>
      <c r="S104" s="6">
        <v>0.55357142857142849</v>
      </c>
      <c r="T104" s="6"/>
    </row>
    <row r="105" spans="1:20">
      <c r="A105" t="str">
        <f>row__2[[#This Row],[Company_Name]]&amp;" "&amp;row__2[[#This Row],[Year]]</f>
        <v>Algoma Power Inc. 2018</v>
      </c>
      <c r="B105" t="s">
        <v>102</v>
      </c>
      <c r="C105">
        <v>2018</v>
      </c>
      <c r="D105" t="s">
        <v>8</v>
      </c>
      <c r="E105" t="s">
        <v>26</v>
      </c>
      <c r="F105">
        <v>0</v>
      </c>
      <c r="G105">
        <v>0</v>
      </c>
      <c r="H105">
        <v>0</v>
      </c>
      <c r="L105" s="2">
        <f t="shared" si="8"/>
        <v>2022</v>
      </c>
      <c r="M105" t="s">
        <v>134</v>
      </c>
      <c r="N105" s="3" cm="1">
        <f t="array" ref="N105">SUM(_xlfn._xlws.FILTER(row__2[Annual_Billings_-_USoA_4080_-_Dollars],$A$2:$A$3880=$M105))</f>
        <v>28927575.07</v>
      </c>
      <c r="O105" s="4">
        <v>81668</v>
      </c>
      <c r="P105" s="3">
        <f t="shared" si="7"/>
        <v>354.20942192780524</v>
      </c>
      <c r="Q105" s="5">
        <v>-1.33734582360435E-2</v>
      </c>
      <c r="R105" s="6">
        <f t="shared" si="6"/>
        <v>1.285504733124917E-2</v>
      </c>
      <c r="S105" s="6" t="s">
        <v>515</v>
      </c>
      <c r="T105" s="6"/>
    </row>
    <row r="106" spans="1:20">
      <c r="A106" t="str">
        <f>row__2[[#This Row],[Company_Name]]&amp;" "&amp;row__2[[#This Row],[Year]]</f>
        <v>Algoma Power Inc. 2018</v>
      </c>
      <c r="B106" t="s">
        <v>102</v>
      </c>
      <c r="C106">
        <v>2018</v>
      </c>
      <c r="D106" t="s">
        <v>8</v>
      </c>
      <c r="E106" t="s">
        <v>28</v>
      </c>
      <c r="F106">
        <v>4044417.25</v>
      </c>
      <c r="G106">
        <v>109385574.425209</v>
      </c>
      <c r="H106">
        <v>234798.13</v>
      </c>
      <c r="L106" s="2">
        <f t="shared" si="8"/>
        <v>2015</v>
      </c>
      <c r="M106" t="s">
        <v>135</v>
      </c>
      <c r="N106" s="3" cm="1">
        <f t="array" ref="N106">SUM(_xlfn._xlws.FILTER(row__2[Annual_Billings_-_USoA_4080_-_Dollars],$A$2:$A$3880=$M106))</f>
        <v>48369277.670000002</v>
      </c>
      <c r="O106" s="4">
        <v>112070</v>
      </c>
      <c r="P106" s="3">
        <f t="shared" si="7"/>
        <v>431.5988013741412</v>
      </c>
      <c r="Q106" s="5">
        <v>-4.5823862214705698E-2</v>
      </c>
      <c r="R106" s="6">
        <f t="shared" si="6"/>
        <v>1.870384537842951E-2</v>
      </c>
      <c r="S106" s="6">
        <v>0.36305732484076436</v>
      </c>
      <c r="T106" s="6"/>
    </row>
    <row r="107" spans="1:20">
      <c r="A107" t="str">
        <f>row__2[[#This Row],[Company_Name]]&amp;" "&amp;row__2[[#This Row],[Year]]</f>
        <v>Algoma Power Inc. 2018</v>
      </c>
      <c r="B107" t="s">
        <v>102</v>
      </c>
      <c r="C107">
        <v>2018</v>
      </c>
      <c r="D107" t="s">
        <v>8</v>
      </c>
      <c r="E107" t="s">
        <v>30</v>
      </c>
      <c r="F107">
        <v>0</v>
      </c>
      <c r="G107">
        <v>0</v>
      </c>
      <c r="H107">
        <v>0</v>
      </c>
      <c r="L107" s="2">
        <f t="shared" si="8"/>
        <v>2016</v>
      </c>
      <c r="M107" t="s">
        <v>136</v>
      </c>
      <c r="N107" s="3" cm="1">
        <f t="array" ref="N107">SUM(_xlfn._xlws.FILTER(row__2[Annual_Billings_-_USoA_4080_-_Dollars],$A$2:$A$3880=$M107))</f>
        <v>52101544.239999995</v>
      </c>
      <c r="O107" s="4">
        <v>112860</v>
      </c>
      <c r="P107" s="3">
        <f t="shared" si="7"/>
        <v>461.64756547935491</v>
      </c>
      <c r="Q107" s="5">
        <v>-4.8822789764578101E-2</v>
      </c>
      <c r="R107" s="6">
        <f t="shared" si="6"/>
        <v>1.8677260708147198E-2</v>
      </c>
      <c r="S107" s="6">
        <v>0.30069930069930073</v>
      </c>
      <c r="T107" s="6"/>
    </row>
    <row r="108" spans="1:20">
      <c r="A108" t="str">
        <f>row__2[[#This Row],[Company_Name]]&amp;" "&amp;row__2[[#This Row],[Year]]</f>
        <v>Algoma Power Inc. 2018</v>
      </c>
      <c r="B108" t="s">
        <v>102</v>
      </c>
      <c r="C108">
        <v>2018</v>
      </c>
      <c r="D108" t="s">
        <v>8</v>
      </c>
      <c r="E108" t="s">
        <v>32</v>
      </c>
      <c r="F108">
        <v>19161629.969999999</v>
      </c>
      <c r="G108">
        <v>114603103.65000001</v>
      </c>
      <c r="H108">
        <v>0</v>
      </c>
      <c r="L108" s="2">
        <f t="shared" si="8"/>
        <v>2017</v>
      </c>
      <c r="M108" t="s">
        <v>137</v>
      </c>
      <c r="N108" s="3" cm="1">
        <f t="array" ref="N108">SUM(_xlfn._xlws.FILTER(row__2[Annual_Billings_-_USoA_4080_-_Dollars],$A$2:$A$3880=$M108))</f>
        <v>50643157.890000001</v>
      </c>
      <c r="O108" s="4">
        <v>113829</v>
      </c>
      <c r="P108" s="3">
        <f t="shared" si="7"/>
        <v>444.90558548348838</v>
      </c>
      <c r="Q108" s="5">
        <v>-5.4563475882069001E-2</v>
      </c>
      <c r="R108" s="6">
        <f t="shared" si="6"/>
        <v>1.867143448824516E-2</v>
      </c>
      <c r="S108" s="6">
        <v>0.30069930069930073</v>
      </c>
      <c r="T108" s="6"/>
    </row>
    <row r="109" spans="1:20">
      <c r="A109" t="str">
        <f>row__2[[#This Row],[Company_Name]]&amp;" "&amp;row__2[[#This Row],[Year]]</f>
        <v>Algoma Power Inc. 2018</v>
      </c>
      <c r="B109" t="s">
        <v>102</v>
      </c>
      <c r="C109">
        <v>2018</v>
      </c>
      <c r="D109" t="s">
        <v>8</v>
      </c>
      <c r="E109" t="s">
        <v>34</v>
      </c>
      <c r="F109">
        <v>0</v>
      </c>
      <c r="G109">
        <v>0</v>
      </c>
      <c r="H109">
        <v>0</v>
      </c>
      <c r="L109" s="2">
        <f t="shared" si="8"/>
        <v>2018</v>
      </c>
      <c r="M109" t="s">
        <v>138</v>
      </c>
      <c r="N109" s="3" cm="1">
        <f t="array" ref="N109">SUM(_xlfn._xlws.FILTER(row__2[Annual_Billings_-_USoA_4080_-_Dollars],$A$2:$A$3880=$M109))</f>
        <v>52771838.199999996</v>
      </c>
      <c r="O109" s="4">
        <v>114590</v>
      </c>
      <c r="P109" s="3">
        <f t="shared" si="7"/>
        <v>460.52742996771093</v>
      </c>
      <c r="Q109" s="5">
        <v>-3.6593931575760602E-2</v>
      </c>
      <c r="R109" s="6">
        <f t="shared" si="6"/>
        <v>1.8624240865930494E-2</v>
      </c>
      <c r="S109" s="6">
        <v>0.43820224719101125</v>
      </c>
      <c r="T109" s="6"/>
    </row>
    <row r="110" spans="1:20">
      <c r="A110" t="str">
        <f>row__2[[#This Row],[Company_Name]]&amp;" "&amp;row__2[[#This Row],[Year]]</f>
        <v>Algoma Power Inc. 2019</v>
      </c>
      <c r="B110" t="s">
        <v>102</v>
      </c>
      <c r="C110">
        <v>2019</v>
      </c>
      <c r="D110" t="s">
        <v>17</v>
      </c>
      <c r="E110" t="s">
        <v>18</v>
      </c>
      <c r="F110">
        <v>0</v>
      </c>
      <c r="G110">
        <v>0</v>
      </c>
      <c r="H110">
        <v>0</v>
      </c>
      <c r="L110" s="2">
        <f t="shared" si="8"/>
        <v>2019</v>
      </c>
      <c r="M110" t="s">
        <v>139</v>
      </c>
      <c r="N110" s="3" cm="1">
        <f t="array" ref="N110">SUM(_xlfn._xlws.FILTER(row__2[Annual_Billings_-_USoA_4080_-_Dollars],$A$2:$A$3880=$M110))</f>
        <v>51391528.450000003</v>
      </c>
      <c r="O110" s="4">
        <v>115277</v>
      </c>
      <c r="P110" s="3">
        <f t="shared" si="7"/>
        <v>445.80903779591767</v>
      </c>
      <c r="Q110" s="5">
        <v>-4.2924630256248299E-2</v>
      </c>
      <c r="R110" s="6">
        <f t="shared" si="6"/>
        <v>1.8594627064629141E-2</v>
      </c>
      <c r="S110" s="6">
        <v>0.42857142857142855</v>
      </c>
      <c r="T110" s="6"/>
    </row>
    <row r="111" spans="1:20">
      <c r="A111" t="str">
        <f>row__2[[#This Row],[Company_Name]]&amp;" "&amp;row__2[[#This Row],[Year]]</f>
        <v>Algoma Power Inc. 2019</v>
      </c>
      <c r="B111" t="s">
        <v>102</v>
      </c>
      <c r="C111">
        <v>2019</v>
      </c>
      <c r="D111" t="s">
        <v>17</v>
      </c>
      <c r="E111" t="s">
        <v>20</v>
      </c>
      <c r="F111">
        <v>0</v>
      </c>
      <c r="G111">
        <v>0</v>
      </c>
      <c r="H111">
        <v>0</v>
      </c>
      <c r="L111" s="2">
        <f t="shared" si="8"/>
        <v>2020</v>
      </c>
      <c r="M111" t="s">
        <v>140</v>
      </c>
      <c r="N111" s="3" cm="1">
        <f t="array" ref="N111">SUM(_xlfn._xlws.FILTER(row__2[Annual_Billings_-_USoA_4080_-_Dollars],$A$2:$A$3880=$M111))</f>
        <v>43337701.009999998</v>
      </c>
      <c r="O111" s="4">
        <v>115926</v>
      </c>
      <c r="P111" s="3">
        <f t="shared" si="7"/>
        <v>373.83935450200988</v>
      </c>
      <c r="Q111" s="5">
        <v>-3.2714366193710299E-2</v>
      </c>
      <c r="R111" s="6">
        <f t="shared" si="6"/>
        <v>1.8547691114368627E-2</v>
      </c>
      <c r="S111" s="6">
        <v>0.43181818181818182</v>
      </c>
      <c r="T111" s="6"/>
    </row>
    <row r="112" spans="1:20">
      <c r="A112" t="str">
        <f>row__2[[#This Row],[Company_Name]]&amp;" "&amp;row__2[[#This Row],[Year]]</f>
        <v>Algoma Power Inc. 2019</v>
      </c>
      <c r="B112" t="s">
        <v>102</v>
      </c>
      <c r="C112">
        <v>2019</v>
      </c>
      <c r="D112" t="s">
        <v>17</v>
      </c>
      <c r="E112" t="s">
        <v>22</v>
      </c>
      <c r="F112">
        <v>330224</v>
      </c>
      <c r="G112">
        <v>566130</v>
      </c>
      <c r="H112">
        <v>1574</v>
      </c>
      <c r="L112" s="2">
        <f t="shared" si="8"/>
        <v>2021</v>
      </c>
      <c r="M112" t="s">
        <v>141</v>
      </c>
      <c r="N112" s="3" cm="1">
        <f t="array" ref="N112">SUM(_xlfn._xlws.FILTER(row__2[Annual_Billings_-_USoA_4080_-_Dollars],$A$2:$A$3880=$M112))</f>
        <v>48380613.210000001</v>
      </c>
      <c r="O112" s="4">
        <v>116460</v>
      </c>
      <c r="P112" s="3">
        <f t="shared" si="7"/>
        <v>415.42686939721796</v>
      </c>
      <c r="Q112" s="5">
        <v>8.5733695981381596E-3</v>
      </c>
      <c r="R112" s="6">
        <f t="shared" si="6"/>
        <v>1.8501064295725993E-2</v>
      </c>
      <c r="S112" s="6">
        <v>0.40828402366863903</v>
      </c>
      <c r="T112" s="6"/>
    </row>
    <row r="113" spans="1:20">
      <c r="A113" t="str">
        <f>row__2[[#This Row],[Company_Name]]&amp;" "&amp;row__2[[#This Row],[Year]]</f>
        <v>Algoma Power Inc. 2019</v>
      </c>
      <c r="B113" t="s">
        <v>102</v>
      </c>
      <c r="C113">
        <v>2019</v>
      </c>
      <c r="D113" t="s">
        <v>17</v>
      </c>
      <c r="E113" t="s">
        <v>24</v>
      </c>
      <c r="F113">
        <v>0</v>
      </c>
      <c r="G113">
        <v>0</v>
      </c>
      <c r="H113">
        <v>0</v>
      </c>
      <c r="L113" s="2">
        <f t="shared" si="8"/>
        <v>2022</v>
      </c>
      <c r="M113" t="s">
        <v>142</v>
      </c>
      <c r="N113" s="3" cm="1">
        <f t="array" ref="N113">SUM(_xlfn._xlws.FILTER(row__2[Annual_Billings_-_USoA_4080_-_Dollars],$A$2:$A$3880=$M113))</f>
        <v>50062650.530000001</v>
      </c>
      <c r="O113" s="4">
        <v>117174</v>
      </c>
      <c r="P113" s="3">
        <f t="shared" si="7"/>
        <v>427.25050378070222</v>
      </c>
      <c r="Q113" s="5">
        <v>2.2621090004542599E-2</v>
      </c>
      <c r="R113" s="6">
        <f t="shared" si="6"/>
        <v>1.8443910907476494E-2</v>
      </c>
      <c r="S113" s="6" t="s">
        <v>515</v>
      </c>
      <c r="T113" s="6"/>
    </row>
    <row r="114" spans="1:20">
      <c r="A114" t="str">
        <f>row__2[[#This Row],[Company_Name]]&amp;" "&amp;row__2[[#This Row],[Year]]</f>
        <v>Algoma Power Inc. 2019</v>
      </c>
      <c r="B114" t="s">
        <v>102</v>
      </c>
      <c r="C114">
        <v>2019</v>
      </c>
      <c r="D114" t="s">
        <v>8</v>
      </c>
      <c r="E114" t="s">
        <v>26</v>
      </c>
      <c r="F114">
        <v>0</v>
      </c>
      <c r="G114">
        <v>0</v>
      </c>
      <c r="H114">
        <v>0</v>
      </c>
      <c r="L114" s="2">
        <f t="shared" si="8"/>
        <v>2015</v>
      </c>
      <c r="M114" t="s">
        <v>143</v>
      </c>
      <c r="N114" s="3" cm="1">
        <f t="array" ref="N114">SUM(_xlfn._xlws.FILTER(row__2[Annual_Billings_-_USoA_4080_-_Dollars],$A$2:$A$3880=$M114))</f>
        <v>6542813.9499999993</v>
      </c>
      <c r="O114" s="4">
        <v>19631</v>
      </c>
      <c r="P114" s="3">
        <f t="shared" si="7"/>
        <v>333.28989608272627</v>
      </c>
      <c r="Q114" s="5">
        <v>1.8786201449290298E-2</v>
      </c>
      <c r="R114" s="6">
        <f t="shared" si="6"/>
        <v>3.2763022095471557E-3</v>
      </c>
      <c r="S114" s="6">
        <v>0.58506224066390033</v>
      </c>
      <c r="T114" s="6"/>
    </row>
    <row r="115" spans="1:20">
      <c r="A115" t="str">
        <f>row__2[[#This Row],[Company_Name]]&amp;" "&amp;row__2[[#This Row],[Year]]</f>
        <v>Algoma Power Inc. 2019</v>
      </c>
      <c r="B115" t="s">
        <v>102</v>
      </c>
      <c r="C115">
        <v>2019</v>
      </c>
      <c r="D115" t="s">
        <v>8</v>
      </c>
      <c r="E115" t="s">
        <v>28</v>
      </c>
      <c r="F115">
        <v>4036900</v>
      </c>
      <c r="G115">
        <v>115631850</v>
      </c>
      <c r="H115">
        <v>243010</v>
      </c>
      <c r="L115" s="2">
        <f t="shared" si="8"/>
        <v>2016</v>
      </c>
      <c r="M115" t="s">
        <v>144</v>
      </c>
      <c r="N115" s="3" cm="1">
        <f t="array" ref="N115">SUM(_xlfn._xlws.FILTER(row__2[Annual_Billings_-_USoA_4080_-_Dollars],$A$2:$A$3880=$M115))</f>
        <v>6729906.79</v>
      </c>
      <c r="O115" s="4">
        <v>19963</v>
      </c>
      <c r="P115" s="3">
        <f t="shared" si="7"/>
        <v>337.11900966788556</v>
      </c>
      <c r="Q115" s="5">
        <v>1.05387903793686E-2</v>
      </c>
      <c r="R115" s="6">
        <f t="shared" si="6"/>
        <v>3.3036873605949185E-3</v>
      </c>
      <c r="S115" s="6">
        <v>0.5575221238938054</v>
      </c>
      <c r="T115" s="6"/>
    </row>
    <row r="116" spans="1:20">
      <c r="A116" t="str">
        <f>row__2[[#This Row],[Company_Name]]&amp;" "&amp;row__2[[#This Row],[Year]]</f>
        <v>Algoma Power Inc. 2019</v>
      </c>
      <c r="B116" t="s">
        <v>102</v>
      </c>
      <c r="C116">
        <v>2019</v>
      </c>
      <c r="D116" t="s">
        <v>8</v>
      </c>
      <c r="E116" t="s">
        <v>30</v>
      </c>
      <c r="F116">
        <v>0</v>
      </c>
      <c r="G116">
        <v>0</v>
      </c>
      <c r="H116">
        <v>0</v>
      </c>
      <c r="L116" s="2">
        <f t="shared" si="8"/>
        <v>2017</v>
      </c>
      <c r="M116" t="s">
        <v>145</v>
      </c>
      <c r="N116" s="3" cm="1">
        <f t="array" ref="N116">SUM(_xlfn._xlws.FILTER(row__2[Annual_Billings_-_USoA_4080_-_Dollars],$A$2:$A$3880=$M116))</f>
        <v>6792053.04</v>
      </c>
      <c r="O116" s="4">
        <v>20271</v>
      </c>
      <c r="P116" s="3">
        <f t="shared" si="7"/>
        <v>335.06255438804203</v>
      </c>
      <c r="Q116" s="5">
        <v>2.6746572974712099E-2</v>
      </c>
      <c r="R116" s="6">
        <f t="shared" si="6"/>
        <v>3.3250634593224716E-3</v>
      </c>
      <c r="S116" s="6">
        <v>0.5670995670995671</v>
      </c>
      <c r="T116" s="6"/>
    </row>
    <row r="117" spans="1:20">
      <c r="A117" t="str">
        <f>row__2[[#This Row],[Company_Name]]&amp;" "&amp;row__2[[#This Row],[Year]]</f>
        <v>Algoma Power Inc. 2019</v>
      </c>
      <c r="B117" t="s">
        <v>102</v>
      </c>
      <c r="C117">
        <v>2019</v>
      </c>
      <c r="D117" t="s">
        <v>8</v>
      </c>
      <c r="E117" t="s">
        <v>32</v>
      </c>
      <c r="F117">
        <v>19743062</v>
      </c>
      <c r="G117">
        <v>119602504</v>
      </c>
      <c r="H117">
        <v>0</v>
      </c>
      <c r="L117" s="2">
        <f t="shared" si="8"/>
        <v>2018</v>
      </c>
      <c r="M117" t="s">
        <v>146</v>
      </c>
      <c r="N117" s="3" cm="1">
        <f t="array" ref="N117">SUM(_xlfn._xlws.FILTER(row__2[Annual_Billings_-_USoA_4080_-_Dollars],$A$2:$A$3880=$M117))</f>
        <v>7331049.0599999996</v>
      </c>
      <c r="O117" s="4">
        <v>20574</v>
      </c>
      <c r="P117" s="3">
        <f t="shared" si="7"/>
        <v>356.32589967920677</v>
      </c>
      <c r="Q117" s="5">
        <v>2.9595833137838298E-2</v>
      </c>
      <c r="R117" s="6">
        <f t="shared" si="6"/>
        <v>3.343879322590575E-3</v>
      </c>
      <c r="S117" s="6">
        <v>0.65277777777777779</v>
      </c>
      <c r="T117" s="6"/>
    </row>
    <row r="118" spans="1:20">
      <c r="A118" t="str">
        <f>row__2[[#This Row],[Company_Name]]&amp;" "&amp;row__2[[#This Row],[Year]]</f>
        <v>Algoma Power Inc. 2019</v>
      </c>
      <c r="B118" t="s">
        <v>102</v>
      </c>
      <c r="C118">
        <v>2019</v>
      </c>
      <c r="D118" t="s">
        <v>8</v>
      </c>
      <c r="E118" t="s">
        <v>34</v>
      </c>
      <c r="F118">
        <v>0</v>
      </c>
      <c r="G118">
        <v>0</v>
      </c>
      <c r="H118">
        <v>0</v>
      </c>
      <c r="L118" s="2">
        <f t="shared" si="8"/>
        <v>2019</v>
      </c>
      <c r="M118" t="s">
        <v>147</v>
      </c>
      <c r="N118" s="3" cm="1">
        <f t="array" ref="N118">SUM(_xlfn._xlws.FILTER(row__2[Annual_Billings_-_USoA_4080_-_Dollars],$A$2:$A$3880=$M118))</f>
        <v>7233413.8899999997</v>
      </c>
      <c r="O118" s="4">
        <v>21207</v>
      </c>
      <c r="P118" s="3">
        <f t="shared" si="7"/>
        <v>341.0861456122978</v>
      </c>
      <c r="Q118" s="5">
        <v>-6.2096277135710802E-2</v>
      </c>
      <c r="R118" s="6">
        <f t="shared" si="6"/>
        <v>3.420771326106597E-3</v>
      </c>
      <c r="S118" s="6">
        <v>0.65034965034965031</v>
      </c>
      <c r="T118" s="6"/>
    </row>
    <row r="119" spans="1:20">
      <c r="A119" t="str">
        <f>row__2[[#This Row],[Company_Name]]&amp;" "&amp;row__2[[#This Row],[Year]]</f>
        <v>Algoma Power Inc. 2020</v>
      </c>
      <c r="B119" t="s">
        <v>102</v>
      </c>
      <c r="C119">
        <v>2020</v>
      </c>
      <c r="D119" t="s">
        <v>17</v>
      </c>
      <c r="E119" t="s">
        <v>18</v>
      </c>
      <c r="F119">
        <v>0</v>
      </c>
      <c r="G119">
        <v>0</v>
      </c>
      <c r="H119">
        <v>0</v>
      </c>
      <c r="L119" s="2">
        <f t="shared" si="8"/>
        <v>2020</v>
      </c>
      <c r="M119" t="s">
        <v>148</v>
      </c>
      <c r="N119" s="3" cm="1">
        <f t="array" ref="N119">SUM(_xlfn._xlws.FILTER(row__2[Annual_Billings_-_USoA_4080_-_Dollars],$A$2:$A$3880=$M119))</f>
        <v>7437253.7200000007</v>
      </c>
      <c r="O119" s="4">
        <v>21494</v>
      </c>
      <c r="P119" s="3">
        <f t="shared" si="7"/>
        <v>346.01534009491024</v>
      </c>
      <c r="Q119" s="5">
        <v>-0.10750927629083</v>
      </c>
      <c r="R119" s="6">
        <f t="shared" si="6"/>
        <v>3.4389530632665606E-3</v>
      </c>
      <c r="S119" s="6">
        <v>0.5633187772925764</v>
      </c>
      <c r="T119" s="6"/>
    </row>
    <row r="120" spans="1:20">
      <c r="A120" t="str">
        <f>row__2[[#This Row],[Company_Name]]&amp;" "&amp;row__2[[#This Row],[Year]]</f>
        <v>Algoma Power Inc. 2020</v>
      </c>
      <c r="B120" t="s">
        <v>102</v>
      </c>
      <c r="C120">
        <v>2020</v>
      </c>
      <c r="D120" t="s">
        <v>17</v>
      </c>
      <c r="E120" t="s">
        <v>20</v>
      </c>
      <c r="F120">
        <v>0</v>
      </c>
      <c r="G120">
        <v>0</v>
      </c>
      <c r="H120">
        <v>0</v>
      </c>
      <c r="L120" s="2">
        <f t="shared" si="8"/>
        <v>2021</v>
      </c>
      <c r="M120" t="s">
        <v>149</v>
      </c>
      <c r="N120" s="3" cm="1">
        <f t="array" ref="N120">SUM(_xlfn._xlws.FILTER(row__2[Annual_Billings_-_USoA_4080_-_Dollars],$A$2:$A$3880=$M120))</f>
        <v>7815110.5399999991</v>
      </c>
      <c r="O120" s="4">
        <v>21776</v>
      </c>
      <c r="P120" s="3">
        <f t="shared" si="7"/>
        <v>358.88641348273325</v>
      </c>
      <c r="Q120" s="5">
        <v>-5.5143903337090898E-2</v>
      </c>
      <c r="R120" s="6">
        <f t="shared" si="6"/>
        <v>3.4593781221340307E-3</v>
      </c>
      <c r="S120" s="6">
        <v>0.5633187772925764</v>
      </c>
      <c r="T120" s="6"/>
    </row>
    <row r="121" spans="1:20">
      <c r="A121" t="str">
        <f>row__2[[#This Row],[Company_Name]]&amp;" "&amp;row__2[[#This Row],[Year]]</f>
        <v>Algoma Power Inc. 2020</v>
      </c>
      <c r="B121" t="s">
        <v>102</v>
      </c>
      <c r="C121">
        <v>2020</v>
      </c>
      <c r="D121" t="s">
        <v>17</v>
      </c>
      <c r="E121" t="s">
        <v>22</v>
      </c>
      <c r="F121">
        <v>205248.97</v>
      </c>
      <c r="G121">
        <v>592582.1</v>
      </c>
      <c r="H121">
        <v>1643</v>
      </c>
      <c r="L121" s="2">
        <f t="shared" si="8"/>
        <v>2022</v>
      </c>
      <c r="M121" t="s">
        <v>150</v>
      </c>
      <c r="N121" s="3" cm="1">
        <f t="array" ref="N121">SUM(_xlfn._xlws.FILTER(row__2[Annual_Billings_-_USoA_4080_-_Dollars],$A$2:$A$3880=$M121))</f>
        <v>8189664.5899999999</v>
      </c>
      <c r="O121" s="4">
        <v>22001</v>
      </c>
      <c r="P121" s="3">
        <f t="shared" si="7"/>
        <v>372.24056133812098</v>
      </c>
      <c r="Q121" s="5">
        <v>-8.2292765809252197E-2</v>
      </c>
      <c r="R121" s="6">
        <f t="shared" si="6"/>
        <v>3.4630932107412083E-3</v>
      </c>
      <c r="S121" s="6" t="s">
        <v>515</v>
      </c>
      <c r="T121" s="6"/>
    </row>
    <row r="122" spans="1:20">
      <c r="A122" t="str">
        <f>row__2[[#This Row],[Company_Name]]&amp;" "&amp;row__2[[#This Row],[Year]]</f>
        <v>Algoma Power Inc. 2020</v>
      </c>
      <c r="B122" t="s">
        <v>102</v>
      </c>
      <c r="C122">
        <v>2020</v>
      </c>
      <c r="D122" t="s">
        <v>17</v>
      </c>
      <c r="E122" t="s">
        <v>24</v>
      </c>
      <c r="F122">
        <v>0</v>
      </c>
      <c r="G122">
        <v>0</v>
      </c>
      <c r="H122">
        <v>0</v>
      </c>
      <c r="L122" s="2">
        <f t="shared" si="8"/>
        <v>2015</v>
      </c>
      <c r="M122" t="s">
        <v>151</v>
      </c>
      <c r="N122" s="3" cm="1">
        <f t="array" ref="N122">SUM(_xlfn._xlws.FILTER(row__2[Annual_Billings_-_USoA_4080_-_Dollars],$A$2:$A$3880=$M122))</f>
        <v>12075320.379999999</v>
      </c>
      <c r="O122" s="4">
        <v>29895</v>
      </c>
      <c r="P122" s="3">
        <f t="shared" si="7"/>
        <v>403.92441478508107</v>
      </c>
      <c r="Q122" s="5">
        <v>-1.83875314595436E-3</v>
      </c>
      <c r="R122" s="6">
        <f t="shared" si="6"/>
        <v>4.9893054125827625E-3</v>
      </c>
      <c r="S122" s="6">
        <v>0.58158995815899583</v>
      </c>
      <c r="T122" s="6"/>
    </row>
    <row r="123" spans="1:20">
      <c r="A123" t="str">
        <f>row__2[[#This Row],[Company_Name]]&amp;" "&amp;row__2[[#This Row],[Year]]</f>
        <v>Algoma Power Inc. 2020</v>
      </c>
      <c r="B123" t="s">
        <v>102</v>
      </c>
      <c r="C123">
        <v>2020</v>
      </c>
      <c r="D123" t="s">
        <v>8</v>
      </c>
      <c r="E123" t="s">
        <v>26</v>
      </c>
      <c r="F123">
        <v>0</v>
      </c>
      <c r="G123">
        <v>0</v>
      </c>
      <c r="H123">
        <v>0</v>
      </c>
      <c r="L123" s="2">
        <f t="shared" si="8"/>
        <v>2016</v>
      </c>
      <c r="M123" t="s">
        <v>152</v>
      </c>
      <c r="N123" s="3" cm="1">
        <f t="array" ref="N123">SUM(_xlfn._xlws.FILTER(row__2[Annual_Billings_-_USoA_4080_-_Dollars],$A$2:$A$3880=$M123))</f>
        <v>12365028.039999999</v>
      </c>
      <c r="O123" s="4">
        <v>30196</v>
      </c>
      <c r="P123" s="3">
        <f t="shared" si="7"/>
        <v>409.49225195390113</v>
      </c>
      <c r="Q123" s="5">
        <v>-7.2628969443980099E-3</v>
      </c>
      <c r="R123" s="6">
        <f t="shared" si="6"/>
        <v>4.9971519080561121E-3</v>
      </c>
      <c r="S123" s="6">
        <v>0.57805907172995785</v>
      </c>
      <c r="T123" s="6"/>
    </row>
    <row r="124" spans="1:20">
      <c r="A124" t="str">
        <f>row__2[[#This Row],[Company_Name]]&amp;" "&amp;row__2[[#This Row],[Year]]</f>
        <v>Algoma Power Inc. 2020</v>
      </c>
      <c r="B124" t="s">
        <v>102</v>
      </c>
      <c r="C124">
        <v>2020</v>
      </c>
      <c r="D124" t="s">
        <v>8</v>
      </c>
      <c r="E124" t="s">
        <v>28</v>
      </c>
      <c r="F124">
        <v>4567353.83</v>
      </c>
      <c r="G124">
        <v>103396925.31</v>
      </c>
      <c r="H124">
        <v>232896.94</v>
      </c>
      <c r="L124" s="2">
        <f t="shared" si="8"/>
        <v>2017</v>
      </c>
      <c r="M124" t="s">
        <v>153</v>
      </c>
      <c r="N124" s="3" cm="1">
        <f t="array" ref="N124">SUM(_xlfn._xlws.FILTER(row__2[Annual_Billings_-_USoA_4080_-_Dollars],$A$2:$A$3880=$M124))</f>
        <v>12553195.489999998</v>
      </c>
      <c r="O124" s="4">
        <v>30641</v>
      </c>
      <c r="P124" s="3">
        <f t="shared" si="7"/>
        <v>409.68622074997546</v>
      </c>
      <c r="Q124" s="5">
        <v>-5.0092578235660804E-3</v>
      </c>
      <c r="R124" s="6">
        <f t="shared" si="6"/>
        <v>5.0260603550441449E-3</v>
      </c>
      <c r="S124" s="6">
        <v>0.55555555555555558</v>
      </c>
      <c r="T124" s="6"/>
    </row>
    <row r="125" spans="1:20">
      <c r="A125" t="str">
        <f>row__2[[#This Row],[Company_Name]]&amp;" "&amp;row__2[[#This Row],[Year]]</f>
        <v>Algoma Power Inc. 2020</v>
      </c>
      <c r="B125" t="s">
        <v>102</v>
      </c>
      <c r="C125">
        <v>2020</v>
      </c>
      <c r="D125" t="s">
        <v>8</v>
      </c>
      <c r="E125" t="s">
        <v>30</v>
      </c>
      <c r="F125">
        <v>0</v>
      </c>
      <c r="G125">
        <v>0</v>
      </c>
      <c r="H125">
        <v>0</v>
      </c>
      <c r="L125" s="2">
        <f t="shared" si="8"/>
        <v>2018</v>
      </c>
      <c r="M125" t="s">
        <v>154</v>
      </c>
      <c r="N125" s="3" cm="1">
        <f t="array" ref="N125">SUM(_xlfn._xlws.FILTER(row__2[Annual_Billings_-_USoA_4080_-_Dollars],$A$2:$A$3880=$M125))</f>
        <v>13072259.27</v>
      </c>
      <c r="O125" s="4">
        <v>30918</v>
      </c>
      <c r="P125" s="3">
        <f t="shared" si="7"/>
        <v>422.80416812212951</v>
      </c>
      <c r="Q125" s="5">
        <v>1.2121365974633499E-2</v>
      </c>
      <c r="R125" s="6">
        <f t="shared" si="6"/>
        <v>5.0250831581537571E-3</v>
      </c>
      <c r="S125" s="6">
        <v>0.55555555555555558</v>
      </c>
      <c r="T125" s="6"/>
    </row>
    <row r="126" spans="1:20">
      <c r="A126" t="str">
        <f>row__2[[#This Row],[Company_Name]]&amp;" "&amp;row__2[[#This Row],[Year]]</f>
        <v>Algoma Power Inc. 2020</v>
      </c>
      <c r="B126" t="s">
        <v>102</v>
      </c>
      <c r="C126">
        <v>2020</v>
      </c>
      <c r="D126" t="s">
        <v>8</v>
      </c>
      <c r="E126" t="s">
        <v>32</v>
      </c>
      <c r="F126">
        <v>20331843.239999998</v>
      </c>
      <c r="G126">
        <v>125150712.43000001</v>
      </c>
      <c r="H126">
        <v>0</v>
      </c>
      <c r="L126" s="2">
        <f t="shared" si="8"/>
        <v>2019</v>
      </c>
      <c r="M126" t="s">
        <v>155</v>
      </c>
      <c r="N126" s="3" cm="1">
        <f t="array" ref="N126">SUM(_xlfn._xlws.FILTER(row__2[Annual_Billings_-_USoA_4080_-_Dollars],$A$2:$A$3880=$M126))</f>
        <v>12949321.5</v>
      </c>
      <c r="O126" s="4">
        <v>31362</v>
      </c>
      <c r="P126" s="3">
        <f t="shared" si="7"/>
        <v>412.89845991964796</v>
      </c>
      <c r="Q126" s="5">
        <v>3.0548511859141501E-2</v>
      </c>
      <c r="R126" s="6">
        <f t="shared" si="6"/>
        <v>5.0588122001864995E-3</v>
      </c>
      <c r="S126" s="6">
        <v>0.5</v>
      </c>
      <c r="T126" s="6"/>
    </row>
    <row r="127" spans="1:20">
      <c r="A127" t="str">
        <f>row__2[[#This Row],[Company_Name]]&amp;" "&amp;row__2[[#This Row],[Year]]</f>
        <v>Algoma Power Inc. 2020</v>
      </c>
      <c r="B127" t="s">
        <v>102</v>
      </c>
      <c r="C127">
        <v>2020</v>
      </c>
      <c r="D127" t="s">
        <v>8</v>
      </c>
      <c r="E127" t="s">
        <v>34</v>
      </c>
      <c r="F127">
        <v>0</v>
      </c>
      <c r="G127">
        <v>0</v>
      </c>
      <c r="H127">
        <v>0</v>
      </c>
      <c r="L127" s="2">
        <f t="shared" si="8"/>
        <v>2020</v>
      </c>
      <c r="M127" t="s">
        <v>156</v>
      </c>
      <c r="N127" s="3" cm="1">
        <f t="array" ref="N127">SUM(_xlfn._xlws.FILTER(row__2[Annual_Billings_-_USoA_4080_-_Dollars],$A$2:$A$3880=$M127))</f>
        <v>13145316</v>
      </c>
      <c r="O127" s="4">
        <v>31649</v>
      </c>
      <c r="P127" s="3">
        <f t="shared" si="7"/>
        <v>415.34696198932033</v>
      </c>
      <c r="Q127" s="5">
        <v>-6.4753769779237703E-3</v>
      </c>
      <c r="R127" s="6">
        <f t="shared" si="6"/>
        <v>5.0637119893609086E-3</v>
      </c>
      <c r="S127" s="6">
        <v>0.47368421052631582</v>
      </c>
      <c r="T127" s="6"/>
    </row>
    <row r="128" spans="1:20">
      <c r="A128" t="str">
        <f>row__2[[#This Row],[Company_Name]]&amp;" "&amp;row__2[[#This Row],[Year]]</f>
        <v>Algoma Power Inc. 2021</v>
      </c>
      <c r="B128" t="s">
        <v>102</v>
      </c>
      <c r="C128">
        <v>2021</v>
      </c>
      <c r="D128" t="s">
        <v>17</v>
      </c>
      <c r="E128" t="s">
        <v>18</v>
      </c>
      <c r="F128">
        <v>0</v>
      </c>
      <c r="G128">
        <v>0</v>
      </c>
      <c r="H128">
        <v>0</v>
      </c>
      <c r="L128" s="2">
        <f t="shared" si="8"/>
        <v>2021</v>
      </c>
      <c r="M128" t="s">
        <v>157</v>
      </c>
      <c r="N128" s="3" cm="1">
        <f t="array" ref="N128">SUM(_xlfn._xlws.FILTER(row__2[Annual_Billings_-_USoA_4080_-_Dollars],$A$2:$A$3880=$M128))</f>
        <v>13338511.76</v>
      </c>
      <c r="O128" s="4">
        <v>32321</v>
      </c>
      <c r="P128" s="3">
        <f t="shared" si="7"/>
        <v>412.68870888895765</v>
      </c>
      <c r="Q128" s="5">
        <v>6.7537809007566505E-4</v>
      </c>
      <c r="R128" s="6">
        <f t="shared" si="6"/>
        <v>5.134577529642451E-3</v>
      </c>
      <c r="S128" s="6">
        <v>0.4623655913978495</v>
      </c>
      <c r="T128" s="6"/>
    </row>
    <row r="129" spans="1:20">
      <c r="A129" t="str">
        <f>row__2[[#This Row],[Company_Name]]&amp;" "&amp;row__2[[#This Row],[Year]]</f>
        <v>Algoma Power Inc. 2021</v>
      </c>
      <c r="B129" t="s">
        <v>102</v>
      </c>
      <c r="C129">
        <v>2021</v>
      </c>
      <c r="D129" t="s">
        <v>17</v>
      </c>
      <c r="E129" t="s">
        <v>20</v>
      </c>
      <c r="F129">
        <v>0</v>
      </c>
      <c r="G129">
        <v>0</v>
      </c>
      <c r="H129">
        <v>0</v>
      </c>
      <c r="L129" s="2">
        <f t="shared" si="8"/>
        <v>2022</v>
      </c>
      <c r="M129" t="s">
        <v>158</v>
      </c>
      <c r="N129" s="3" cm="1">
        <f t="array" ref="N129">SUM(_xlfn._xlws.FILTER(row__2[Annual_Billings_-_USoA_4080_-_Dollars],$A$2:$A$3880=$M129))</f>
        <v>13589966.960000001</v>
      </c>
      <c r="O129" s="4">
        <v>32727</v>
      </c>
      <c r="P129" s="3">
        <f t="shared" si="7"/>
        <v>415.25245088153514</v>
      </c>
      <c r="Q129" s="5">
        <v>7.1959448262731698E-3</v>
      </c>
      <c r="R129" s="6">
        <f t="shared" si="6"/>
        <v>5.1514318216411767E-3</v>
      </c>
      <c r="S129" s="6" t="s">
        <v>515</v>
      </c>
      <c r="T129" s="6"/>
    </row>
    <row r="130" spans="1:20">
      <c r="A130" t="str">
        <f>row__2[[#This Row],[Company_Name]]&amp;" "&amp;row__2[[#This Row],[Year]]</f>
        <v>Algoma Power Inc. 2021</v>
      </c>
      <c r="B130" t="s">
        <v>102</v>
      </c>
      <c r="C130">
        <v>2021</v>
      </c>
      <c r="D130" t="s">
        <v>17</v>
      </c>
      <c r="E130" t="s">
        <v>22</v>
      </c>
      <c r="F130">
        <v>196630.07</v>
      </c>
      <c r="G130">
        <v>594156.1</v>
      </c>
      <c r="H130">
        <v>1593.23</v>
      </c>
      <c r="L130" s="2">
        <f t="shared" si="8"/>
        <v>2015</v>
      </c>
      <c r="M130" t="s">
        <v>159</v>
      </c>
      <c r="N130" s="3" cm="1">
        <f t="array" ref="N130">SUM(_xlfn._xlws.FILTER(row__2[Annual_Billings_-_USoA_4080_-_Dollars],$A$2:$A$3880=$M130))</f>
        <v>13762763.34</v>
      </c>
      <c r="O130" s="4">
        <v>32002</v>
      </c>
      <c r="P130" s="3">
        <f t="shared" si="7"/>
        <v>430.05947565777137</v>
      </c>
      <c r="Q130" s="5">
        <v>1.8532816906647299E-2</v>
      </c>
      <c r="R130" s="6">
        <f t="shared" ref="R130:R193" si="9">$O130/VLOOKUP($L130,$U$2:$Y$9,5,FALSE)</f>
        <v>5.34095172481932E-3</v>
      </c>
      <c r="S130" s="6">
        <v>0.48717948717948717</v>
      </c>
      <c r="T130" s="6"/>
    </row>
    <row r="131" spans="1:20">
      <c r="A131" t="str">
        <f>row__2[[#This Row],[Company_Name]]&amp;" "&amp;row__2[[#This Row],[Year]]</f>
        <v>Algoma Power Inc. 2021</v>
      </c>
      <c r="B131" t="s">
        <v>102</v>
      </c>
      <c r="C131">
        <v>2021</v>
      </c>
      <c r="D131" t="s">
        <v>17</v>
      </c>
      <c r="E131" t="s">
        <v>24</v>
      </c>
      <c r="F131">
        <v>0</v>
      </c>
      <c r="G131">
        <v>0</v>
      </c>
      <c r="H131">
        <v>0</v>
      </c>
      <c r="L131" s="2">
        <f t="shared" si="8"/>
        <v>2016</v>
      </c>
      <c r="M131" t="s">
        <v>160</v>
      </c>
      <c r="N131" s="3" cm="1">
        <f t="array" ref="N131">SUM(_xlfn._xlws.FILTER(row__2[Annual_Billings_-_USoA_4080_-_Dollars],$A$2:$A$3880=$M131))</f>
        <v>12103361.52</v>
      </c>
      <c r="O131" s="4">
        <v>32465</v>
      </c>
      <c r="P131" s="3">
        <f t="shared" ref="P131:P194" si="10">N131/O131</f>
        <v>372.81261419990756</v>
      </c>
      <c r="Q131" s="5">
        <v>-2.5991594677568099E-2</v>
      </c>
      <c r="R131" s="6">
        <f t="shared" si="9"/>
        <v>5.3726499104199783E-3</v>
      </c>
      <c r="S131" s="6">
        <v>0.47643979057591623</v>
      </c>
      <c r="T131" s="6"/>
    </row>
    <row r="132" spans="1:20">
      <c r="A132" t="str">
        <f>row__2[[#This Row],[Company_Name]]&amp;" "&amp;row__2[[#This Row],[Year]]</f>
        <v>Algoma Power Inc. 2021</v>
      </c>
      <c r="B132" t="s">
        <v>102</v>
      </c>
      <c r="C132">
        <v>2021</v>
      </c>
      <c r="D132" t="s">
        <v>8</v>
      </c>
      <c r="E132" t="s">
        <v>26</v>
      </c>
      <c r="F132">
        <v>0</v>
      </c>
      <c r="G132">
        <v>0</v>
      </c>
      <c r="H132">
        <v>0</v>
      </c>
      <c r="L132" s="2">
        <f t="shared" si="8"/>
        <v>2017</v>
      </c>
      <c r="M132" t="s">
        <v>161</v>
      </c>
      <c r="N132" s="3" cm="1">
        <f t="array" ref="N132">SUM(_xlfn._xlws.FILTER(row__2[Annual_Billings_-_USoA_4080_-_Dollars],$A$2:$A$3880=$M132))</f>
        <v>11963013.689999999</v>
      </c>
      <c r="O132" s="4">
        <v>32893</v>
      </c>
      <c r="P132" s="3">
        <f t="shared" si="10"/>
        <v>363.69481926245703</v>
      </c>
      <c r="Q132" s="5">
        <v>-6.4848119124087403E-2</v>
      </c>
      <c r="R132" s="6">
        <f t="shared" si="9"/>
        <v>5.395457173671455E-3</v>
      </c>
      <c r="S132" s="6">
        <v>0.48717948717948717</v>
      </c>
      <c r="T132" s="6"/>
    </row>
    <row r="133" spans="1:20">
      <c r="A133" t="str">
        <f>row__2[[#This Row],[Company_Name]]&amp;" "&amp;row__2[[#This Row],[Year]]</f>
        <v>Algoma Power Inc. 2021</v>
      </c>
      <c r="B133" t="s">
        <v>102</v>
      </c>
      <c r="C133">
        <v>2021</v>
      </c>
      <c r="D133" t="s">
        <v>8</v>
      </c>
      <c r="E133" t="s">
        <v>28</v>
      </c>
      <c r="F133">
        <v>4775099.3</v>
      </c>
      <c r="G133">
        <v>117544957.43000001</v>
      </c>
      <c r="H133">
        <v>251732.03</v>
      </c>
      <c r="L133" s="2">
        <f t="shared" si="8"/>
        <v>2018</v>
      </c>
      <c r="M133" t="s">
        <v>162</v>
      </c>
      <c r="N133" s="3" cm="1">
        <f t="array" ref="N133">SUM(_xlfn._xlws.FILTER(row__2[Annual_Billings_-_USoA_4080_-_Dollars],$A$2:$A$3880=$M133))</f>
        <v>12688737.899999999</v>
      </c>
      <c r="O133" s="4">
        <v>33151</v>
      </c>
      <c r="P133" s="3">
        <f t="shared" si="10"/>
        <v>382.75581128774394</v>
      </c>
      <c r="Q133" s="5">
        <v>-8.9267873463854692E-3</v>
      </c>
      <c r="R133" s="6">
        <f t="shared" si="9"/>
        <v>5.388011248332855E-3</v>
      </c>
      <c r="S133" s="6">
        <v>0.52380952380952384</v>
      </c>
      <c r="T133" s="6"/>
    </row>
    <row r="134" spans="1:20">
      <c r="A134" t="str">
        <f>row__2[[#This Row],[Company_Name]]&amp;" "&amp;row__2[[#This Row],[Year]]</f>
        <v>Algoma Power Inc. 2021</v>
      </c>
      <c r="B134" t="s">
        <v>102</v>
      </c>
      <c r="C134">
        <v>2021</v>
      </c>
      <c r="D134" t="s">
        <v>8</v>
      </c>
      <c r="E134" t="s">
        <v>30</v>
      </c>
      <c r="F134">
        <v>0</v>
      </c>
      <c r="G134">
        <v>0</v>
      </c>
      <c r="H134">
        <v>0</v>
      </c>
      <c r="L134" s="2">
        <f t="shared" si="8"/>
        <v>2019</v>
      </c>
      <c r="M134" t="s">
        <v>163</v>
      </c>
      <c r="N134" s="3" cm="1">
        <f t="array" ref="N134">SUM(_xlfn._xlws.FILTER(row__2[Annual_Billings_-_USoA_4080_-_Dollars],$A$2:$A$3880=$M134))</f>
        <v>12395243.220000001</v>
      </c>
      <c r="O134" s="4">
        <v>33523</v>
      </c>
      <c r="P134" s="3">
        <f t="shared" si="10"/>
        <v>369.75339975539185</v>
      </c>
      <c r="Q134" s="5">
        <v>-1.6994158489647401E-2</v>
      </c>
      <c r="R134" s="6">
        <f t="shared" si="9"/>
        <v>5.4073898790527397E-3</v>
      </c>
      <c r="S134" s="6">
        <v>0.5670995670995671</v>
      </c>
      <c r="T134" s="6"/>
    </row>
    <row r="135" spans="1:20">
      <c r="A135" t="str">
        <f>row__2[[#This Row],[Company_Name]]&amp;" "&amp;row__2[[#This Row],[Year]]</f>
        <v>Algoma Power Inc. 2021</v>
      </c>
      <c r="B135" t="s">
        <v>102</v>
      </c>
      <c r="C135">
        <v>2021</v>
      </c>
      <c r="D135" t="s">
        <v>8</v>
      </c>
      <c r="E135" t="s">
        <v>32</v>
      </c>
      <c r="F135">
        <v>20633299.18</v>
      </c>
      <c r="G135">
        <v>126175230.26000001</v>
      </c>
      <c r="H135">
        <v>0</v>
      </c>
      <c r="L135" s="2">
        <f t="shared" si="8"/>
        <v>2020</v>
      </c>
      <c r="M135" t="s">
        <v>164</v>
      </c>
      <c r="N135" s="3" cm="1">
        <f t="array" ref="N135">SUM(_xlfn._xlws.FILTER(row__2[Annual_Billings_-_USoA_4080_-_Dollars],$A$2:$A$3880=$M135))</f>
        <v>12976257.970000001</v>
      </c>
      <c r="O135" s="4">
        <v>33801</v>
      </c>
      <c r="P135" s="3">
        <f t="shared" si="10"/>
        <v>383.90159965681488</v>
      </c>
      <c r="Q135" s="5">
        <v>-2.8643232613284199E-2</v>
      </c>
      <c r="R135" s="6">
        <f t="shared" si="9"/>
        <v>5.4080232851713506E-3</v>
      </c>
      <c r="S135" s="6">
        <v>0.56896551724137923</v>
      </c>
      <c r="T135" s="6"/>
    </row>
    <row r="136" spans="1:20">
      <c r="A136" t="str">
        <f>row__2[[#This Row],[Company_Name]]&amp;" "&amp;row__2[[#This Row],[Year]]</f>
        <v>Algoma Power Inc. 2021</v>
      </c>
      <c r="B136" t="s">
        <v>102</v>
      </c>
      <c r="C136">
        <v>2021</v>
      </c>
      <c r="D136" t="s">
        <v>8</v>
      </c>
      <c r="E136" t="s">
        <v>34</v>
      </c>
      <c r="F136">
        <v>0</v>
      </c>
      <c r="G136">
        <v>0</v>
      </c>
      <c r="H136">
        <v>0</v>
      </c>
      <c r="L136" s="2">
        <f t="shared" si="8"/>
        <v>2021</v>
      </c>
      <c r="M136" t="s">
        <v>165</v>
      </c>
      <c r="N136" s="3" cm="1">
        <f t="array" ref="N136">SUM(_xlfn._xlws.FILTER(row__2[Annual_Billings_-_USoA_4080_-_Dollars],$A$2:$A$3880=$M136))</f>
        <v>13144701.779999999</v>
      </c>
      <c r="O136" s="4">
        <v>34050</v>
      </c>
      <c r="P136" s="3">
        <f t="shared" si="10"/>
        <v>386.04116828193833</v>
      </c>
      <c r="Q136" s="5">
        <v>-2.2095041371191899E-2</v>
      </c>
      <c r="R136" s="6">
        <f t="shared" si="9"/>
        <v>5.4092498649276153E-3</v>
      </c>
      <c r="S136" s="6">
        <v>0.55555555555555558</v>
      </c>
      <c r="T136" s="6"/>
    </row>
    <row r="137" spans="1:20">
      <c r="A137" t="str">
        <f>row__2[[#This Row],[Company_Name]]&amp;" "&amp;row__2[[#This Row],[Year]]</f>
        <v>Algoma Power Inc. 2022</v>
      </c>
      <c r="B137" t="s">
        <v>102</v>
      </c>
      <c r="C137">
        <v>2022</v>
      </c>
      <c r="D137" t="s">
        <v>17</v>
      </c>
      <c r="E137" t="s">
        <v>18</v>
      </c>
      <c r="F137">
        <v>0</v>
      </c>
      <c r="G137">
        <v>0</v>
      </c>
      <c r="H137">
        <v>0</v>
      </c>
      <c r="L137" s="2">
        <f t="shared" si="8"/>
        <v>2022</v>
      </c>
      <c r="M137" t="s">
        <v>166</v>
      </c>
      <c r="N137" s="3" cm="1">
        <f t="array" ref="N137">SUM(_xlfn._xlws.FILTER(row__2[Annual_Billings_-_USoA_4080_-_Dollars],$A$2:$A$3880=$M137))</f>
        <v>13771633.699999999</v>
      </c>
      <c r="O137" s="4">
        <v>34286</v>
      </c>
      <c r="P137" s="3">
        <f t="shared" si="10"/>
        <v>401.66930233914718</v>
      </c>
      <c r="Q137" s="5">
        <v>-2.90994723054744E-2</v>
      </c>
      <c r="R137" s="6">
        <f t="shared" si="9"/>
        <v>5.3968280452467189E-3</v>
      </c>
      <c r="S137" s="6" t="s">
        <v>515</v>
      </c>
      <c r="T137" s="6"/>
    </row>
    <row r="138" spans="1:20">
      <c r="A138" t="str">
        <f>row__2[[#This Row],[Company_Name]]&amp;" "&amp;row__2[[#This Row],[Year]]</f>
        <v>Algoma Power Inc. 2022</v>
      </c>
      <c r="B138" t="s">
        <v>102</v>
      </c>
      <c r="C138">
        <v>2022</v>
      </c>
      <c r="D138" t="s">
        <v>17</v>
      </c>
      <c r="E138" t="s">
        <v>20</v>
      </c>
      <c r="F138">
        <v>0</v>
      </c>
      <c r="G138">
        <v>0</v>
      </c>
      <c r="H138">
        <v>0</v>
      </c>
      <c r="L138" s="2">
        <f t="shared" si="8"/>
        <v>2015</v>
      </c>
      <c r="M138" t="s">
        <v>167</v>
      </c>
      <c r="N138" s="3" cm="1">
        <f t="array" ref="N138">SUM(_xlfn._xlws.FILTER(row__2[Annual_Billings_-_USoA_4080_-_Dollars],$A$2:$A$3880=$M138))</f>
        <v>12404295.439999999</v>
      </c>
      <c r="O138" s="4">
        <v>27357</v>
      </c>
      <c r="P138" s="3">
        <f t="shared" si="10"/>
        <v>453.42308878897541</v>
      </c>
      <c r="Q138" s="5">
        <v>4.9353631514088801E-2</v>
      </c>
      <c r="R138" s="6">
        <f t="shared" si="9"/>
        <v>4.5657276525180347E-3</v>
      </c>
      <c r="S138" s="6">
        <v>0.5575221238938054</v>
      </c>
      <c r="T138" s="6"/>
    </row>
    <row r="139" spans="1:20">
      <c r="A139" t="str">
        <f>row__2[[#This Row],[Company_Name]]&amp;" "&amp;row__2[[#This Row],[Year]]</f>
        <v>Algoma Power Inc. 2022</v>
      </c>
      <c r="B139" t="s">
        <v>102</v>
      </c>
      <c r="C139">
        <v>2022</v>
      </c>
      <c r="D139" t="s">
        <v>17</v>
      </c>
      <c r="E139" t="s">
        <v>22</v>
      </c>
      <c r="F139">
        <v>283138.7</v>
      </c>
      <c r="G139">
        <v>592974.9</v>
      </c>
      <c r="H139">
        <v>1705.9</v>
      </c>
      <c r="L139" s="2">
        <f t="shared" ref="L139:L202" si="11">L131</f>
        <v>2016</v>
      </c>
      <c r="M139" t="s">
        <v>168</v>
      </c>
      <c r="N139" s="3" cm="1">
        <f t="array" ref="N139">SUM(_xlfn._xlws.FILTER(row__2[Annual_Billings_-_USoA_4080_-_Dollars],$A$2:$A$3880=$M139))</f>
        <v>10799954.490000002</v>
      </c>
      <c r="O139" s="4">
        <v>27695</v>
      </c>
      <c r="P139" s="3">
        <f t="shared" si="10"/>
        <v>389.96044376241207</v>
      </c>
      <c r="Q139" s="5">
        <v>-1.9317116992979801E-2</v>
      </c>
      <c r="R139" s="6">
        <f t="shared" si="9"/>
        <v>4.5832601037757983E-3</v>
      </c>
      <c r="S139" s="6">
        <v>0.56896551724137923</v>
      </c>
      <c r="T139" s="6"/>
    </row>
    <row r="140" spans="1:20">
      <c r="A140" t="str">
        <f>row__2[[#This Row],[Company_Name]]&amp;" "&amp;row__2[[#This Row],[Year]]</f>
        <v>Algoma Power Inc. 2022</v>
      </c>
      <c r="B140" t="s">
        <v>102</v>
      </c>
      <c r="C140">
        <v>2022</v>
      </c>
      <c r="D140" t="s">
        <v>17</v>
      </c>
      <c r="E140" t="s">
        <v>24</v>
      </c>
      <c r="F140">
        <v>0</v>
      </c>
      <c r="G140">
        <v>0</v>
      </c>
      <c r="H140">
        <v>0</v>
      </c>
      <c r="L140" s="2">
        <f t="shared" si="11"/>
        <v>2017</v>
      </c>
      <c r="M140" t="s">
        <v>169</v>
      </c>
      <c r="N140" s="3" cm="1">
        <f t="array" ref="N140">SUM(_xlfn._xlws.FILTER(row__2[Annual_Billings_-_USoA_4080_-_Dollars],$A$2:$A$3880=$M140))</f>
        <v>10890141.4</v>
      </c>
      <c r="O140" s="4">
        <v>27948</v>
      </c>
      <c r="P140" s="3">
        <f t="shared" si="10"/>
        <v>389.65727064548446</v>
      </c>
      <c r="Q140" s="5">
        <v>-8.6830478152541898E-3</v>
      </c>
      <c r="R140" s="6">
        <f t="shared" si="9"/>
        <v>4.5843260599449679E-3</v>
      </c>
      <c r="S140" s="6">
        <v>0.56896551724137923</v>
      </c>
      <c r="T140" s="6"/>
    </row>
    <row r="141" spans="1:20">
      <c r="A141" t="str">
        <f>row__2[[#This Row],[Company_Name]]&amp;" "&amp;row__2[[#This Row],[Year]]</f>
        <v>Algoma Power Inc. 2022</v>
      </c>
      <c r="B141" t="s">
        <v>102</v>
      </c>
      <c r="C141">
        <v>2022</v>
      </c>
      <c r="D141" t="s">
        <v>8</v>
      </c>
      <c r="E141" t="s">
        <v>26</v>
      </c>
      <c r="F141">
        <v>1460082.53</v>
      </c>
      <c r="G141">
        <v>29567137.170000002</v>
      </c>
      <c r="H141">
        <v>0</v>
      </c>
      <c r="L141" s="2">
        <f t="shared" si="11"/>
        <v>2018</v>
      </c>
      <c r="M141" t="s">
        <v>170</v>
      </c>
      <c r="N141" s="3" cm="1">
        <f t="array" ref="N141">SUM(_xlfn._xlws.FILTER(row__2[Annual_Billings_-_USoA_4080_-_Dollars],$A$2:$A$3880=$M141))</f>
        <v>11417316</v>
      </c>
      <c r="O141" s="4">
        <v>28226</v>
      </c>
      <c r="P141" s="3">
        <f t="shared" si="10"/>
        <v>404.49642173882233</v>
      </c>
      <c r="Q141" s="5">
        <v>-9.9954377381285108E-3</v>
      </c>
      <c r="R141" s="6">
        <f t="shared" si="9"/>
        <v>4.5875540857121403E-3</v>
      </c>
      <c r="S141" s="6">
        <v>0.54337899543378998</v>
      </c>
      <c r="T141" s="6"/>
    </row>
    <row r="142" spans="1:20">
      <c r="A142" t="str">
        <f>row__2[[#This Row],[Company_Name]]&amp;" "&amp;row__2[[#This Row],[Year]]</f>
        <v>Algoma Power Inc. 2022</v>
      </c>
      <c r="B142" t="s">
        <v>102</v>
      </c>
      <c r="C142">
        <v>2022</v>
      </c>
      <c r="D142" t="s">
        <v>8</v>
      </c>
      <c r="E142" t="s">
        <v>28</v>
      </c>
      <c r="F142">
        <v>4887747.6100000003</v>
      </c>
      <c r="G142">
        <v>121744705</v>
      </c>
      <c r="H142">
        <v>260847.52</v>
      </c>
      <c r="L142" s="2">
        <f t="shared" si="11"/>
        <v>2019</v>
      </c>
      <c r="M142" t="s">
        <v>171</v>
      </c>
      <c r="N142" s="3" cm="1">
        <f t="array" ref="N142">SUM(_xlfn._xlws.FILTER(row__2[Annual_Billings_-_USoA_4080_-_Dollars],$A$2:$A$3880=$M142))</f>
        <v>11482983</v>
      </c>
      <c r="O142" s="4">
        <v>28183</v>
      </c>
      <c r="P142" s="3">
        <f t="shared" si="10"/>
        <v>407.44360075222653</v>
      </c>
      <c r="Q142" s="5">
        <v>-2.0265657691956201E-3</v>
      </c>
      <c r="R142" s="6">
        <f t="shared" si="9"/>
        <v>4.5460271742189945E-3</v>
      </c>
      <c r="S142" s="6">
        <v>0.52606635071090047</v>
      </c>
      <c r="T142" s="6"/>
    </row>
    <row r="143" spans="1:20">
      <c r="A143" t="str">
        <f>row__2[[#This Row],[Company_Name]]&amp;" "&amp;row__2[[#This Row],[Year]]</f>
        <v>Algoma Power Inc. 2022</v>
      </c>
      <c r="B143" t="s">
        <v>102</v>
      </c>
      <c r="C143">
        <v>2022</v>
      </c>
      <c r="D143" t="s">
        <v>8</v>
      </c>
      <c r="E143" t="s">
        <v>30</v>
      </c>
      <c r="F143">
        <v>0</v>
      </c>
      <c r="G143">
        <v>0</v>
      </c>
      <c r="H143">
        <v>0</v>
      </c>
      <c r="L143" s="2">
        <f t="shared" si="11"/>
        <v>2020</v>
      </c>
      <c r="M143" t="s">
        <v>172</v>
      </c>
      <c r="N143" s="3" cm="1">
        <f t="array" ref="N143">SUM(_xlfn._xlws.FILTER(row__2[Annual_Billings_-_USoA_4080_-_Dollars],$A$2:$A$3880=$M143))</f>
        <v>11607062.98</v>
      </c>
      <c r="O143" s="4">
        <v>28351</v>
      </c>
      <c r="P143" s="3">
        <f t="shared" si="10"/>
        <v>409.4057698141159</v>
      </c>
      <c r="Q143" s="5">
        <v>-4.1419783060566403E-3</v>
      </c>
      <c r="R143" s="6">
        <f t="shared" si="9"/>
        <v>4.5360453287740885E-3</v>
      </c>
      <c r="S143" s="6">
        <v>0.50980392156862742</v>
      </c>
      <c r="T143" s="6"/>
    </row>
    <row r="144" spans="1:20">
      <c r="A144" t="str">
        <f>row__2[[#This Row],[Company_Name]]&amp;" "&amp;row__2[[#This Row],[Year]]</f>
        <v>Algoma Power Inc. 2022</v>
      </c>
      <c r="B144" t="s">
        <v>102</v>
      </c>
      <c r="C144">
        <v>2022</v>
      </c>
      <c r="D144" t="s">
        <v>8</v>
      </c>
      <c r="E144" t="s">
        <v>32</v>
      </c>
      <c r="F144">
        <v>19832578.670000002</v>
      </c>
      <c r="G144">
        <v>105833062.73</v>
      </c>
      <c r="H144">
        <v>0</v>
      </c>
      <c r="L144" s="2">
        <f t="shared" si="11"/>
        <v>2021</v>
      </c>
      <c r="M144" t="s">
        <v>173</v>
      </c>
      <c r="N144" s="3" cm="1">
        <f t="array" ref="N144">SUM(_xlfn._xlws.FILTER(row__2[Annual_Billings_-_USoA_4080_-_Dollars],$A$2:$A$3880=$M144))</f>
        <v>11582698.309999999</v>
      </c>
      <c r="O144" s="4">
        <v>28728</v>
      </c>
      <c r="P144" s="3">
        <f t="shared" si="10"/>
        <v>403.18498712057919</v>
      </c>
      <c r="Q144" s="5">
        <v>6.3154636931139199E-3</v>
      </c>
      <c r="R144" s="6">
        <f t="shared" si="9"/>
        <v>4.5637864939688851E-3</v>
      </c>
      <c r="S144" s="6">
        <v>0.49748743718592964</v>
      </c>
      <c r="T144" s="6"/>
    </row>
    <row r="145" spans="1:20">
      <c r="A145" t="str">
        <f>row__2[[#This Row],[Company_Name]]&amp;" "&amp;row__2[[#This Row],[Year]]</f>
        <v>Algoma Power Inc. 2022</v>
      </c>
      <c r="B145" t="s">
        <v>102</v>
      </c>
      <c r="C145">
        <v>2022</v>
      </c>
      <c r="D145" t="s">
        <v>8</v>
      </c>
      <c r="E145" t="s">
        <v>34</v>
      </c>
      <c r="F145">
        <v>0</v>
      </c>
      <c r="G145">
        <v>0</v>
      </c>
      <c r="H145">
        <v>0</v>
      </c>
      <c r="L145" s="2">
        <f t="shared" si="11"/>
        <v>2022</v>
      </c>
      <c r="M145" t="s">
        <v>174</v>
      </c>
      <c r="N145" s="3" cm="1">
        <f t="array" ref="N145">SUM(_xlfn._xlws.FILTER(row__2[Annual_Billings_-_USoA_4080_-_Dollars],$A$2:$A$3880=$M145))</f>
        <v>12174084.800000001</v>
      </c>
      <c r="O145" s="4">
        <v>29075</v>
      </c>
      <c r="P145" s="3">
        <f t="shared" si="10"/>
        <v>418.71314875322446</v>
      </c>
      <c r="Q145" s="5">
        <v>-4.80722186349301E-4</v>
      </c>
      <c r="R145" s="6">
        <f t="shared" si="9"/>
        <v>4.5765844780828431E-3</v>
      </c>
      <c r="S145" s="6" t="s">
        <v>515</v>
      </c>
      <c r="T145" s="6"/>
    </row>
    <row r="146" spans="1:20">
      <c r="A146" t="str">
        <f>row__2[[#This Row],[Company_Name]]&amp;" "&amp;row__2[[#This Row],[Year]]</f>
        <v>Atikokan Hydro Inc. 2015</v>
      </c>
      <c r="B146" t="s">
        <v>175</v>
      </c>
      <c r="C146">
        <v>2015</v>
      </c>
      <c r="D146" t="s">
        <v>17</v>
      </c>
      <c r="E146" t="s">
        <v>18</v>
      </c>
      <c r="F146">
        <v>0</v>
      </c>
      <c r="G146">
        <v>0</v>
      </c>
      <c r="H146">
        <v>0</v>
      </c>
      <c r="L146" s="2">
        <f t="shared" si="11"/>
        <v>2015</v>
      </c>
      <c r="M146" t="s">
        <v>176</v>
      </c>
      <c r="N146" s="3" cm="1">
        <f t="array" ref="N146">SUM(_xlfn._xlws.FILTER(row__2[Annual_Billings_-_USoA_4080_-_Dollars],$A$2:$A$3880=$M146))</f>
        <v>1805084.6400000001</v>
      </c>
      <c r="O146" s="4">
        <v>4838</v>
      </c>
      <c r="P146" s="3">
        <f t="shared" si="10"/>
        <v>373.1055477470029</v>
      </c>
      <c r="Q146" s="5">
        <v>1.88334734954126E-2</v>
      </c>
      <c r="R146" s="6">
        <f t="shared" si="9"/>
        <v>8.0743467422898167E-4</v>
      </c>
      <c r="S146" s="6">
        <v>0</v>
      </c>
      <c r="T146" s="6"/>
    </row>
    <row r="147" spans="1:20">
      <c r="A147" t="str">
        <f>row__2[[#This Row],[Company_Name]]&amp;" "&amp;row__2[[#This Row],[Year]]</f>
        <v>Atikokan Hydro Inc. 2015</v>
      </c>
      <c r="B147" t="s">
        <v>175</v>
      </c>
      <c r="C147">
        <v>2015</v>
      </c>
      <c r="D147" t="s">
        <v>17</v>
      </c>
      <c r="E147" t="s">
        <v>20</v>
      </c>
      <c r="F147">
        <v>0</v>
      </c>
      <c r="G147">
        <v>0</v>
      </c>
      <c r="H147">
        <v>0</v>
      </c>
      <c r="L147" s="2">
        <f t="shared" si="11"/>
        <v>2016</v>
      </c>
      <c r="M147" t="s">
        <v>177</v>
      </c>
      <c r="N147" s="3" cm="1">
        <f t="array" ref="N147">SUM(_xlfn._xlws.FILTER(row__2[Annual_Billings_-_USoA_4080_-_Dollars],$A$2:$A$3880=$M147))</f>
        <v>1821508.53</v>
      </c>
      <c r="O147" s="4">
        <v>4856</v>
      </c>
      <c r="P147" s="3">
        <f t="shared" si="10"/>
        <v>375.10472199341024</v>
      </c>
      <c r="Q147" s="5">
        <v>-2.5150144588631199E-2</v>
      </c>
      <c r="R147" s="6">
        <f t="shared" si="9"/>
        <v>8.0362199183734535E-4</v>
      </c>
      <c r="S147" s="6">
        <v>0</v>
      </c>
      <c r="T147" s="6"/>
    </row>
    <row r="148" spans="1:20">
      <c r="A148" t="str">
        <f>row__2[[#This Row],[Company_Name]]&amp;" "&amp;row__2[[#This Row],[Year]]</f>
        <v>Atikokan Hydro Inc. 2015</v>
      </c>
      <c r="B148" t="s">
        <v>175</v>
      </c>
      <c r="C148">
        <v>2015</v>
      </c>
      <c r="D148" t="s">
        <v>17</v>
      </c>
      <c r="E148" t="s">
        <v>22</v>
      </c>
      <c r="F148">
        <v>113149.98</v>
      </c>
      <c r="G148">
        <v>463596</v>
      </c>
      <c r="H148">
        <v>1436</v>
      </c>
      <c r="L148" s="2">
        <f t="shared" si="11"/>
        <v>2017</v>
      </c>
      <c r="M148" t="s">
        <v>178</v>
      </c>
      <c r="N148" s="3" cm="1">
        <f t="array" ref="N148">SUM(_xlfn._xlws.FILTER(row__2[Annual_Billings_-_USoA_4080_-_Dollars],$A$2:$A$3880=$M148))</f>
        <v>1853169.1</v>
      </c>
      <c r="O148" s="4">
        <v>4857</v>
      </c>
      <c r="P148" s="3">
        <f t="shared" si="10"/>
        <v>381.54603664813675</v>
      </c>
      <c r="Q148" s="5">
        <v>-2.4187088588093202E-2</v>
      </c>
      <c r="R148" s="6">
        <f t="shared" si="9"/>
        <v>7.966964245438925E-4</v>
      </c>
      <c r="S148" s="6">
        <v>0</v>
      </c>
      <c r="T148" s="6"/>
    </row>
    <row r="149" spans="1:20">
      <c r="A149" t="str">
        <f>row__2[[#This Row],[Company_Name]]&amp;" "&amp;row__2[[#This Row],[Year]]</f>
        <v>Atikokan Hydro Inc. 2015</v>
      </c>
      <c r="B149" t="s">
        <v>175</v>
      </c>
      <c r="C149">
        <v>2015</v>
      </c>
      <c r="D149" t="s">
        <v>17</v>
      </c>
      <c r="E149" t="s">
        <v>24</v>
      </c>
      <c r="F149">
        <v>0</v>
      </c>
      <c r="G149">
        <v>0</v>
      </c>
      <c r="H149">
        <v>0</v>
      </c>
      <c r="L149" s="2">
        <f t="shared" si="11"/>
        <v>2018</v>
      </c>
      <c r="M149" t="s">
        <v>179</v>
      </c>
      <c r="N149" s="3" cm="1">
        <f t="array" ref="N149">SUM(_xlfn._xlws.FILTER(row__2[Annual_Billings_-_USoA_4080_-_Dollars],$A$2:$A$3880=$M149))</f>
        <v>1917124.94</v>
      </c>
      <c r="O149" s="4">
        <v>4854</v>
      </c>
      <c r="P149" s="3">
        <f t="shared" si="10"/>
        <v>394.9577544293366</v>
      </c>
      <c r="Q149" s="5">
        <v>-1.7815920545332101E-2</v>
      </c>
      <c r="R149" s="6">
        <f t="shared" si="9"/>
        <v>7.889175771291267E-4</v>
      </c>
      <c r="S149" s="6">
        <v>0</v>
      </c>
      <c r="T149" s="6"/>
    </row>
    <row r="150" spans="1:20">
      <c r="A150" t="str">
        <f>row__2[[#This Row],[Company_Name]]&amp;" "&amp;row__2[[#This Row],[Year]]</f>
        <v>Atikokan Hydro Inc. 2015</v>
      </c>
      <c r="B150" t="s">
        <v>175</v>
      </c>
      <c r="C150">
        <v>2015</v>
      </c>
      <c r="D150" t="s">
        <v>8</v>
      </c>
      <c r="E150" t="s">
        <v>26</v>
      </c>
      <c r="F150">
        <v>275148.18</v>
      </c>
      <c r="G150">
        <v>5110232</v>
      </c>
      <c r="H150">
        <v>0</v>
      </c>
      <c r="L150" s="2">
        <f t="shared" si="11"/>
        <v>2019</v>
      </c>
      <c r="M150" t="s">
        <v>180</v>
      </c>
      <c r="N150" s="3" cm="1">
        <f t="array" ref="N150">SUM(_xlfn._xlws.FILTER(row__2[Annual_Billings_-_USoA_4080_-_Dollars],$A$2:$A$3880=$M150))</f>
        <v>1919322.8399999999</v>
      </c>
      <c r="O150" s="4">
        <v>4882</v>
      </c>
      <c r="P150" s="3">
        <f t="shared" si="10"/>
        <v>393.14273658336742</v>
      </c>
      <c r="Q150" s="5">
        <v>-1.7266061809662499E-2</v>
      </c>
      <c r="R150" s="6">
        <f t="shared" si="9"/>
        <v>7.8748552902590683E-4</v>
      </c>
      <c r="S150" s="6">
        <v>0</v>
      </c>
      <c r="T150" s="6"/>
    </row>
    <row r="151" spans="1:20">
      <c r="A151" t="str">
        <f>row__2[[#This Row],[Company_Name]]&amp;" "&amp;row__2[[#This Row],[Year]]</f>
        <v>Atikokan Hydro Inc. 2015</v>
      </c>
      <c r="B151" t="s">
        <v>175</v>
      </c>
      <c r="C151">
        <v>2015</v>
      </c>
      <c r="D151" t="s">
        <v>8</v>
      </c>
      <c r="E151" t="s">
        <v>28</v>
      </c>
      <c r="F151">
        <v>227970.34</v>
      </c>
      <c r="G151">
        <v>17571100</v>
      </c>
      <c r="H151">
        <v>50899</v>
      </c>
      <c r="L151" s="2">
        <f t="shared" si="11"/>
        <v>2020</v>
      </c>
      <c r="M151" t="s">
        <v>181</v>
      </c>
      <c r="N151" s="3" cm="1">
        <f t="array" ref="N151">SUM(_xlfn._xlws.FILTER(row__2[Annual_Billings_-_USoA_4080_-_Dollars],$A$2:$A$3880=$M151))</f>
        <v>1892623.3800000001</v>
      </c>
      <c r="O151" s="4">
        <v>4870</v>
      </c>
      <c r="P151" s="3">
        <f t="shared" si="10"/>
        <v>388.6290308008214</v>
      </c>
      <c r="Q151" s="5">
        <v>1.1672151366937699E-2</v>
      </c>
      <c r="R151" s="6">
        <f t="shared" si="9"/>
        <v>7.7918030232195727E-4</v>
      </c>
      <c r="S151" s="6">
        <v>0</v>
      </c>
      <c r="T151" s="6"/>
    </row>
    <row r="152" spans="1:20">
      <c r="A152" t="str">
        <f>row__2[[#This Row],[Company_Name]]&amp;" "&amp;row__2[[#This Row],[Year]]</f>
        <v>Atikokan Hydro Inc. 2015</v>
      </c>
      <c r="B152" t="s">
        <v>175</v>
      </c>
      <c r="C152">
        <v>2015</v>
      </c>
      <c r="D152" t="s">
        <v>8</v>
      </c>
      <c r="E152" t="s">
        <v>30</v>
      </c>
      <c r="F152">
        <v>0</v>
      </c>
      <c r="G152">
        <v>0</v>
      </c>
      <c r="H152">
        <v>0</v>
      </c>
      <c r="L152" s="2">
        <f t="shared" si="11"/>
        <v>2021</v>
      </c>
      <c r="M152" t="s">
        <v>182</v>
      </c>
      <c r="N152" s="3" cm="1">
        <f t="array" ref="N152">SUM(_xlfn._xlws.FILTER(row__2[Annual_Billings_-_USoA_4080_-_Dollars],$A$2:$A$3880=$M152))</f>
        <v>1942946.2599999998</v>
      </c>
      <c r="O152" s="4">
        <v>4851</v>
      </c>
      <c r="P152" s="3">
        <f t="shared" si="10"/>
        <v>400.52489383632235</v>
      </c>
      <c r="Q152" s="5">
        <v>1.01729396067302E-2</v>
      </c>
      <c r="R152" s="6">
        <f t="shared" si="9"/>
        <v>7.7063938604299157E-4</v>
      </c>
      <c r="S152" s="6">
        <v>0</v>
      </c>
      <c r="T152" s="6"/>
    </row>
    <row r="153" spans="1:20">
      <c r="A153" t="str">
        <f>row__2[[#This Row],[Company_Name]]&amp;" "&amp;row__2[[#This Row],[Year]]</f>
        <v>Atikokan Hydro Inc. 2015</v>
      </c>
      <c r="B153" t="s">
        <v>175</v>
      </c>
      <c r="C153">
        <v>2015</v>
      </c>
      <c r="D153" t="s">
        <v>8</v>
      </c>
      <c r="E153" t="s">
        <v>32</v>
      </c>
      <c r="F153">
        <v>773234.06</v>
      </c>
      <c r="G153">
        <v>9225364</v>
      </c>
      <c r="H153">
        <v>0</v>
      </c>
      <c r="L153" s="2">
        <f t="shared" si="11"/>
        <v>2022</v>
      </c>
      <c r="M153" t="s">
        <v>183</v>
      </c>
      <c r="N153" s="3" cm="1">
        <f t="array" ref="N153">SUM(_xlfn._xlws.FILTER(row__2[Annual_Billings_-_USoA_4080_-_Dollars],$A$2:$A$3880=$M153))</f>
        <v>2000108.43</v>
      </c>
      <c r="O153" s="4">
        <v>4856</v>
      </c>
      <c r="P153" s="3">
        <f t="shared" si="10"/>
        <v>411.88394357495878</v>
      </c>
      <c r="Q153" s="5">
        <v>-2.3141586503562999E-2</v>
      </c>
      <c r="R153" s="6">
        <f t="shared" si="9"/>
        <v>7.6436437577197887E-4</v>
      </c>
      <c r="S153" s="6" t="s">
        <v>515</v>
      </c>
      <c r="T153" s="6"/>
    </row>
    <row r="154" spans="1:20">
      <c r="A154" t="str">
        <f>row__2[[#This Row],[Company_Name]]&amp;" "&amp;row__2[[#This Row],[Year]]</f>
        <v>Atikokan Hydro Inc. 2015</v>
      </c>
      <c r="B154" t="s">
        <v>175</v>
      </c>
      <c r="C154">
        <v>2015</v>
      </c>
      <c r="D154" t="s">
        <v>8</v>
      </c>
      <c r="E154" t="s">
        <v>34</v>
      </c>
      <c r="F154">
        <v>0</v>
      </c>
      <c r="G154">
        <v>0</v>
      </c>
      <c r="H154">
        <v>0</v>
      </c>
      <c r="L154" s="2">
        <f t="shared" si="11"/>
        <v>2015</v>
      </c>
      <c r="M154" t="s">
        <v>184</v>
      </c>
      <c r="N154" s="3" cm="1">
        <f t="array" ref="N154">SUM(_xlfn._xlws.FILTER(row__2[Annual_Billings_-_USoA_4080_-_Dollars],$A$2:$A$3880=$M154))</f>
        <v>49306643.680000007</v>
      </c>
      <c r="O154" s="4">
        <v>129784</v>
      </c>
      <c r="P154" s="3">
        <f t="shared" si="10"/>
        <v>379.91311471367817</v>
      </c>
      <c r="Q154" s="5">
        <v>3.9515376010167101E-3</v>
      </c>
      <c r="R154" s="6">
        <f t="shared" si="9"/>
        <v>2.1660211194736288E-2</v>
      </c>
      <c r="S154" s="6" t="s">
        <v>515</v>
      </c>
      <c r="T154" s="6"/>
    </row>
    <row r="155" spans="1:20">
      <c r="A155" t="str">
        <f>row__2[[#This Row],[Company_Name]]&amp;" "&amp;row__2[[#This Row],[Year]]</f>
        <v>Atikokan Hydro Inc. 2016</v>
      </c>
      <c r="B155" t="s">
        <v>175</v>
      </c>
      <c r="C155">
        <v>2016</v>
      </c>
      <c r="D155" t="s">
        <v>17</v>
      </c>
      <c r="E155" t="s">
        <v>18</v>
      </c>
      <c r="F155">
        <v>0</v>
      </c>
      <c r="G155">
        <v>0</v>
      </c>
      <c r="H155">
        <v>0</v>
      </c>
      <c r="L155" s="2">
        <f t="shared" si="11"/>
        <v>2016</v>
      </c>
      <c r="M155" t="s">
        <v>185</v>
      </c>
      <c r="N155" s="3" cm="1">
        <f t="array" ref="N155">SUM(_xlfn._xlws.FILTER(row__2[Annual_Billings_-_USoA_4080_-_Dollars],$A$2:$A$3880=$M155))</f>
        <v>49948849.740000002</v>
      </c>
      <c r="O155" s="4">
        <v>131313</v>
      </c>
      <c r="P155" s="3">
        <f t="shared" si="10"/>
        <v>380.3800822462361</v>
      </c>
      <c r="Q155" s="5">
        <v>-6.9344302872484101E-3</v>
      </c>
      <c r="R155" s="6">
        <f t="shared" si="9"/>
        <v>2.173105737523421E-2</v>
      </c>
      <c r="S155" s="6" t="s">
        <v>515</v>
      </c>
      <c r="T155" s="6"/>
    </row>
    <row r="156" spans="1:20">
      <c r="A156" t="str">
        <f>row__2[[#This Row],[Company_Name]]&amp;" "&amp;row__2[[#This Row],[Year]]</f>
        <v>Atikokan Hydro Inc. 2016</v>
      </c>
      <c r="B156" t="s">
        <v>175</v>
      </c>
      <c r="C156">
        <v>2016</v>
      </c>
      <c r="D156" t="s">
        <v>17</v>
      </c>
      <c r="E156" t="s">
        <v>20</v>
      </c>
      <c r="F156">
        <v>0</v>
      </c>
      <c r="G156">
        <v>0</v>
      </c>
      <c r="H156">
        <v>0</v>
      </c>
      <c r="L156" s="2">
        <f t="shared" si="11"/>
        <v>2017</v>
      </c>
      <c r="M156" t="s">
        <v>186</v>
      </c>
      <c r="N156" s="3" cm="1">
        <f t="array" ref="N156">SUM(_xlfn._xlws.FILTER(row__2[Annual_Billings_-_USoA_4080_-_Dollars],$A$2:$A$3880=$M156))</f>
        <v>50856740.57</v>
      </c>
      <c r="O156" s="4">
        <v>127837</v>
      </c>
      <c r="P156" s="3">
        <f t="shared" si="10"/>
        <v>397.82489083755092</v>
      </c>
      <c r="Q156" s="5">
        <v>-3.0648122348125601E-3</v>
      </c>
      <c r="R156" s="6">
        <f t="shared" si="9"/>
        <v>2.096917455722001E-2</v>
      </c>
      <c r="S156" s="6" t="s">
        <v>515</v>
      </c>
      <c r="T156" s="6"/>
    </row>
    <row r="157" spans="1:20">
      <c r="A157" t="str">
        <f>row__2[[#This Row],[Company_Name]]&amp;" "&amp;row__2[[#This Row],[Year]]</f>
        <v>Atikokan Hydro Inc. 2016</v>
      </c>
      <c r="B157" t="s">
        <v>175</v>
      </c>
      <c r="C157">
        <v>2016</v>
      </c>
      <c r="D157" t="s">
        <v>17</v>
      </c>
      <c r="E157" t="s">
        <v>22</v>
      </c>
      <c r="F157">
        <v>113226.47</v>
      </c>
      <c r="G157">
        <v>462429.26</v>
      </c>
      <c r="H157">
        <v>1432.56</v>
      </c>
      <c r="L157" s="2">
        <f t="shared" si="11"/>
        <v>2018</v>
      </c>
      <c r="M157" t="s">
        <v>187</v>
      </c>
      <c r="N157" s="3" cm="1">
        <f t="array" ref="N157">SUM(_xlfn._xlws.FILTER(row__2[Annual_Billings_-_USoA_4080_-_Dollars],$A$2:$A$3880=$M157))</f>
        <v>51637492</v>
      </c>
      <c r="O157" s="4">
        <v>128960</v>
      </c>
      <c r="P157" s="3">
        <f t="shared" si="10"/>
        <v>400.41479528535979</v>
      </c>
      <c r="Q157" s="5">
        <v>-6.9952840658969997E-3</v>
      </c>
      <c r="R157" s="6">
        <f t="shared" si="9"/>
        <v>2.0959787957678652E-2</v>
      </c>
      <c r="S157" s="6" t="s">
        <v>515</v>
      </c>
      <c r="T157" s="6"/>
    </row>
    <row r="158" spans="1:20">
      <c r="A158" t="str">
        <f>row__2[[#This Row],[Company_Name]]&amp;" "&amp;row__2[[#This Row],[Year]]</f>
        <v>Atikokan Hydro Inc. 2016</v>
      </c>
      <c r="B158" t="s">
        <v>175</v>
      </c>
      <c r="C158">
        <v>2016</v>
      </c>
      <c r="D158" t="s">
        <v>17</v>
      </c>
      <c r="E158" t="s">
        <v>24</v>
      </c>
      <c r="F158">
        <v>0</v>
      </c>
      <c r="G158">
        <v>0</v>
      </c>
      <c r="H158">
        <v>0</v>
      </c>
      <c r="L158" s="2">
        <f t="shared" si="11"/>
        <v>2019</v>
      </c>
      <c r="M158" t="s">
        <v>188</v>
      </c>
      <c r="N158" s="3" cm="1">
        <f t="array" ref="N158">SUM(_xlfn._xlws.FILTER(row__2[Annual_Billings_-_USoA_4080_-_Dollars],$A$2:$A$3880=$M158))</f>
        <v>51877879</v>
      </c>
      <c r="O158" s="4">
        <v>130400</v>
      </c>
      <c r="P158" s="3">
        <f t="shared" si="10"/>
        <v>397.83649539877302</v>
      </c>
      <c r="Q158" s="5">
        <v>-3.6938373023970802E-3</v>
      </c>
      <c r="R158" s="6">
        <f t="shared" si="9"/>
        <v>2.1034025601183583E-2</v>
      </c>
      <c r="S158" s="6" t="s">
        <v>515</v>
      </c>
      <c r="T158" s="6"/>
    </row>
    <row r="159" spans="1:20">
      <c r="A159" t="str">
        <f>row__2[[#This Row],[Company_Name]]&amp;" "&amp;row__2[[#This Row],[Year]]</f>
        <v>Atikokan Hydro Inc. 2016</v>
      </c>
      <c r="B159" t="s">
        <v>175</v>
      </c>
      <c r="C159">
        <v>2016</v>
      </c>
      <c r="D159" t="s">
        <v>8</v>
      </c>
      <c r="E159" t="s">
        <v>26</v>
      </c>
      <c r="F159">
        <v>258787.95</v>
      </c>
      <c r="G159">
        <v>4951710.95</v>
      </c>
      <c r="H159">
        <v>0</v>
      </c>
      <c r="L159" s="2">
        <f t="shared" si="11"/>
        <v>2020</v>
      </c>
      <c r="M159" t="s">
        <v>189</v>
      </c>
      <c r="N159" s="3" cm="1">
        <f t="array" ref="N159">SUM(_xlfn._xlws.FILTER(row__2[Annual_Billings_-_USoA_4080_-_Dollars],$A$2:$A$3880=$M159))</f>
        <v>53393837.880000003</v>
      </c>
      <c r="O159" s="4">
        <v>131699</v>
      </c>
      <c r="P159" s="3">
        <f t="shared" si="10"/>
        <v>405.42325970584443</v>
      </c>
      <c r="Q159" s="5">
        <v>-2.0733786374835798E-2</v>
      </c>
      <c r="R159" s="6">
        <f t="shared" si="9"/>
        <v>2.1071307317351018E-2</v>
      </c>
      <c r="S159" s="6" t="s">
        <v>515</v>
      </c>
      <c r="T159" s="6"/>
    </row>
    <row r="160" spans="1:20">
      <c r="A160" t="str">
        <f>row__2[[#This Row],[Company_Name]]&amp;" "&amp;row__2[[#This Row],[Year]]</f>
        <v>Atikokan Hydro Inc. 2016</v>
      </c>
      <c r="B160" t="s">
        <v>175</v>
      </c>
      <c r="C160">
        <v>2016</v>
      </c>
      <c r="D160" t="s">
        <v>8</v>
      </c>
      <c r="E160" t="s">
        <v>28</v>
      </c>
      <c r="F160">
        <v>225843.15</v>
      </c>
      <c r="G160">
        <v>21235005</v>
      </c>
      <c r="H160">
        <v>40941.64</v>
      </c>
      <c r="L160" s="2">
        <f t="shared" si="11"/>
        <v>2021</v>
      </c>
      <c r="M160" t="s">
        <v>190</v>
      </c>
      <c r="N160" s="3" cm="1">
        <f t="array" ref="N160">SUM(_xlfn._xlws.FILTER(row__2[Annual_Billings_-_USoA_4080_-_Dollars],$A$2:$A$3880=$M160))</f>
        <v>55623063.379999995</v>
      </c>
      <c r="O160" s="4">
        <v>132980</v>
      </c>
      <c r="P160" s="3">
        <f t="shared" si="10"/>
        <v>418.28142111595724</v>
      </c>
      <c r="Q160" s="5">
        <v>-5.4669153051907296E-3</v>
      </c>
      <c r="R160" s="6">
        <f t="shared" si="9"/>
        <v>2.112546393650732E-2</v>
      </c>
      <c r="S160" s="6" t="s">
        <v>515</v>
      </c>
      <c r="T160" s="6"/>
    </row>
    <row r="161" spans="1:20">
      <c r="A161" t="str">
        <f>row__2[[#This Row],[Company_Name]]&amp;" "&amp;row__2[[#This Row],[Year]]</f>
        <v>Atikokan Hydro Inc. 2016</v>
      </c>
      <c r="B161" t="s">
        <v>175</v>
      </c>
      <c r="C161">
        <v>2016</v>
      </c>
      <c r="D161" t="s">
        <v>8</v>
      </c>
      <c r="E161" t="s">
        <v>30</v>
      </c>
      <c r="F161">
        <v>0</v>
      </c>
      <c r="G161">
        <v>0</v>
      </c>
      <c r="H161">
        <v>0</v>
      </c>
      <c r="L161" s="2">
        <f t="shared" si="11"/>
        <v>2022</v>
      </c>
      <c r="M161" t="s">
        <v>191</v>
      </c>
      <c r="N161" s="3" cm="1">
        <f t="array" ref="N161">SUM(_xlfn._xlws.FILTER(row__2[Annual_Billings_-_USoA_4080_-_Dollars],$A$2:$A$3880=$M161))</f>
        <v>59328013.68</v>
      </c>
      <c r="O161" s="4">
        <v>135075</v>
      </c>
      <c r="P161" s="3">
        <f t="shared" si="10"/>
        <v>439.22275535813435</v>
      </c>
      <c r="Q161" s="5">
        <v>7.3713970415982101E-3</v>
      </c>
      <c r="R161" s="6">
        <f t="shared" si="9"/>
        <v>2.1261638809184524E-2</v>
      </c>
      <c r="S161" s="6" t="s">
        <v>515</v>
      </c>
      <c r="T161" s="6"/>
    </row>
    <row r="162" spans="1:20">
      <c r="A162" t="str">
        <f>row__2[[#This Row],[Company_Name]]&amp;" "&amp;row__2[[#This Row],[Year]]</f>
        <v>Atikokan Hydro Inc. 2016</v>
      </c>
      <c r="B162" t="s">
        <v>175</v>
      </c>
      <c r="C162">
        <v>2016</v>
      </c>
      <c r="D162" t="s">
        <v>8</v>
      </c>
      <c r="E162" t="s">
        <v>32</v>
      </c>
      <c r="F162">
        <v>712183.3</v>
      </c>
      <c r="G162">
        <v>8885317.5</v>
      </c>
      <c r="H162">
        <v>0</v>
      </c>
      <c r="L162" s="2">
        <f t="shared" si="11"/>
        <v>2015</v>
      </c>
      <c r="M162" t="s">
        <v>192</v>
      </c>
      <c r="N162" s="3" cm="1">
        <f t="array" ref="N162">SUM(_xlfn._xlws.FILTER(row__2[Annual_Billings_-_USoA_4080_-_Dollars],$A$2:$A$3880=$M162))</f>
        <v>22316562.810000002</v>
      </c>
      <c r="O162" s="4">
        <v>57759</v>
      </c>
      <c r="P162" s="3">
        <f t="shared" si="10"/>
        <v>386.37377395730539</v>
      </c>
      <c r="Q162" s="5">
        <v>-6.1665183454351997E-3</v>
      </c>
      <c r="R162" s="6">
        <f t="shared" si="9"/>
        <v>9.6396484805274397E-3</v>
      </c>
      <c r="S162" s="6">
        <v>0.75247524752475248</v>
      </c>
      <c r="T162" s="6"/>
    </row>
    <row r="163" spans="1:20">
      <c r="A163" t="str">
        <f>row__2[[#This Row],[Company_Name]]&amp;" "&amp;row__2[[#This Row],[Year]]</f>
        <v>Atikokan Hydro Inc. 2016</v>
      </c>
      <c r="B163" t="s">
        <v>175</v>
      </c>
      <c r="C163">
        <v>2016</v>
      </c>
      <c r="D163" t="s">
        <v>8</v>
      </c>
      <c r="E163" t="s">
        <v>34</v>
      </c>
      <c r="F163">
        <v>0</v>
      </c>
      <c r="G163">
        <v>0</v>
      </c>
      <c r="H163">
        <v>0</v>
      </c>
      <c r="L163" s="2">
        <f t="shared" si="11"/>
        <v>2016</v>
      </c>
      <c r="M163" t="s">
        <v>193</v>
      </c>
      <c r="N163" s="3" cm="1">
        <f t="array" ref="N163">SUM(_xlfn._xlws.FILTER(row__2[Annual_Billings_-_USoA_4080_-_Dollars],$A$2:$A$3880=$M163))</f>
        <v>22675093.829999998</v>
      </c>
      <c r="O163" s="4">
        <v>57820</v>
      </c>
      <c r="P163" s="3">
        <f t="shared" si="10"/>
        <v>392.16696350743683</v>
      </c>
      <c r="Q163" s="5">
        <v>1.1938630627366199E-2</v>
      </c>
      <c r="R163" s="6">
        <f t="shared" si="9"/>
        <v>9.5686621845212736E-3</v>
      </c>
      <c r="S163" s="6">
        <v>0.66555183946488294</v>
      </c>
      <c r="T163" s="6"/>
    </row>
    <row r="164" spans="1:20">
      <c r="A164" t="str">
        <f>row__2[[#This Row],[Company_Name]]&amp;" "&amp;row__2[[#This Row],[Year]]</f>
        <v>Atikokan Hydro Inc. 2017</v>
      </c>
      <c r="B164" t="s">
        <v>175</v>
      </c>
      <c r="C164">
        <v>2017</v>
      </c>
      <c r="D164" t="s">
        <v>17</v>
      </c>
      <c r="E164" t="s">
        <v>18</v>
      </c>
      <c r="F164">
        <v>0</v>
      </c>
      <c r="G164">
        <v>0</v>
      </c>
      <c r="H164">
        <v>0</v>
      </c>
      <c r="L164" s="2">
        <f t="shared" si="11"/>
        <v>2017</v>
      </c>
      <c r="M164" t="s">
        <v>194</v>
      </c>
      <c r="N164" s="3" cm="1">
        <f t="array" ref="N164">SUM(_xlfn._xlws.FILTER(row__2[Annual_Billings_-_USoA_4080_-_Dollars],$A$2:$A$3880=$M164))</f>
        <v>22715825.580000002</v>
      </c>
      <c r="O164" s="4">
        <v>57901</v>
      </c>
      <c r="P164" s="3">
        <f t="shared" si="10"/>
        <v>392.32181793060573</v>
      </c>
      <c r="Q164" s="5">
        <v>3.18217298397467E-3</v>
      </c>
      <c r="R164" s="6">
        <f t="shared" si="9"/>
        <v>9.4975333904706444E-3</v>
      </c>
      <c r="S164" s="6">
        <v>0.65517241379310343</v>
      </c>
      <c r="T164" s="6"/>
    </row>
    <row r="165" spans="1:20">
      <c r="A165" t="str">
        <f>row__2[[#This Row],[Company_Name]]&amp;" "&amp;row__2[[#This Row],[Year]]</f>
        <v>Atikokan Hydro Inc. 2017</v>
      </c>
      <c r="B165" t="s">
        <v>175</v>
      </c>
      <c r="C165">
        <v>2017</v>
      </c>
      <c r="D165" t="s">
        <v>17</v>
      </c>
      <c r="E165" t="s">
        <v>20</v>
      </c>
      <c r="F165">
        <v>0</v>
      </c>
      <c r="G165">
        <v>0</v>
      </c>
      <c r="H165">
        <v>0</v>
      </c>
      <c r="L165" s="2">
        <f t="shared" si="11"/>
        <v>2018</v>
      </c>
      <c r="M165" t="s">
        <v>195</v>
      </c>
      <c r="N165" s="3" cm="1">
        <f t="array" ref="N165">SUM(_xlfn._xlws.FILTER(row__2[Annual_Billings_-_USoA_4080_-_Dollars],$A$2:$A$3880=$M165))</f>
        <v>23299362.630000003</v>
      </c>
      <c r="O165" s="4">
        <v>58175</v>
      </c>
      <c r="P165" s="3">
        <f t="shared" si="10"/>
        <v>400.50472935109588</v>
      </c>
      <c r="Q165" s="5">
        <v>-1.25569852618244E-2</v>
      </c>
      <c r="R165" s="6">
        <f t="shared" si="9"/>
        <v>9.4551462813116903E-3</v>
      </c>
      <c r="S165" s="6">
        <v>0.65034965034965031</v>
      </c>
      <c r="T165" s="6"/>
    </row>
    <row r="166" spans="1:20">
      <c r="A166" t="str">
        <f>row__2[[#This Row],[Company_Name]]&amp;" "&amp;row__2[[#This Row],[Year]]</f>
        <v>Atikokan Hydro Inc. 2017</v>
      </c>
      <c r="B166" t="s">
        <v>175</v>
      </c>
      <c r="C166">
        <v>2017</v>
      </c>
      <c r="D166" t="s">
        <v>17</v>
      </c>
      <c r="E166" t="s">
        <v>22</v>
      </c>
      <c r="F166">
        <v>119547.92</v>
      </c>
      <c r="G166">
        <v>454606.61</v>
      </c>
      <c r="H166">
        <v>1409.64</v>
      </c>
      <c r="L166" s="2">
        <f t="shared" si="11"/>
        <v>2019</v>
      </c>
      <c r="M166" t="s">
        <v>196</v>
      </c>
      <c r="N166" s="3" cm="1">
        <f t="array" ref="N166">SUM(_xlfn._xlws.FILTER(row__2[Annual_Billings_-_USoA_4080_-_Dollars],$A$2:$A$3880=$M166))</f>
        <v>23915302.539999999</v>
      </c>
      <c r="O166" s="4">
        <v>58336</v>
      </c>
      <c r="P166" s="3">
        <f t="shared" si="10"/>
        <v>409.95787404004386</v>
      </c>
      <c r="Q166" s="5">
        <v>-3.5511575450005999E-3</v>
      </c>
      <c r="R166" s="6">
        <f t="shared" si="9"/>
        <v>9.4098229867380784E-3</v>
      </c>
      <c r="S166" s="6">
        <v>0.63768115942028991</v>
      </c>
      <c r="T166" s="6"/>
    </row>
    <row r="167" spans="1:20">
      <c r="A167" t="str">
        <f>row__2[[#This Row],[Company_Name]]&amp;" "&amp;row__2[[#This Row],[Year]]</f>
        <v>Atikokan Hydro Inc. 2017</v>
      </c>
      <c r="B167" t="s">
        <v>175</v>
      </c>
      <c r="C167">
        <v>2017</v>
      </c>
      <c r="D167" t="s">
        <v>17</v>
      </c>
      <c r="E167" t="s">
        <v>24</v>
      </c>
      <c r="F167">
        <v>0</v>
      </c>
      <c r="G167">
        <v>0</v>
      </c>
      <c r="H167">
        <v>0</v>
      </c>
      <c r="L167" s="2">
        <f t="shared" si="11"/>
        <v>2020</v>
      </c>
      <c r="M167" t="s">
        <v>197</v>
      </c>
      <c r="N167" s="3" cm="1">
        <f t="array" ref="N167">SUM(_xlfn._xlws.FILTER(row__2[Annual_Billings_-_USoA_4080_-_Dollars],$A$2:$A$3880=$M167))</f>
        <v>23924673.129999999</v>
      </c>
      <c r="O167" s="4">
        <v>58545</v>
      </c>
      <c r="P167" s="3">
        <f t="shared" si="10"/>
        <v>408.65442189768549</v>
      </c>
      <c r="Q167" s="5">
        <v>-6.4797345606265197E-2</v>
      </c>
      <c r="R167" s="6">
        <f t="shared" si="9"/>
        <v>9.3669632031702244E-3</v>
      </c>
      <c r="S167" s="6">
        <v>0.5495495495495496</v>
      </c>
      <c r="T167" s="6"/>
    </row>
    <row r="168" spans="1:20">
      <c r="A168" t="str">
        <f>row__2[[#This Row],[Company_Name]]&amp;" "&amp;row__2[[#This Row],[Year]]</f>
        <v>Atikokan Hydro Inc. 2017</v>
      </c>
      <c r="B168" t="s">
        <v>175</v>
      </c>
      <c r="C168">
        <v>2017</v>
      </c>
      <c r="D168" t="s">
        <v>8</v>
      </c>
      <c r="E168" t="s">
        <v>26</v>
      </c>
      <c r="F168">
        <v>244268.61</v>
      </c>
      <c r="G168">
        <v>4776480.3099999996</v>
      </c>
      <c r="H168">
        <v>0</v>
      </c>
      <c r="L168" s="2">
        <f t="shared" si="11"/>
        <v>2021</v>
      </c>
      <c r="M168" t="s">
        <v>198</v>
      </c>
      <c r="N168" s="3" cm="1">
        <f t="array" ref="N168">SUM(_xlfn._xlws.FILTER(row__2[Annual_Billings_-_USoA_4080_-_Dollars],$A$2:$A$3880=$M168))</f>
        <v>24609674.07</v>
      </c>
      <c r="O168" s="4">
        <v>58574</v>
      </c>
      <c r="P168" s="3">
        <f t="shared" si="10"/>
        <v>420.14672158295491</v>
      </c>
      <c r="Q168" s="5">
        <v>1.10212071979531E-2</v>
      </c>
      <c r="R168" s="6">
        <f t="shared" si="9"/>
        <v>9.3051806633853203E-3</v>
      </c>
      <c r="S168" s="6">
        <v>0.54337899543378998</v>
      </c>
      <c r="T168" s="6"/>
    </row>
    <row r="169" spans="1:20">
      <c r="A169" t="str">
        <f>row__2[[#This Row],[Company_Name]]&amp;" "&amp;row__2[[#This Row],[Year]]</f>
        <v>Atikokan Hydro Inc. 2017</v>
      </c>
      <c r="B169" t="s">
        <v>175</v>
      </c>
      <c r="C169">
        <v>2017</v>
      </c>
      <c r="D169" t="s">
        <v>8</v>
      </c>
      <c r="E169" t="s">
        <v>28</v>
      </c>
      <c r="F169">
        <v>266075.86</v>
      </c>
      <c r="G169">
        <v>15667365.02</v>
      </c>
      <c r="H169">
        <v>43447.9</v>
      </c>
      <c r="L169" s="2">
        <f t="shared" si="11"/>
        <v>2022</v>
      </c>
      <c r="M169" t="s">
        <v>199</v>
      </c>
      <c r="N169" s="3" cm="1">
        <f t="array" ref="N169">SUM(_xlfn._xlws.FILTER(row__2[Annual_Billings_-_USoA_4080_-_Dollars],$A$2:$A$3880=$M169))</f>
        <v>25674849.560000002</v>
      </c>
      <c r="O169" s="4">
        <v>58739</v>
      </c>
      <c r="P169" s="3">
        <f t="shared" si="10"/>
        <v>437.10055601899933</v>
      </c>
      <c r="Q169" s="5">
        <v>1.99945480826412E-2</v>
      </c>
      <c r="R169" s="6">
        <f t="shared" si="9"/>
        <v>9.2458811920243557E-3</v>
      </c>
      <c r="S169" s="6" t="s">
        <v>515</v>
      </c>
      <c r="T169" s="6"/>
    </row>
    <row r="170" spans="1:20">
      <c r="A170" t="str">
        <f>row__2[[#This Row],[Company_Name]]&amp;" "&amp;row__2[[#This Row],[Year]]</f>
        <v>Atikokan Hydro Inc. 2017</v>
      </c>
      <c r="B170" t="s">
        <v>175</v>
      </c>
      <c r="C170">
        <v>2017</v>
      </c>
      <c r="D170" t="s">
        <v>8</v>
      </c>
      <c r="E170" t="s">
        <v>30</v>
      </c>
      <c r="F170">
        <v>0</v>
      </c>
      <c r="G170">
        <v>0</v>
      </c>
      <c r="H170">
        <v>0</v>
      </c>
      <c r="L170" s="2">
        <f t="shared" si="11"/>
        <v>2015</v>
      </c>
      <c r="M170" t="s">
        <v>200</v>
      </c>
      <c r="N170" s="3" cm="1">
        <f t="array" ref="N170">SUM(_xlfn._xlws.FILTER(row__2[Annual_Billings_-_USoA_4080_-_Dollars],$A$2:$A$3880=$M170))</f>
        <v>4145156.91</v>
      </c>
      <c r="O170" s="4">
        <v>13846</v>
      </c>
      <c r="P170" s="3">
        <f t="shared" si="10"/>
        <v>299.37576989744332</v>
      </c>
      <c r="Q170" s="5">
        <v>-7.4056907572004907E-2</v>
      </c>
      <c r="R170" s="6">
        <f t="shared" si="9"/>
        <v>2.3108186232688051E-3</v>
      </c>
      <c r="S170" s="6">
        <v>0.63369963369963367</v>
      </c>
      <c r="T170" s="6"/>
    </row>
    <row r="171" spans="1:20">
      <c r="A171" t="str">
        <f>row__2[[#This Row],[Company_Name]]&amp;" "&amp;row__2[[#This Row],[Year]]</f>
        <v>Atikokan Hydro Inc. 2017</v>
      </c>
      <c r="B171" t="s">
        <v>175</v>
      </c>
      <c r="C171">
        <v>2017</v>
      </c>
      <c r="D171" t="s">
        <v>8</v>
      </c>
      <c r="E171" t="s">
        <v>32</v>
      </c>
      <c r="F171">
        <v>754760.43</v>
      </c>
      <c r="G171">
        <v>8711446.4900000002</v>
      </c>
      <c r="H171">
        <v>0</v>
      </c>
      <c r="L171" s="2">
        <f t="shared" si="11"/>
        <v>2016</v>
      </c>
      <c r="M171" t="s">
        <v>201</v>
      </c>
      <c r="N171" s="3" cm="1">
        <f t="array" ref="N171">SUM(_xlfn._xlws.FILTER(row__2[Annual_Billings_-_USoA_4080_-_Dollars],$A$2:$A$3880=$M171))</f>
        <v>4570506.7300000004</v>
      </c>
      <c r="O171" s="4">
        <v>13868</v>
      </c>
      <c r="P171" s="3">
        <f t="shared" si="10"/>
        <v>329.57216109027979</v>
      </c>
      <c r="Q171" s="5">
        <v>-6.8023281229206797E-2</v>
      </c>
      <c r="R171" s="6">
        <f t="shared" si="9"/>
        <v>2.295022607660689E-3</v>
      </c>
      <c r="S171" s="6">
        <v>0.61538461538461542</v>
      </c>
      <c r="T171" s="6"/>
    </row>
    <row r="172" spans="1:20">
      <c r="A172" t="str">
        <f>row__2[[#This Row],[Company_Name]]&amp;" "&amp;row__2[[#This Row],[Year]]</f>
        <v>Atikokan Hydro Inc. 2017</v>
      </c>
      <c r="B172" t="s">
        <v>175</v>
      </c>
      <c r="C172">
        <v>2017</v>
      </c>
      <c r="D172" t="s">
        <v>8</v>
      </c>
      <c r="E172" t="s">
        <v>34</v>
      </c>
      <c r="F172">
        <v>0</v>
      </c>
      <c r="G172">
        <v>0</v>
      </c>
      <c r="H172">
        <v>0</v>
      </c>
      <c r="L172" s="2">
        <f t="shared" si="11"/>
        <v>2017</v>
      </c>
      <c r="M172" t="s">
        <v>202</v>
      </c>
      <c r="N172" s="3" cm="1">
        <f t="array" ref="N172">SUM(_xlfn._xlws.FILTER(row__2[Annual_Billings_-_USoA_4080_-_Dollars],$A$2:$A$3880=$M172))</f>
        <v>5283512.05</v>
      </c>
      <c r="O172" s="4">
        <v>14086</v>
      </c>
      <c r="P172" s="3">
        <f t="shared" si="10"/>
        <v>375.08959605281837</v>
      </c>
      <c r="Q172" s="5">
        <v>1.7277287926666999E-2</v>
      </c>
      <c r="R172" s="6">
        <f t="shared" si="9"/>
        <v>2.3105344525685134E-3</v>
      </c>
      <c r="S172" s="6">
        <v>0.5901639344262295</v>
      </c>
      <c r="T172" s="6"/>
    </row>
    <row r="173" spans="1:20">
      <c r="A173" t="str">
        <f>row__2[[#This Row],[Company_Name]]&amp;" "&amp;row__2[[#This Row],[Year]]</f>
        <v>Atikokan Hydro Inc. 2018</v>
      </c>
      <c r="B173" t="s">
        <v>175</v>
      </c>
      <c r="C173">
        <v>2018</v>
      </c>
      <c r="D173" t="s">
        <v>17</v>
      </c>
      <c r="E173" t="s">
        <v>18</v>
      </c>
      <c r="F173">
        <v>0</v>
      </c>
      <c r="G173">
        <v>0</v>
      </c>
      <c r="H173">
        <v>0</v>
      </c>
      <c r="L173" s="2">
        <f t="shared" si="11"/>
        <v>2018</v>
      </c>
      <c r="M173" t="s">
        <v>203</v>
      </c>
      <c r="N173" s="3" cm="1">
        <f t="array" ref="N173">SUM(_xlfn._xlws.FILTER(row__2[Annual_Billings_-_USoA_4080_-_Dollars],$A$2:$A$3880=$M173))</f>
        <v>5473273.0499999998</v>
      </c>
      <c r="O173" s="4">
        <v>14283</v>
      </c>
      <c r="P173" s="3">
        <f t="shared" si="10"/>
        <v>383.20192186515436</v>
      </c>
      <c r="Q173" s="5">
        <v>-7.3764326126362998E-3</v>
      </c>
      <c r="R173" s="6">
        <f t="shared" si="9"/>
        <v>2.3214070362866327E-3</v>
      </c>
      <c r="S173" s="6">
        <v>0.5934959349593496</v>
      </c>
      <c r="T173" s="6"/>
    </row>
    <row r="174" spans="1:20">
      <c r="A174" t="str">
        <f>row__2[[#This Row],[Company_Name]]&amp;" "&amp;row__2[[#This Row],[Year]]</f>
        <v>Atikokan Hydro Inc. 2018</v>
      </c>
      <c r="B174" t="s">
        <v>175</v>
      </c>
      <c r="C174">
        <v>2018</v>
      </c>
      <c r="D174" t="s">
        <v>17</v>
      </c>
      <c r="E174" t="s">
        <v>20</v>
      </c>
      <c r="F174">
        <v>0</v>
      </c>
      <c r="G174">
        <v>0</v>
      </c>
      <c r="H174">
        <v>0</v>
      </c>
      <c r="L174" s="2">
        <f t="shared" si="11"/>
        <v>2019</v>
      </c>
      <c r="M174" t="s">
        <v>204</v>
      </c>
      <c r="N174" s="3" cm="1">
        <f t="array" ref="N174">SUM(_xlfn._xlws.FILTER(row__2[Annual_Billings_-_USoA_4080_-_Dollars],$A$2:$A$3880=$M174))</f>
        <v>5517717.4199999999</v>
      </c>
      <c r="O174" s="4">
        <v>14402</v>
      </c>
      <c r="P174" s="3">
        <f t="shared" si="10"/>
        <v>383.12160949868075</v>
      </c>
      <c r="Q174" s="5">
        <v>1.1959681594128999E-2</v>
      </c>
      <c r="R174" s="6">
        <f t="shared" si="9"/>
        <v>2.3230984410141562E-3</v>
      </c>
      <c r="S174" s="6">
        <v>0.5575221238938054</v>
      </c>
      <c r="T174" s="6"/>
    </row>
    <row r="175" spans="1:20">
      <c r="A175" t="str">
        <f>row__2[[#This Row],[Company_Name]]&amp;" "&amp;row__2[[#This Row],[Year]]</f>
        <v>Atikokan Hydro Inc. 2018</v>
      </c>
      <c r="B175" t="s">
        <v>175</v>
      </c>
      <c r="C175">
        <v>2018</v>
      </c>
      <c r="D175" t="s">
        <v>17</v>
      </c>
      <c r="E175" t="s">
        <v>22</v>
      </c>
      <c r="F175">
        <v>122488.93</v>
      </c>
      <c r="G175">
        <v>419430.6</v>
      </c>
      <c r="H175">
        <v>1300.56</v>
      </c>
      <c r="L175" s="2">
        <f t="shared" si="11"/>
        <v>2020</v>
      </c>
      <c r="M175" t="s">
        <v>205</v>
      </c>
      <c r="N175" s="3" cm="1">
        <f t="array" ref="N175">SUM(_xlfn._xlws.FILTER(row__2[Annual_Billings_-_USoA_4080_-_Dollars],$A$2:$A$3880=$M175))</f>
        <v>5814883.4400000004</v>
      </c>
      <c r="O175" s="4">
        <v>14427</v>
      </c>
      <c r="P175" s="3">
        <f t="shared" si="10"/>
        <v>403.05562071116657</v>
      </c>
      <c r="Q175" s="5">
        <v>-1.07168594780075E-2</v>
      </c>
      <c r="R175" s="6">
        <f t="shared" si="9"/>
        <v>2.30826164714556E-3</v>
      </c>
      <c r="S175" s="6">
        <v>0.55947136563876654</v>
      </c>
      <c r="T175" s="6"/>
    </row>
    <row r="176" spans="1:20">
      <c r="A176" t="str">
        <f>row__2[[#This Row],[Company_Name]]&amp;" "&amp;row__2[[#This Row],[Year]]</f>
        <v>Atikokan Hydro Inc. 2018</v>
      </c>
      <c r="B176" t="s">
        <v>175</v>
      </c>
      <c r="C176">
        <v>2018</v>
      </c>
      <c r="D176" t="s">
        <v>17</v>
      </c>
      <c r="E176" t="s">
        <v>24</v>
      </c>
      <c r="F176">
        <v>0</v>
      </c>
      <c r="G176">
        <v>0</v>
      </c>
      <c r="H176">
        <v>0</v>
      </c>
      <c r="L176" s="2">
        <f t="shared" si="11"/>
        <v>2021</v>
      </c>
      <c r="M176" t="s">
        <v>206</v>
      </c>
      <c r="N176" s="3" cm="1">
        <f t="array" ref="N176">SUM(_xlfn._xlws.FILTER(row__2[Annual_Billings_-_USoA_4080_-_Dollars],$A$2:$A$3880=$M176))</f>
        <v>6187901.25</v>
      </c>
      <c r="O176" s="4">
        <v>14612</v>
      </c>
      <c r="P176" s="3">
        <f t="shared" si="10"/>
        <v>423.48078633999455</v>
      </c>
      <c r="Q176" s="5">
        <v>1.61060550332284E-2</v>
      </c>
      <c r="R176" s="6">
        <f t="shared" si="9"/>
        <v>2.3212910139889078E-3</v>
      </c>
      <c r="S176" s="6">
        <v>0.53488372093023251</v>
      </c>
      <c r="T176" s="6"/>
    </row>
    <row r="177" spans="1:20">
      <c r="A177" t="str">
        <f>row__2[[#This Row],[Company_Name]]&amp;" "&amp;row__2[[#This Row],[Year]]</f>
        <v>Atikokan Hydro Inc. 2018</v>
      </c>
      <c r="B177" t="s">
        <v>175</v>
      </c>
      <c r="C177">
        <v>2018</v>
      </c>
      <c r="D177" t="s">
        <v>8</v>
      </c>
      <c r="E177" t="s">
        <v>26</v>
      </c>
      <c r="F177">
        <v>236800.99</v>
      </c>
      <c r="G177">
        <v>4728871.66</v>
      </c>
      <c r="H177">
        <v>0</v>
      </c>
      <c r="L177" s="2">
        <f t="shared" si="11"/>
        <v>2022</v>
      </c>
      <c r="M177" t="s">
        <v>207</v>
      </c>
      <c r="N177" s="3" cm="1">
        <f t="array" ref="N177">SUM(_xlfn._xlws.FILTER(row__2[Annual_Billings_-_USoA_4080_-_Dollars],$A$2:$A$3880=$M177))</f>
        <v>6295971.5299999993</v>
      </c>
      <c r="O177" s="4">
        <v>14614</v>
      </c>
      <c r="P177" s="3">
        <f t="shared" si="10"/>
        <v>430.81781374024905</v>
      </c>
      <c r="Q177" s="5">
        <v>-2.35771265527402E-3</v>
      </c>
      <c r="R177" s="6">
        <f t="shared" si="9"/>
        <v>2.3003338112709431E-3</v>
      </c>
      <c r="S177" s="6" t="s">
        <v>515</v>
      </c>
      <c r="T177" s="6"/>
    </row>
    <row r="178" spans="1:20">
      <c r="A178" t="str">
        <f>row__2[[#This Row],[Company_Name]]&amp;" "&amp;row__2[[#This Row],[Year]]</f>
        <v>Atikokan Hydro Inc. 2018</v>
      </c>
      <c r="B178" t="s">
        <v>175</v>
      </c>
      <c r="C178">
        <v>2018</v>
      </c>
      <c r="D178" t="s">
        <v>8</v>
      </c>
      <c r="E178" t="s">
        <v>28</v>
      </c>
      <c r="F178">
        <v>311390.46000000002</v>
      </c>
      <c r="G178">
        <v>15854586</v>
      </c>
      <c r="H178">
        <v>55785.63</v>
      </c>
      <c r="L178" s="2">
        <f t="shared" si="11"/>
        <v>2015</v>
      </c>
      <c r="M178" t="s">
        <v>208</v>
      </c>
      <c r="N178" s="3" cm="1">
        <f t="array" ref="N178">SUM(_xlfn._xlws.FILTER(row__2[Annual_Billings_-_USoA_4080_-_Dollars],$A$2:$A$3880=$M178))</f>
        <v>9549401</v>
      </c>
      <c r="O178" s="4">
        <v>26840</v>
      </c>
      <c r="P178" s="3">
        <f t="shared" si="10"/>
        <v>355.7899031296572</v>
      </c>
      <c r="Q178" s="5">
        <v>-2.12050811548063E-2</v>
      </c>
      <c r="R178" s="6">
        <f t="shared" si="9"/>
        <v>4.4794432939863306E-3</v>
      </c>
      <c r="S178" s="6">
        <v>0.51690821256038644</v>
      </c>
      <c r="T178" s="6"/>
    </row>
    <row r="179" spans="1:20">
      <c r="A179" t="str">
        <f>row__2[[#This Row],[Company_Name]]&amp;" "&amp;row__2[[#This Row],[Year]]</f>
        <v>Atikokan Hydro Inc. 2018</v>
      </c>
      <c r="B179" t="s">
        <v>175</v>
      </c>
      <c r="C179">
        <v>2018</v>
      </c>
      <c r="D179" t="s">
        <v>8</v>
      </c>
      <c r="E179" t="s">
        <v>30</v>
      </c>
      <c r="F179">
        <v>0</v>
      </c>
      <c r="G179">
        <v>0</v>
      </c>
      <c r="H179">
        <v>0</v>
      </c>
      <c r="L179" s="2">
        <f t="shared" si="11"/>
        <v>2016</v>
      </c>
      <c r="M179" t="s">
        <v>209</v>
      </c>
      <c r="N179" s="3" cm="1">
        <f t="array" ref="N179">SUM(_xlfn._xlws.FILTER(row__2[Annual_Billings_-_USoA_4080_-_Dollars],$A$2:$A$3880=$M179))</f>
        <v>9792510</v>
      </c>
      <c r="O179" s="4">
        <v>27110</v>
      </c>
      <c r="P179" s="3">
        <f t="shared" si="10"/>
        <v>361.21394319439321</v>
      </c>
      <c r="Q179" s="5">
        <v>-2.4310306082776598E-2</v>
      </c>
      <c r="R179" s="6">
        <f t="shared" si="9"/>
        <v>4.4864481463571726E-3</v>
      </c>
      <c r="S179" s="6">
        <v>0.53051643192488263</v>
      </c>
      <c r="T179" s="6"/>
    </row>
    <row r="180" spans="1:20">
      <c r="A180" t="str">
        <f>row__2[[#This Row],[Company_Name]]&amp;" "&amp;row__2[[#This Row],[Year]]</f>
        <v>Atikokan Hydro Inc. 2018</v>
      </c>
      <c r="B180" t="s">
        <v>175</v>
      </c>
      <c r="C180">
        <v>2018</v>
      </c>
      <c r="D180" t="s">
        <v>8</v>
      </c>
      <c r="E180" t="s">
        <v>32</v>
      </c>
      <c r="F180">
        <v>778620.72</v>
      </c>
      <c r="G180">
        <v>9142615.4600000009</v>
      </c>
      <c r="H180">
        <v>0</v>
      </c>
      <c r="L180" s="2">
        <f t="shared" si="11"/>
        <v>2017</v>
      </c>
      <c r="M180" t="s">
        <v>210</v>
      </c>
      <c r="N180" s="3" cm="1">
        <f t="array" ref="N180">SUM(_xlfn._xlws.FILTER(row__2[Annual_Billings_-_USoA_4080_-_Dollars],$A$2:$A$3880=$M180))</f>
        <v>10107104</v>
      </c>
      <c r="O180" s="4">
        <v>27194</v>
      </c>
      <c r="P180" s="3">
        <f t="shared" si="10"/>
        <v>371.66669118187838</v>
      </c>
      <c r="Q180" s="5">
        <v>-2.20905206976738E-2</v>
      </c>
      <c r="R180" s="6">
        <f t="shared" si="9"/>
        <v>4.4606470185395543E-3</v>
      </c>
      <c r="S180" s="6">
        <v>0.5670995670995671</v>
      </c>
      <c r="T180" s="6"/>
    </row>
    <row r="181" spans="1:20">
      <c r="A181" t="str">
        <f>row__2[[#This Row],[Company_Name]]&amp;" "&amp;row__2[[#This Row],[Year]]</f>
        <v>Atikokan Hydro Inc. 2018</v>
      </c>
      <c r="B181" t="s">
        <v>175</v>
      </c>
      <c r="C181">
        <v>2018</v>
      </c>
      <c r="D181" t="s">
        <v>8</v>
      </c>
      <c r="E181" t="s">
        <v>34</v>
      </c>
      <c r="F181">
        <v>0</v>
      </c>
      <c r="G181">
        <v>0</v>
      </c>
      <c r="H181">
        <v>0</v>
      </c>
      <c r="L181" s="2">
        <f t="shared" si="11"/>
        <v>2018</v>
      </c>
      <c r="M181" t="s">
        <v>211</v>
      </c>
      <c r="N181" s="3" cm="1">
        <f t="array" ref="N181">SUM(_xlfn._xlws.FILTER(row__2[Annual_Billings_-_USoA_4080_-_Dollars],$A$2:$A$3880=$M181))</f>
        <v>10676660</v>
      </c>
      <c r="O181" s="4">
        <v>27580</v>
      </c>
      <c r="P181" s="3">
        <f t="shared" si="10"/>
        <v>387.1160261058738</v>
      </c>
      <c r="Q181" s="5">
        <v>-2.1198082618534401E-2</v>
      </c>
      <c r="R181" s="6">
        <f t="shared" si="9"/>
        <v>4.4825601106760022E-3</v>
      </c>
      <c r="S181" s="6">
        <v>0.65277777777777779</v>
      </c>
      <c r="T181" s="6"/>
    </row>
    <row r="182" spans="1:20">
      <c r="A182" t="str">
        <f>row__2[[#This Row],[Company_Name]]&amp;" "&amp;row__2[[#This Row],[Year]]</f>
        <v>Atikokan Hydro Inc. 2019</v>
      </c>
      <c r="B182" t="s">
        <v>175</v>
      </c>
      <c r="C182">
        <v>2019</v>
      </c>
      <c r="D182" t="s">
        <v>17</v>
      </c>
      <c r="E182" t="s">
        <v>18</v>
      </c>
      <c r="F182">
        <v>0</v>
      </c>
      <c r="G182">
        <v>0</v>
      </c>
      <c r="H182">
        <v>0</v>
      </c>
      <c r="L182" s="2">
        <f t="shared" si="11"/>
        <v>2019</v>
      </c>
      <c r="M182" t="s">
        <v>212</v>
      </c>
      <c r="N182" s="3" cm="1">
        <f t="array" ref="N182">SUM(_xlfn._xlws.FILTER(row__2[Annual_Billings_-_USoA_4080_-_Dollars],$A$2:$A$3880=$M182))</f>
        <v>10884797.17</v>
      </c>
      <c r="O182" s="4">
        <v>27719</v>
      </c>
      <c r="P182" s="3">
        <f t="shared" si="10"/>
        <v>392.68361665283743</v>
      </c>
      <c r="Q182" s="5">
        <v>-4.9509652390553403E-2</v>
      </c>
      <c r="R182" s="6">
        <f t="shared" si="9"/>
        <v>4.4711821751472983E-3</v>
      </c>
      <c r="S182" s="6">
        <v>0.70059880239520955</v>
      </c>
      <c r="T182" s="6"/>
    </row>
    <row r="183" spans="1:20">
      <c r="A183" t="str">
        <f>row__2[[#This Row],[Company_Name]]&amp;" "&amp;row__2[[#This Row],[Year]]</f>
        <v>Atikokan Hydro Inc. 2019</v>
      </c>
      <c r="B183" t="s">
        <v>175</v>
      </c>
      <c r="C183">
        <v>2019</v>
      </c>
      <c r="D183" t="s">
        <v>17</v>
      </c>
      <c r="E183" t="s">
        <v>20</v>
      </c>
      <c r="F183">
        <v>0</v>
      </c>
      <c r="G183">
        <v>0</v>
      </c>
      <c r="H183">
        <v>0</v>
      </c>
      <c r="L183" s="2">
        <f t="shared" si="11"/>
        <v>2020</v>
      </c>
      <c r="M183" t="s">
        <v>213</v>
      </c>
      <c r="N183" s="3" cm="1">
        <f t="array" ref="N183">SUM(_xlfn._xlws.FILTER(row__2[Annual_Billings_-_USoA_4080_-_Dollars],$A$2:$A$3880=$M183))</f>
        <v>11108525.98</v>
      </c>
      <c r="O183" s="4">
        <v>27767</v>
      </c>
      <c r="P183" s="3">
        <f t="shared" si="10"/>
        <v>400.06215939784636</v>
      </c>
      <c r="Q183" s="5">
        <v>-6.5394318832927303E-2</v>
      </c>
      <c r="R183" s="6">
        <f t="shared" si="9"/>
        <v>4.4426076908775742E-3</v>
      </c>
      <c r="S183" s="6">
        <v>0.73333333333333328</v>
      </c>
      <c r="T183" s="6"/>
    </row>
    <row r="184" spans="1:20">
      <c r="A184" t="str">
        <f>row__2[[#This Row],[Company_Name]]&amp;" "&amp;row__2[[#This Row],[Year]]</f>
        <v>Atikokan Hydro Inc. 2019</v>
      </c>
      <c r="B184" t="s">
        <v>175</v>
      </c>
      <c r="C184">
        <v>2019</v>
      </c>
      <c r="D184" t="s">
        <v>17</v>
      </c>
      <c r="E184" t="s">
        <v>22</v>
      </c>
      <c r="F184">
        <v>123317.04</v>
      </c>
      <c r="G184">
        <v>407470</v>
      </c>
      <c r="H184">
        <v>1263.48</v>
      </c>
      <c r="L184" s="2">
        <f t="shared" si="11"/>
        <v>2021</v>
      </c>
      <c r="M184" t="s">
        <v>214</v>
      </c>
      <c r="N184" s="3" cm="1">
        <f t="array" ref="N184">SUM(_xlfn._xlws.FILTER(row__2[Annual_Billings_-_USoA_4080_-_Dollars],$A$2:$A$3880=$M184))</f>
        <v>16942826.950000003</v>
      </c>
      <c r="O184" s="4">
        <v>28043</v>
      </c>
      <c r="P184" s="3">
        <f t="shared" si="10"/>
        <v>604.17312520058488</v>
      </c>
      <c r="Q184" s="5">
        <v>2.1601185507972801E-2</v>
      </c>
      <c r="R184" s="6">
        <f t="shared" si="9"/>
        <v>4.4549660488154216E-3</v>
      </c>
      <c r="S184" s="6">
        <v>0.68152866242038213</v>
      </c>
      <c r="T184" s="6"/>
    </row>
    <row r="185" spans="1:20">
      <c r="A185" t="str">
        <f>row__2[[#This Row],[Company_Name]]&amp;" "&amp;row__2[[#This Row],[Year]]</f>
        <v>Atikokan Hydro Inc. 2019</v>
      </c>
      <c r="B185" t="s">
        <v>175</v>
      </c>
      <c r="C185">
        <v>2019</v>
      </c>
      <c r="D185" t="s">
        <v>17</v>
      </c>
      <c r="E185" t="s">
        <v>24</v>
      </c>
      <c r="F185">
        <v>0</v>
      </c>
      <c r="G185">
        <v>0</v>
      </c>
      <c r="H185">
        <v>0</v>
      </c>
      <c r="L185" s="2">
        <f t="shared" si="11"/>
        <v>2022</v>
      </c>
      <c r="M185" t="s">
        <v>215</v>
      </c>
      <c r="N185" s="3" cm="1">
        <f t="array" ref="N185">SUM(_xlfn._xlws.FILTER(row__2[Annual_Billings_-_USoA_4080_-_Dollars],$A$2:$A$3880=$M185))</f>
        <v>15105468.98</v>
      </c>
      <c r="O185" s="4">
        <v>28208</v>
      </c>
      <c r="P185" s="3">
        <f t="shared" si="10"/>
        <v>535.50301262053324</v>
      </c>
      <c r="Q185" s="5">
        <v>-1.54598779665369E-3</v>
      </c>
      <c r="R185" s="6">
        <f t="shared" si="9"/>
        <v>4.4401133261482663E-3</v>
      </c>
      <c r="S185" s="6" t="s">
        <v>515</v>
      </c>
      <c r="T185" s="6"/>
    </row>
    <row r="186" spans="1:20">
      <c r="A186" t="str">
        <f>row__2[[#This Row],[Company_Name]]&amp;" "&amp;row__2[[#This Row],[Year]]</f>
        <v>Atikokan Hydro Inc. 2019</v>
      </c>
      <c r="B186" t="s">
        <v>175</v>
      </c>
      <c r="C186">
        <v>2019</v>
      </c>
      <c r="D186" t="s">
        <v>8</v>
      </c>
      <c r="E186" t="s">
        <v>26</v>
      </c>
      <c r="F186">
        <v>238814.01</v>
      </c>
      <c r="G186">
        <v>4649964.5999999996</v>
      </c>
      <c r="H186">
        <v>0</v>
      </c>
      <c r="L186" s="2">
        <f t="shared" si="11"/>
        <v>2015</v>
      </c>
      <c r="M186" t="s">
        <v>216</v>
      </c>
      <c r="N186" s="3" cm="1">
        <f t="array" ref="N186">SUM(_xlfn._xlws.FILTER(row__2[Annual_Billings_-_USoA_4080_-_Dollars],$A$2:$A$3880=$M186))</f>
        <v>1154836.04</v>
      </c>
      <c r="O186" s="4">
        <v>3672</v>
      </c>
      <c r="P186" s="3">
        <f t="shared" si="10"/>
        <v>314.49783224400875</v>
      </c>
      <c r="Q186" s="5">
        <v>-0.33213338658701302</v>
      </c>
      <c r="R186" s="6">
        <f t="shared" si="9"/>
        <v>6.1283590817875577E-4</v>
      </c>
      <c r="S186" s="6">
        <v>0.28571428571428575</v>
      </c>
      <c r="T186" s="6"/>
    </row>
    <row r="187" spans="1:20">
      <c r="A187" t="str">
        <f>row__2[[#This Row],[Company_Name]]&amp;" "&amp;row__2[[#This Row],[Year]]</f>
        <v>Atikokan Hydro Inc. 2019</v>
      </c>
      <c r="B187" t="s">
        <v>175</v>
      </c>
      <c r="C187">
        <v>2019</v>
      </c>
      <c r="D187" t="s">
        <v>8</v>
      </c>
      <c r="E187" t="s">
        <v>28</v>
      </c>
      <c r="F187">
        <v>282294.40000000002</v>
      </c>
      <c r="G187">
        <v>15421989.1</v>
      </c>
      <c r="H187">
        <v>48321.4</v>
      </c>
      <c r="L187" s="2">
        <f t="shared" si="11"/>
        <v>2016</v>
      </c>
      <c r="M187" t="s">
        <v>217</v>
      </c>
      <c r="N187" s="3" cm="1">
        <f t="array" ref="N187">SUM(_xlfn._xlws.FILTER(row__2[Annual_Billings_-_USoA_4080_-_Dollars],$A$2:$A$3880=$M187))</f>
        <v>1072292.75</v>
      </c>
      <c r="O187" s="4">
        <v>3674</v>
      </c>
      <c r="P187" s="3">
        <f t="shared" si="10"/>
        <v>291.85975775721283</v>
      </c>
      <c r="Q187" s="5">
        <v>-8.5979477075938306E-3</v>
      </c>
      <c r="R187" s="6">
        <f t="shared" si="9"/>
        <v>6.0801219069407057E-4</v>
      </c>
      <c r="S187" s="6">
        <v>0.2805755395683453</v>
      </c>
      <c r="T187" s="6"/>
    </row>
    <row r="188" spans="1:20">
      <c r="A188" t="str">
        <f>row__2[[#This Row],[Company_Name]]&amp;" "&amp;row__2[[#This Row],[Year]]</f>
        <v>Atikokan Hydro Inc. 2019</v>
      </c>
      <c r="B188" t="s">
        <v>175</v>
      </c>
      <c r="C188">
        <v>2019</v>
      </c>
      <c r="D188" t="s">
        <v>8</v>
      </c>
      <c r="E188" t="s">
        <v>30</v>
      </c>
      <c r="F188">
        <v>0</v>
      </c>
      <c r="G188">
        <v>0</v>
      </c>
      <c r="H188">
        <v>0</v>
      </c>
      <c r="L188" s="2">
        <f t="shared" si="11"/>
        <v>2017</v>
      </c>
      <c r="M188" t="s">
        <v>218</v>
      </c>
      <c r="N188" s="3" cm="1">
        <f t="array" ref="N188">SUM(_xlfn._xlws.FILTER(row__2[Annual_Billings_-_USoA_4080_-_Dollars],$A$2:$A$3880=$M188))</f>
        <v>1155060.29</v>
      </c>
      <c r="O188" s="4">
        <v>3671</v>
      </c>
      <c r="P188" s="3">
        <f t="shared" si="10"/>
        <v>314.6445900299646</v>
      </c>
      <c r="Q188" s="5">
        <v>-9.9947338230790602E-3</v>
      </c>
      <c r="R188" s="6">
        <f t="shared" si="9"/>
        <v>6.0215618169665009E-4</v>
      </c>
      <c r="S188" s="6">
        <v>0.27536231884057971</v>
      </c>
      <c r="T188" s="6"/>
    </row>
    <row r="189" spans="1:20">
      <c r="A189" t="str">
        <f>row__2[[#This Row],[Company_Name]]&amp;" "&amp;row__2[[#This Row],[Year]]</f>
        <v>Atikokan Hydro Inc. 2019</v>
      </c>
      <c r="B189" t="s">
        <v>175</v>
      </c>
      <c r="C189">
        <v>2019</v>
      </c>
      <c r="D189" t="s">
        <v>8</v>
      </c>
      <c r="E189" t="s">
        <v>32</v>
      </c>
      <c r="F189">
        <v>787730.11</v>
      </c>
      <c r="G189">
        <v>9094655.9000000004</v>
      </c>
      <c r="H189">
        <v>0</v>
      </c>
      <c r="L189" s="2">
        <f t="shared" si="11"/>
        <v>2018</v>
      </c>
      <c r="M189" t="s">
        <v>219</v>
      </c>
      <c r="N189" s="3" cm="1">
        <f t="array" ref="N189">SUM(_xlfn._xlws.FILTER(row__2[Annual_Billings_-_USoA_4080_-_Dollars],$A$2:$A$3880=$M189))</f>
        <v>1200735.6000000001</v>
      </c>
      <c r="O189" s="4">
        <v>3672</v>
      </c>
      <c r="P189" s="3">
        <f t="shared" si="10"/>
        <v>326.99771241830069</v>
      </c>
      <c r="Q189" s="5">
        <v>-2.4201957888181101E-2</v>
      </c>
      <c r="R189" s="6">
        <f t="shared" si="9"/>
        <v>5.9680785810015515E-4</v>
      </c>
      <c r="S189" s="6">
        <v>0.27007299270072993</v>
      </c>
      <c r="T189" s="6"/>
    </row>
    <row r="190" spans="1:20">
      <c r="A190" t="str">
        <f>row__2[[#This Row],[Company_Name]]&amp;" "&amp;row__2[[#This Row],[Year]]</f>
        <v>Atikokan Hydro Inc. 2019</v>
      </c>
      <c r="B190" t="s">
        <v>175</v>
      </c>
      <c r="C190">
        <v>2019</v>
      </c>
      <c r="D190" t="s">
        <v>8</v>
      </c>
      <c r="E190" t="s">
        <v>34</v>
      </c>
      <c r="F190">
        <v>0</v>
      </c>
      <c r="G190">
        <v>0</v>
      </c>
      <c r="H190">
        <v>0</v>
      </c>
      <c r="L190" s="2">
        <f t="shared" si="11"/>
        <v>2019</v>
      </c>
      <c r="M190" t="s">
        <v>220</v>
      </c>
      <c r="N190" s="3" cm="1">
        <f t="array" ref="N190">SUM(_xlfn._xlws.FILTER(row__2[Annual_Billings_-_USoA_4080_-_Dollars],$A$2:$A$3880=$M190))</f>
        <v>1226450.29</v>
      </c>
      <c r="O190" s="4">
        <v>3675</v>
      </c>
      <c r="P190" s="3">
        <f t="shared" si="10"/>
        <v>333.72797006802722</v>
      </c>
      <c r="Q190" s="5">
        <v>4.7218502560107303E-2</v>
      </c>
      <c r="R190" s="6">
        <f t="shared" si="9"/>
        <v>5.9279174911311091E-4</v>
      </c>
      <c r="S190" s="6">
        <v>0.21875000000000003</v>
      </c>
      <c r="T190" s="6"/>
    </row>
    <row r="191" spans="1:20">
      <c r="A191" t="str">
        <f>row__2[[#This Row],[Company_Name]]&amp;" "&amp;row__2[[#This Row],[Year]]</f>
        <v>Atikokan Hydro Inc. 2020</v>
      </c>
      <c r="B191" t="s">
        <v>175</v>
      </c>
      <c r="C191">
        <v>2020</v>
      </c>
      <c r="D191" t="s">
        <v>17</v>
      </c>
      <c r="E191" t="s">
        <v>18</v>
      </c>
      <c r="F191">
        <v>0</v>
      </c>
      <c r="G191">
        <v>0</v>
      </c>
      <c r="H191">
        <v>0</v>
      </c>
      <c r="L191" s="2">
        <f t="shared" si="11"/>
        <v>2020</v>
      </c>
      <c r="M191" t="s">
        <v>221</v>
      </c>
      <c r="N191" s="3" cm="1">
        <f t="array" ref="N191">SUM(_xlfn._xlws.FILTER(row__2[Annual_Billings_-_USoA_4080_-_Dollars],$A$2:$A$3880=$M191))</f>
        <v>1105894.99</v>
      </c>
      <c r="O191" s="4">
        <v>3633</v>
      </c>
      <c r="P191" s="3">
        <f t="shared" si="10"/>
        <v>304.40269474263692</v>
      </c>
      <c r="Q191" s="5">
        <v>-2.0097215013303599E-2</v>
      </c>
      <c r="R191" s="6">
        <f t="shared" si="9"/>
        <v>5.812653056130741E-4</v>
      </c>
      <c r="S191" s="6">
        <v>0.17355371900826447</v>
      </c>
      <c r="T191" s="6"/>
    </row>
    <row r="192" spans="1:20">
      <c r="A192" t="str">
        <f>row__2[[#This Row],[Company_Name]]&amp;" "&amp;row__2[[#This Row],[Year]]</f>
        <v>Atikokan Hydro Inc. 2020</v>
      </c>
      <c r="B192" t="s">
        <v>175</v>
      </c>
      <c r="C192">
        <v>2020</v>
      </c>
      <c r="D192" t="s">
        <v>17</v>
      </c>
      <c r="E192" t="s">
        <v>20</v>
      </c>
      <c r="F192">
        <v>0</v>
      </c>
      <c r="G192">
        <v>0</v>
      </c>
      <c r="H192">
        <v>0</v>
      </c>
      <c r="L192" s="2">
        <f t="shared" si="11"/>
        <v>2021</v>
      </c>
      <c r="M192" t="s">
        <v>222</v>
      </c>
      <c r="N192" s="3" cm="1">
        <f t="array" ref="N192">SUM(_xlfn._xlws.FILTER(row__2[Annual_Billings_-_USoA_4080_-_Dollars],$A$2:$A$3880=$M192))</f>
        <v>1266815.26</v>
      </c>
      <c r="O192" s="4">
        <v>3680</v>
      </c>
      <c r="P192" s="3">
        <f t="shared" si="10"/>
        <v>344.24327717391304</v>
      </c>
      <c r="Q192" s="5">
        <v>0.12090683745639801</v>
      </c>
      <c r="R192" s="6">
        <f t="shared" si="9"/>
        <v>5.8461202651787446E-4</v>
      </c>
      <c r="S192" s="6">
        <v>0.19354838709677419</v>
      </c>
      <c r="T192" s="6"/>
    </row>
    <row r="193" spans="1:20">
      <c r="A193" t="str">
        <f>row__2[[#This Row],[Company_Name]]&amp;" "&amp;row__2[[#This Row],[Year]]</f>
        <v>Atikokan Hydro Inc. 2020</v>
      </c>
      <c r="B193" t="s">
        <v>175</v>
      </c>
      <c r="C193">
        <v>2020</v>
      </c>
      <c r="D193" t="s">
        <v>17</v>
      </c>
      <c r="E193" t="s">
        <v>22</v>
      </c>
      <c r="F193">
        <v>125105.11</v>
      </c>
      <c r="G193">
        <v>405749.4</v>
      </c>
      <c r="H193">
        <v>1253.28</v>
      </c>
      <c r="L193" s="2">
        <f t="shared" si="11"/>
        <v>2022</v>
      </c>
      <c r="M193" t="s">
        <v>223</v>
      </c>
      <c r="N193" s="3" cm="1">
        <f t="array" ref="N193">SUM(_xlfn._xlws.FILTER(row__2[Annual_Billings_-_USoA_4080_-_Dollars],$A$2:$A$3880=$M193))</f>
        <v>1279555.17</v>
      </c>
      <c r="O193" s="4">
        <v>3686</v>
      </c>
      <c r="P193" s="3">
        <f t="shared" si="10"/>
        <v>347.1392213781877</v>
      </c>
      <c r="Q193" s="5">
        <v>-8.4021890013426196E-3</v>
      </c>
      <c r="R193" s="6">
        <f t="shared" si="9"/>
        <v>5.8019915343812071E-4</v>
      </c>
      <c r="S193" s="6" t="s">
        <v>515</v>
      </c>
      <c r="T193" s="6"/>
    </row>
    <row r="194" spans="1:20">
      <c r="A194" t="str">
        <f>row__2[[#This Row],[Company_Name]]&amp;" "&amp;row__2[[#This Row],[Year]]</f>
        <v>Atikokan Hydro Inc. 2020</v>
      </c>
      <c r="B194" t="s">
        <v>175</v>
      </c>
      <c r="C194">
        <v>2020</v>
      </c>
      <c r="D194" t="s">
        <v>17</v>
      </c>
      <c r="E194" t="s">
        <v>24</v>
      </c>
      <c r="F194">
        <v>0</v>
      </c>
      <c r="G194">
        <v>0</v>
      </c>
      <c r="H194">
        <v>0</v>
      </c>
      <c r="L194" s="2">
        <f t="shared" si="11"/>
        <v>2015</v>
      </c>
      <c r="M194" t="s">
        <v>224</v>
      </c>
      <c r="N194" s="3" cm="1">
        <f t="array" ref="N194">SUM(_xlfn._xlws.FILTER(row__2[Annual_Billings_-_USoA_4080_-_Dollars],$A$2:$A$3880=$M194))</f>
        <v>528518.87</v>
      </c>
      <c r="O194" s="4">
        <v>1599</v>
      </c>
      <c r="P194" s="3">
        <f t="shared" si="10"/>
        <v>330.53087554721702</v>
      </c>
      <c r="Q194" s="5">
        <v>2.1003656230572799E-2</v>
      </c>
      <c r="R194" s="6">
        <f t="shared" ref="R194:R257" si="12">$O194/VLOOKUP($L194,$U$2:$Y$9,5,FALSE)</f>
        <v>2.6686400249940922E-4</v>
      </c>
      <c r="S194" s="6">
        <v>0</v>
      </c>
      <c r="T194" s="6"/>
    </row>
    <row r="195" spans="1:20">
      <c r="A195" t="str">
        <f>row__2[[#This Row],[Company_Name]]&amp;" "&amp;row__2[[#This Row],[Year]]</f>
        <v>Atikokan Hydro Inc. 2020</v>
      </c>
      <c r="B195" t="s">
        <v>175</v>
      </c>
      <c r="C195">
        <v>2020</v>
      </c>
      <c r="D195" t="s">
        <v>8</v>
      </c>
      <c r="E195" t="s">
        <v>26</v>
      </c>
      <c r="F195">
        <v>240388.78</v>
      </c>
      <c r="G195">
        <v>4251506.3099999996</v>
      </c>
      <c r="H195">
        <v>0</v>
      </c>
      <c r="L195" s="2">
        <f t="shared" si="11"/>
        <v>2016</v>
      </c>
      <c r="M195" t="s">
        <v>225</v>
      </c>
      <c r="N195" s="3" cm="1">
        <f t="array" ref="N195">SUM(_xlfn._xlws.FILTER(row__2[Annual_Billings_-_USoA_4080_-_Dollars],$A$2:$A$3880=$M195))</f>
        <v>496185.89</v>
      </c>
      <c r="O195" s="4">
        <v>1701</v>
      </c>
      <c r="P195" s="3">
        <f t="shared" ref="P195:P258" si="13">N195/O195</f>
        <v>291.70246325690772</v>
      </c>
      <c r="Q195" s="5">
        <v>-3.8731680184320098E-2</v>
      </c>
      <c r="R195" s="6">
        <f t="shared" si="12"/>
        <v>2.8149938387877355E-4</v>
      </c>
      <c r="S195" s="6">
        <v>9.9009900990099011E-3</v>
      </c>
      <c r="T195" s="6"/>
    </row>
    <row r="196" spans="1:20">
      <c r="A196" t="str">
        <f>row__2[[#This Row],[Company_Name]]&amp;" "&amp;row__2[[#This Row],[Year]]</f>
        <v>Atikokan Hydro Inc. 2020</v>
      </c>
      <c r="B196" t="s">
        <v>175</v>
      </c>
      <c r="C196">
        <v>2020</v>
      </c>
      <c r="D196" t="s">
        <v>8</v>
      </c>
      <c r="E196" t="s">
        <v>28</v>
      </c>
      <c r="F196">
        <v>293036.64</v>
      </c>
      <c r="G196">
        <v>16578363.1</v>
      </c>
      <c r="H196">
        <v>47169.919999999998</v>
      </c>
      <c r="L196" s="2">
        <f t="shared" si="11"/>
        <v>2017</v>
      </c>
      <c r="M196" t="s">
        <v>226</v>
      </c>
      <c r="N196" s="3" cm="1">
        <f t="array" ref="N196">SUM(_xlfn._xlws.FILTER(row__2[Annual_Billings_-_USoA_4080_-_Dollars],$A$2:$A$3880=$M196))</f>
        <v>509415.07000000007</v>
      </c>
      <c r="O196" s="4">
        <v>1628</v>
      </c>
      <c r="P196" s="3">
        <f t="shared" si="13"/>
        <v>312.90851965601968</v>
      </c>
      <c r="Q196" s="5">
        <v>-0.15641372320570099</v>
      </c>
      <c r="R196" s="6">
        <f t="shared" si="12"/>
        <v>2.6704174987800228E-4</v>
      </c>
      <c r="S196" s="6">
        <v>0.23076923076923075</v>
      </c>
      <c r="T196" s="6"/>
    </row>
    <row r="197" spans="1:20">
      <c r="A197" t="str">
        <f>row__2[[#This Row],[Company_Name]]&amp;" "&amp;row__2[[#This Row],[Year]]</f>
        <v>Atikokan Hydro Inc. 2020</v>
      </c>
      <c r="B197" t="s">
        <v>175</v>
      </c>
      <c r="C197">
        <v>2020</v>
      </c>
      <c r="D197" t="s">
        <v>8</v>
      </c>
      <c r="E197" t="s">
        <v>30</v>
      </c>
      <c r="F197">
        <v>0</v>
      </c>
      <c r="G197">
        <v>0</v>
      </c>
      <c r="H197">
        <v>0</v>
      </c>
      <c r="L197" s="2">
        <f t="shared" si="11"/>
        <v>2018</v>
      </c>
      <c r="M197" t="s">
        <v>227</v>
      </c>
      <c r="N197" s="3" cm="1">
        <f t="array" ref="N197">SUM(_xlfn._xlws.FILTER(row__2[Annual_Billings_-_USoA_4080_-_Dollars],$A$2:$A$3880=$M197))</f>
        <v>519394.49</v>
      </c>
      <c r="O197" s="4">
        <v>1636</v>
      </c>
      <c r="P197" s="3">
        <f t="shared" si="13"/>
        <v>317.47829462102686</v>
      </c>
      <c r="Q197" s="5">
        <v>-0.162777925363185</v>
      </c>
      <c r="R197" s="6">
        <f t="shared" si="12"/>
        <v>2.6589805442588614E-4</v>
      </c>
      <c r="S197" s="6">
        <v>0</v>
      </c>
      <c r="T197" s="6"/>
    </row>
    <row r="198" spans="1:20">
      <c r="A198" t="str">
        <f>row__2[[#This Row],[Company_Name]]&amp;" "&amp;row__2[[#This Row],[Year]]</f>
        <v>Atikokan Hydro Inc. 2020</v>
      </c>
      <c r="B198" t="s">
        <v>175</v>
      </c>
      <c r="C198">
        <v>2020</v>
      </c>
      <c r="D198" t="s">
        <v>8</v>
      </c>
      <c r="E198" t="s">
        <v>32</v>
      </c>
      <c r="F198">
        <v>806169.16</v>
      </c>
      <c r="G198">
        <v>9262309.0999999996</v>
      </c>
      <c r="H198">
        <v>0</v>
      </c>
      <c r="L198" s="2">
        <f t="shared" si="11"/>
        <v>2019</v>
      </c>
      <c r="M198" t="s">
        <v>228</v>
      </c>
      <c r="N198" s="3" cm="1">
        <f t="array" ref="N198">SUM(_xlfn._xlws.FILTER(row__2[Annual_Billings_-_USoA_4080_-_Dollars],$A$2:$A$3880=$M198))</f>
        <v>531062.44999999995</v>
      </c>
      <c r="O198" s="4">
        <v>1618</v>
      </c>
      <c r="P198" s="3">
        <f t="shared" si="13"/>
        <v>328.22153893695918</v>
      </c>
      <c r="Q198" s="5">
        <v>2.4075149859689102E-2</v>
      </c>
      <c r="R198" s="6">
        <f t="shared" si="12"/>
        <v>2.6098967348707849E-4</v>
      </c>
      <c r="S198" s="6">
        <v>0</v>
      </c>
      <c r="T198" s="6"/>
    </row>
    <row r="199" spans="1:20">
      <c r="A199" t="str">
        <f>row__2[[#This Row],[Company_Name]]&amp;" "&amp;row__2[[#This Row],[Year]]</f>
        <v>Atikokan Hydro Inc. 2020</v>
      </c>
      <c r="B199" t="s">
        <v>175</v>
      </c>
      <c r="C199">
        <v>2020</v>
      </c>
      <c r="D199" t="s">
        <v>8</v>
      </c>
      <c r="E199" t="s">
        <v>34</v>
      </c>
      <c r="F199">
        <v>0</v>
      </c>
      <c r="G199">
        <v>0</v>
      </c>
      <c r="H199">
        <v>0</v>
      </c>
      <c r="L199" s="2">
        <f t="shared" si="11"/>
        <v>2020</v>
      </c>
      <c r="M199" t="s">
        <v>229</v>
      </c>
      <c r="N199" s="3" cm="1">
        <f t="array" ref="N199">SUM(_xlfn._xlws.FILTER(row__2[Annual_Billings_-_USoA_4080_-_Dollars],$A$2:$A$3880=$M199))</f>
        <v>534835.64</v>
      </c>
      <c r="O199" s="4">
        <v>1648</v>
      </c>
      <c r="P199" s="3">
        <f t="shared" si="13"/>
        <v>324.53618932038836</v>
      </c>
      <c r="Q199" s="5">
        <v>-2.7494662710447499E-2</v>
      </c>
      <c r="R199" s="6">
        <f t="shared" si="12"/>
        <v>2.6367333433810795E-4</v>
      </c>
      <c r="S199" s="6">
        <v>2.9126213592233007E-2</v>
      </c>
      <c r="T199" s="6"/>
    </row>
    <row r="200" spans="1:20">
      <c r="A200" t="str">
        <f>row__2[[#This Row],[Company_Name]]&amp;" "&amp;row__2[[#This Row],[Year]]</f>
        <v>Atikokan Hydro Inc. 2021</v>
      </c>
      <c r="B200" t="s">
        <v>175</v>
      </c>
      <c r="C200">
        <v>2021</v>
      </c>
      <c r="D200" t="s">
        <v>17</v>
      </c>
      <c r="E200" t="s">
        <v>18</v>
      </c>
      <c r="F200">
        <v>0</v>
      </c>
      <c r="G200">
        <v>0</v>
      </c>
      <c r="H200">
        <v>0</v>
      </c>
      <c r="L200" s="2">
        <f t="shared" si="11"/>
        <v>2021</v>
      </c>
      <c r="M200" t="s">
        <v>230</v>
      </c>
      <c r="N200" s="3" cm="1">
        <f t="array" ref="N200">SUM(_xlfn._xlws.FILTER(row__2[Annual_Billings_-_USoA_4080_-_Dollars],$A$2:$A$3880=$M200))</f>
        <v>551975.96</v>
      </c>
      <c r="O200" s="4">
        <v>1635</v>
      </c>
      <c r="P200" s="3">
        <f t="shared" si="13"/>
        <v>337.5999755351682</v>
      </c>
      <c r="Q200" s="5">
        <v>-8.4221743922898204E-2</v>
      </c>
      <c r="R200" s="6">
        <f t="shared" si="12"/>
        <v>2.5973931069476217E-4</v>
      </c>
      <c r="S200" s="6">
        <v>1.9607843137254902E-2</v>
      </c>
      <c r="T200" s="6"/>
    </row>
    <row r="201" spans="1:20">
      <c r="A201" t="str">
        <f>row__2[[#This Row],[Company_Name]]&amp;" "&amp;row__2[[#This Row],[Year]]</f>
        <v>Atikokan Hydro Inc. 2021</v>
      </c>
      <c r="B201" t="s">
        <v>175</v>
      </c>
      <c r="C201">
        <v>2021</v>
      </c>
      <c r="D201" t="s">
        <v>17</v>
      </c>
      <c r="E201" t="s">
        <v>20</v>
      </c>
      <c r="F201">
        <v>0</v>
      </c>
      <c r="G201">
        <v>0</v>
      </c>
      <c r="H201">
        <v>0</v>
      </c>
      <c r="L201" s="2">
        <f t="shared" si="11"/>
        <v>2022</v>
      </c>
      <c r="M201" t="s">
        <v>231</v>
      </c>
      <c r="N201" s="3" cm="1">
        <f t="array" ref="N201">SUM(_xlfn._xlws.FILTER(row__2[Annual_Billings_-_USoA_4080_-_Dollars],$A$2:$A$3880=$M201))</f>
        <v>565310.18999999994</v>
      </c>
      <c r="O201" s="4">
        <v>1641</v>
      </c>
      <c r="P201" s="3">
        <f t="shared" si="13"/>
        <v>344.49127970749538</v>
      </c>
      <c r="Q201" s="5">
        <v>-0.13979731832534301</v>
      </c>
      <c r="R201" s="6">
        <f t="shared" si="12"/>
        <v>2.5830352978620621E-4</v>
      </c>
      <c r="S201" s="6" t="s">
        <v>515</v>
      </c>
      <c r="T201" s="6"/>
    </row>
    <row r="202" spans="1:20">
      <c r="A202" t="str">
        <f>row__2[[#This Row],[Company_Name]]&amp;" "&amp;row__2[[#This Row],[Year]]</f>
        <v>Atikokan Hydro Inc. 2021</v>
      </c>
      <c r="B202" t="s">
        <v>175</v>
      </c>
      <c r="C202">
        <v>2021</v>
      </c>
      <c r="D202" t="s">
        <v>17</v>
      </c>
      <c r="E202" t="s">
        <v>22</v>
      </c>
      <c r="F202">
        <v>126988.57</v>
      </c>
      <c r="G202">
        <v>404182.8</v>
      </c>
      <c r="H202">
        <v>1253.28</v>
      </c>
      <c r="L202" s="2">
        <f t="shared" si="11"/>
        <v>2015</v>
      </c>
      <c r="M202" t="s">
        <v>232</v>
      </c>
      <c r="N202" s="3" cm="1">
        <f t="array" ref="N202">SUM(_xlfn._xlws.FILTER(row__2[Annual_Billings_-_USoA_4080_-_Dollars],$A$2:$A$3880=$M202))</f>
        <v>1554361</v>
      </c>
      <c r="O202" s="4">
        <v>6813</v>
      </c>
      <c r="P202" s="3">
        <f t="shared" si="13"/>
        <v>228.1463378834581</v>
      </c>
      <c r="Q202" s="5">
        <v>0.10364811795883901</v>
      </c>
      <c r="R202" s="6">
        <f t="shared" si="12"/>
        <v>1.1370509374787211E-3</v>
      </c>
      <c r="S202" s="6">
        <v>0.25925925925925924</v>
      </c>
      <c r="T202" s="6"/>
    </row>
    <row r="203" spans="1:20">
      <c r="A203" t="str">
        <f>row__2[[#This Row],[Company_Name]]&amp;" "&amp;row__2[[#This Row],[Year]]</f>
        <v>Atikokan Hydro Inc. 2021</v>
      </c>
      <c r="B203" t="s">
        <v>175</v>
      </c>
      <c r="C203">
        <v>2021</v>
      </c>
      <c r="D203" t="s">
        <v>17</v>
      </c>
      <c r="E203" t="s">
        <v>24</v>
      </c>
      <c r="F203">
        <v>0</v>
      </c>
      <c r="G203">
        <v>0</v>
      </c>
      <c r="H203">
        <v>0</v>
      </c>
      <c r="L203" s="2">
        <f t="shared" ref="L203:L266" si="14">L195</f>
        <v>2016</v>
      </c>
      <c r="M203" t="s">
        <v>233</v>
      </c>
      <c r="N203" s="3" cm="1">
        <f t="array" ref="N203">SUM(_xlfn._xlws.FILTER(row__2[Annual_Billings_-_USoA_4080_-_Dollars],$A$2:$A$3880=$M203))</f>
        <v>1583396.41</v>
      </c>
      <c r="O203" s="4">
        <v>6783</v>
      </c>
      <c r="P203" s="3">
        <f t="shared" si="13"/>
        <v>233.43600324340261</v>
      </c>
      <c r="Q203" s="5">
        <v>8.2700906774038796E-2</v>
      </c>
      <c r="R203" s="6">
        <f t="shared" si="12"/>
        <v>1.1225222344795538E-3</v>
      </c>
      <c r="S203" s="6">
        <v>0.31972789115646255</v>
      </c>
      <c r="T203" s="6"/>
    </row>
    <row r="204" spans="1:20">
      <c r="A204" t="str">
        <f>row__2[[#This Row],[Company_Name]]&amp;" "&amp;row__2[[#This Row],[Year]]</f>
        <v>Atikokan Hydro Inc. 2021</v>
      </c>
      <c r="B204" t="s">
        <v>175</v>
      </c>
      <c r="C204">
        <v>2021</v>
      </c>
      <c r="D204" t="s">
        <v>8</v>
      </c>
      <c r="E204" t="s">
        <v>26</v>
      </c>
      <c r="F204">
        <v>245963.35</v>
      </c>
      <c r="G204">
        <v>4361718.66</v>
      </c>
      <c r="H204">
        <v>0</v>
      </c>
      <c r="L204" s="2">
        <f t="shared" si="14"/>
        <v>2017</v>
      </c>
      <c r="M204" t="s">
        <v>234</v>
      </c>
      <c r="N204" s="3" cm="1">
        <f t="array" ref="N204">SUM(_xlfn._xlws.FILTER(row__2[Annual_Billings_-_USoA_4080_-_Dollars],$A$2:$A$3880=$M204))</f>
        <v>1582320.44</v>
      </c>
      <c r="O204" s="4">
        <v>6784</v>
      </c>
      <c r="P204" s="3">
        <f t="shared" si="13"/>
        <v>233.24298938679243</v>
      </c>
      <c r="Q204" s="5">
        <v>-1.91081476223414E-2</v>
      </c>
      <c r="R204" s="6">
        <f t="shared" si="12"/>
        <v>1.1127833115309382E-3</v>
      </c>
      <c r="S204" s="6">
        <v>0.38271604938271603</v>
      </c>
      <c r="T204" s="6"/>
    </row>
    <row r="205" spans="1:20">
      <c r="A205" t="str">
        <f>row__2[[#This Row],[Company_Name]]&amp;" "&amp;row__2[[#This Row],[Year]]</f>
        <v>Atikokan Hydro Inc. 2021</v>
      </c>
      <c r="B205" t="s">
        <v>175</v>
      </c>
      <c r="C205">
        <v>2021</v>
      </c>
      <c r="D205" t="s">
        <v>8</v>
      </c>
      <c r="E205" t="s">
        <v>28</v>
      </c>
      <c r="F205">
        <v>296245.13</v>
      </c>
      <c r="G205">
        <v>17481240.550000001</v>
      </c>
      <c r="H205">
        <v>49426.26</v>
      </c>
      <c r="L205" s="2">
        <f t="shared" si="14"/>
        <v>2018</v>
      </c>
      <c r="M205" t="s">
        <v>235</v>
      </c>
      <c r="N205" s="3" cm="1">
        <f t="array" ref="N205">SUM(_xlfn._xlws.FILTER(row__2[Annual_Billings_-_USoA_4080_-_Dollars],$A$2:$A$3880=$M205))</f>
        <v>1465507.23</v>
      </c>
      <c r="O205" s="4">
        <v>6810</v>
      </c>
      <c r="P205" s="3">
        <f t="shared" si="13"/>
        <v>215.19929955947137</v>
      </c>
      <c r="Q205" s="5">
        <v>-0.13095023000084899</v>
      </c>
      <c r="R205" s="6">
        <f t="shared" si="12"/>
        <v>1.1068250309537191E-3</v>
      </c>
      <c r="S205" s="6">
        <v>0.45945945945945943</v>
      </c>
      <c r="T205" s="6"/>
    </row>
    <row r="206" spans="1:20">
      <c r="A206" t="str">
        <f>row__2[[#This Row],[Company_Name]]&amp;" "&amp;row__2[[#This Row],[Year]]</f>
        <v>Atikokan Hydro Inc. 2021</v>
      </c>
      <c r="B206" t="s">
        <v>175</v>
      </c>
      <c r="C206">
        <v>2021</v>
      </c>
      <c r="D206" t="s">
        <v>8</v>
      </c>
      <c r="E206" t="s">
        <v>30</v>
      </c>
      <c r="F206">
        <v>0</v>
      </c>
      <c r="G206">
        <v>0</v>
      </c>
      <c r="H206">
        <v>0</v>
      </c>
      <c r="L206" s="2">
        <f t="shared" si="14"/>
        <v>2019</v>
      </c>
      <c r="M206" t="s">
        <v>236</v>
      </c>
      <c r="N206" s="3" cm="1">
        <f t="array" ref="N206">SUM(_xlfn._xlws.FILTER(row__2[Annual_Billings_-_USoA_4080_-_Dollars],$A$2:$A$3880=$M206))</f>
        <v>1498152</v>
      </c>
      <c r="O206" s="4">
        <v>6814</v>
      </c>
      <c r="P206" s="3">
        <f t="shared" si="13"/>
        <v>219.86380980334604</v>
      </c>
      <c r="Q206" s="5">
        <v>7.5398290573349999E-2</v>
      </c>
      <c r="R206" s="6">
        <f t="shared" si="12"/>
        <v>1.099124619988228E-3</v>
      </c>
      <c r="S206" s="6">
        <v>0.43502824858757061</v>
      </c>
      <c r="T206" s="6"/>
    </row>
    <row r="207" spans="1:20">
      <c r="A207" t="str">
        <f>row__2[[#This Row],[Company_Name]]&amp;" "&amp;row__2[[#This Row],[Year]]</f>
        <v>Atikokan Hydro Inc. 2021</v>
      </c>
      <c r="B207" t="s">
        <v>175</v>
      </c>
      <c r="C207">
        <v>2021</v>
      </c>
      <c r="D207" t="s">
        <v>8</v>
      </c>
      <c r="E207" t="s">
        <v>32</v>
      </c>
      <c r="F207">
        <v>811842.98</v>
      </c>
      <c r="G207">
        <v>9440222.7799999993</v>
      </c>
      <c r="H207">
        <v>0</v>
      </c>
      <c r="L207" s="2">
        <f t="shared" si="14"/>
        <v>2020</v>
      </c>
      <c r="M207" t="s">
        <v>237</v>
      </c>
      <c r="N207" s="3" cm="1">
        <f t="array" ref="N207">SUM(_xlfn._xlws.FILTER(row__2[Annual_Billings_-_USoA_4080_-_Dollars],$A$2:$A$3880=$M207))</f>
        <v>1729853.0299999998</v>
      </c>
      <c r="O207" s="4">
        <v>6784</v>
      </c>
      <c r="P207" s="3">
        <f t="shared" si="13"/>
        <v>254.9901282429245</v>
      </c>
      <c r="Q207" s="5">
        <v>-2.42686818785217E-2</v>
      </c>
      <c r="R207" s="6">
        <f t="shared" si="12"/>
        <v>1.0854125607704637E-3</v>
      </c>
      <c r="S207" s="6">
        <v>0.41176470588235292</v>
      </c>
      <c r="T207" s="6"/>
    </row>
    <row r="208" spans="1:20">
      <c r="A208" t="str">
        <f>row__2[[#This Row],[Company_Name]]&amp;" "&amp;row__2[[#This Row],[Year]]</f>
        <v>Atikokan Hydro Inc. 2021</v>
      </c>
      <c r="B208" t="s">
        <v>175</v>
      </c>
      <c r="C208">
        <v>2021</v>
      </c>
      <c r="D208" t="s">
        <v>8</v>
      </c>
      <c r="E208" t="s">
        <v>34</v>
      </c>
      <c r="F208">
        <v>0</v>
      </c>
      <c r="G208">
        <v>0</v>
      </c>
      <c r="H208">
        <v>0</v>
      </c>
      <c r="L208" s="2">
        <f t="shared" si="14"/>
        <v>2021</v>
      </c>
      <c r="M208" t="s">
        <v>238</v>
      </c>
      <c r="N208" s="3" cm="1">
        <f t="array" ref="N208">SUM(_xlfn._xlws.FILTER(row__2[Annual_Billings_-_USoA_4080_-_Dollars],$A$2:$A$3880=$M208))</f>
        <v>1726968.94</v>
      </c>
      <c r="O208" s="4">
        <v>6892</v>
      </c>
      <c r="P208" s="3">
        <f t="shared" si="13"/>
        <v>250.57587637840973</v>
      </c>
      <c r="Q208" s="5">
        <v>-4.4230389677487797E-2</v>
      </c>
      <c r="R208" s="6">
        <f t="shared" si="12"/>
        <v>1.0948766540111931E-3</v>
      </c>
      <c r="S208" s="6">
        <v>0.39759036144578314</v>
      </c>
      <c r="T208" s="6"/>
    </row>
    <row r="209" spans="1:20">
      <c r="A209" t="str">
        <f>row__2[[#This Row],[Company_Name]]&amp;" "&amp;row__2[[#This Row],[Year]]</f>
        <v>Atikokan Hydro Inc. 2022</v>
      </c>
      <c r="B209" t="s">
        <v>175</v>
      </c>
      <c r="C209">
        <v>2022</v>
      </c>
      <c r="D209" t="s">
        <v>17</v>
      </c>
      <c r="E209" t="s">
        <v>18</v>
      </c>
      <c r="F209">
        <v>0</v>
      </c>
      <c r="G209">
        <v>0</v>
      </c>
      <c r="H209">
        <v>0</v>
      </c>
      <c r="L209" s="2">
        <f t="shared" si="14"/>
        <v>2022</v>
      </c>
      <c r="M209" t="s">
        <v>239</v>
      </c>
      <c r="N209" s="3" cm="1">
        <f t="array" ref="N209">SUM(_xlfn._xlws.FILTER(row__2[Annual_Billings_-_USoA_4080_-_Dollars],$A$2:$A$3880=$M209))</f>
        <v>1818549.4</v>
      </c>
      <c r="O209" s="4">
        <v>6943</v>
      </c>
      <c r="P209" s="3">
        <f t="shared" si="13"/>
        <v>261.9255941235777</v>
      </c>
      <c r="Q209" s="5">
        <v>1.4115641816913899E-2</v>
      </c>
      <c r="R209" s="6">
        <f t="shared" si="12"/>
        <v>1.0928710586871602E-3</v>
      </c>
      <c r="S209" s="6" t="s">
        <v>515</v>
      </c>
      <c r="T209" s="6"/>
    </row>
    <row r="210" spans="1:20">
      <c r="A210" t="str">
        <f>row__2[[#This Row],[Company_Name]]&amp;" "&amp;row__2[[#This Row],[Year]]</f>
        <v>Atikokan Hydro Inc. 2022</v>
      </c>
      <c r="B210" t="s">
        <v>175</v>
      </c>
      <c r="C210">
        <v>2022</v>
      </c>
      <c r="D210" t="s">
        <v>17</v>
      </c>
      <c r="E210" t="s">
        <v>20</v>
      </c>
      <c r="F210">
        <v>0</v>
      </c>
      <c r="G210">
        <v>0</v>
      </c>
      <c r="H210">
        <v>0</v>
      </c>
      <c r="L210" s="2">
        <f t="shared" si="14"/>
        <v>2015</v>
      </c>
      <c r="M210" t="s">
        <v>240</v>
      </c>
      <c r="N210" s="3" cm="1">
        <f t="array" ref="N210">SUM(_xlfn._xlws.FILTER(row__2[Annual_Billings_-_USoA_4080_-_Dollars],$A$2:$A$3880=$M210))</f>
        <v>1382007600.6000001</v>
      </c>
      <c r="O210" s="4">
        <v>1401786</v>
      </c>
      <c r="P210" s="3">
        <f t="shared" si="13"/>
        <v>985.89057145669892</v>
      </c>
      <c r="Q210" s="5">
        <v>-4.8480259232795801E-3</v>
      </c>
      <c r="R210" s="6">
        <f t="shared" si="12"/>
        <v>0.23395010794724003</v>
      </c>
      <c r="S210" s="6">
        <v>0.54337899543378998</v>
      </c>
      <c r="T210" s="6"/>
    </row>
    <row r="211" spans="1:20">
      <c r="A211" t="str">
        <f>row__2[[#This Row],[Company_Name]]&amp;" "&amp;row__2[[#This Row],[Year]]</f>
        <v>Atikokan Hydro Inc. 2022</v>
      </c>
      <c r="B211" t="s">
        <v>175</v>
      </c>
      <c r="C211">
        <v>2022</v>
      </c>
      <c r="D211" t="s">
        <v>17</v>
      </c>
      <c r="E211" t="s">
        <v>22</v>
      </c>
      <c r="F211">
        <v>128173.93</v>
      </c>
      <c r="G211">
        <v>394776.41</v>
      </c>
      <c r="H211">
        <v>1153.8</v>
      </c>
      <c r="L211" s="2">
        <f t="shared" si="14"/>
        <v>2016</v>
      </c>
      <c r="M211" t="s">
        <v>241</v>
      </c>
      <c r="N211" s="3" cm="1">
        <f t="array" ref="N211">SUM(_xlfn._xlws.FILTER(row__2[Annual_Billings_-_USoA_4080_-_Dollars],$A$2:$A$3880=$M211))</f>
        <v>1396972061.9400001</v>
      </c>
      <c r="O211" s="4">
        <v>1407018</v>
      </c>
      <c r="P211" s="3">
        <f t="shared" si="13"/>
        <v>992.86012114983612</v>
      </c>
      <c r="Q211" s="5">
        <v>-8.5802997183842995E-3</v>
      </c>
      <c r="R211" s="6">
        <f t="shared" si="12"/>
        <v>0.23284814821066679</v>
      </c>
      <c r="S211" s="6">
        <v>0.5901639344262295</v>
      </c>
      <c r="T211" s="6"/>
    </row>
    <row r="212" spans="1:20">
      <c r="A212" t="str">
        <f>row__2[[#This Row],[Company_Name]]&amp;" "&amp;row__2[[#This Row],[Year]]</f>
        <v>Atikokan Hydro Inc. 2022</v>
      </c>
      <c r="B212" t="s">
        <v>175</v>
      </c>
      <c r="C212">
        <v>2022</v>
      </c>
      <c r="D212" t="s">
        <v>17</v>
      </c>
      <c r="E212" t="s">
        <v>24</v>
      </c>
      <c r="F212">
        <v>0</v>
      </c>
      <c r="G212">
        <v>0</v>
      </c>
      <c r="H212">
        <v>0</v>
      </c>
      <c r="L212" s="2">
        <f t="shared" si="14"/>
        <v>2017</v>
      </c>
      <c r="M212" t="s">
        <v>242</v>
      </c>
      <c r="N212" s="3" cm="1">
        <f t="array" ref="N212">SUM(_xlfn._xlws.FILTER(row__2[Annual_Billings_-_USoA_4080_-_Dollars],$A$2:$A$3880=$M212))</f>
        <v>1398086128.0800002</v>
      </c>
      <c r="O212" s="4">
        <v>1418880</v>
      </c>
      <c r="P212" s="3">
        <f t="shared" si="13"/>
        <v>985.34486924898522</v>
      </c>
      <c r="Q212" s="5">
        <v>-8.5311226382210892E-3</v>
      </c>
      <c r="R212" s="6">
        <f t="shared" si="12"/>
        <v>0.23273967940227264</v>
      </c>
      <c r="S212" s="6">
        <v>0.57983193277310918</v>
      </c>
      <c r="T212" s="6"/>
    </row>
    <row r="213" spans="1:20">
      <c r="A213" t="str">
        <f>row__2[[#This Row],[Company_Name]]&amp;" "&amp;row__2[[#This Row],[Year]]</f>
        <v>Atikokan Hydro Inc. 2022</v>
      </c>
      <c r="B213" t="s">
        <v>175</v>
      </c>
      <c r="C213">
        <v>2022</v>
      </c>
      <c r="D213" t="s">
        <v>8</v>
      </c>
      <c r="E213" t="s">
        <v>26</v>
      </c>
      <c r="F213">
        <v>246694.83</v>
      </c>
      <c r="G213">
        <v>4638599.13</v>
      </c>
      <c r="H213">
        <v>0</v>
      </c>
      <c r="L213" s="2">
        <f t="shared" si="14"/>
        <v>2018</v>
      </c>
      <c r="M213" t="s">
        <v>243</v>
      </c>
      <c r="N213" s="3" cm="1">
        <f t="array" ref="N213">SUM(_xlfn._xlws.FILTER(row__2[Annual_Billings_-_USoA_4080_-_Dollars],$A$2:$A$3880=$M213))</f>
        <v>1440004571.03</v>
      </c>
      <c r="O213" s="4">
        <v>1432288</v>
      </c>
      <c r="P213" s="3">
        <f t="shared" si="13"/>
        <v>1005.387583384068</v>
      </c>
      <c r="Q213" s="5">
        <v>-9.4456624898852804E-3</v>
      </c>
      <c r="R213" s="6">
        <f t="shared" si="12"/>
        <v>0.23278887076866966</v>
      </c>
      <c r="S213" s="6">
        <v>0.58847736625514413</v>
      </c>
      <c r="T213" s="6"/>
    </row>
    <row r="214" spans="1:20">
      <c r="A214" t="str">
        <f>row__2[[#This Row],[Company_Name]]&amp;" "&amp;row__2[[#This Row],[Year]]</f>
        <v>Atikokan Hydro Inc. 2022</v>
      </c>
      <c r="B214" t="s">
        <v>175</v>
      </c>
      <c r="C214">
        <v>2022</v>
      </c>
      <c r="D214" t="s">
        <v>8</v>
      </c>
      <c r="E214" t="s">
        <v>28</v>
      </c>
      <c r="F214">
        <v>276275.03999999998</v>
      </c>
      <c r="G214">
        <v>15578432.449999999</v>
      </c>
      <c r="H214">
        <v>46588.65</v>
      </c>
      <c r="L214" s="2">
        <f t="shared" si="14"/>
        <v>2019</v>
      </c>
      <c r="M214" t="s">
        <v>244</v>
      </c>
      <c r="N214" s="3" cm="1">
        <f t="array" ref="N214">SUM(_xlfn._xlws.FILTER(row__2[Annual_Billings_-_USoA_4080_-_Dollars],$A$2:$A$3880=$M214))</f>
        <v>1616808592.0600002</v>
      </c>
      <c r="O214" s="4">
        <v>1440777</v>
      </c>
      <c r="P214" s="3">
        <f t="shared" si="13"/>
        <v>1122.1782358130372</v>
      </c>
      <c r="Q214" s="5">
        <v>1.8292178425590101E-2</v>
      </c>
      <c r="R214" s="6">
        <f t="shared" si="12"/>
        <v>0.23240291643862332</v>
      </c>
      <c r="S214" s="6">
        <v>0.61538461538461542</v>
      </c>
      <c r="T214" s="6"/>
    </row>
    <row r="215" spans="1:20">
      <c r="A215" t="str">
        <f>row__2[[#This Row],[Company_Name]]&amp;" "&amp;row__2[[#This Row],[Year]]</f>
        <v>Atikokan Hydro Inc. 2022</v>
      </c>
      <c r="B215" t="s">
        <v>175</v>
      </c>
      <c r="C215">
        <v>2022</v>
      </c>
      <c r="D215" t="s">
        <v>8</v>
      </c>
      <c r="E215" t="s">
        <v>30</v>
      </c>
      <c r="F215">
        <v>0</v>
      </c>
      <c r="G215">
        <v>0</v>
      </c>
      <c r="H215">
        <v>0</v>
      </c>
      <c r="L215" s="2">
        <f t="shared" si="14"/>
        <v>2020</v>
      </c>
      <c r="M215" t="s">
        <v>245</v>
      </c>
      <c r="N215" s="3" cm="1">
        <f t="array" ref="N215">SUM(_xlfn._xlws.FILTER(row__2[Annual_Billings_-_USoA_4080_-_Dollars],$A$2:$A$3880=$M215))</f>
        <v>1594243499.7199998</v>
      </c>
      <c r="O215" s="4">
        <v>1457633</v>
      </c>
      <c r="P215" s="3">
        <f t="shared" si="13"/>
        <v>1093.7207786322069</v>
      </c>
      <c r="Q215" s="5">
        <v>1.45090901348059E-2</v>
      </c>
      <c r="R215" s="6">
        <f t="shared" si="12"/>
        <v>0.23321538431508451</v>
      </c>
      <c r="S215" s="6">
        <v>0.63099630996309963</v>
      </c>
      <c r="T215" s="6"/>
    </row>
    <row r="216" spans="1:20">
      <c r="A216" t="str">
        <f>row__2[[#This Row],[Company_Name]]&amp;" "&amp;row__2[[#This Row],[Year]]</f>
        <v>Atikokan Hydro Inc. 2022</v>
      </c>
      <c r="B216" t="s">
        <v>175</v>
      </c>
      <c r="C216">
        <v>2022</v>
      </c>
      <c r="D216" t="s">
        <v>8</v>
      </c>
      <c r="E216" t="s">
        <v>32</v>
      </c>
      <c r="F216">
        <v>817902.5</v>
      </c>
      <c r="G216">
        <v>9369383.0700000003</v>
      </c>
      <c r="H216">
        <v>0</v>
      </c>
      <c r="L216" s="2">
        <f t="shared" si="14"/>
        <v>2021</v>
      </c>
      <c r="M216" t="s">
        <v>246</v>
      </c>
      <c r="N216" s="3" cm="1">
        <f t="array" ref="N216">SUM(_xlfn._xlws.FILTER(row__2[Annual_Billings_-_USoA_4080_-_Dollars],$A$2:$A$3880=$M216))</f>
        <v>1686373356.9199998</v>
      </c>
      <c r="O216" s="4">
        <v>1456218</v>
      </c>
      <c r="P216" s="3">
        <f t="shared" si="13"/>
        <v>1158.0500700581917</v>
      </c>
      <c r="Q216" s="5">
        <v>1.99482852666415E-2</v>
      </c>
      <c r="R216" s="6">
        <f t="shared" si="12"/>
        <v>0.23133765109559948</v>
      </c>
      <c r="S216" s="6">
        <v>0.63235294117647067</v>
      </c>
      <c r="T216" s="6"/>
    </row>
    <row r="217" spans="1:20">
      <c r="A217" t="str">
        <f>row__2[[#This Row],[Company_Name]]&amp;" "&amp;row__2[[#This Row],[Year]]</f>
        <v>Atikokan Hydro Inc. 2022</v>
      </c>
      <c r="B217" t="s">
        <v>175</v>
      </c>
      <c r="C217">
        <v>2022</v>
      </c>
      <c r="D217" t="s">
        <v>8</v>
      </c>
      <c r="E217" t="s">
        <v>34</v>
      </c>
      <c r="F217">
        <v>0</v>
      </c>
      <c r="G217">
        <v>0</v>
      </c>
      <c r="H217">
        <v>0</v>
      </c>
      <c r="L217" s="2">
        <f t="shared" si="14"/>
        <v>2022</v>
      </c>
      <c r="M217" t="s">
        <v>247</v>
      </c>
      <c r="N217" s="3" cm="1">
        <f t="array" ref="N217">SUM(_xlfn._xlws.FILTER(row__2[Annual_Billings_-_USoA_4080_-_Dollars],$A$2:$A$3880=$M217))</f>
        <v>1816627480.1499999</v>
      </c>
      <c r="O217" s="4">
        <v>1472113</v>
      </c>
      <c r="P217" s="3">
        <f t="shared" si="13"/>
        <v>1234.0271977422929</v>
      </c>
      <c r="Q217" s="5">
        <v>1.0954447358089E-2</v>
      </c>
      <c r="R217" s="6">
        <f t="shared" si="12"/>
        <v>0.23171967345774613</v>
      </c>
      <c r="S217" s="6" t="s">
        <v>515</v>
      </c>
      <c r="T217" s="6"/>
    </row>
    <row r="218" spans="1:20">
      <c r="A218" t="str">
        <f>row__2[[#This Row],[Company_Name]]&amp;" "&amp;row__2[[#This Row],[Year]]</f>
        <v>Bluewater Power Distribution Corporation 2015</v>
      </c>
      <c r="B218" t="s">
        <v>248</v>
      </c>
      <c r="C218">
        <v>2015</v>
      </c>
      <c r="D218" t="s">
        <v>17</v>
      </c>
      <c r="E218" t="s">
        <v>18</v>
      </c>
      <c r="F218">
        <v>0</v>
      </c>
      <c r="G218">
        <v>0</v>
      </c>
      <c r="H218">
        <v>0</v>
      </c>
      <c r="L218" s="2">
        <f t="shared" si="14"/>
        <v>2015</v>
      </c>
      <c r="M218" t="s">
        <v>249</v>
      </c>
      <c r="N218" s="3" cm="1">
        <f t="array" ref="N218">SUM(_xlfn._xlws.FILTER(row__2[Annual_Billings_-_USoA_4080_-_Dollars],$A$2:$A$3880=$M218))</f>
        <v>158401188.97</v>
      </c>
      <c r="O218" s="4">
        <v>385751</v>
      </c>
      <c r="P218" s="3">
        <f t="shared" si="13"/>
        <v>410.63066322575963</v>
      </c>
      <c r="Q218" s="5">
        <v>-1.49953604443327E-2</v>
      </c>
      <c r="R218" s="6">
        <f t="shared" si="12"/>
        <v>6.4379647172076046E-2</v>
      </c>
      <c r="S218" s="6">
        <v>0.61685823754789271</v>
      </c>
      <c r="T218" s="6"/>
    </row>
    <row r="219" spans="1:20">
      <c r="A219" t="str">
        <f>row__2[[#This Row],[Company_Name]]&amp;" "&amp;row__2[[#This Row],[Year]]</f>
        <v>Bluewater Power Distribution Corporation 2015</v>
      </c>
      <c r="B219" t="s">
        <v>248</v>
      </c>
      <c r="C219">
        <v>2015</v>
      </c>
      <c r="D219" t="s">
        <v>17</v>
      </c>
      <c r="E219" t="s">
        <v>20</v>
      </c>
      <c r="F219">
        <v>54964</v>
      </c>
      <c r="G219">
        <v>507380</v>
      </c>
      <c r="H219">
        <v>1253</v>
      </c>
      <c r="L219" s="2">
        <f t="shared" si="14"/>
        <v>2016</v>
      </c>
      <c r="M219" t="s">
        <v>250</v>
      </c>
      <c r="N219" s="3" cm="1">
        <f t="array" ref="N219">SUM(_xlfn._xlws.FILTER(row__2[Annual_Billings_-_USoA_4080_-_Dollars],$A$2:$A$3880=$M219))</f>
        <v>164798140.78</v>
      </c>
      <c r="O219" s="4">
        <v>390072</v>
      </c>
      <c r="P219" s="3">
        <f t="shared" si="13"/>
        <v>422.48133877848193</v>
      </c>
      <c r="Q219" s="5">
        <v>5.0353022939271398E-3</v>
      </c>
      <c r="R219" s="6">
        <f t="shared" si="12"/>
        <v>6.4553220263586689E-2</v>
      </c>
      <c r="S219" s="6">
        <v>0.62264150943396224</v>
      </c>
      <c r="T219" s="6"/>
    </row>
    <row r="220" spans="1:20">
      <c r="A220" t="str">
        <f>row__2[[#This Row],[Company_Name]]&amp;" "&amp;row__2[[#This Row],[Year]]</f>
        <v>Bluewater Power Distribution Corporation 2015</v>
      </c>
      <c r="B220" t="s">
        <v>248</v>
      </c>
      <c r="C220">
        <v>2015</v>
      </c>
      <c r="D220" t="s">
        <v>17</v>
      </c>
      <c r="E220" t="s">
        <v>22</v>
      </c>
      <c r="F220">
        <v>593905</v>
      </c>
      <c r="G220">
        <v>6427057</v>
      </c>
      <c r="H220">
        <v>17287</v>
      </c>
      <c r="L220" s="2">
        <f t="shared" si="14"/>
        <v>2017</v>
      </c>
      <c r="M220" t="s">
        <v>251</v>
      </c>
      <c r="N220" s="3" cm="1">
        <f t="array" ref="N220">SUM(_xlfn._xlws.FILTER(row__2[Annual_Billings_-_USoA_4080_-_Dollars],$A$2:$A$3880=$M220))</f>
        <v>169220014.45999998</v>
      </c>
      <c r="O220" s="4">
        <v>394028</v>
      </c>
      <c r="P220" s="3">
        <f t="shared" si="13"/>
        <v>429.46190235211708</v>
      </c>
      <c r="Q220" s="5">
        <v>9.0957955008105704E-3</v>
      </c>
      <c r="R220" s="6">
        <f t="shared" si="12"/>
        <v>6.4632633059538994E-2</v>
      </c>
      <c r="S220" s="6">
        <v>0.63369963369963367</v>
      </c>
      <c r="T220" s="6"/>
    </row>
    <row r="221" spans="1:20">
      <c r="A221" t="str">
        <f>row__2[[#This Row],[Company_Name]]&amp;" "&amp;row__2[[#This Row],[Year]]</f>
        <v>Bluewater Power Distribution Corporation 2015</v>
      </c>
      <c r="B221" t="s">
        <v>248</v>
      </c>
      <c r="C221">
        <v>2015</v>
      </c>
      <c r="D221" t="s">
        <v>17</v>
      </c>
      <c r="E221" t="s">
        <v>24</v>
      </c>
      <c r="F221">
        <v>112504</v>
      </c>
      <c r="G221">
        <v>2211250</v>
      </c>
      <c r="H221">
        <v>0</v>
      </c>
      <c r="L221" s="2">
        <f t="shared" si="14"/>
        <v>2018</v>
      </c>
      <c r="M221" t="s">
        <v>252</v>
      </c>
      <c r="N221" s="3" cm="1">
        <f t="array" ref="N221">SUM(_xlfn._xlws.FILTER(row__2[Annual_Billings_-_USoA_4080_-_Dollars],$A$2:$A$3880=$M221))</f>
        <v>178315027.68000001</v>
      </c>
      <c r="O221" s="4">
        <v>398557</v>
      </c>
      <c r="P221" s="3">
        <f t="shared" si="13"/>
        <v>447.40157036509208</v>
      </c>
      <c r="Q221" s="5">
        <v>-5.1068519532252701E-4</v>
      </c>
      <c r="R221" s="6">
        <f t="shared" si="12"/>
        <v>6.4777219362969374E-2</v>
      </c>
      <c r="S221" s="6">
        <v>0.65034965034965031</v>
      </c>
      <c r="T221" s="6"/>
    </row>
    <row r="222" spans="1:20">
      <c r="A222" t="str">
        <f>row__2[[#This Row],[Company_Name]]&amp;" "&amp;row__2[[#This Row],[Year]]</f>
        <v>Bluewater Power Distribution Corporation 2015</v>
      </c>
      <c r="B222" t="s">
        <v>248</v>
      </c>
      <c r="C222">
        <v>2015</v>
      </c>
      <c r="D222" t="s">
        <v>8</v>
      </c>
      <c r="E222" t="s">
        <v>26</v>
      </c>
      <c r="F222">
        <v>3214720</v>
      </c>
      <c r="G222">
        <v>104997601.45</v>
      </c>
      <c r="H222">
        <v>0</v>
      </c>
      <c r="L222" s="2">
        <f t="shared" si="14"/>
        <v>2019</v>
      </c>
      <c r="M222" t="s">
        <v>253</v>
      </c>
      <c r="N222" s="3" cm="1">
        <f t="array" ref="N222">SUM(_xlfn._xlws.FILTER(row__2[Annual_Billings_-_USoA_4080_-_Dollars],$A$2:$A$3880=$M222))</f>
        <v>187866381</v>
      </c>
      <c r="O222" s="4">
        <v>404222</v>
      </c>
      <c r="P222" s="3">
        <f t="shared" si="13"/>
        <v>464.76040641033887</v>
      </c>
      <c r="Q222" s="5">
        <v>-1.5731785402177999E-3</v>
      </c>
      <c r="R222" s="6">
        <f t="shared" si="12"/>
        <v>6.520257589387754E-2</v>
      </c>
      <c r="S222" s="6">
        <v>0.65517241379310343</v>
      </c>
      <c r="T222" s="6"/>
    </row>
    <row r="223" spans="1:20">
      <c r="A223" t="str">
        <f>row__2[[#This Row],[Company_Name]]&amp;" "&amp;row__2[[#This Row],[Year]]</f>
        <v>Bluewater Power Distribution Corporation 2015</v>
      </c>
      <c r="B223" t="s">
        <v>248</v>
      </c>
      <c r="C223">
        <v>2015</v>
      </c>
      <c r="D223" t="s">
        <v>8</v>
      </c>
      <c r="E223" t="s">
        <v>28</v>
      </c>
      <c r="F223">
        <v>4000582</v>
      </c>
      <c r="G223">
        <v>369528200</v>
      </c>
      <c r="H223">
        <v>929273</v>
      </c>
      <c r="L223" s="2">
        <f t="shared" si="14"/>
        <v>2020</v>
      </c>
      <c r="M223" t="s">
        <v>254</v>
      </c>
      <c r="N223" s="3" cm="1">
        <f t="array" ref="N223">SUM(_xlfn._xlws.FILTER(row__2[Annual_Billings_-_USoA_4080_-_Dollars],$A$2:$A$3880=$M223))</f>
        <v>183816506</v>
      </c>
      <c r="O223" s="4">
        <v>409568</v>
      </c>
      <c r="P223" s="3">
        <f t="shared" si="13"/>
        <v>448.80582955699663</v>
      </c>
      <c r="Q223" s="5">
        <v>-1.7394404825388801E-2</v>
      </c>
      <c r="R223" s="6">
        <f t="shared" si="12"/>
        <v>6.5529223421231908E-2</v>
      </c>
      <c r="S223" s="6">
        <v>0.66442953020134232</v>
      </c>
      <c r="T223" s="6"/>
    </row>
    <row r="224" spans="1:20">
      <c r="A224" t="str">
        <f>row__2[[#This Row],[Company_Name]]&amp;" "&amp;row__2[[#This Row],[Year]]</f>
        <v>Bluewater Power Distribution Corporation 2015</v>
      </c>
      <c r="B224" t="s">
        <v>248</v>
      </c>
      <c r="C224">
        <v>2015</v>
      </c>
      <c r="D224" t="s">
        <v>8</v>
      </c>
      <c r="E224" t="s">
        <v>30</v>
      </c>
      <c r="F224">
        <v>1409460</v>
      </c>
      <c r="G224">
        <v>258488784</v>
      </c>
      <c r="H224">
        <v>400651</v>
      </c>
      <c r="L224" s="2">
        <f t="shared" si="14"/>
        <v>2021</v>
      </c>
      <c r="M224" t="s">
        <v>255</v>
      </c>
      <c r="N224" s="3" cm="1">
        <f t="array" ref="N224">SUM(_xlfn._xlws.FILTER(row__2[Annual_Billings_-_USoA_4080_-_Dollars],$A$2:$A$3880=$M224))</f>
        <v>193354891.16000003</v>
      </c>
      <c r="O224" s="4">
        <v>420073</v>
      </c>
      <c r="P224" s="3">
        <f t="shared" si="13"/>
        <v>460.28878590149816</v>
      </c>
      <c r="Q224" s="5">
        <v>1.4679067701733001E-3</v>
      </c>
      <c r="R224" s="6">
        <f t="shared" si="12"/>
        <v>6.6733621688979089E-2</v>
      </c>
      <c r="S224" s="6">
        <v>0.65753424657534243</v>
      </c>
      <c r="T224" s="6"/>
    </row>
    <row r="225" spans="1:20">
      <c r="A225" t="str">
        <f>row__2[[#This Row],[Company_Name]]&amp;" "&amp;row__2[[#This Row],[Year]]</f>
        <v>Bluewater Power Distribution Corporation 2015</v>
      </c>
      <c r="B225" t="s">
        <v>248</v>
      </c>
      <c r="C225">
        <v>2015</v>
      </c>
      <c r="D225" t="s">
        <v>8</v>
      </c>
      <c r="E225" t="s">
        <v>32</v>
      </c>
      <c r="F225">
        <v>11546050</v>
      </c>
      <c r="G225">
        <v>247531809.41</v>
      </c>
      <c r="H225">
        <v>0</v>
      </c>
      <c r="L225" s="2">
        <f t="shared" si="14"/>
        <v>2022</v>
      </c>
      <c r="M225" t="s">
        <v>256</v>
      </c>
      <c r="N225" s="3" cm="1">
        <f t="array" ref="N225">SUM(_xlfn._xlws.FILTER(row__2[Annual_Billings_-_USoA_4080_-_Dollars],$A$2:$A$3880=$M225))</f>
        <v>208040635.74000001</v>
      </c>
      <c r="O225" s="4">
        <v>426598</v>
      </c>
      <c r="P225" s="3">
        <f t="shared" si="13"/>
        <v>487.67372500574311</v>
      </c>
      <c r="Q225" s="5">
        <v>-1.3978011257896101E-2</v>
      </c>
      <c r="R225" s="6">
        <f t="shared" si="12"/>
        <v>6.7149158561691652E-2</v>
      </c>
      <c r="S225" s="6" t="s">
        <v>515</v>
      </c>
      <c r="T225" s="6"/>
    </row>
    <row r="226" spans="1:20">
      <c r="A226" t="str">
        <f>row__2[[#This Row],[Company_Name]]&amp;" "&amp;row__2[[#This Row],[Year]]</f>
        <v>Bluewater Power Distribution Corporation 2015</v>
      </c>
      <c r="B226" t="s">
        <v>248</v>
      </c>
      <c r="C226">
        <v>2015</v>
      </c>
      <c r="D226" t="s">
        <v>8</v>
      </c>
      <c r="E226" t="s">
        <v>34</v>
      </c>
      <c r="F226">
        <v>0</v>
      </c>
      <c r="G226">
        <v>0</v>
      </c>
      <c r="H226">
        <v>0</v>
      </c>
      <c r="L226" s="2">
        <f t="shared" si="14"/>
        <v>2015</v>
      </c>
      <c r="M226" t="s">
        <v>257</v>
      </c>
      <c r="N226" s="3" cm="1">
        <f t="array" ref="N226">SUM(_xlfn._xlws.FILTER(row__2[Annual_Billings_-_USoA_4080_-_Dollars],$A$2:$A$3880=$M226))</f>
        <v>8785941.7100000009</v>
      </c>
      <c r="O226" s="4">
        <v>19216</v>
      </c>
      <c r="P226" s="3">
        <f t="shared" si="13"/>
        <v>457.22011396752708</v>
      </c>
      <c r="Q226" s="5">
        <v>-1.36587706911685E-2</v>
      </c>
      <c r="R226" s="6">
        <f t="shared" si="12"/>
        <v>3.2070410706870837E-3</v>
      </c>
      <c r="S226" s="6">
        <v>0.66996699669966997</v>
      </c>
      <c r="T226" s="6"/>
    </row>
    <row r="227" spans="1:20">
      <c r="A227" t="str">
        <f>row__2[[#This Row],[Company_Name]]&amp;" "&amp;row__2[[#This Row],[Year]]</f>
        <v>Bluewater Power Distribution Corporation 2016</v>
      </c>
      <c r="B227" t="s">
        <v>248</v>
      </c>
      <c r="C227">
        <v>2016</v>
      </c>
      <c r="D227" t="s">
        <v>17</v>
      </c>
      <c r="E227" t="s">
        <v>18</v>
      </c>
      <c r="F227">
        <v>0</v>
      </c>
      <c r="G227">
        <v>0</v>
      </c>
      <c r="H227">
        <v>0</v>
      </c>
      <c r="L227" s="2">
        <f t="shared" si="14"/>
        <v>2016</v>
      </c>
      <c r="M227" t="s">
        <v>258</v>
      </c>
      <c r="N227" s="3" cm="1">
        <f t="array" ref="N227">SUM(_xlfn._xlws.FILTER(row__2[Annual_Billings_-_USoA_4080_-_Dollars],$A$2:$A$3880=$M227))</f>
        <v>9228980.3399999999</v>
      </c>
      <c r="O227" s="4">
        <v>19565</v>
      </c>
      <c r="P227" s="3">
        <f t="shared" si="13"/>
        <v>471.70868080756452</v>
      </c>
      <c r="Q227" s="5">
        <v>-5.0773305233284598E-2</v>
      </c>
      <c r="R227" s="6">
        <f t="shared" si="12"/>
        <v>3.2378221314451525E-3</v>
      </c>
      <c r="S227" s="6">
        <v>0.64028776978417257</v>
      </c>
      <c r="T227" s="6"/>
    </row>
    <row r="228" spans="1:20">
      <c r="A228" t="str">
        <f>row__2[[#This Row],[Company_Name]]&amp;" "&amp;row__2[[#This Row],[Year]]</f>
        <v>Bluewater Power Distribution Corporation 2016</v>
      </c>
      <c r="B228" t="s">
        <v>248</v>
      </c>
      <c r="C228">
        <v>2016</v>
      </c>
      <c r="D228" t="s">
        <v>17</v>
      </c>
      <c r="E228" t="s">
        <v>20</v>
      </c>
      <c r="F228">
        <v>54928</v>
      </c>
      <c r="G228">
        <v>497069.4</v>
      </c>
      <c r="H228">
        <v>1205.54</v>
      </c>
      <c r="L228" s="2">
        <f t="shared" si="14"/>
        <v>2017</v>
      </c>
      <c r="M228" t="s">
        <v>259</v>
      </c>
      <c r="N228" s="3" cm="1">
        <f t="array" ref="N228">SUM(_xlfn._xlws.FILTER(row__2[Annual_Billings_-_USoA_4080_-_Dollars],$A$2:$A$3880=$M228))</f>
        <v>9229655.379999999</v>
      </c>
      <c r="O228" s="4">
        <v>20501</v>
      </c>
      <c r="P228" s="3">
        <f t="shared" si="13"/>
        <v>450.20513048143988</v>
      </c>
      <c r="Q228" s="5">
        <v>-7.8447299861828496E-2</v>
      </c>
      <c r="R228" s="6">
        <f t="shared" si="12"/>
        <v>3.3627904878678898E-3</v>
      </c>
      <c r="S228" s="6">
        <v>0.64028776978417257</v>
      </c>
      <c r="T228" s="6"/>
    </row>
    <row r="229" spans="1:20">
      <c r="A229" t="str">
        <f>row__2[[#This Row],[Company_Name]]&amp;" "&amp;row__2[[#This Row],[Year]]</f>
        <v>Bluewater Power Distribution Corporation 2016</v>
      </c>
      <c r="B229" t="s">
        <v>248</v>
      </c>
      <c r="C229">
        <v>2016</v>
      </c>
      <c r="D229" t="s">
        <v>17</v>
      </c>
      <c r="E229" t="s">
        <v>22</v>
      </c>
      <c r="F229">
        <v>562940</v>
      </c>
      <c r="G229">
        <v>5119606</v>
      </c>
      <c r="H229">
        <v>13686</v>
      </c>
      <c r="L229" s="2">
        <f t="shared" si="14"/>
        <v>2018</v>
      </c>
      <c r="M229" t="s">
        <v>260</v>
      </c>
      <c r="N229" s="3" cm="1">
        <f t="array" ref="N229">SUM(_xlfn._xlws.FILTER(row__2[Annual_Billings_-_USoA_4080_-_Dollars],$A$2:$A$3880=$M229))</f>
        <v>10688696.890000001</v>
      </c>
      <c r="O229" s="4">
        <v>21583</v>
      </c>
      <c r="P229" s="3">
        <f t="shared" si="13"/>
        <v>495.23684798220825</v>
      </c>
      <c r="Q229" s="5">
        <v>2.6874882196083801E-2</v>
      </c>
      <c r="R229" s="6">
        <f t="shared" si="12"/>
        <v>3.5078714600696209E-3</v>
      </c>
      <c r="S229" s="6">
        <v>0.61685823754789271</v>
      </c>
      <c r="T229" s="6"/>
    </row>
    <row r="230" spans="1:20">
      <c r="A230" t="str">
        <f>row__2[[#This Row],[Company_Name]]&amp;" "&amp;row__2[[#This Row],[Year]]</f>
        <v>Bluewater Power Distribution Corporation 2016</v>
      </c>
      <c r="B230" t="s">
        <v>248</v>
      </c>
      <c r="C230">
        <v>2016</v>
      </c>
      <c r="D230" t="s">
        <v>17</v>
      </c>
      <c r="E230" t="s">
        <v>24</v>
      </c>
      <c r="F230">
        <v>111582</v>
      </c>
      <c r="G230">
        <v>2221667</v>
      </c>
      <c r="H230">
        <v>0</v>
      </c>
      <c r="L230" s="2">
        <f t="shared" si="14"/>
        <v>2019</v>
      </c>
      <c r="M230" t="s">
        <v>261</v>
      </c>
      <c r="N230" s="3" cm="1">
        <f t="array" ref="N230">SUM(_xlfn._xlws.FILTER(row__2[Annual_Billings_-_USoA_4080_-_Dollars],$A$2:$A$3880=$M230))</f>
        <v>-11244609.550000001</v>
      </c>
      <c r="O230" s="4">
        <v>22184</v>
      </c>
      <c r="P230" s="3">
        <f t="shared" si="13"/>
        <v>-506.87926208077897</v>
      </c>
      <c r="Q230" s="5">
        <v>1.3128405804736299E-2</v>
      </c>
      <c r="R230" s="6">
        <f t="shared" si="12"/>
        <v>3.5783652142381641E-3</v>
      </c>
      <c r="S230" s="6">
        <v>0.61538461538461542</v>
      </c>
      <c r="T230" s="6"/>
    </row>
    <row r="231" spans="1:20">
      <c r="A231" t="str">
        <f>row__2[[#This Row],[Company_Name]]&amp;" "&amp;row__2[[#This Row],[Year]]</f>
        <v>Bluewater Power Distribution Corporation 2016</v>
      </c>
      <c r="B231" t="s">
        <v>248</v>
      </c>
      <c r="C231">
        <v>2016</v>
      </c>
      <c r="D231" t="s">
        <v>8</v>
      </c>
      <c r="E231" t="s">
        <v>26</v>
      </c>
      <c r="F231">
        <v>3194181</v>
      </c>
      <c r="G231">
        <v>103858081.09</v>
      </c>
      <c r="H231">
        <v>0</v>
      </c>
      <c r="L231" s="2">
        <f t="shared" si="14"/>
        <v>2020</v>
      </c>
      <c r="M231" t="s">
        <v>262</v>
      </c>
      <c r="N231" s="3" cm="1">
        <f t="array" ref="N231">SUM(_xlfn._xlws.FILTER(row__2[Annual_Billings_-_USoA_4080_-_Dollars],$A$2:$A$3880=$M231))</f>
        <v>11612614.42</v>
      </c>
      <c r="O231" s="4">
        <v>23093</v>
      </c>
      <c r="P231" s="3">
        <f t="shared" si="13"/>
        <v>502.86296366864417</v>
      </c>
      <c r="Q231" s="5">
        <v>9.1428742245730499E-3</v>
      </c>
      <c r="R231" s="6">
        <f t="shared" si="12"/>
        <v>3.6947865957948581E-3</v>
      </c>
      <c r="S231" s="6">
        <v>0.58677685950413216</v>
      </c>
      <c r="T231" s="6"/>
    </row>
    <row r="232" spans="1:20">
      <c r="A232" t="str">
        <f>row__2[[#This Row],[Company_Name]]&amp;" "&amp;row__2[[#This Row],[Year]]</f>
        <v>Bluewater Power Distribution Corporation 2016</v>
      </c>
      <c r="B232" t="s">
        <v>248</v>
      </c>
      <c r="C232">
        <v>2016</v>
      </c>
      <c r="D232" t="s">
        <v>8</v>
      </c>
      <c r="E232" t="s">
        <v>28</v>
      </c>
      <c r="F232">
        <v>3936315</v>
      </c>
      <c r="G232">
        <v>364480891.05000001</v>
      </c>
      <c r="H232">
        <v>895886.08</v>
      </c>
      <c r="L232" s="2">
        <f t="shared" si="14"/>
        <v>2021</v>
      </c>
      <c r="M232" t="s">
        <v>263</v>
      </c>
      <c r="N232" s="3" cm="1">
        <f t="array" ref="N232">SUM(_xlfn._xlws.FILTER(row__2[Annual_Billings_-_USoA_4080_-_Dollars],$A$2:$A$3880=$M232))</f>
        <v>12270280.01</v>
      </c>
      <c r="O232" s="4">
        <v>23777</v>
      </c>
      <c r="P232" s="3">
        <f t="shared" si="13"/>
        <v>516.05669386381794</v>
      </c>
      <c r="Q232" s="5">
        <v>4.8295004851105399E-3</v>
      </c>
      <c r="R232" s="6">
        <f t="shared" si="12"/>
        <v>3.7772609115531252E-3</v>
      </c>
      <c r="S232" s="6">
        <v>0.55947136563876654</v>
      </c>
      <c r="T232" s="6"/>
    </row>
    <row r="233" spans="1:20">
      <c r="A233" t="str">
        <f>row__2[[#This Row],[Company_Name]]&amp;" "&amp;row__2[[#This Row],[Year]]</f>
        <v>Bluewater Power Distribution Corporation 2016</v>
      </c>
      <c r="B233" t="s">
        <v>248</v>
      </c>
      <c r="C233">
        <v>2016</v>
      </c>
      <c r="D233" t="s">
        <v>8</v>
      </c>
      <c r="E233" t="s">
        <v>30</v>
      </c>
      <c r="F233">
        <v>1632486</v>
      </c>
      <c r="G233">
        <v>281637471</v>
      </c>
      <c r="H233">
        <v>436453</v>
      </c>
      <c r="L233" s="2">
        <f t="shared" si="14"/>
        <v>2022</v>
      </c>
      <c r="M233" t="s">
        <v>264</v>
      </c>
      <c r="N233" s="3" cm="1">
        <f t="array" ref="N233">SUM(_xlfn._xlws.FILTER(row__2[Annual_Billings_-_USoA_4080_-_Dollars],$A$2:$A$3880=$M233))</f>
        <v>12965314.949999999</v>
      </c>
      <c r="O233" s="4">
        <v>24931</v>
      </c>
      <c r="P233" s="3">
        <f t="shared" si="13"/>
        <v>520.04793028759377</v>
      </c>
      <c r="Q233" s="5">
        <v>4.0439948988703601E-2</v>
      </c>
      <c r="R233" s="6">
        <f t="shared" si="12"/>
        <v>3.9242932974405285E-3</v>
      </c>
      <c r="S233" s="6" t="s">
        <v>515</v>
      </c>
      <c r="T233" s="6"/>
    </row>
    <row r="234" spans="1:20">
      <c r="A234" t="str">
        <f>row__2[[#This Row],[Company_Name]]&amp;" "&amp;row__2[[#This Row],[Year]]</f>
        <v>Bluewater Power Distribution Corporation 2016</v>
      </c>
      <c r="B234" t="s">
        <v>248</v>
      </c>
      <c r="C234">
        <v>2016</v>
      </c>
      <c r="D234" t="s">
        <v>8</v>
      </c>
      <c r="E234" t="s">
        <v>32</v>
      </c>
      <c r="F234">
        <v>11984269</v>
      </c>
      <c r="G234">
        <v>254829614.97</v>
      </c>
      <c r="H234">
        <v>0</v>
      </c>
      <c r="L234" s="2">
        <f t="shared" si="14"/>
        <v>2015</v>
      </c>
      <c r="M234" t="s">
        <v>265</v>
      </c>
      <c r="N234" s="3" cm="1">
        <f t="array" ref="N234">SUM(_xlfn._xlws.FILTER(row__2[Annual_Billings_-_USoA_4080_-_Dollars],$A$2:$A$3880=$M234))</f>
        <v>11992451.01</v>
      </c>
      <c r="O234" s="4">
        <v>32995</v>
      </c>
      <c r="P234" s="3">
        <f t="shared" si="13"/>
        <v>363.4626764661312</v>
      </c>
      <c r="Q234" s="5">
        <v>-6.1286290128749497E-2</v>
      </c>
      <c r="R234" s="6">
        <f t="shared" si="12"/>
        <v>5.5066777751519736E-3</v>
      </c>
      <c r="S234" s="6">
        <v>0.54751131221719451</v>
      </c>
      <c r="T234" s="6"/>
    </row>
    <row r="235" spans="1:20">
      <c r="A235" t="str">
        <f>row__2[[#This Row],[Company_Name]]&amp;" "&amp;row__2[[#This Row],[Year]]</f>
        <v>Bluewater Power Distribution Corporation 2016</v>
      </c>
      <c r="B235" t="s">
        <v>248</v>
      </c>
      <c r="C235">
        <v>2016</v>
      </c>
      <c r="D235" t="s">
        <v>8</v>
      </c>
      <c r="E235" t="s">
        <v>34</v>
      </c>
      <c r="F235">
        <v>0</v>
      </c>
      <c r="G235">
        <v>0</v>
      </c>
      <c r="H235">
        <v>0</v>
      </c>
      <c r="L235" s="2">
        <f t="shared" si="14"/>
        <v>2016</v>
      </c>
      <c r="M235" t="s">
        <v>266</v>
      </c>
      <c r="N235" s="3" cm="1">
        <f t="array" ref="N235">SUM(_xlfn._xlws.FILTER(row__2[Annual_Billings_-_USoA_4080_-_Dollars],$A$2:$A$3880=$M235))</f>
        <v>12331630.07</v>
      </c>
      <c r="O235" s="4">
        <v>33261</v>
      </c>
      <c r="P235" s="3">
        <f t="shared" si="13"/>
        <v>370.75343705841675</v>
      </c>
      <c r="Q235" s="5">
        <v>-2.7550464400146801E-2</v>
      </c>
      <c r="R235" s="6">
        <f t="shared" si="12"/>
        <v>5.5043803687195103E-3</v>
      </c>
      <c r="S235" s="6">
        <v>0.57627118644067798</v>
      </c>
      <c r="T235" s="6"/>
    </row>
    <row r="236" spans="1:20">
      <c r="A236" t="str">
        <f>row__2[[#This Row],[Company_Name]]&amp;" "&amp;row__2[[#This Row],[Year]]</f>
        <v>Bluewater Power Distribution Corporation 2017</v>
      </c>
      <c r="B236" t="s">
        <v>248</v>
      </c>
      <c r="C236">
        <v>2017</v>
      </c>
      <c r="D236" t="s">
        <v>17</v>
      </c>
      <c r="E236" t="s">
        <v>18</v>
      </c>
      <c r="F236">
        <v>0</v>
      </c>
      <c r="G236">
        <v>0</v>
      </c>
      <c r="H236">
        <v>0</v>
      </c>
      <c r="L236" s="2">
        <f t="shared" si="14"/>
        <v>2017</v>
      </c>
      <c r="M236" t="s">
        <v>267</v>
      </c>
      <c r="N236" s="3" cm="1">
        <f t="array" ref="N236">SUM(_xlfn._xlws.FILTER(row__2[Annual_Billings_-_USoA_4080_-_Dollars],$A$2:$A$3880=$M236))</f>
        <v>11612597.120000001</v>
      </c>
      <c r="O236" s="4">
        <v>33257</v>
      </c>
      <c r="P236" s="3">
        <f t="shared" si="13"/>
        <v>349.17753014402984</v>
      </c>
      <c r="Q236" s="5">
        <v>-1.3705086689974199E-2</v>
      </c>
      <c r="R236" s="6">
        <f t="shared" si="12"/>
        <v>5.4551642971085515E-3</v>
      </c>
      <c r="S236" s="6">
        <v>0.58506224066390033</v>
      </c>
      <c r="T236" s="6"/>
    </row>
    <row r="237" spans="1:20">
      <c r="A237" t="str">
        <f>row__2[[#This Row],[Company_Name]]&amp;" "&amp;row__2[[#This Row],[Year]]</f>
        <v>Bluewater Power Distribution Corporation 2017</v>
      </c>
      <c r="B237" t="s">
        <v>248</v>
      </c>
      <c r="C237">
        <v>2017</v>
      </c>
      <c r="D237" t="s">
        <v>17</v>
      </c>
      <c r="E237" t="s">
        <v>20</v>
      </c>
      <c r="F237">
        <v>53929</v>
      </c>
      <c r="G237">
        <v>476323</v>
      </c>
      <c r="H237">
        <v>1324</v>
      </c>
      <c r="L237" s="2">
        <f t="shared" si="14"/>
        <v>2018</v>
      </c>
      <c r="M237" t="s">
        <v>268</v>
      </c>
      <c r="N237" s="3" cm="1">
        <f t="array" ref="N237">SUM(_xlfn._xlws.FILTER(row__2[Annual_Billings_-_USoA_4080_-_Dollars],$A$2:$A$3880=$M237))</f>
        <v>12203096.539999999</v>
      </c>
      <c r="O237" s="4">
        <v>33337</v>
      </c>
      <c r="P237" s="3">
        <f t="shared" si="13"/>
        <v>366.05263041065479</v>
      </c>
      <c r="Q237" s="5">
        <v>-1.7106172165476101E-2</v>
      </c>
      <c r="R237" s="6">
        <f t="shared" si="12"/>
        <v>5.4182417117333527E-3</v>
      </c>
      <c r="S237" s="6">
        <v>0.52380952380952384</v>
      </c>
      <c r="T237" s="6"/>
    </row>
    <row r="238" spans="1:20">
      <c r="A238" t="str">
        <f>row__2[[#This Row],[Company_Name]]&amp;" "&amp;row__2[[#This Row],[Year]]</f>
        <v>Bluewater Power Distribution Corporation 2017</v>
      </c>
      <c r="B238" t="s">
        <v>248</v>
      </c>
      <c r="C238">
        <v>2017</v>
      </c>
      <c r="D238" t="s">
        <v>17</v>
      </c>
      <c r="E238" t="s">
        <v>22</v>
      </c>
      <c r="F238">
        <v>534670</v>
      </c>
      <c r="G238">
        <v>4352580</v>
      </c>
      <c r="H238">
        <v>11695</v>
      </c>
      <c r="L238" s="2">
        <f t="shared" si="14"/>
        <v>2019</v>
      </c>
      <c r="M238" t="s">
        <v>269</v>
      </c>
      <c r="N238" s="3" cm="1">
        <f t="array" ref="N238">SUM(_xlfn._xlws.FILTER(row__2[Annual_Billings_-_USoA_4080_-_Dollars],$A$2:$A$3880=$M238))</f>
        <v>12617970.99</v>
      </c>
      <c r="O238" s="4">
        <v>33661</v>
      </c>
      <c r="P238" s="3">
        <f t="shared" si="13"/>
        <v>374.85431181485995</v>
      </c>
      <c r="Q238" s="5">
        <v>3.1192561085713602E-3</v>
      </c>
      <c r="R238" s="6">
        <f t="shared" si="12"/>
        <v>5.4296498141214768E-3</v>
      </c>
      <c r="S238" s="6">
        <v>0.52606635071090047</v>
      </c>
      <c r="T238" s="6"/>
    </row>
    <row r="239" spans="1:20">
      <c r="A239" t="str">
        <f>row__2[[#This Row],[Company_Name]]&amp;" "&amp;row__2[[#This Row],[Year]]</f>
        <v>Bluewater Power Distribution Corporation 2017</v>
      </c>
      <c r="B239" t="s">
        <v>248</v>
      </c>
      <c r="C239">
        <v>2017</v>
      </c>
      <c r="D239" t="s">
        <v>17</v>
      </c>
      <c r="E239" t="s">
        <v>24</v>
      </c>
      <c r="F239">
        <v>114046</v>
      </c>
      <c r="G239">
        <v>2156982</v>
      </c>
      <c r="H239">
        <v>0</v>
      </c>
      <c r="L239" s="2">
        <f t="shared" si="14"/>
        <v>2020</v>
      </c>
      <c r="M239" t="s">
        <v>270</v>
      </c>
      <c r="N239" s="3" cm="1">
        <f t="array" ref="N239">SUM(_xlfn._xlws.FILTER(row__2[Annual_Billings_-_USoA_4080_-_Dollars],$A$2:$A$3880=$M239))</f>
        <v>12460796.190000001</v>
      </c>
      <c r="O239" s="4">
        <v>33604</v>
      </c>
      <c r="P239" s="3">
        <f t="shared" si="13"/>
        <v>370.81288507320562</v>
      </c>
      <c r="Q239" s="5">
        <v>-1.9376325730976501E-2</v>
      </c>
      <c r="R239" s="6">
        <f t="shared" si="12"/>
        <v>5.376504081976808E-3</v>
      </c>
      <c r="S239" s="6">
        <v>0.52830188679245282</v>
      </c>
      <c r="T239" s="6"/>
    </row>
    <row r="240" spans="1:20">
      <c r="A240" t="str">
        <f>row__2[[#This Row],[Company_Name]]&amp;" "&amp;row__2[[#This Row],[Year]]</f>
        <v>Bluewater Power Distribution Corporation 2017</v>
      </c>
      <c r="B240" t="s">
        <v>248</v>
      </c>
      <c r="C240">
        <v>2017</v>
      </c>
      <c r="D240" t="s">
        <v>8</v>
      </c>
      <c r="E240" t="s">
        <v>26</v>
      </c>
      <c r="F240">
        <v>3115336</v>
      </c>
      <c r="G240">
        <v>98894799</v>
      </c>
      <c r="H240">
        <v>0</v>
      </c>
      <c r="L240" s="2">
        <f t="shared" si="14"/>
        <v>2021</v>
      </c>
      <c r="M240" t="s">
        <v>271</v>
      </c>
      <c r="N240" s="3" cm="1">
        <f t="array" ref="N240">SUM(_xlfn._xlws.FILTER(row__2[Annual_Billings_-_USoA_4080_-_Dollars],$A$2:$A$3880=$M240))</f>
        <v>12731309.539999999</v>
      </c>
      <c r="O240" s="4">
        <v>33848</v>
      </c>
      <c r="P240" s="3">
        <f t="shared" si="13"/>
        <v>376.13181103757972</v>
      </c>
      <c r="Q240" s="5">
        <v>-7.9866901690027695E-3</v>
      </c>
      <c r="R240" s="6">
        <f t="shared" si="12"/>
        <v>5.3771597482546235E-3</v>
      </c>
      <c r="S240" s="6">
        <v>0.52380952380952384</v>
      </c>
      <c r="T240" s="6"/>
    </row>
    <row r="241" spans="1:20">
      <c r="A241" t="str">
        <f>row__2[[#This Row],[Company_Name]]&amp;" "&amp;row__2[[#This Row],[Year]]</f>
        <v>Bluewater Power Distribution Corporation 2017</v>
      </c>
      <c r="B241" t="s">
        <v>248</v>
      </c>
      <c r="C241">
        <v>2017</v>
      </c>
      <c r="D241" t="s">
        <v>8</v>
      </c>
      <c r="E241" t="s">
        <v>28</v>
      </c>
      <c r="F241">
        <v>3762477</v>
      </c>
      <c r="G241">
        <v>338591373</v>
      </c>
      <c r="H241">
        <v>831795</v>
      </c>
      <c r="L241" s="2">
        <f t="shared" si="14"/>
        <v>2022</v>
      </c>
      <c r="M241" t="s">
        <v>272</v>
      </c>
      <c r="N241" s="3" cm="1">
        <f t="array" ref="N241">SUM(_xlfn._xlws.FILTER(row__2[Annual_Billings_-_USoA_4080_-_Dollars],$A$2:$A$3880=$M241))</f>
        <v>13631429.43</v>
      </c>
      <c r="O241" s="4">
        <v>33846</v>
      </c>
      <c r="P241" s="3">
        <f t="shared" si="13"/>
        <v>402.74860928913313</v>
      </c>
      <c r="Q241" s="5">
        <v>-2.4251671887350001E-2</v>
      </c>
      <c r="R241" s="6">
        <f t="shared" si="12"/>
        <v>5.3275693291553539E-3</v>
      </c>
      <c r="S241" s="6" t="s">
        <v>515</v>
      </c>
      <c r="T241" s="6"/>
    </row>
    <row r="242" spans="1:20">
      <c r="A242" t="str">
        <f>row__2[[#This Row],[Company_Name]]&amp;" "&amp;row__2[[#This Row],[Year]]</f>
        <v>Bluewater Power Distribution Corporation 2017</v>
      </c>
      <c r="B242" t="s">
        <v>248</v>
      </c>
      <c r="C242">
        <v>2017</v>
      </c>
      <c r="D242" t="s">
        <v>8</v>
      </c>
      <c r="E242" t="s">
        <v>30</v>
      </c>
      <c r="F242">
        <v>1912623</v>
      </c>
      <c r="G242">
        <v>289478994</v>
      </c>
      <c r="H242">
        <v>479867</v>
      </c>
      <c r="L242" s="2">
        <f t="shared" si="14"/>
        <v>2015</v>
      </c>
      <c r="M242" t="s">
        <v>273</v>
      </c>
      <c r="N242" s="3" cm="1">
        <f t="array" ref="N242">SUM(_xlfn._xlws.FILTER(row__2[Annual_Billings_-_USoA_4080_-_Dollars],$A$2:$A$3880=$M242))</f>
        <v>4085864.37</v>
      </c>
      <c r="O242" s="4">
        <v>12984</v>
      </c>
      <c r="P242" s="3">
        <f t="shared" si="13"/>
        <v>314.68456330868764</v>
      </c>
      <c r="Q242" s="5">
        <v>-1.4301485237264801E-2</v>
      </c>
      <c r="R242" s="6">
        <f t="shared" si="12"/>
        <v>2.1669557276124633E-3</v>
      </c>
      <c r="S242" s="6">
        <v>0.52153110047846896</v>
      </c>
      <c r="T242" s="6"/>
    </row>
    <row r="243" spans="1:20">
      <c r="A243" t="str">
        <f>row__2[[#This Row],[Company_Name]]&amp;" "&amp;row__2[[#This Row],[Year]]</f>
        <v>Bluewater Power Distribution Corporation 2017</v>
      </c>
      <c r="B243" t="s">
        <v>248</v>
      </c>
      <c r="C243">
        <v>2017</v>
      </c>
      <c r="D243" t="s">
        <v>8</v>
      </c>
      <c r="E243" t="s">
        <v>32</v>
      </c>
      <c r="F243">
        <v>11771917</v>
      </c>
      <c r="G243">
        <v>243571743</v>
      </c>
      <c r="H243">
        <v>0</v>
      </c>
      <c r="L243" s="2">
        <f t="shared" si="14"/>
        <v>2016</v>
      </c>
      <c r="M243" t="s">
        <v>274</v>
      </c>
      <c r="N243" s="3" cm="1">
        <f t="array" ref="N243">SUM(_xlfn._xlws.FILTER(row__2[Annual_Billings_-_USoA_4080_-_Dollars],$A$2:$A$3880=$M243))</f>
        <v>4278005.5199999996</v>
      </c>
      <c r="O243" s="4">
        <v>13275</v>
      </c>
      <c r="P243" s="3">
        <f t="shared" si="13"/>
        <v>322.26030282485874</v>
      </c>
      <c r="Q243" s="5">
        <v>-1.3977316309879599E-2</v>
      </c>
      <c r="R243" s="6">
        <f t="shared" si="12"/>
        <v>2.1968867260380477E-3</v>
      </c>
      <c r="S243" s="6">
        <v>0.50738916256157629</v>
      </c>
      <c r="T243" s="6"/>
    </row>
    <row r="244" spans="1:20">
      <c r="A244" t="str">
        <f>row__2[[#This Row],[Company_Name]]&amp;" "&amp;row__2[[#This Row],[Year]]</f>
        <v>Bluewater Power Distribution Corporation 2017</v>
      </c>
      <c r="B244" t="s">
        <v>248</v>
      </c>
      <c r="C244">
        <v>2017</v>
      </c>
      <c r="D244" t="s">
        <v>8</v>
      </c>
      <c r="E244" t="s">
        <v>34</v>
      </c>
      <c r="F244">
        <v>0</v>
      </c>
      <c r="G244">
        <v>0</v>
      </c>
      <c r="H244">
        <v>0</v>
      </c>
      <c r="L244" s="2">
        <f t="shared" si="14"/>
        <v>2017</v>
      </c>
      <c r="M244" t="s">
        <v>275</v>
      </c>
      <c r="N244" s="3" cm="1">
        <f t="array" ref="N244">SUM(_xlfn._xlws.FILTER(row__2[Annual_Billings_-_USoA_4080_-_Dollars],$A$2:$A$3880=$M244))</f>
        <v>4212810.7699999996</v>
      </c>
      <c r="O244" s="4">
        <v>13663</v>
      </c>
      <c r="P244" s="3">
        <f t="shared" si="13"/>
        <v>308.33717119227106</v>
      </c>
      <c r="Q244" s="5">
        <v>-2.2053213234615801E-2</v>
      </c>
      <c r="R244" s="6">
        <f t="shared" si="12"/>
        <v>2.2411495261567228E-3</v>
      </c>
      <c r="S244" s="6">
        <v>0.51690821256038644</v>
      </c>
      <c r="T244" s="6"/>
    </row>
    <row r="245" spans="1:20">
      <c r="A245" t="str">
        <f>row__2[[#This Row],[Company_Name]]&amp;" "&amp;row__2[[#This Row],[Year]]</f>
        <v>Bluewater Power Distribution Corporation 2018</v>
      </c>
      <c r="B245" t="s">
        <v>248</v>
      </c>
      <c r="C245">
        <v>2018</v>
      </c>
      <c r="D245" t="s">
        <v>17</v>
      </c>
      <c r="E245" t="s">
        <v>18</v>
      </c>
      <c r="F245">
        <v>0</v>
      </c>
      <c r="G245">
        <v>0</v>
      </c>
      <c r="H245">
        <v>0</v>
      </c>
      <c r="L245" s="2">
        <f t="shared" si="14"/>
        <v>2018</v>
      </c>
      <c r="M245" t="s">
        <v>276</v>
      </c>
      <c r="N245" s="3" cm="1">
        <f t="array" ref="N245">SUM(_xlfn._xlws.FILTER(row__2[Annual_Billings_-_USoA_4080_-_Dollars],$A$2:$A$3880=$M245))</f>
        <v>4391539.88</v>
      </c>
      <c r="O245" s="4">
        <v>13665</v>
      </c>
      <c r="P245" s="3">
        <f t="shared" si="13"/>
        <v>321.37137797292354</v>
      </c>
      <c r="Q245" s="5">
        <v>-1.02275486493305E-2</v>
      </c>
      <c r="R245" s="6">
        <f t="shared" si="12"/>
        <v>2.2209638836978812E-3</v>
      </c>
      <c r="S245" s="6">
        <v>0.51690821256038644</v>
      </c>
      <c r="T245" s="6"/>
    </row>
    <row r="246" spans="1:20">
      <c r="A246" t="str">
        <f>row__2[[#This Row],[Company_Name]]&amp;" "&amp;row__2[[#This Row],[Year]]</f>
        <v>Bluewater Power Distribution Corporation 2018</v>
      </c>
      <c r="B246" t="s">
        <v>248</v>
      </c>
      <c r="C246">
        <v>2018</v>
      </c>
      <c r="D246" t="s">
        <v>17</v>
      </c>
      <c r="E246" t="s">
        <v>20</v>
      </c>
      <c r="F246">
        <v>55833</v>
      </c>
      <c r="G246">
        <v>454812</v>
      </c>
      <c r="H246">
        <v>1303</v>
      </c>
      <c r="L246" s="2">
        <f t="shared" si="14"/>
        <v>2019</v>
      </c>
      <c r="M246" t="s">
        <v>277</v>
      </c>
      <c r="N246" s="3" cm="1">
        <f t="array" ref="N246">SUM(_xlfn._xlws.FILTER(row__2[Annual_Billings_-_USoA_4080_-_Dollars],$A$2:$A$3880=$M246))</f>
        <v>4367080.54</v>
      </c>
      <c r="O246" s="4">
        <v>13756</v>
      </c>
      <c r="P246" s="3">
        <f t="shared" si="13"/>
        <v>317.46732625763303</v>
      </c>
      <c r="Q246" s="5">
        <v>-1.1998092031866799E-2</v>
      </c>
      <c r="R246" s="6">
        <f t="shared" si="12"/>
        <v>2.2188961362720966E-3</v>
      </c>
      <c r="S246" s="6">
        <v>0.50495049504950495</v>
      </c>
      <c r="T246" s="6"/>
    </row>
    <row r="247" spans="1:20">
      <c r="A247" t="str">
        <f>row__2[[#This Row],[Company_Name]]&amp;" "&amp;row__2[[#This Row],[Year]]</f>
        <v>Bluewater Power Distribution Corporation 2018</v>
      </c>
      <c r="B247" t="s">
        <v>248</v>
      </c>
      <c r="C247">
        <v>2018</v>
      </c>
      <c r="D247" t="s">
        <v>17</v>
      </c>
      <c r="E247" t="s">
        <v>22</v>
      </c>
      <c r="F247">
        <v>510793</v>
      </c>
      <c r="G247">
        <v>3664818</v>
      </c>
      <c r="H247">
        <v>10173</v>
      </c>
      <c r="L247" s="2">
        <f t="shared" si="14"/>
        <v>2020</v>
      </c>
      <c r="M247" t="s">
        <v>278</v>
      </c>
      <c r="N247" s="3" cm="1">
        <f t="array" ref="N247">SUM(_xlfn._xlws.FILTER(row__2[Annual_Billings_-_USoA_4080_-_Dollars],$A$2:$A$3880=$M247))</f>
        <v>4412909.75</v>
      </c>
      <c r="O247" s="4">
        <v>13868</v>
      </c>
      <c r="P247" s="3">
        <f t="shared" si="13"/>
        <v>318.20808696279204</v>
      </c>
      <c r="Q247" s="5">
        <v>-3.2882312316389502E-2</v>
      </c>
      <c r="R247" s="6">
        <f t="shared" si="12"/>
        <v>2.2188239081316024E-3</v>
      </c>
      <c r="S247" s="6">
        <v>0.53488372093023251</v>
      </c>
      <c r="T247" s="6"/>
    </row>
    <row r="248" spans="1:20">
      <c r="A248" t="str">
        <f>row__2[[#This Row],[Company_Name]]&amp;" "&amp;row__2[[#This Row],[Year]]</f>
        <v>Bluewater Power Distribution Corporation 2018</v>
      </c>
      <c r="B248" t="s">
        <v>248</v>
      </c>
      <c r="C248">
        <v>2018</v>
      </c>
      <c r="D248" t="s">
        <v>17</v>
      </c>
      <c r="E248" t="s">
        <v>24</v>
      </c>
      <c r="F248">
        <v>118622</v>
      </c>
      <c r="G248">
        <v>2058340</v>
      </c>
      <c r="H248">
        <v>0</v>
      </c>
      <c r="L248" s="2">
        <f t="shared" si="14"/>
        <v>2021</v>
      </c>
      <c r="M248" t="s">
        <v>279</v>
      </c>
      <c r="N248" s="3" cm="1">
        <f t="array" ref="N248">SUM(_xlfn._xlws.FILTER(row__2[Annual_Billings_-_USoA_4080_-_Dollars],$A$2:$A$3880=$M248))</f>
        <v>4561315.3</v>
      </c>
      <c r="O248" s="4">
        <v>13971</v>
      </c>
      <c r="P248" s="3">
        <f t="shared" si="13"/>
        <v>326.48452508768162</v>
      </c>
      <c r="Q248" s="5">
        <v>-2.8468257437670098E-2</v>
      </c>
      <c r="R248" s="6">
        <f t="shared" si="12"/>
        <v>2.2194604952394631E-3</v>
      </c>
      <c r="S248" s="6">
        <v>0.52153110047846896</v>
      </c>
      <c r="T248" s="6"/>
    </row>
    <row r="249" spans="1:20">
      <c r="A249" t="str">
        <f>row__2[[#This Row],[Company_Name]]&amp;" "&amp;row__2[[#This Row],[Year]]</f>
        <v>Bluewater Power Distribution Corporation 2018</v>
      </c>
      <c r="B249" t="s">
        <v>248</v>
      </c>
      <c r="C249">
        <v>2018</v>
      </c>
      <c r="D249" t="s">
        <v>8</v>
      </c>
      <c r="E249" t="s">
        <v>26</v>
      </c>
      <c r="F249">
        <v>3279282</v>
      </c>
      <c r="G249">
        <v>102384914</v>
      </c>
      <c r="H249">
        <v>0</v>
      </c>
      <c r="L249" s="2">
        <f t="shared" si="14"/>
        <v>2022</v>
      </c>
      <c r="M249" t="s">
        <v>280</v>
      </c>
      <c r="N249" s="3" cm="1">
        <f t="array" ref="N249">SUM(_xlfn._xlws.FILTER(row__2[Annual_Billings_-_USoA_4080_-_Dollars],$A$2:$A$3880=$M249))</f>
        <v>4751157.8100000005</v>
      </c>
      <c r="O249" s="4">
        <v>14054</v>
      </c>
      <c r="P249" s="3">
        <f t="shared" si="13"/>
        <v>338.06445211327741</v>
      </c>
      <c r="Q249" s="5">
        <v>2.21060478640423E-2</v>
      </c>
      <c r="R249" s="6">
        <f t="shared" si="12"/>
        <v>2.2121863544273868E-3</v>
      </c>
      <c r="S249" s="6" t="s">
        <v>515</v>
      </c>
      <c r="T249" s="6"/>
    </row>
    <row r="250" spans="1:20">
      <c r="A250" t="str">
        <f>row__2[[#This Row],[Company_Name]]&amp;" "&amp;row__2[[#This Row],[Year]]</f>
        <v>Bluewater Power Distribution Corporation 2018</v>
      </c>
      <c r="B250" t="s">
        <v>248</v>
      </c>
      <c r="C250">
        <v>2018</v>
      </c>
      <c r="D250" t="s">
        <v>8</v>
      </c>
      <c r="E250" t="s">
        <v>28</v>
      </c>
      <c r="F250">
        <v>3919570</v>
      </c>
      <c r="G250">
        <v>336438106</v>
      </c>
      <c r="H250">
        <v>823282</v>
      </c>
      <c r="L250" s="2">
        <f t="shared" si="14"/>
        <v>2015</v>
      </c>
      <c r="M250" t="s">
        <v>281</v>
      </c>
      <c r="N250" s="3" cm="1">
        <f t="array" ref="N250">SUM(_xlfn._xlws.FILTER(row__2[Annual_Billings_-_USoA_4080_-_Dollars],$A$2:$A$3880=$M250))</f>
        <v>7964348.0899999999</v>
      </c>
      <c r="O250" s="4">
        <v>16109</v>
      </c>
      <c r="P250" s="3">
        <f t="shared" si="13"/>
        <v>494.40363088956485</v>
      </c>
      <c r="Q250" s="5">
        <v>8.2209240765438504E-3</v>
      </c>
      <c r="R250" s="6">
        <f t="shared" si="12"/>
        <v>2.6885004479443296E-3</v>
      </c>
      <c r="S250" s="6">
        <v>0.23664122137404578</v>
      </c>
      <c r="T250" s="6"/>
    </row>
    <row r="251" spans="1:20">
      <c r="A251" t="str">
        <f>row__2[[#This Row],[Company_Name]]&amp;" "&amp;row__2[[#This Row],[Year]]</f>
        <v>Bluewater Power Distribution Corporation 2018</v>
      </c>
      <c r="B251" t="s">
        <v>248</v>
      </c>
      <c r="C251">
        <v>2018</v>
      </c>
      <c r="D251" t="s">
        <v>8</v>
      </c>
      <c r="E251" t="s">
        <v>30</v>
      </c>
      <c r="F251">
        <v>1917751</v>
      </c>
      <c r="G251">
        <v>287387432</v>
      </c>
      <c r="H251">
        <v>486459</v>
      </c>
      <c r="L251" s="2">
        <f t="shared" si="14"/>
        <v>2016</v>
      </c>
      <c r="M251" t="s">
        <v>282</v>
      </c>
      <c r="N251" s="3" cm="1">
        <f t="array" ref="N251">SUM(_xlfn._xlws.FILTER(row__2[Annual_Billings_-_USoA_4080_-_Dollars],$A$2:$A$3880=$M251))</f>
        <v>7986090.6299999999</v>
      </c>
      <c r="O251" s="4">
        <v>16357</v>
      </c>
      <c r="P251" s="3">
        <f t="shared" si="13"/>
        <v>488.23687901204374</v>
      </c>
      <c r="Q251" s="5">
        <v>1.7835687375820499E-2</v>
      </c>
      <c r="R251" s="6">
        <f t="shared" si="12"/>
        <v>2.7069285256349791E-3</v>
      </c>
      <c r="S251" s="6">
        <v>0.53051643192488263</v>
      </c>
      <c r="T251" s="6"/>
    </row>
    <row r="252" spans="1:20">
      <c r="A252" t="str">
        <f>row__2[[#This Row],[Company_Name]]&amp;" "&amp;row__2[[#This Row],[Year]]</f>
        <v>Bluewater Power Distribution Corporation 2018</v>
      </c>
      <c r="B252" t="s">
        <v>248</v>
      </c>
      <c r="C252">
        <v>2018</v>
      </c>
      <c r="D252" t="s">
        <v>8</v>
      </c>
      <c r="E252" t="s">
        <v>32</v>
      </c>
      <c r="F252">
        <v>12688910</v>
      </c>
      <c r="G252">
        <v>259047259</v>
      </c>
      <c r="H252">
        <v>0</v>
      </c>
      <c r="L252" s="2">
        <f t="shared" si="14"/>
        <v>2017</v>
      </c>
      <c r="M252" t="s">
        <v>283</v>
      </c>
      <c r="N252" s="3" cm="1">
        <f t="array" ref="N252">SUM(_xlfn._xlws.FILTER(row__2[Annual_Billings_-_USoA_4080_-_Dollars],$A$2:$A$3880=$M252))</f>
        <v>8141005.5700000003</v>
      </c>
      <c r="O252" s="4">
        <v>16438</v>
      </c>
      <c r="P252" s="3">
        <f t="shared" si="13"/>
        <v>495.25523603844749</v>
      </c>
      <c r="Q252" s="5">
        <v>3.6088382920935601E-2</v>
      </c>
      <c r="R252" s="6">
        <f t="shared" si="12"/>
        <v>2.6963343270851358E-3</v>
      </c>
      <c r="S252" s="6">
        <v>0.5</v>
      </c>
      <c r="T252" s="6"/>
    </row>
    <row r="253" spans="1:20">
      <c r="A253" t="str">
        <f>row__2[[#This Row],[Company_Name]]&amp;" "&amp;row__2[[#This Row],[Year]]</f>
        <v>Bluewater Power Distribution Corporation 2018</v>
      </c>
      <c r="B253" t="s">
        <v>248</v>
      </c>
      <c r="C253">
        <v>2018</v>
      </c>
      <c r="D253" t="s">
        <v>8</v>
      </c>
      <c r="E253" t="s">
        <v>34</v>
      </c>
      <c r="F253">
        <v>0</v>
      </c>
      <c r="G253">
        <v>0</v>
      </c>
      <c r="H253">
        <v>0</v>
      </c>
      <c r="L253" s="2">
        <f t="shared" si="14"/>
        <v>2018</v>
      </c>
      <c r="M253" t="s">
        <v>284</v>
      </c>
      <c r="N253" s="3" cm="1">
        <f t="array" ref="N253">SUM(_xlfn._xlws.FILTER(row__2[Annual_Billings_-_USoA_4080_-_Dollars],$A$2:$A$3880=$M253))</f>
        <v>8482351.5199999996</v>
      </c>
      <c r="O253" s="4">
        <v>16592</v>
      </c>
      <c r="P253" s="3">
        <f t="shared" si="13"/>
        <v>511.23140790742525</v>
      </c>
      <c r="Q253" s="5">
        <v>3.5162302251504199E-2</v>
      </c>
      <c r="R253" s="6">
        <f t="shared" si="12"/>
        <v>2.6966873588229233E-3</v>
      </c>
      <c r="S253" s="6">
        <v>0.52830188679245282</v>
      </c>
      <c r="T253" s="6"/>
    </row>
    <row r="254" spans="1:20">
      <c r="A254" t="str">
        <f>row__2[[#This Row],[Company_Name]]&amp;" "&amp;row__2[[#This Row],[Year]]</f>
        <v>Bluewater Power Distribution Corporation 2019</v>
      </c>
      <c r="B254" t="s">
        <v>248</v>
      </c>
      <c r="C254">
        <v>2019</v>
      </c>
      <c r="D254" t="s">
        <v>17</v>
      </c>
      <c r="E254" t="s">
        <v>18</v>
      </c>
      <c r="F254">
        <v>0</v>
      </c>
      <c r="G254">
        <v>0</v>
      </c>
      <c r="H254">
        <v>0</v>
      </c>
      <c r="L254" s="2">
        <f t="shared" si="14"/>
        <v>2019</v>
      </c>
      <c r="M254" t="s">
        <v>285</v>
      </c>
      <c r="N254" s="3" cm="1">
        <f t="array" ref="N254">SUM(_xlfn._xlws.FILTER(row__2[Annual_Billings_-_USoA_4080_-_Dollars],$A$2:$A$3880=$M254))</f>
        <v>7979741.5299999993</v>
      </c>
      <c r="O254" s="4">
        <v>16707</v>
      </c>
      <c r="P254" s="3">
        <f t="shared" si="13"/>
        <v>477.6286305141557</v>
      </c>
      <c r="Q254" s="5">
        <v>2.5275866162805999E-2</v>
      </c>
      <c r="R254" s="6">
        <f t="shared" si="12"/>
        <v>2.6949038782129917E-3</v>
      </c>
      <c r="S254" s="6">
        <v>0.54128440366972486</v>
      </c>
      <c r="T254" s="6"/>
    </row>
    <row r="255" spans="1:20">
      <c r="A255" t="str">
        <f>row__2[[#This Row],[Company_Name]]&amp;" "&amp;row__2[[#This Row],[Year]]</f>
        <v>Bluewater Power Distribution Corporation 2019</v>
      </c>
      <c r="B255" t="s">
        <v>248</v>
      </c>
      <c r="C255">
        <v>2019</v>
      </c>
      <c r="D255" t="s">
        <v>17</v>
      </c>
      <c r="E255" t="s">
        <v>20</v>
      </c>
      <c r="F255">
        <v>53355</v>
      </c>
      <c r="G255">
        <v>474594</v>
      </c>
      <c r="H255">
        <v>1299</v>
      </c>
      <c r="L255" s="2">
        <f t="shared" si="14"/>
        <v>2020</v>
      </c>
      <c r="M255" t="s">
        <v>286</v>
      </c>
      <c r="N255" s="3" cm="1">
        <f t="array" ref="N255">SUM(_xlfn._xlws.FILTER(row__2[Annual_Billings_-_USoA_4080_-_Dollars],$A$2:$A$3880=$M255))</f>
        <v>7643376.9699999997</v>
      </c>
      <c r="O255" s="4">
        <v>16889</v>
      </c>
      <c r="P255" s="3">
        <f t="shared" si="13"/>
        <v>452.56539581976432</v>
      </c>
      <c r="Q255" s="5">
        <v>-2.91114150975889E-2</v>
      </c>
      <c r="R255" s="6">
        <f t="shared" si="12"/>
        <v>2.7021716890996994E-3</v>
      </c>
      <c r="S255" s="6">
        <v>0.55357142857142849</v>
      </c>
      <c r="T255" s="6"/>
    </row>
    <row r="256" spans="1:20">
      <c r="A256" t="str">
        <f>row__2[[#This Row],[Company_Name]]&amp;" "&amp;row__2[[#This Row],[Year]]</f>
        <v>Bluewater Power Distribution Corporation 2019</v>
      </c>
      <c r="B256" t="s">
        <v>248</v>
      </c>
      <c r="C256">
        <v>2019</v>
      </c>
      <c r="D256" t="s">
        <v>17</v>
      </c>
      <c r="E256" t="s">
        <v>22</v>
      </c>
      <c r="F256">
        <v>496833</v>
      </c>
      <c r="G256">
        <v>3457006</v>
      </c>
      <c r="H256">
        <v>9621</v>
      </c>
      <c r="L256" s="2">
        <f t="shared" si="14"/>
        <v>2021</v>
      </c>
      <c r="M256" t="s">
        <v>287</v>
      </c>
      <c r="N256" s="3" cm="1">
        <f t="array" ref="N256">SUM(_xlfn._xlws.FILTER(row__2[Annual_Billings_-_USoA_4080_-_Dollars],$A$2:$A$3880=$M256))</f>
        <v>8015507.1100000003</v>
      </c>
      <c r="O256" s="4">
        <v>17135</v>
      </c>
      <c r="P256" s="3">
        <f t="shared" si="13"/>
        <v>467.7856498395098</v>
      </c>
      <c r="Q256" s="5">
        <v>3.08157054610106E-2</v>
      </c>
      <c r="R256" s="6">
        <f t="shared" si="12"/>
        <v>2.7220997484738527E-3</v>
      </c>
      <c r="S256" s="6">
        <v>0.53271028037383183</v>
      </c>
      <c r="T256" s="6"/>
    </row>
    <row r="257" spans="1:20">
      <c r="A257" t="str">
        <f>row__2[[#This Row],[Company_Name]]&amp;" "&amp;row__2[[#This Row],[Year]]</f>
        <v>Bluewater Power Distribution Corporation 2019</v>
      </c>
      <c r="B257" t="s">
        <v>248</v>
      </c>
      <c r="C257">
        <v>2019</v>
      </c>
      <c r="D257" t="s">
        <v>17</v>
      </c>
      <c r="E257" t="s">
        <v>24</v>
      </c>
      <c r="F257">
        <v>115255</v>
      </c>
      <c r="G257">
        <v>2202857</v>
      </c>
      <c r="H257">
        <v>0</v>
      </c>
      <c r="L257" s="2">
        <f t="shared" si="14"/>
        <v>2022</v>
      </c>
      <c r="M257" t="s">
        <v>288</v>
      </c>
      <c r="N257" s="3" cm="1">
        <f t="array" ref="N257">SUM(_xlfn._xlws.FILTER(row__2[Annual_Billings_-_USoA_4080_-_Dollars],$A$2:$A$3880=$M257))</f>
        <v>8286457.6799999997</v>
      </c>
      <c r="O257" s="4">
        <v>17303</v>
      </c>
      <c r="P257" s="3">
        <f t="shared" si="13"/>
        <v>478.90294630988842</v>
      </c>
      <c r="Q257" s="5">
        <v>2.83501919440424E-2</v>
      </c>
      <c r="R257" s="6">
        <f t="shared" si="12"/>
        <v>2.7235990102929472E-3</v>
      </c>
      <c r="S257" s="6" t="s">
        <v>515</v>
      </c>
      <c r="T257" s="6"/>
    </row>
    <row r="258" spans="1:20">
      <c r="A258" t="str">
        <f>row__2[[#This Row],[Company_Name]]&amp;" "&amp;row__2[[#This Row],[Year]]</f>
        <v>Bluewater Power Distribution Corporation 2019</v>
      </c>
      <c r="B258" t="s">
        <v>248</v>
      </c>
      <c r="C258">
        <v>2019</v>
      </c>
      <c r="D258" t="s">
        <v>8</v>
      </c>
      <c r="E258" t="s">
        <v>26</v>
      </c>
      <c r="F258">
        <v>3180913</v>
      </c>
      <c r="G258">
        <v>101723566</v>
      </c>
      <c r="H258">
        <v>0</v>
      </c>
      <c r="L258" s="2">
        <f t="shared" si="14"/>
        <v>2015</v>
      </c>
      <c r="M258" t="s">
        <v>289</v>
      </c>
      <c r="N258" s="3" cm="1">
        <f t="array" ref="N258">SUM(_xlfn._xlws.FILTER(row__2[Annual_Billings_-_USoA_4080_-_Dollars],$A$2:$A$3880=$M258))</f>
        <v>64751229</v>
      </c>
      <c r="O258" s="4">
        <v>191455</v>
      </c>
      <c r="P258" s="3">
        <f t="shared" si="13"/>
        <v>338.20599618709355</v>
      </c>
      <c r="Q258" s="5">
        <v>-1.4556061242444299E-2</v>
      </c>
      <c r="R258" s="6">
        <f t="shared" ref="R258:R321" si="15">$O258/VLOOKUP($L258,$U$2:$Y$9,5,FALSE)</f>
        <v>3.1952750217963968E-2</v>
      </c>
      <c r="S258" s="6">
        <v>0.39759036144578314</v>
      </c>
      <c r="T258" s="6"/>
    </row>
    <row r="259" spans="1:20">
      <c r="A259" t="str">
        <f>row__2[[#This Row],[Company_Name]]&amp;" "&amp;row__2[[#This Row],[Year]]</f>
        <v>Bluewater Power Distribution Corporation 2019</v>
      </c>
      <c r="B259" t="s">
        <v>248</v>
      </c>
      <c r="C259">
        <v>2019</v>
      </c>
      <c r="D259" t="s">
        <v>8</v>
      </c>
      <c r="E259" t="s">
        <v>28</v>
      </c>
      <c r="F259">
        <v>3668645</v>
      </c>
      <c r="G259">
        <v>324989625</v>
      </c>
      <c r="H259">
        <v>794193</v>
      </c>
      <c r="L259" s="2">
        <f t="shared" si="14"/>
        <v>2016</v>
      </c>
      <c r="M259" t="s">
        <v>290</v>
      </c>
      <c r="N259" s="3" cm="1">
        <f t="array" ref="N259">SUM(_xlfn._xlws.FILTER(row__2[Annual_Billings_-_USoA_4080_-_Dollars],$A$2:$A$3880=$M259))</f>
        <v>65071664.920000002</v>
      </c>
      <c r="O259" s="4">
        <v>193494</v>
      </c>
      <c r="P259" s="3">
        <f t="shared" ref="P259:P322" si="16">N259/O259</f>
        <v>336.29810185328745</v>
      </c>
      <c r="Q259" s="5">
        <v>-2.9939651942603399E-2</v>
      </c>
      <c r="R259" s="6">
        <f t="shared" si="15"/>
        <v>3.2021423741469379E-2</v>
      </c>
      <c r="S259" s="6">
        <v>0.42528735632183906</v>
      </c>
      <c r="T259" s="6"/>
    </row>
    <row r="260" spans="1:20">
      <c r="A260" t="str">
        <f>row__2[[#This Row],[Company_Name]]&amp;" "&amp;row__2[[#This Row],[Year]]</f>
        <v>Bluewater Power Distribution Corporation 2019</v>
      </c>
      <c r="B260" t="s">
        <v>248</v>
      </c>
      <c r="C260">
        <v>2019</v>
      </c>
      <c r="D260" t="s">
        <v>8</v>
      </c>
      <c r="E260" t="s">
        <v>30</v>
      </c>
      <c r="F260">
        <v>1893621</v>
      </c>
      <c r="G260">
        <v>290955053</v>
      </c>
      <c r="H260">
        <v>477954</v>
      </c>
      <c r="L260" s="2">
        <f t="shared" si="14"/>
        <v>2017</v>
      </c>
      <c r="M260" t="s">
        <v>291</v>
      </c>
      <c r="N260" s="3" cm="1">
        <f t="array" ref="N260">SUM(_xlfn._xlws.FILTER(row__2[Annual_Billings_-_USoA_4080_-_Dollars],$A$2:$A$3880=$M260))</f>
        <v>66517461.219999999</v>
      </c>
      <c r="O260" s="4">
        <v>195751</v>
      </c>
      <c r="P260" s="3">
        <f t="shared" si="16"/>
        <v>339.8064950881477</v>
      </c>
      <c r="Q260" s="5">
        <v>2.7770798978413902E-3</v>
      </c>
      <c r="R260" s="6">
        <f t="shared" si="15"/>
        <v>3.210914593388748E-2</v>
      </c>
      <c r="S260" s="6">
        <v>0.42528735632183906</v>
      </c>
      <c r="T260" s="6"/>
    </row>
    <row r="261" spans="1:20">
      <c r="A261" t="str">
        <f>row__2[[#This Row],[Company_Name]]&amp;" "&amp;row__2[[#This Row],[Year]]</f>
        <v>Bluewater Power Distribution Corporation 2019</v>
      </c>
      <c r="B261" t="s">
        <v>248</v>
      </c>
      <c r="C261">
        <v>2019</v>
      </c>
      <c r="D261" t="s">
        <v>8</v>
      </c>
      <c r="E261" t="s">
        <v>32</v>
      </c>
      <c r="F261">
        <v>12394725</v>
      </c>
      <c r="G261">
        <v>251122547</v>
      </c>
      <c r="H261">
        <v>0</v>
      </c>
      <c r="L261" s="2">
        <f t="shared" si="14"/>
        <v>2018</v>
      </c>
      <c r="M261" t="s">
        <v>292</v>
      </c>
      <c r="N261" s="3" cm="1">
        <f t="array" ref="N261">SUM(_xlfn._xlws.FILTER(row__2[Annual_Billings_-_USoA_4080_-_Dollars],$A$2:$A$3880=$M261))</f>
        <v>69084973.870000005</v>
      </c>
      <c r="O261" s="4">
        <v>197872</v>
      </c>
      <c r="P261" s="3">
        <f t="shared" si="16"/>
        <v>349.13971592746827</v>
      </c>
      <c r="Q261" s="5">
        <v>1.2959767455753E-2</v>
      </c>
      <c r="R261" s="6">
        <f t="shared" si="15"/>
        <v>3.2160012118190057E-2</v>
      </c>
      <c r="S261" s="6">
        <v>0.45652173913043481</v>
      </c>
      <c r="T261" s="6"/>
    </row>
    <row r="262" spans="1:20">
      <c r="A262" t="str">
        <f>row__2[[#This Row],[Company_Name]]&amp;" "&amp;row__2[[#This Row],[Year]]</f>
        <v>Bluewater Power Distribution Corporation 2019</v>
      </c>
      <c r="B262" t="s">
        <v>248</v>
      </c>
      <c r="C262">
        <v>2019</v>
      </c>
      <c r="D262" t="s">
        <v>8</v>
      </c>
      <c r="E262" t="s">
        <v>34</v>
      </c>
      <c r="F262">
        <v>0</v>
      </c>
      <c r="G262">
        <v>0</v>
      </c>
      <c r="H262">
        <v>0</v>
      </c>
      <c r="L262" s="2">
        <f t="shared" si="14"/>
        <v>2019</v>
      </c>
      <c r="M262" t="s">
        <v>293</v>
      </c>
      <c r="N262" s="3" cm="1">
        <f t="array" ref="N262">SUM(_xlfn._xlws.FILTER(row__2[Annual_Billings_-_USoA_4080_-_Dollars],$A$2:$A$3880=$M262))</f>
        <v>67574404.229999989</v>
      </c>
      <c r="O262" s="4">
        <v>200126</v>
      </c>
      <c r="P262" s="3">
        <f t="shared" si="16"/>
        <v>337.65929579364996</v>
      </c>
      <c r="Q262" s="5">
        <v>4.0832132906381001E-4</v>
      </c>
      <c r="R262" s="6">
        <f t="shared" si="15"/>
        <v>3.2281099750479034E-2</v>
      </c>
      <c r="S262" s="6">
        <v>0.46808510638297873</v>
      </c>
      <c r="T262" s="6"/>
    </row>
    <row r="263" spans="1:20">
      <c r="A263" t="str">
        <f>row__2[[#This Row],[Company_Name]]&amp;" "&amp;row__2[[#This Row],[Year]]</f>
        <v>Bluewater Power Distribution Corporation 2020</v>
      </c>
      <c r="B263" t="s">
        <v>248</v>
      </c>
      <c r="C263">
        <v>2020</v>
      </c>
      <c r="D263" t="s">
        <v>17</v>
      </c>
      <c r="E263" t="s">
        <v>18</v>
      </c>
      <c r="F263">
        <v>0</v>
      </c>
      <c r="G263">
        <v>0</v>
      </c>
      <c r="H263">
        <v>0</v>
      </c>
      <c r="L263" s="2">
        <f t="shared" si="14"/>
        <v>2020</v>
      </c>
      <c r="M263" t="s">
        <v>294</v>
      </c>
      <c r="N263" s="3" cm="1">
        <f t="array" ref="N263">SUM(_xlfn._xlws.FILTER(row__2[Annual_Billings_-_USoA_4080_-_Dollars],$A$2:$A$3880=$M263))</f>
        <v>70124259.24000001</v>
      </c>
      <c r="O263" s="4">
        <v>202167</v>
      </c>
      <c r="P263" s="3">
        <f t="shared" si="16"/>
        <v>346.86303521346218</v>
      </c>
      <c r="Q263" s="5">
        <v>-8.7844231330583104E-3</v>
      </c>
      <c r="R263" s="6">
        <f t="shared" si="15"/>
        <v>3.2345902295589965E-2</v>
      </c>
      <c r="S263" s="6">
        <v>0.53051643192488263</v>
      </c>
      <c r="T263" s="6"/>
    </row>
    <row r="264" spans="1:20">
      <c r="A264" t="str">
        <f>row__2[[#This Row],[Company_Name]]&amp;" "&amp;row__2[[#This Row],[Year]]</f>
        <v>Bluewater Power Distribution Corporation 2020</v>
      </c>
      <c r="B264" t="s">
        <v>248</v>
      </c>
      <c r="C264">
        <v>2020</v>
      </c>
      <c r="D264" t="s">
        <v>17</v>
      </c>
      <c r="E264" t="s">
        <v>20</v>
      </c>
      <c r="F264">
        <v>50246</v>
      </c>
      <c r="G264">
        <v>439107</v>
      </c>
      <c r="H264">
        <v>1196</v>
      </c>
      <c r="L264" s="2">
        <f t="shared" si="14"/>
        <v>2021</v>
      </c>
      <c r="M264" t="s">
        <v>295</v>
      </c>
      <c r="N264" s="3" cm="1">
        <f t="array" ref="N264">SUM(_xlfn._xlws.FILTER(row__2[Annual_Billings_-_USoA_4080_-_Dollars],$A$2:$A$3880=$M264))</f>
        <v>72209446.849999994</v>
      </c>
      <c r="O264" s="4">
        <v>205121</v>
      </c>
      <c r="P264" s="3">
        <f t="shared" si="16"/>
        <v>352.03341856757714</v>
      </c>
      <c r="Q264" s="5">
        <v>-1.81902798056469E-2</v>
      </c>
      <c r="R264" s="6">
        <f t="shared" si="15"/>
        <v>3.2585924861786117E-2</v>
      </c>
      <c r="S264" s="6">
        <v>0.50980392156862742</v>
      </c>
      <c r="T264" s="6"/>
    </row>
    <row r="265" spans="1:20">
      <c r="A265" t="str">
        <f>row__2[[#This Row],[Company_Name]]&amp;" "&amp;row__2[[#This Row],[Year]]</f>
        <v>Bluewater Power Distribution Corporation 2020</v>
      </c>
      <c r="B265" t="s">
        <v>248</v>
      </c>
      <c r="C265">
        <v>2020</v>
      </c>
      <c r="D265" t="s">
        <v>17</v>
      </c>
      <c r="E265" t="s">
        <v>22</v>
      </c>
      <c r="F265">
        <v>504910</v>
      </c>
      <c r="G265">
        <v>3449208</v>
      </c>
      <c r="H265">
        <v>9569</v>
      </c>
      <c r="L265" s="2">
        <f t="shared" si="14"/>
        <v>2022</v>
      </c>
      <c r="M265" t="s">
        <v>296</v>
      </c>
      <c r="N265" s="3" cm="1">
        <f t="array" ref="N265">SUM(_xlfn._xlws.FILTER(row__2[Annual_Billings_-_USoA_4080_-_Dollars],$A$2:$A$3880=$M265))</f>
        <v>75960011.519999996</v>
      </c>
      <c r="O265" s="4">
        <v>207560</v>
      </c>
      <c r="P265" s="3">
        <f t="shared" si="16"/>
        <v>365.96652302948542</v>
      </c>
      <c r="Q265" s="5">
        <v>-2.2698848569650199E-2</v>
      </c>
      <c r="R265" s="6">
        <f t="shared" si="15"/>
        <v>3.2671225254372313E-2</v>
      </c>
      <c r="S265" s="6" t="s">
        <v>515</v>
      </c>
      <c r="T265" s="6"/>
    </row>
    <row r="266" spans="1:20">
      <c r="A266" t="str">
        <f>row__2[[#This Row],[Company_Name]]&amp;" "&amp;row__2[[#This Row],[Year]]</f>
        <v>Bluewater Power Distribution Corporation 2020</v>
      </c>
      <c r="B266" t="s">
        <v>248</v>
      </c>
      <c r="C266">
        <v>2020</v>
      </c>
      <c r="D266" t="s">
        <v>17</v>
      </c>
      <c r="E266" t="s">
        <v>24</v>
      </c>
      <c r="F266">
        <v>115757</v>
      </c>
      <c r="G266">
        <v>2209115</v>
      </c>
      <c r="H266">
        <v>0</v>
      </c>
      <c r="L266" s="2">
        <f t="shared" si="14"/>
        <v>2015</v>
      </c>
      <c r="M266" t="s">
        <v>297</v>
      </c>
      <c r="N266" s="3" cm="1">
        <f t="array" ref="N266">SUM(_xlfn._xlws.FILTER(row__2[Annual_Billings_-_USoA_4080_-_Dollars],$A$2:$A$3880=$M266))</f>
        <v>15841812.280000001</v>
      </c>
      <c r="O266" s="4">
        <v>39447</v>
      </c>
      <c r="P266" s="3">
        <f t="shared" si="16"/>
        <v>401.59739092960177</v>
      </c>
      <c r="Q266" s="5">
        <v>-1.8993861712659699E-2</v>
      </c>
      <c r="R266" s="6">
        <f t="shared" si="15"/>
        <v>6.5834798665379574E-3</v>
      </c>
      <c r="S266" s="6">
        <v>0.57264957264957272</v>
      </c>
      <c r="T266" s="6"/>
    </row>
    <row r="267" spans="1:20">
      <c r="A267" t="str">
        <f>row__2[[#This Row],[Company_Name]]&amp;" "&amp;row__2[[#This Row],[Year]]</f>
        <v>Bluewater Power Distribution Corporation 2020</v>
      </c>
      <c r="B267" t="s">
        <v>248</v>
      </c>
      <c r="C267">
        <v>2020</v>
      </c>
      <c r="D267" t="s">
        <v>8</v>
      </c>
      <c r="E267" t="s">
        <v>26</v>
      </c>
      <c r="F267">
        <v>3173706</v>
      </c>
      <c r="G267">
        <v>94820550</v>
      </c>
      <c r="H267">
        <v>0</v>
      </c>
      <c r="L267" s="2">
        <f t="shared" ref="L267:L330" si="17">L259</f>
        <v>2016</v>
      </c>
      <c r="M267" t="s">
        <v>298</v>
      </c>
      <c r="N267" s="3" cm="1">
        <f t="array" ref="N267">SUM(_xlfn._xlws.FILTER(row__2[Annual_Billings_-_USoA_4080_-_Dollars],$A$2:$A$3880=$M267))</f>
        <v>16327904.890000001</v>
      </c>
      <c r="O267" s="4">
        <v>40414</v>
      </c>
      <c r="P267" s="3">
        <f t="shared" si="16"/>
        <v>404.01605606967883</v>
      </c>
      <c r="Q267" s="5">
        <v>6.8329169133145703E-3</v>
      </c>
      <c r="R267" s="6">
        <f t="shared" si="15"/>
        <v>6.6881340976347762E-3</v>
      </c>
      <c r="S267" s="6">
        <v>0.57081545064377681</v>
      </c>
      <c r="T267" s="6"/>
    </row>
    <row r="268" spans="1:20">
      <c r="A268" t="str">
        <f>row__2[[#This Row],[Company_Name]]&amp;" "&amp;row__2[[#This Row],[Year]]</f>
        <v>Bluewater Power Distribution Corporation 2020</v>
      </c>
      <c r="B268" t="s">
        <v>248</v>
      </c>
      <c r="C268">
        <v>2020</v>
      </c>
      <c r="D268" t="s">
        <v>8</v>
      </c>
      <c r="E268" t="s">
        <v>28</v>
      </c>
      <c r="F268">
        <v>3838643</v>
      </c>
      <c r="G268">
        <v>304457503</v>
      </c>
      <c r="H268">
        <v>752808</v>
      </c>
      <c r="L268" s="2">
        <f t="shared" si="17"/>
        <v>2017</v>
      </c>
      <c r="M268" t="s">
        <v>299</v>
      </c>
      <c r="N268" s="3" cm="1">
        <f t="array" ref="N268">SUM(_xlfn._xlws.FILTER(row__2[Annual_Billings_-_USoA_4080_-_Dollars],$A$2:$A$3880=$M268))</f>
        <v>16615169.850000001</v>
      </c>
      <c r="O268" s="4">
        <v>41565</v>
      </c>
      <c r="P268" s="3">
        <f t="shared" si="16"/>
        <v>399.73944063514978</v>
      </c>
      <c r="Q268" s="5">
        <v>2.64085895944239E-3</v>
      </c>
      <c r="R268" s="6">
        <f t="shared" si="15"/>
        <v>6.8179301803926069E-3</v>
      </c>
      <c r="S268" s="6">
        <v>0.55555555555555558</v>
      </c>
      <c r="T268" s="6"/>
    </row>
    <row r="269" spans="1:20">
      <c r="A269" t="str">
        <f>row__2[[#This Row],[Company_Name]]&amp;" "&amp;row__2[[#This Row],[Year]]</f>
        <v>Bluewater Power Distribution Corporation 2020</v>
      </c>
      <c r="B269" t="s">
        <v>248</v>
      </c>
      <c r="C269">
        <v>2020</v>
      </c>
      <c r="D269" t="s">
        <v>8</v>
      </c>
      <c r="E269" t="s">
        <v>30</v>
      </c>
      <c r="F269">
        <v>1910629</v>
      </c>
      <c r="G269">
        <v>281204845</v>
      </c>
      <c r="H269">
        <v>461493</v>
      </c>
      <c r="L269" s="2">
        <f t="shared" si="17"/>
        <v>2018</v>
      </c>
      <c r="M269" t="s">
        <v>300</v>
      </c>
      <c r="N269" s="3" cm="1">
        <f t="array" ref="N269">SUM(_xlfn._xlws.FILTER(row__2[Annual_Billings_-_USoA_4080_-_Dollars],$A$2:$A$3880=$M269))</f>
        <v>17651774</v>
      </c>
      <c r="O269" s="4">
        <v>43289</v>
      </c>
      <c r="P269" s="3">
        <f t="shared" si="16"/>
        <v>407.76580655593801</v>
      </c>
      <c r="Q269" s="5">
        <v>1.2583583668611099E-2</v>
      </c>
      <c r="R269" s="6">
        <f t="shared" si="15"/>
        <v>7.0357340330331197E-3</v>
      </c>
      <c r="S269" s="6">
        <v>0.55357142857142849</v>
      </c>
      <c r="T269" s="6"/>
    </row>
    <row r="270" spans="1:20">
      <c r="A270" t="str">
        <f>row__2[[#This Row],[Company_Name]]&amp;" "&amp;row__2[[#This Row],[Year]]</f>
        <v>Bluewater Power Distribution Corporation 2020</v>
      </c>
      <c r="B270" t="s">
        <v>248</v>
      </c>
      <c r="C270">
        <v>2020</v>
      </c>
      <c r="D270" t="s">
        <v>8</v>
      </c>
      <c r="E270" t="s">
        <v>32</v>
      </c>
      <c r="F270">
        <v>12831261</v>
      </c>
      <c r="G270">
        <v>270338602</v>
      </c>
      <c r="H270">
        <v>0</v>
      </c>
      <c r="L270" s="2">
        <f t="shared" si="17"/>
        <v>2019</v>
      </c>
      <c r="M270" t="s">
        <v>301</v>
      </c>
      <c r="N270" s="3" cm="1">
        <f t="array" ref="N270">SUM(_xlfn._xlws.FILTER(row__2[Annual_Billings_-_USoA_4080_-_Dollars],$A$2:$A$3880=$M270))</f>
        <v>18203473</v>
      </c>
      <c r="O270" s="4">
        <v>44100</v>
      </c>
      <c r="P270" s="3">
        <f t="shared" si="16"/>
        <v>412.77716553287979</v>
      </c>
      <c r="Q270" s="5">
        <v>-2.4537295676136401E-2</v>
      </c>
      <c r="R270" s="6">
        <f t="shared" si="15"/>
        <v>7.1135009893573313E-3</v>
      </c>
      <c r="S270" s="6">
        <v>0.56140350877192979</v>
      </c>
      <c r="T270" s="6"/>
    </row>
    <row r="271" spans="1:20">
      <c r="A271" t="str">
        <f>row__2[[#This Row],[Company_Name]]&amp;" "&amp;row__2[[#This Row],[Year]]</f>
        <v>Bluewater Power Distribution Corporation 2020</v>
      </c>
      <c r="B271" t="s">
        <v>248</v>
      </c>
      <c r="C271">
        <v>2020</v>
      </c>
      <c r="D271" t="s">
        <v>8</v>
      </c>
      <c r="E271" t="s">
        <v>34</v>
      </c>
      <c r="F271">
        <v>0</v>
      </c>
      <c r="G271">
        <v>0</v>
      </c>
      <c r="H271">
        <v>0</v>
      </c>
      <c r="L271" s="2">
        <f t="shared" si="17"/>
        <v>2020</v>
      </c>
      <c r="M271" t="s">
        <v>302</v>
      </c>
      <c r="N271" s="3" cm="1">
        <f t="array" ref="N271">SUM(_xlfn._xlws.FILTER(row__2[Annual_Billings_-_USoA_4080_-_Dollars],$A$2:$A$3880=$M271))</f>
        <v>18599011</v>
      </c>
      <c r="O271" s="4">
        <v>44585</v>
      </c>
      <c r="P271" s="3">
        <f t="shared" si="16"/>
        <v>417.15848379499829</v>
      </c>
      <c r="Q271" s="5">
        <v>-2.33455377931602E-2</v>
      </c>
      <c r="R271" s="6">
        <f t="shared" si="15"/>
        <v>7.1334196671508148E-3</v>
      </c>
      <c r="S271" s="6">
        <v>0.57805907172995785</v>
      </c>
      <c r="T271" s="6"/>
    </row>
    <row r="272" spans="1:20">
      <c r="A272" t="str">
        <f>row__2[[#This Row],[Company_Name]]&amp;" "&amp;row__2[[#This Row],[Year]]</f>
        <v>Bluewater Power Distribution Corporation 2021</v>
      </c>
      <c r="B272" t="s">
        <v>248</v>
      </c>
      <c r="C272">
        <v>2021</v>
      </c>
      <c r="D272" t="s">
        <v>17</v>
      </c>
      <c r="E272" t="s">
        <v>18</v>
      </c>
      <c r="F272">
        <v>0</v>
      </c>
      <c r="G272">
        <v>0</v>
      </c>
      <c r="H272">
        <v>0</v>
      </c>
      <c r="L272" s="2">
        <f t="shared" si="17"/>
        <v>2021</v>
      </c>
      <c r="M272" t="s">
        <v>303</v>
      </c>
      <c r="N272" s="3" cm="1">
        <f t="array" ref="N272">SUM(_xlfn._xlws.FILTER(row__2[Annual_Billings_-_USoA_4080_-_Dollars],$A$2:$A$3880=$M272))</f>
        <v>20078867</v>
      </c>
      <c r="O272" s="4">
        <v>45426</v>
      </c>
      <c r="P272" s="3">
        <f t="shared" si="16"/>
        <v>442.01265794919209</v>
      </c>
      <c r="Q272" s="5">
        <v>-1.7836621974598701E-2</v>
      </c>
      <c r="R272" s="6">
        <f t="shared" si="15"/>
        <v>7.2164635642937404E-3</v>
      </c>
      <c r="S272" s="6">
        <v>0.55947136563876654</v>
      </c>
      <c r="T272" s="6"/>
    </row>
    <row r="273" spans="1:20">
      <c r="A273" t="str">
        <f>row__2[[#This Row],[Company_Name]]&amp;" "&amp;row__2[[#This Row],[Year]]</f>
        <v>Bluewater Power Distribution Corporation 2021</v>
      </c>
      <c r="B273" t="s">
        <v>248</v>
      </c>
      <c r="C273">
        <v>2021</v>
      </c>
      <c r="D273" t="s">
        <v>17</v>
      </c>
      <c r="E273" t="s">
        <v>20</v>
      </c>
      <c r="F273">
        <v>51351</v>
      </c>
      <c r="G273">
        <v>433168</v>
      </c>
      <c r="H273">
        <v>1187</v>
      </c>
      <c r="L273" s="2">
        <f t="shared" si="17"/>
        <v>2022</v>
      </c>
      <c r="M273" t="s">
        <v>304</v>
      </c>
      <c r="N273" s="3" cm="1">
        <f t="array" ref="N273">SUM(_xlfn._xlws.FILTER(row__2[Annual_Billings_-_USoA_4080_-_Dollars],$A$2:$A$3880=$M273))</f>
        <v>20043039</v>
      </c>
      <c r="O273" s="4">
        <v>45953</v>
      </c>
      <c r="P273" s="3">
        <f t="shared" si="16"/>
        <v>436.16388483885709</v>
      </c>
      <c r="Q273" s="5">
        <v>-4.8278056453948198E-2</v>
      </c>
      <c r="R273" s="6">
        <f t="shared" si="15"/>
        <v>7.2332858648784483E-3</v>
      </c>
      <c r="S273" s="6" t="s">
        <v>515</v>
      </c>
      <c r="T273" s="6"/>
    </row>
    <row r="274" spans="1:20">
      <c r="A274" t="str">
        <f>row__2[[#This Row],[Company_Name]]&amp;" "&amp;row__2[[#This Row],[Year]]</f>
        <v>Bluewater Power Distribution Corporation 2021</v>
      </c>
      <c r="B274" t="s">
        <v>248</v>
      </c>
      <c r="C274">
        <v>2021</v>
      </c>
      <c r="D274" t="s">
        <v>17</v>
      </c>
      <c r="E274" t="s">
        <v>22</v>
      </c>
      <c r="F274">
        <v>506835</v>
      </c>
      <c r="G274">
        <v>3351425</v>
      </c>
      <c r="H274">
        <v>9338</v>
      </c>
      <c r="L274" s="2">
        <f t="shared" si="17"/>
        <v>2015</v>
      </c>
      <c r="M274" t="s">
        <v>305</v>
      </c>
      <c r="N274" s="3" cm="1">
        <f t="array" ref="N274">SUM(_xlfn._xlws.FILTER(row__2[Annual_Billings_-_USoA_4080_-_Dollars],$A$2:$A$3880=$M274))</f>
        <v>20276905.449999999</v>
      </c>
      <c r="O274" s="4">
        <v>53464</v>
      </c>
      <c r="P274" s="3">
        <f t="shared" si="16"/>
        <v>379.26278336824777</v>
      </c>
      <c r="Q274" s="5">
        <v>-9.4285508323276607E-3</v>
      </c>
      <c r="R274" s="6">
        <f t="shared" si="15"/>
        <v>8.9228374169033221E-3</v>
      </c>
      <c r="S274" s="6">
        <v>0.41176470588235292</v>
      </c>
      <c r="T274" s="6"/>
    </row>
    <row r="275" spans="1:20">
      <c r="A275" t="str">
        <f>row__2[[#This Row],[Company_Name]]&amp;" "&amp;row__2[[#This Row],[Year]]</f>
        <v>Bluewater Power Distribution Corporation 2021</v>
      </c>
      <c r="B275" t="s">
        <v>248</v>
      </c>
      <c r="C275">
        <v>2021</v>
      </c>
      <c r="D275" t="s">
        <v>17</v>
      </c>
      <c r="E275" t="s">
        <v>24</v>
      </c>
      <c r="F275">
        <v>114925</v>
      </c>
      <c r="G275">
        <v>2181431</v>
      </c>
      <c r="H275">
        <v>0</v>
      </c>
      <c r="L275" s="2">
        <f t="shared" si="17"/>
        <v>2016</v>
      </c>
      <c r="M275" t="s">
        <v>306</v>
      </c>
      <c r="N275" s="3" cm="1">
        <f t="array" ref="N275">SUM(_xlfn._xlws.FILTER(row__2[Annual_Billings_-_USoA_4080_-_Dollars],$A$2:$A$3880=$M275))</f>
        <v>20740453.34</v>
      </c>
      <c r="O275" s="4">
        <v>54010</v>
      </c>
      <c r="P275" s="3">
        <f t="shared" si="16"/>
        <v>384.0113560451768</v>
      </c>
      <c r="Q275" s="5">
        <v>-1.7431063575725301E-2</v>
      </c>
      <c r="R275" s="6">
        <f t="shared" si="15"/>
        <v>8.9381432823589409E-3</v>
      </c>
      <c r="S275" s="6">
        <v>0.39024390243902435</v>
      </c>
      <c r="T275" s="6"/>
    </row>
    <row r="276" spans="1:20">
      <c r="A276" t="str">
        <f>row__2[[#This Row],[Company_Name]]&amp;" "&amp;row__2[[#This Row],[Year]]</f>
        <v>Bluewater Power Distribution Corporation 2021</v>
      </c>
      <c r="B276" t="s">
        <v>248</v>
      </c>
      <c r="C276">
        <v>2021</v>
      </c>
      <c r="D276" t="s">
        <v>8</v>
      </c>
      <c r="E276" t="s">
        <v>26</v>
      </c>
      <c r="F276">
        <v>3277817</v>
      </c>
      <c r="G276">
        <v>98943527</v>
      </c>
      <c r="H276">
        <v>0</v>
      </c>
      <c r="L276" s="2">
        <f t="shared" si="17"/>
        <v>2017</v>
      </c>
      <c r="M276" t="s">
        <v>307</v>
      </c>
      <c r="N276" s="3" cm="1">
        <f t="array" ref="N276">SUM(_xlfn._xlws.FILTER(row__2[Annual_Billings_-_USoA_4080_-_Dollars],$A$2:$A$3880=$M276))</f>
        <v>18908269.59</v>
      </c>
      <c r="O276" s="4">
        <v>54266</v>
      </c>
      <c r="P276" s="3">
        <f t="shared" si="16"/>
        <v>348.43676685217264</v>
      </c>
      <c r="Q276" s="5">
        <v>-6.2351524160229203E-2</v>
      </c>
      <c r="R276" s="6">
        <f t="shared" si="15"/>
        <v>8.9012823088941463E-3</v>
      </c>
      <c r="S276" s="6">
        <v>0.39393939393939398</v>
      </c>
      <c r="T276" s="6"/>
    </row>
    <row r="277" spans="1:20">
      <c r="A277" t="str">
        <f>row__2[[#This Row],[Company_Name]]&amp;" "&amp;row__2[[#This Row],[Year]]</f>
        <v>Bluewater Power Distribution Corporation 2021</v>
      </c>
      <c r="B277" t="s">
        <v>248</v>
      </c>
      <c r="C277">
        <v>2021</v>
      </c>
      <c r="D277" t="s">
        <v>8</v>
      </c>
      <c r="E277" t="s">
        <v>28</v>
      </c>
      <c r="F277">
        <v>3969398</v>
      </c>
      <c r="G277">
        <v>311340582</v>
      </c>
      <c r="H277">
        <v>769235</v>
      </c>
      <c r="L277" s="2">
        <f t="shared" si="17"/>
        <v>2018</v>
      </c>
      <c r="M277" t="s">
        <v>308</v>
      </c>
      <c r="N277" s="3" cm="1">
        <f t="array" ref="N277">SUM(_xlfn._xlws.FILTER(row__2[Annual_Billings_-_USoA_4080_-_Dollars],$A$2:$A$3880=$M277))</f>
        <v>21464635.079999998</v>
      </c>
      <c r="O277" s="4">
        <v>54904</v>
      </c>
      <c r="P277" s="3">
        <f t="shared" si="16"/>
        <v>390.94847515663702</v>
      </c>
      <c r="Q277" s="5">
        <v>1.5315659602658E-2</v>
      </c>
      <c r="R277" s="6">
        <f t="shared" si="15"/>
        <v>8.9235127018330394E-3</v>
      </c>
      <c r="S277" s="6">
        <v>0.55156950672645744</v>
      </c>
      <c r="T277" s="6"/>
    </row>
    <row r="278" spans="1:20">
      <c r="A278" t="str">
        <f>row__2[[#This Row],[Company_Name]]&amp;" "&amp;row__2[[#This Row],[Year]]</f>
        <v>Bluewater Power Distribution Corporation 2021</v>
      </c>
      <c r="B278" t="s">
        <v>248</v>
      </c>
      <c r="C278">
        <v>2021</v>
      </c>
      <c r="D278" t="s">
        <v>8</v>
      </c>
      <c r="E278" t="s">
        <v>30</v>
      </c>
      <c r="F278">
        <v>1955336</v>
      </c>
      <c r="G278">
        <v>266221943</v>
      </c>
      <c r="H278">
        <v>471315</v>
      </c>
      <c r="L278" s="2">
        <f t="shared" si="17"/>
        <v>2019</v>
      </c>
      <c r="M278" t="s">
        <v>309</v>
      </c>
      <c r="N278" s="3" cm="1">
        <f t="array" ref="N278">SUM(_xlfn._xlws.FILTER(row__2[Annual_Billings_-_USoA_4080_-_Dollars],$A$2:$A$3880=$M278))</f>
        <v>21248236.579999998</v>
      </c>
      <c r="O278" s="4">
        <v>55321</v>
      </c>
      <c r="P278" s="3">
        <f t="shared" si="16"/>
        <v>384.08988593843202</v>
      </c>
      <c r="Q278" s="5">
        <v>-2.7163992336911601E-2</v>
      </c>
      <c r="R278" s="6">
        <f t="shared" si="15"/>
        <v>8.9234917966493632E-3</v>
      </c>
      <c r="S278" s="6">
        <v>0.54337899543378998</v>
      </c>
      <c r="T278" s="6"/>
    </row>
    <row r="279" spans="1:20">
      <c r="A279" t="str">
        <f>row__2[[#This Row],[Company_Name]]&amp;" "&amp;row__2[[#This Row],[Year]]</f>
        <v>Bluewater Power Distribution Corporation 2021</v>
      </c>
      <c r="B279" t="s">
        <v>248</v>
      </c>
      <c r="C279">
        <v>2021</v>
      </c>
      <c r="D279" t="s">
        <v>8</v>
      </c>
      <c r="E279" t="s">
        <v>32</v>
      </c>
      <c r="F279">
        <v>12936407</v>
      </c>
      <c r="G279">
        <v>275475838</v>
      </c>
      <c r="H279">
        <v>0</v>
      </c>
      <c r="L279" s="2">
        <f t="shared" si="17"/>
        <v>2020</v>
      </c>
      <c r="M279" t="s">
        <v>310</v>
      </c>
      <c r="N279" s="3" cm="1">
        <f t="array" ref="N279">SUM(_xlfn._xlws.FILTER(row__2[Annual_Billings_-_USoA_4080_-_Dollars],$A$2:$A$3880=$M279))</f>
        <v>20790260.689999998</v>
      </c>
      <c r="O279" s="4">
        <v>55643</v>
      </c>
      <c r="P279" s="3">
        <f t="shared" si="16"/>
        <v>373.63658842981141</v>
      </c>
      <c r="Q279" s="5">
        <v>-3.3285664949654001E-2</v>
      </c>
      <c r="R279" s="6">
        <f t="shared" si="15"/>
        <v>8.9026549408830948E-3</v>
      </c>
      <c r="S279" s="6">
        <v>0.52830188679245282</v>
      </c>
      <c r="T279" s="6"/>
    </row>
    <row r="280" spans="1:20">
      <c r="A280" t="str">
        <f>row__2[[#This Row],[Company_Name]]&amp;" "&amp;row__2[[#This Row],[Year]]</f>
        <v>Bluewater Power Distribution Corporation 2021</v>
      </c>
      <c r="B280" t="s">
        <v>248</v>
      </c>
      <c r="C280">
        <v>2021</v>
      </c>
      <c r="D280" t="s">
        <v>8</v>
      </c>
      <c r="E280" t="s">
        <v>34</v>
      </c>
      <c r="F280">
        <v>0</v>
      </c>
      <c r="G280">
        <v>0</v>
      </c>
      <c r="H280">
        <v>0</v>
      </c>
      <c r="L280" s="2">
        <f t="shared" si="17"/>
        <v>2021</v>
      </c>
      <c r="M280" t="s">
        <v>311</v>
      </c>
      <c r="N280" s="3" cm="1">
        <f t="array" ref="N280">SUM(_xlfn._xlws.FILTER(row__2[Annual_Billings_-_USoA_4080_-_Dollars],$A$2:$A$3880=$M280))</f>
        <v>-23183337.43</v>
      </c>
      <c r="O280" s="4">
        <v>55853</v>
      </c>
      <c r="P280" s="3">
        <f t="shared" si="16"/>
        <v>-415.07774747999213</v>
      </c>
      <c r="Q280" s="5">
        <v>4.2278605033701001E-5</v>
      </c>
      <c r="R280" s="6">
        <f t="shared" si="15"/>
        <v>8.8729172600822935E-3</v>
      </c>
      <c r="S280" s="6">
        <v>0.55357142857142849</v>
      </c>
      <c r="T280" s="6"/>
    </row>
    <row r="281" spans="1:20">
      <c r="A281" t="str">
        <f>row__2[[#This Row],[Company_Name]]&amp;" "&amp;row__2[[#This Row],[Year]]</f>
        <v>Bluewater Power Distribution Corporation 2022</v>
      </c>
      <c r="B281" t="s">
        <v>248</v>
      </c>
      <c r="C281">
        <v>2022</v>
      </c>
      <c r="D281" t="s">
        <v>17</v>
      </c>
      <c r="E281" t="s">
        <v>18</v>
      </c>
      <c r="F281">
        <v>0</v>
      </c>
      <c r="G281">
        <v>0</v>
      </c>
      <c r="H281">
        <v>0</v>
      </c>
      <c r="L281" s="2">
        <f t="shared" si="17"/>
        <v>2022</v>
      </c>
      <c r="M281" t="s">
        <v>312</v>
      </c>
      <c r="N281" s="3" cm="1">
        <f t="array" ref="N281">SUM(_xlfn._xlws.FILTER(row__2[Annual_Billings_-_USoA_4080_-_Dollars],$A$2:$A$3880=$M281))</f>
        <v>23857481.77</v>
      </c>
      <c r="O281" s="4">
        <v>56135</v>
      </c>
      <c r="P281" s="3">
        <f t="shared" si="16"/>
        <v>425.00190202191146</v>
      </c>
      <c r="Q281" s="5">
        <v>-2.3689923006355501E-2</v>
      </c>
      <c r="R281" s="6">
        <f t="shared" si="15"/>
        <v>8.8359955177018199E-3</v>
      </c>
      <c r="S281" s="6" t="s">
        <v>515</v>
      </c>
      <c r="T281" s="6"/>
    </row>
    <row r="282" spans="1:20">
      <c r="A282" t="str">
        <f>row__2[[#This Row],[Company_Name]]&amp;" "&amp;row__2[[#This Row],[Year]]</f>
        <v>Bluewater Power Distribution Corporation 2022</v>
      </c>
      <c r="B282" t="s">
        <v>248</v>
      </c>
      <c r="C282">
        <v>2022</v>
      </c>
      <c r="D282" t="s">
        <v>17</v>
      </c>
      <c r="E282" t="s">
        <v>20</v>
      </c>
      <c r="F282">
        <v>52893</v>
      </c>
      <c r="G282">
        <v>428801</v>
      </c>
      <c r="H282">
        <v>1175</v>
      </c>
      <c r="L282" s="2">
        <f t="shared" si="17"/>
        <v>2015</v>
      </c>
      <c r="M282" t="s">
        <v>313</v>
      </c>
      <c r="N282" s="3" cm="1">
        <f t="array" ref="N282">SUM(_xlfn._xlws.FILTER(row__2[Annual_Billings_-_USoA_4080_-_Dollars],$A$2:$A$3880=$M282))</f>
        <v>29280939.560000002</v>
      </c>
      <c r="O282" s="4">
        <v>66374</v>
      </c>
      <c r="P282" s="3">
        <f t="shared" si="16"/>
        <v>441.15074517130205</v>
      </c>
      <c r="Q282" s="5">
        <v>-3.4120215790739501E-3</v>
      </c>
      <c r="R282" s="6">
        <f t="shared" si="15"/>
        <v>1.1077442965538328E-2</v>
      </c>
      <c r="S282" s="6">
        <v>0.45054945054945056</v>
      </c>
      <c r="T282" s="6"/>
    </row>
    <row r="283" spans="1:20">
      <c r="A283" t="str">
        <f>row__2[[#This Row],[Company_Name]]&amp;" "&amp;row__2[[#This Row],[Year]]</f>
        <v>Bluewater Power Distribution Corporation 2022</v>
      </c>
      <c r="B283" t="s">
        <v>248</v>
      </c>
      <c r="C283">
        <v>2022</v>
      </c>
      <c r="D283" t="s">
        <v>17</v>
      </c>
      <c r="E283" t="s">
        <v>22</v>
      </c>
      <c r="F283">
        <v>509660</v>
      </c>
      <c r="G283">
        <v>3056551</v>
      </c>
      <c r="H283">
        <v>7854</v>
      </c>
      <c r="L283" s="2">
        <f t="shared" si="17"/>
        <v>2016</v>
      </c>
      <c r="M283" t="s">
        <v>314</v>
      </c>
      <c r="N283" s="3" cm="1">
        <f t="array" ref="N283">SUM(_xlfn._xlws.FILTER(row__2[Annual_Billings_-_USoA_4080_-_Dollars],$A$2:$A$3880=$M283))</f>
        <v>28384553</v>
      </c>
      <c r="O283" s="4">
        <v>67522</v>
      </c>
      <c r="P283" s="3">
        <f t="shared" si="16"/>
        <v>420.37488522259412</v>
      </c>
      <c r="Q283" s="5">
        <v>-2.4444453543654699E-2</v>
      </c>
      <c r="R283" s="6">
        <f t="shared" si="15"/>
        <v>1.1174251262940945E-2</v>
      </c>
      <c r="S283" s="6">
        <v>0.50248756218905477</v>
      </c>
      <c r="T283" s="6"/>
    </row>
    <row r="284" spans="1:20">
      <c r="A284" t="str">
        <f>row__2[[#This Row],[Company_Name]]&amp;" "&amp;row__2[[#This Row],[Year]]</f>
        <v>Bluewater Power Distribution Corporation 2022</v>
      </c>
      <c r="B284" t="s">
        <v>248</v>
      </c>
      <c r="C284">
        <v>2022</v>
      </c>
      <c r="D284" t="s">
        <v>17</v>
      </c>
      <c r="E284" t="s">
        <v>24</v>
      </c>
      <c r="F284">
        <v>117621</v>
      </c>
      <c r="G284">
        <v>2168626</v>
      </c>
      <c r="H284">
        <v>0</v>
      </c>
      <c r="L284" s="2">
        <f t="shared" si="17"/>
        <v>2017</v>
      </c>
      <c r="M284" t="s">
        <v>315</v>
      </c>
      <c r="N284" s="3" cm="1">
        <f t="array" ref="N284">SUM(_xlfn._xlws.FILTER(row__2[Annual_Billings_-_USoA_4080_-_Dollars],$A$2:$A$3880=$M284))</f>
        <v>29185423.849999998</v>
      </c>
      <c r="O284" s="4">
        <v>69053</v>
      </c>
      <c r="P284" s="3">
        <f t="shared" si="16"/>
        <v>422.65251111465102</v>
      </c>
      <c r="Q284" s="5">
        <v>-5.7277837509047899E-2</v>
      </c>
      <c r="R284" s="6">
        <f t="shared" si="15"/>
        <v>1.1326802183246739E-2</v>
      </c>
      <c r="S284" s="6">
        <v>0.49238578680203043</v>
      </c>
      <c r="T284" s="6"/>
    </row>
    <row r="285" spans="1:20">
      <c r="A285" t="str">
        <f>row__2[[#This Row],[Company_Name]]&amp;" "&amp;row__2[[#This Row],[Year]]</f>
        <v>Bluewater Power Distribution Corporation 2022</v>
      </c>
      <c r="B285" t="s">
        <v>248</v>
      </c>
      <c r="C285">
        <v>2022</v>
      </c>
      <c r="D285" t="s">
        <v>8</v>
      </c>
      <c r="E285" t="s">
        <v>26</v>
      </c>
      <c r="F285">
        <v>3487924</v>
      </c>
      <c r="G285">
        <v>103737562</v>
      </c>
      <c r="H285">
        <v>0</v>
      </c>
      <c r="L285" s="2">
        <f t="shared" si="17"/>
        <v>2018</v>
      </c>
      <c r="M285" t="s">
        <v>316</v>
      </c>
      <c r="N285" s="3" cm="1">
        <f t="array" ref="N285">SUM(_xlfn._xlws.FILTER(row__2[Annual_Billings_-_USoA_4080_-_Dollars],$A$2:$A$3880=$M285))</f>
        <v>30080101.75</v>
      </c>
      <c r="O285" s="4">
        <v>69526</v>
      </c>
      <c r="P285" s="3">
        <f t="shared" si="16"/>
        <v>432.64536648160401</v>
      </c>
      <c r="Q285" s="5">
        <v>-4.2696866947604002E-2</v>
      </c>
      <c r="R285" s="6">
        <f t="shared" si="15"/>
        <v>1.1300017195607677E-2</v>
      </c>
      <c r="S285" s="6">
        <v>0.47916666666666669</v>
      </c>
      <c r="T285" s="6"/>
    </row>
    <row r="286" spans="1:20">
      <c r="A286" t="str">
        <f>row__2[[#This Row],[Company_Name]]&amp;" "&amp;row__2[[#This Row],[Year]]</f>
        <v>Bluewater Power Distribution Corporation 2022</v>
      </c>
      <c r="B286" t="s">
        <v>248</v>
      </c>
      <c r="C286">
        <v>2022</v>
      </c>
      <c r="D286" t="s">
        <v>8</v>
      </c>
      <c r="E286" t="s">
        <v>28</v>
      </c>
      <c r="F286">
        <v>4168714</v>
      </c>
      <c r="G286">
        <v>310658091</v>
      </c>
      <c r="H286">
        <v>773584</v>
      </c>
      <c r="L286" s="2">
        <f t="shared" si="17"/>
        <v>2019</v>
      </c>
      <c r="M286" t="s">
        <v>317</v>
      </c>
      <c r="N286" s="3" cm="1">
        <f t="array" ref="N286">SUM(_xlfn._xlws.FILTER(row__2[Annual_Billings_-_USoA_4080_-_Dollars],$A$2:$A$3880=$M286))</f>
        <v>30515032.93</v>
      </c>
      <c r="O286" s="4">
        <v>70058</v>
      </c>
      <c r="P286" s="3">
        <f t="shared" si="16"/>
        <v>435.56814253903906</v>
      </c>
      <c r="Q286" s="5">
        <v>-4.5715999375149703E-2</v>
      </c>
      <c r="R286" s="6">
        <f t="shared" si="15"/>
        <v>1.1300627036562266E-2</v>
      </c>
      <c r="S286" s="6">
        <v>0.49748743718592964</v>
      </c>
      <c r="T286" s="6"/>
    </row>
    <row r="287" spans="1:20">
      <c r="A287" t="str">
        <f>row__2[[#This Row],[Company_Name]]&amp;" "&amp;row__2[[#This Row],[Year]]</f>
        <v>Bluewater Power Distribution Corporation 2022</v>
      </c>
      <c r="B287" t="s">
        <v>248</v>
      </c>
      <c r="C287">
        <v>2022</v>
      </c>
      <c r="D287" t="s">
        <v>8</v>
      </c>
      <c r="E287" t="s">
        <v>30</v>
      </c>
      <c r="F287">
        <v>2011988</v>
      </c>
      <c r="G287">
        <v>269705146</v>
      </c>
      <c r="H287">
        <v>454790</v>
      </c>
      <c r="L287" s="2">
        <f t="shared" si="17"/>
        <v>2020</v>
      </c>
      <c r="M287" t="s">
        <v>318</v>
      </c>
      <c r="N287" s="3" cm="1">
        <f t="array" ref="N287">SUM(_xlfn._xlws.FILTER(row__2[Annual_Billings_-_USoA_4080_-_Dollars],$A$2:$A$3880=$M287))</f>
        <v>31457706.239999998</v>
      </c>
      <c r="O287" s="4">
        <v>70961</v>
      </c>
      <c r="P287" s="3">
        <f t="shared" si="16"/>
        <v>443.30979326672394</v>
      </c>
      <c r="Q287" s="5">
        <v>-4.5595091134990398E-2</v>
      </c>
      <c r="R287" s="6">
        <f t="shared" si="15"/>
        <v>1.1353472984202959E-2</v>
      </c>
      <c r="S287" s="6">
        <v>0.4845360824742268</v>
      </c>
      <c r="T287" s="6"/>
    </row>
    <row r="288" spans="1:20">
      <c r="A288" t="str">
        <f>row__2[[#This Row],[Company_Name]]&amp;" "&amp;row__2[[#This Row],[Year]]</f>
        <v>Bluewater Power Distribution Corporation 2022</v>
      </c>
      <c r="B288" t="s">
        <v>248</v>
      </c>
      <c r="C288">
        <v>2022</v>
      </c>
      <c r="D288" t="s">
        <v>8</v>
      </c>
      <c r="E288" t="s">
        <v>32</v>
      </c>
      <c r="F288">
        <v>13475953</v>
      </c>
      <c r="G288">
        <v>274162832</v>
      </c>
      <c r="H288">
        <v>0</v>
      </c>
      <c r="L288" s="2">
        <f t="shared" si="17"/>
        <v>2021</v>
      </c>
      <c r="M288" t="s">
        <v>319</v>
      </c>
      <c r="N288" s="3" cm="1">
        <f t="array" ref="N288">SUM(_xlfn._xlws.FILTER(row__2[Annual_Billings_-_USoA_4080_-_Dollars],$A$2:$A$3880=$M288))</f>
        <v>32931547</v>
      </c>
      <c r="O288" s="4">
        <v>71794</v>
      </c>
      <c r="P288" s="3">
        <f t="shared" si="16"/>
        <v>458.69497451040479</v>
      </c>
      <c r="Q288" s="5">
        <v>-8.4608721711055095E-3</v>
      </c>
      <c r="R288" s="6">
        <f t="shared" si="15"/>
        <v>1.1405335823865293E-2</v>
      </c>
      <c r="S288" s="6">
        <v>0.50248756218905477</v>
      </c>
      <c r="T288" s="6"/>
    </row>
    <row r="289" spans="1:20">
      <c r="A289" t="str">
        <f>row__2[[#This Row],[Company_Name]]&amp;" "&amp;row__2[[#This Row],[Year]]</f>
        <v>Bluewater Power Distribution Corporation 2022</v>
      </c>
      <c r="B289" t="s">
        <v>248</v>
      </c>
      <c r="C289">
        <v>2022</v>
      </c>
      <c r="D289" t="s">
        <v>8</v>
      </c>
      <c r="E289" t="s">
        <v>34</v>
      </c>
      <c r="F289">
        <v>0</v>
      </c>
      <c r="G289">
        <v>0</v>
      </c>
      <c r="H289">
        <v>0</v>
      </c>
      <c r="L289" s="2">
        <f t="shared" si="17"/>
        <v>2022</v>
      </c>
      <c r="M289" t="s">
        <v>320</v>
      </c>
      <c r="N289" s="3" cm="1">
        <f t="array" ref="N289">SUM(_xlfn._xlws.FILTER(row__2[Annual_Billings_-_USoA_4080_-_Dollars],$A$2:$A$3880=$M289))</f>
        <v>34806310.5</v>
      </c>
      <c r="O289" s="4">
        <v>72330</v>
      </c>
      <c r="P289" s="3">
        <f t="shared" si="16"/>
        <v>481.21540854417253</v>
      </c>
      <c r="Q289" s="5">
        <v>4.9321314043314904E-3</v>
      </c>
      <c r="R289" s="6">
        <f t="shared" si="15"/>
        <v>1.1385188488382873E-2</v>
      </c>
      <c r="S289" s="6" t="s">
        <v>515</v>
      </c>
      <c r="T289" s="6"/>
    </row>
    <row r="290" spans="1:20">
      <c r="A290" t="str">
        <f>row__2[[#This Row],[Company_Name]]&amp;" "&amp;row__2[[#This Row],[Year]]</f>
        <v>Burlington Hydro Inc. 2015</v>
      </c>
      <c r="B290" t="s">
        <v>321</v>
      </c>
      <c r="C290">
        <v>2015</v>
      </c>
      <c r="D290" t="s">
        <v>17</v>
      </c>
      <c r="E290" t="s">
        <v>18</v>
      </c>
      <c r="F290">
        <v>0</v>
      </c>
      <c r="G290">
        <v>0</v>
      </c>
      <c r="H290">
        <v>0</v>
      </c>
      <c r="L290" s="2">
        <f t="shared" si="17"/>
        <v>2015</v>
      </c>
      <c r="M290" t="s">
        <v>322</v>
      </c>
      <c r="N290" s="3" cm="1">
        <f t="array" ref="N290">SUM(_xlfn._xlws.FILTER(row__2[Annual_Billings_-_USoA_4080_-_Dollars],$A$2:$A$3880=$M290))</f>
        <v>4659893</v>
      </c>
      <c r="O290" s="4">
        <v>11125</v>
      </c>
      <c r="P290" s="3">
        <f t="shared" si="16"/>
        <v>418.86678651685395</v>
      </c>
      <c r="Q290" s="5">
        <v>-4.6326697506329098E-3</v>
      </c>
      <c r="R290" s="6">
        <f t="shared" si="15"/>
        <v>1.856699204381443E-3</v>
      </c>
      <c r="S290" s="6">
        <v>0.41860465116279066</v>
      </c>
      <c r="T290" s="6"/>
    </row>
    <row r="291" spans="1:20">
      <c r="A291" t="str">
        <f>row__2[[#This Row],[Company_Name]]&amp;" "&amp;row__2[[#This Row],[Year]]</f>
        <v>Burlington Hydro Inc. 2015</v>
      </c>
      <c r="B291" t="s">
        <v>321</v>
      </c>
      <c r="C291">
        <v>2015</v>
      </c>
      <c r="D291" t="s">
        <v>17</v>
      </c>
      <c r="E291" t="s">
        <v>20</v>
      </c>
      <c r="F291">
        <v>0</v>
      </c>
      <c r="G291">
        <v>0</v>
      </c>
      <c r="H291">
        <v>0</v>
      </c>
      <c r="L291" s="2">
        <f t="shared" si="17"/>
        <v>2016</v>
      </c>
      <c r="M291" t="s">
        <v>323</v>
      </c>
      <c r="N291" s="3" cm="1">
        <f t="array" ref="N291">SUM(_xlfn._xlws.FILTER(row__2[Annual_Billings_-_USoA_4080_-_Dollars],$A$2:$A$3880=$M291))</f>
        <v>4810913.91</v>
      </c>
      <c r="O291" s="4">
        <v>11376</v>
      </c>
      <c r="P291" s="3">
        <f t="shared" si="16"/>
        <v>422.90030854430381</v>
      </c>
      <c r="Q291" s="5">
        <v>-1.91976958642587E-2</v>
      </c>
      <c r="R291" s="6">
        <f t="shared" si="15"/>
        <v>1.882620218109893E-3</v>
      </c>
      <c r="S291" s="6">
        <v>0.40828402366863903</v>
      </c>
      <c r="T291" s="6"/>
    </row>
    <row r="292" spans="1:20">
      <c r="A292" t="str">
        <f>row__2[[#This Row],[Company_Name]]&amp;" "&amp;row__2[[#This Row],[Year]]</f>
        <v>Burlington Hydro Inc. 2015</v>
      </c>
      <c r="B292" t="s">
        <v>321</v>
      </c>
      <c r="C292">
        <v>2015</v>
      </c>
      <c r="D292" t="s">
        <v>17</v>
      </c>
      <c r="E292" t="s">
        <v>22</v>
      </c>
      <c r="F292">
        <v>229170.75</v>
      </c>
      <c r="G292">
        <v>9918768</v>
      </c>
      <c r="H292">
        <v>27667</v>
      </c>
      <c r="L292" s="2">
        <f t="shared" si="17"/>
        <v>2017</v>
      </c>
      <c r="M292" t="s">
        <v>324</v>
      </c>
      <c r="N292" s="3" cm="1">
        <f t="array" ref="N292">SUM(_xlfn._xlws.FILTER(row__2[Annual_Billings_-_USoA_4080_-_Dollars],$A$2:$A$3880=$M292))</f>
        <v>4984356.67</v>
      </c>
      <c r="O292" s="4">
        <v>11521</v>
      </c>
      <c r="P292" s="3">
        <f t="shared" si="16"/>
        <v>432.63229493967538</v>
      </c>
      <c r="Q292" s="5">
        <v>4.4969587563954702E-3</v>
      </c>
      <c r="R292" s="6">
        <f t="shared" si="15"/>
        <v>1.8897960690076562E-3</v>
      </c>
      <c r="S292" s="6">
        <v>0.35064935064935066</v>
      </c>
      <c r="T292" s="6"/>
    </row>
    <row r="293" spans="1:20">
      <c r="A293" t="str">
        <f>row__2[[#This Row],[Company_Name]]&amp;" "&amp;row__2[[#This Row],[Year]]</f>
        <v>Burlington Hydro Inc. 2015</v>
      </c>
      <c r="B293" t="s">
        <v>321</v>
      </c>
      <c r="C293">
        <v>2015</v>
      </c>
      <c r="D293" t="s">
        <v>17</v>
      </c>
      <c r="E293" t="s">
        <v>24</v>
      </c>
      <c r="F293">
        <v>109588.3</v>
      </c>
      <c r="G293">
        <v>3091043</v>
      </c>
      <c r="H293">
        <v>0</v>
      </c>
      <c r="L293" s="2">
        <f t="shared" si="17"/>
        <v>2018</v>
      </c>
      <c r="M293" t="s">
        <v>325</v>
      </c>
      <c r="N293" s="3" cm="1">
        <f t="array" ref="N293">SUM(_xlfn._xlws.FILTER(row__2[Annual_Billings_-_USoA_4080_-_Dollars],$A$2:$A$3880=$M293))</f>
        <v>5149185.16</v>
      </c>
      <c r="O293" s="4">
        <v>11648</v>
      </c>
      <c r="P293" s="3">
        <f t="shared" si="16"/>
        <v>442.06603365384615</v>
      </c>
      <c r="Q293" s="5">
        <v>7.6232651902575204E-3</v>
      </c>
      <c r="R293" s="6">
        <f t="shared" si="15"/>
        <v>1.8931421381129104E-3</v>
      </c>
      <c r="S293" s="6">
        <v>0.35483870967741937</v>
      </c>
      <c r="T293" s="6"/>
    </row>
    <row r="294" spans="1:20">
      <c r="A294" t="str">
        <f>row__2[[#This Row],[Company_Name]]&amp;" "&amp;row__2[[#This Row],[Year]]</f>
        <v>Burlington Hydro Inc. 2015</v>
      </c>
      <c r="B294" t="s">
        <v>321</v>
      </c>
      <c r="C294">
        <v>2015</v>
      </c>
      <c r="D294" t="s">
        <v>8</v>
      </c>
      <c r="E294" t="s">
        <v>26</v>
      </c>
      <c r="F294">
        <v>3881113.64</v>
      </c>
      <c r="G294">
        <v>168383559</v>
      </c>
      <c r="H294">
        <v>1615</v>
      </c>
      <c r="L294" s="2">
        <f t="shared" si="17"/>
        <v>2019</v>
      </c>
      <c r="M294" t="s">
        <v>326</v>
      </c>
      <c r="N294" s="3" cm="1">
        <f t="array" ref="N294">SUM(_xlfn._xlws.FILTER(row__2[Annual_Billings_-_USoA_4080_-_Dollars],$A$2:$A$3880=$M294))</f>
        <v>5445443.2700000005</v>
      </c>
      <c r="O294" s="4">
        <v>11736</v>
      </c>
      <c r="P294" s="3">
        <f t="shared" si="16"/>
        <v>463.99482532379011</v>
      </c>
      <c r="Q294" s="5">
        <v>5.4026566360278701E-2</v>
      </c>
      <c r="R294" s="6">
        <f t="shared" si="15"/>
        <v>1.8930623041065226E-3</v>
      </c>
      <c r="S294" s="6">
        <v>0.36305732484076436</v>
      </c>
      <c r="T294" s="6"/>
    </row>
    <row r="295" spans="1:20">
      <c r="A295" t="str">
        <f>row__2[[#This Row],[Company_Name]]&amp;" "&amp;row__2[[#This Row],[Year]]</f>
        <v>Burlington Hydro Inc. 2015</v>
      </c>
      <c r="B295" t="s">
        <v>321</v>
      </c>
      <c r="C295">
        <v>2015</v>
      </c>
      <c r="D295" t="s">
        <v>8</v>
      </c>
      <c r="E295" t="s">
        <v>28</v>
      </c>
      <c r="F295">
        <v>7098025.5999999996</v>
      </c>
      <c r="G295">
        <v>901690816</v>
      </c>
      <c r="H295">
        <v>2390335</v>
      </c>
      <c r="L295" s="2">
        <f t="shared" si="17"/>
        <v>2020</v>
      </c>
      <c r="M295" t="s">
        <v>327</v>
      </c>
      <c r="N295" s="3" cm="1">
        <f t="array" ref="N295">SUM(_xlfn._xlws.FILTER(row__2[Annual_Billings_-_USoA_4080_-_Dollars],$A$2:$A$3880=$M295))</f>
        <v>-5944166.0299999993</v>
      </c>
      <c r="O295" s="4">
        <v>11811</v>
      </c>
      <c r="P295" s="3">
        <f t="shared" si="16"/>
        <v>-503.2737304207941</v>
      </c>
      <c r="Q295" s="5">
        <v>-1.18059279567405E-2</v>
      </c>
      <c r="R295" s="6">
        <f t="shared" si="15"/>
        <v>1.8897122280748743E-3</v>
      </c>
      <c r="S295" s="6">
        <v>0.39393939393939398</v>
      </c>
      <c r="T295" s="6"/>
    </row>
    <row r="296" spans="1:20">
      <c r="A296" t="str">
        <f>row__2[[#This Row],[Company_Name]]&amp;" "&amp;row__2[[#This Row],[Year]]</f>
        <v>Burlington Hydro Inc. 2015</v>
      </c>
      <c r="B296" t="s">
        <v>321</v>
      </c>
      <c r="C296">
        <v>2015</v>
      </c>
      <c r="D296" t="s">
        <v>8</v>
      </c>
      <c r="E296" t="s">
        <v>30</v>
      </c>
      <c r="F296">
        <v>0</v>
      </c>
      <c r="G296">
        <v>0</v>
      </c>
      <c r="H296">
        <v>0</v>
      </c>
      <c r="L296" s="2">
        <f t="shared" si="17"/>
        <v>2021</v>
      </c>
      <c r="M296" t="s">
        <v>328</v>
      </c>
      <c r="N296" s="3" cm="1">
        <f t="array" ref="N296">SUM(_xlfn._xlws.FILTER(row__2[Annual_Billings_-_USoA_4080_-_Dollars],$A$2:$A$3880=$M296))</f>
        <v>-5538822.8499999996</v>
      </c>
      <c r="O296" s="4">
        <v>12030</v>
      </c>
      <c r="P296" s="3">
        <f t="shared" si="16"/>
        <v>-460.41752701579384</v>
      </c>
      <c r="Q296" s="5">
        <v>-2.14320988812155E-2</v>
      </c>
      <c r="R296" s="6">
        <f t="shared" si="15"/>
        <v>1.9111094236440298E-3</v>
      </c>
      <c r="S296" s="6">
        <v>0.39759036144578314</v>
      </c>
      <c r="T296" s="6"/>
    </row>
    <row r="297" spans="1:20">
      <c r="A297" t="str">
        <f>row__2[[#This Row],[Company_Name]]&amp;" "&amp;row__2[[#This Row],[Year]]</f>
        <v>Burlington Hydro Inc. 2015</v>
      </c>
      <c r="B297" t="s">
        <v>321</v>
      </c>
      <c r="C297">
        <v>2015</v>
      </c>
      <c r="D297" t="s">
        <v>8</v>
      </c>
      <c r="E297" t="s">
        <v>32</v>
      </c>
      <c r="F297">
        <v>17515273.34</v>
      </c>
      <c r="G297">
        <v>529430951</v>
      </c>
      <c r="H297">
        <v>0</v>
      </c>
      <c r="L297" s="2">
        <f t="shared" si="17"/>
        <v>2022</v>
      </c>
      <c r="M297" t="s">
        <v>329</v>
      </c>
      <c r="N297" s="3" cm="1">
        <f t="array" ref="N297">SUM(_xlfn._xlws.FILTER(row__2[Annual_Billings_-_USoA_4080_-_Dollars],$A$2:$A$3880=$M297))</f>
        <v>5567735.2300000004</v>
      </c>
      <c r="O297" s="4">
        <v>12137</v>
      </c>
      <c r="P297" s="3">
        <f t="shared" si="16"/>
        <v>458.74064678256576</v>
      </c>
      <c r="Q297" s="5">
        <v>-1.8564267790419601E-3</v>
      </c>
      <c r="R297" s="6">
        <f t="shared" si="15"/>
        <v>1.9104387209111424E-3</v>
      </c>
      <c r="S297" s="6" t="s">
        <v>515</v>
      </c>
      <c r="T297" s="6"/>
    </row>
    <row r="298" spans="1:20">
      <c r="A298" t="str">
        <f>row__2[[#This Row],[Company_Name]]&amp;" "&amp;row__2[[#This Row],[Year]]</f>
        <v>Burlington Hydro Inc. 2015</v>
      </c>
      <c r="B298" t="s">
        <v>321</v>
      </c>
      <c r="C298">
        <v>2015</v>
      </c>
      <c r="D298" t="s">
        <v>8</v>
      </c>
      <c r="E298" t="s">
        <v>34</v>
      </c>
      <c r="F298">
        <v>0</v>
      </c>
      <c r="G298">
        <v>0</v>
      </c>
      <c r="H298">
        <v>0</v>
      </c>
      <c r="L298" s="2">
        <f t="shared" si="17"/>
        <v>2015</v>
      </c>
      <c r="M298" t="s">
        <v>330</v>
      </c>
      <c r="N298" s="3" cm="1">
        <f t="array" ref="N298">SUM(_xlfn._xlws.FILTER(row__2[Annual_Billings_-_USoA_4080_-_Dollars],$A$2:$A$3880=$M298))</f>
        <v>13317002.050000001</v>
      </c>
      <c r="O298" s="4">
        <v>34253</v>
      </c>
      <c r="P298" s="3">
        <f t="shared" si="16"/>
        <v>388.78352407088431</v>
      </c>
      <c r="Q298" s="5">
        <v>1.7605968790601001E-2</v>
      </c>
      <c r="R298" s="6">
        <f t="shared" si="15"/>
        <v>5.7166308177687697E-3</v>
      </c>
      <c r="S298" s="6">
        <v>0.4845360824742268</v>
      </c>
      <c r="T298" s="6"/>
    </row>
    <row r="299" spans="1:20">
      <c r="A299" t="str">
        <f>row__2[[#This Row],[Company_Name]]&amp;" "&amp;row__2[[#This Row],[Year]]</f>
        <v>Burlington Hydro Inc. 2016</v>
      </c>
      <c r="B299" t="s">
        <v>321</v>
      </c>
      <c r="C299">
        <v>2016</v>
      </c>
      <c r="D299" t="s">
        <v>17</v>
      </c>
      <c r="E299" t="s">
        <v>18</v>
      </c>
      <c r="F299">
        <v>0</v>
      </c>
      <c r="G299">
        <v>0</v>
      </c>
      <c r="H299">
        <v>0</v>
      </c>
      <c r="L299" s="2">
        <f t="shared" si="17"/>
        <v>2016</v>
      </c>
      <c r="M299" t="s">
        <v>331</v>
      </c>
      <c r="N299" s="3" cm="1">
        <f t="array" ref="N299">SUM(_xlfn._xlws.FILTER(row__2[Annual_Billings_-_USoA_4080_-_Dollars],$A$2:$A$3880=$M299))</f>
        <v>13233395.76</v>
      </c>
      <c r="O299" s="4">
        <v>34343</v>
      </c>
      <c r="P299" s="3">
        <f t="shared" si="16"/>
        <v>385.33022042337592</v>
      </c>
      <c r="Q299" s="5">
        <v>-4.7971299054671897E-3</v>
      </c>
      <c r="R299" s="6">
        <f t="shared" si="15"/>
        <v>5.6834411173125928E-3</v>
      </c>
      <c r="S299" s="6">
        <v>0.48717948717948717</v>
      </c>
      <c r="T299" s="6"/>
    </row>
    <row r="300" spans="1:20">
      <c r="A300" t="str">
        <f>row__2[[#This Row],[Company_Name]]&amp;" "&amp;row__2[[#This Row],[Year]]</f>
        <v>Burlington Hydro Inc. 2016</v>
      </c>
      <c r="B300" t="s">
        <v>321</v>
      </c>
      <c r="C300">
        <v>2016</v>
      </c>
      <c r="D300" t="s">
        <v>17</v>
      </c>
      <c r="E300" t="s">
        <v>20</v>
      </c>
      <c r="F300">
        <v>0</v>
      </c>
      <c r="G300">
        <v>0</v>
      </c>
      <c r="H300">
        <v>0</v>
      </c>
      <c r="L300" s="2">
        <f t="shared" si="17"/>
        <v>2017</v>
      </c>
      <c r="M300" t="s">
        <v>332</v>
      </c>
      <c r="N300" s="3" cm="1">
        <f t="array" ref="N300">SUM(_xlfn._xlws.FILTER(row__2[Annual_Billings_-_USoA_4080_-_Dollars],$A$2:$A$3880=$M300))</f>
        <v>13538262.059999999</v>
      </c>
      <c r="O300" s="4">
        <v>34387</v>
      </c>
      <c r="P300" s="3">
        <f t="shared" si="16"/>
        <v>393.70291272864739</v>
      </c>
      <c r="Q300" s="5">
        <v>-1.1871431763469701E-2</v>
      </c>
      <c r="R300" s="6">
        <f t="shared" si="15"/>
        <v>5.6405188286577793E-3</v>
      </c>
      <c r="S300" s="6">
        <v>0.50248756218905477</v>
      </c>
      <c r="T300" s="6"/>
    </row>
    <row r="301" spans="1:20">
      <c r="A301" t="str">
        <f>row__2[[#This Row],[Company_Name]]&amp;" "&amp;row__2[[#This Row],[Year]]</f>
        <v>Burlington Hydro Inc. 2016</v>
      </c>
      <c r="B301" t="s">
        <v>321</v>
      </c>
      <c r="C301">
        <v>2016</v>
      </c>
      <c r="D301" t="s">
        <v>17</v>
      </c>
      <c r="E301" t="s">
        <v>22</v>
      </c>
      <c r="F301">
        <v>233243.25</v>
      </c>
      <c r="G301">
        <v>9945983</v>
      </c>
      <c r="H301">
        <v>27658</v>
      </c>
      <c r="L301" s="2">
        <f t="shared" si="17"/>
        <v>2018</v>
      </c>
      <c r="M301" t="s">
        <v>333</v>
      </c>
      <c r="N301" s="3" cm="1">
        <f t="array" ref="N301">SUM(_xlfn._xlws.FILTER(row__2[Annual_Billings_-_USoA_4080_-_Dollars],$A$2:$A$3880=$M301))</f>
        <v>13956053.890000001</v>
      </c>
      <c r="O301" s="4">
        <v>34455</v>
      </c>
      <c r="P301" s="3">
        <f t="shared" si="16"/>
        <v>405.0516293716442</v>
      </c>
      <c r="Q301" s="5">
        <v>4.2406042238099899E-3</v>
      </c>
      <c r="R301" s="6">
        <f t="shared" si="15"/>
        <v>5.5999495508825834E-3</v>
      </c>
      <c r="S301" s="6">
        <v>0.5</v>
      </c>
      <c r="T301" s="6"/>
    </row>
    <row r="302" spans="1:20">
      <c r="A302" t="str">
        <f>row__2[[#This Row],[Company_Name]]&amp;" "&amp;row__2[[#This Row],[Year]]</f>
        <v>Burlington Hydro Inc. 2016</v>
      </c>
      <c r="B302" t="s">
        <v>321</v>
      </c>
      <c r="C302">
        <v>2016</v>
      </c>
      <c r="D302" t="s">
        <v>17</v>
      </c>
      <c r="E302" t="s">
        <v>24</v>
      </c>
      <c r="F302">
        <v>111960.35</v>
      </c>
      <c r="G302">
        <v>3115068</v>
      </c>
      <c r="H302">
        <v>0</v>
      </c>
      <c r="L302" s="2">
        <f t="shared" si="17"/>
        <v>2019</v>
      </c>
      <c r="M302" t="s">
        <v>334</v>
      </c>
      <c r="N302" s="3" cm="1">
        <f t="array" ref="N302">SUM(_xlfn._xlws.FILTER(row__2[Annual_Billings_-_USoA_4080_-_Dollars],$A$2:$A$3880=$M302))</f>
        <v>13920478.310000001</v>
      </c>
      <c r="O302" s="4">
        <v>34430</v>
      </c>
      <c r="P302" s="3">
        <f t="shared" si="16"/>
        <v>404.31246906767353</v>
      </c>
      <c r="Q302" s="5">
        <v>-4.3327002696555698E-2</v>
      </c>
      <c r="R302" s="6">
        <f t="shared" si="15"/>
        <v>5.5536924957726285E-3</v>
      </c>
      <c r="S302" s="6">
        <v>0.50738916256157629</v>
      </c>
      <c r="T302" s="6"/>
    </row>
    <row r="303" spans="1:20">
      <c r="A303" t="str">
        <f>row__2[[#This Row],[Company_Name]]&amp;" "&amp;row__2[[#This Row],[Year]]</f>
        <v>Burlington Hydro Inc. 2016</v>
      </c>
      <c r="B303" t="s">
        <v>321</v>
      </c>
      <c r="C303">
        <v>2016</v>
      </c>
      <c r="D303" t="s">
        <v>8</v>
      </c>
      <c r="E303" t="s">
        <v>26</v>
      </c>
      <c r="F303">
        <v>3930050.9</v>
      </c>
      <c r="G303">
        <v>168159643</v>
      </c>
      <c r="H303">
        <v>4879</v>
      </c>
      <c r="L303" s="2">
        <f t="shared" si="17"/>
        <v>2020</v>
      </c>
      <c r="M303" t="s">
        <v>335</v>
      </c>
      <c r="N303" s="3" cm="1">
        <f t="array" ref="N303">SUM(_xlfn._xlws.FILTER(row__2[Annual_Billings_-_USoA_4080_-_Dollars],$A$2:$A$3880=$M303))</f>
        <v>13928756.24</v>
      </c>
      <c r="O303" s="4">
        <v>34499</v>
      </c>
      <c r="P303" s="3">
        <f t="shared" si="16"/>
        <v>403.74376764543899</v>
      </c>
      <c r="Q303" s="5">
        <v>-5.5107377792896803E-2</v>
      </c>
      <c r="R303" s="6">
        <f t="shared" si="15"/>
        <v>5.5197004619723213E-3</v>
      </c>
      <c r="S303" s="6">
        <v>0.53271028037383183</v>
      </c>
      <c r="T303" s="6"/>
    </row>
    <row r="304" spans="1:20">
      <c r="A304" t="str">
        <f>row__2[[#This Row],[Company_Name]]&amp;" "&amp;row__2[[#This Row],[Year]]</f>
        <v>Burlington Hydro Inc. 2016</v>
      </c>
      <c r="B304" t="s">
        <v>321</v>
      </c>
      <c r="C304">
        <v>2016</v>
      </c>
      <c r="D304" t="s">
        <v>8</v>
      </c>
      <c r="E304" t="s">
        <v>28</v>
      </c>
      <c r="F304">
        <v>7319540.1500000004</v>
      </c>
      <c r="G304">
        <v>913512381</v>
      </c>
      <c r="H304">
        <v>2419150</v>
      </c>
      <c r="L304" s="2">
        <f t="shared" si="17"/>
        <v>2021</v>
      </c>
      <c r="M304" t="s">
        <v>336</v>
      </c>
      <c r="N304" s="3" cm="1">
        <f t="array" ref="N304">SUM(_xlfn._xlws.FILTER(row__2[Annual_Billings_-_USoA_4080_-_Dollars],$A$2:$A$3880=$M304))</f>
        <v>16373496.030000001</v>
      </c>
      <c r="O304" s="4">
        <v>34349</v>
      </c>
      <c r="P304" s="3">
        <f t="shared" si="16"/>
        <v>476.68042825118641</v>
      </c>
      <c r="Q304" s="5">
        <v>-7.5985618792014801E-3</v>
      </c>
      <c r="R304" s="6">
        <f t="shared" si="15"/>
        <v>5.4567495920821926E-3</v>
      </c>
      <c r="S304" s="6">
        <v>0.51219512195121952</v>
      </c>
      <c r="T304" s="6"/>
    </row>
    <row r="305" spans="1:20">
      <c r="A305" t="str">
        <f>row__2[[#This Row],[Company_Name]]&amp;" "&amp;row__2[[#This Row],[Year]]</f>
        <v>Burlington Hydro Inc. 2016</v>
      </c>
      <c r="B305" t="s">
        <v>321</v>
      </c>
      <c r="C305">
        <v>2016</v>
      </c>
      <c r="D305" t="s">
        <v>8</v>
      </c>
      <c r="E305" t="s">
        <v>30</v>
      </c>
      <c r="F305">
        <v>0</v>
      </c>
      <c r="G305">
        <v>0</v>
      </c>
      <c r="H305">
        <v>0</v>
      </c>
      <c r="L305" s="2">
        <f t="shared" si="17"/>
        <v>2022</v>
      </c>
      <c r="M305" t="s">
        <v>337</v>
      </c>
      <c r="N305" s="3" cm="1">
        <f t="array" ref="N305">SUM(_xlfn._xlws.FILTER(row__2[Annual_Billings_-_USoA_4080_-_Dollars],$A$2:$A$3880=$M305))</f>
        <v>16306899.41</v>
      </c>
      <c r="O305" s="4">
        <v>33874</v>
      </c>
      <c r="P305" s="3">
        <f t="shared" si="16"/>
        <v>481.39869545964456</v>
      </c>
      <c r="Q305" s="5">
        <v>7.5148115648455902E-3</v>
      </c>
      <c r="R305" s="6">
        <f t="shared" si="15"/>
        <v>5.3319767019975317E-3</v>
      </c>
      <c r="S305" s="6" t="s">
        <v>515</v>
      </c>
      <c r="T305" s="6"/>
    </row>
    <row r="306" spans="1:20">
      <c r="A306" t="str">
        <f>row__2[[#This Row],[Company_Name]]&amp;" "&amp;row__2[[#This Row],[Year]]</f>
        <v>Burlington Hydro Inc. 2016</v>
      </c>
      <c r="B306" t="s">
        <v>321</v>
      </c>
      <c r="C306">
        <v>2016</v>
      </c>
      <c r="D306" t="s">
        <v>8</v>
      </c>
      <c r="E306" t="s">
        <v>32</v>
      </c>
      <c r="F306">
        <v>17965125.66</v>
      </c>
      <c r="G306">
        <v>543441721</v>
      </c>
      <c r="H306">
        <v>0</v>
      </c>
      <c r="L306" s="2">
        <f t="shared" si="17"/>
        <v>2015</v>
      </c>
      <c r="M306" t="s">
        <v>338</v>
      </c>
      <c r="N306" s="3" cm="1">
        <f t="array" ref="N306">SUM(_xlfn._xlws.FILTER(row__2[Annual_Billings_-_USoA_4080_-_Dollars],$A$2:$A$3880=$M306))</f>
        <v>2981116</v>
      </c>
      <c r="O306" s="4">
        <v>7748</v>
      </c>
      <c r="P306" s="3">
        <f t="shared" si="16"/>
        <v>384.75942178626741</v>
      </c>
      <c r="Q306" s="5">
        <v>-2.7798634671127299E-2</v>
      </c>
      <c r="R306" s="6">
        <f t="shared" si="15"/>
        <v>1.2930971178020153E-3</v>
      </c>
      <c r="S306" s="6">
        <v>0.60317460317460314</v>
      </c>
      <c r="T306" s="6"/>
    </row>
    <row r="307" spans="1:20">
      <c r="A307" t="str">
        <f>row__2[[#This Row],[Company_Name]]&amp;" "&amp;row__2[[#This Row],[Year]]</f>
        <v>Burlington Hydro Inc. 2016</v>
      </c>
      <c r="B307" t="s">
        <v>321</v>
      </c>
      <c r="C307">
        <v>2016</v>
      </c>
      <c r="D307" t="s">
        <v>8</v>
      </c>
      <c r="E307" t="s">
        <v>34</v>
      </c>
      <c r="F307">
        <v>0</v>
      </c>
      <c r="G307">
        <v>0</v>
      </c>
      <c r="H307">
        <v>0</v>
      </c>
      <c r="L307" s="2">
        <f t="shared" si="17"/>
        <v>2016</v>
      </c>
      <c r="M307" t="s">
        <v>339</v>
      </c>
      <c r="N307" s="3" cm="1">
        <f t="array" ref="N307">SUM(_xlfn._xlws.FILTER(row__2[Annual_Billings_-_USoA_4080_-_Dollars],$A$2:$A$3880=$M307))</f>
        <v>2983601</v>
      </c>
      <c r="O307" s="4">
        <v>7680</v>
      </c>
      <c r="P307" s="3">
        <f t="shared" si="16"/>
        <v>388.48971354166667</v>
      </c>
      <c r="Q307" s="5">
        <v>-5.53926691679891E-2</v>
      </c>
      <c r="R307" s="6">
        <f t="shared" si="15"/>
        <v>1.2709672358547802E-3</v>
      </c>
      <c r="S307" s="6">
        <v>0.58677685950413216</v>
      </c>
      <c r="T307" s="6"/>
    </row>
    <row r="308" spans="1:20">
      <c r="A308" t="str">
        <f>row__2[[#This Row],[Company_Name]]&amp;" "&amp;row__2[[#This Row],[Year]]</f>
        <v>Burlington Hydro Inc. 2017</v>
      </c>
      <c r="B308" t="s">
        <v>321</v>
      </c>
      <c r="C308">
        <v>2017</v>
      </c>
      <c r="D308" t="s">
        <v>17</v>
      </c>
      <c r="E308" t="s">
        <v>18</v>
      </c>
      <c r="F308">
        <v>0</v>
      </c>
      <c r="G308">
        <v>0</v>
      </c>
      <c r="H308">
        <v>0</v>
      </c>
      <c r="L308" s="2">
        <f t="shared" si="17"/>
        <v>2017</v>
      </c>
      <c r="M308" t="s">
        <v>340</v>
      </c>
      <c r="N308" s="3" cm="1">
        <f t="array" ref="N308">SUM(_xlfn._xlws.FILTER(row__2[Annual_Billings_-_USoA_4080_-_Dollars],$A$2:$A$3880=$M308))</f>
        <v>3212193</v>
      </c>
      <c r="O308" s="4">
        <v>7653</v>
      </c>
      <c r="P308" s="3">
        <f t="shared" si="16"/>
        <v>419.72990983927872</v>
      </c>
      <c r="Q308" s="5">
        <v>-2.5374513768115801E-2</v>
      </c>
      <c r="R308" s="6">
        <f t="shared" si="15"/>
        <v>1.2553258672090611E-3</v>
      </c>
      <c r="S308" s="6">
        <v>0.50980392156862742</v>
      </c>
      <c r="T308" s="6"/>
    </row>
    <row r="309" spans="1:20">
      <c r="A309" t="str">
        <f>row__2[[#This Row],[Company_Name]]&amp;" "&amp;row__2[[#This Row],[Year]]</f>
        <v>Burlington Hydro Inc. 2017</v>
      </c>
      <c r="B309" t="s">
        <v>321</v>
      </c>
      <c r="C309">
        <v>2017</v>
      </c>
      <c r="D309" t="s">
        <v>17</v>
      </c>
      <c r="E309" t="s">
        <v>20</v>
      </c>
      <c r="F309">
        <v>0</v>
      </c>
      <c r="G309">
        <v>0</v>
      </c>
      <c r="H309">
        <v>0</v>
      </c>
      <c r="L309" s="2">
        <f t="shared" si="17"/>
        <v>2018</v>
      </c>
      <c r="M309" t="s">
        <v>341</v>
      </c>
      <c r="N309" s="3" cm="1">
        <f t="array" ref="N309">SUM(_xlfn._xlws.FILTER(row__2[Annual_Billings_-_USoA_4080_-_Dollars],$A$2:$A$3880=$M309))</f>
        <v>3365393</v>
      </c>
      <c r="O309" s="4">
        <v>7652</v>
      </c>
      <c r="P309" s="3">
        <f t="shared" si="16"/>
        <v>439.80567171981181</v>
      </c>
      <c r="Q309" s="5">
        <v>1.190503418574E-2</v>
      </c>
      <c r="R309" s="6">
        <f t="shared" si="15"/>
        <v>1.2436747631215652E-3</v>
      </c>
      <c r="S309" s="6">
        <v>0.5145631067961165</v>
      </c>
      <c r="T309" s="6"/>
    </row>
    <row r="310" spans="1:20">
      <c r="A310" t="str">
        <f>row__2[[#This Row],[Company_Name]]&amp;" "&amp;row__2[[#This Row],[Year]]</f>
        <v>Burlington Hydro Inc. 2017</v>
      </c>
      <c r="B310" t="s">
        <v>321</v>
      </c>
      <c r="C310">
        <v>2017</v>
      </c>
      <c r="D310" t="s">
        <v>17</v>
      </c>
      <c r="E310" t="s">
        <v>22</v>
      </c>
      <c r="F310">
        <v>235981.91</v>
      </c>
      <c r="G310">
        <v>9606332</v>
      </c>
      <c r="H310">
        <v>26971</v>
      </c>
      <c r="L310" s="2">
        <f t="shared" si="17"/>
        <v>2019</v>
      </c>
      <c r="M310" t="s">
        <v>342</v>
      </c>
      <c r="N310" s="3" cm="1">
        <f t="array" ref="N310">SUM(_xlfn._xlws.FILTER(row__2[Annual_Billings_-_USoA_4080_-_Dollars],$A$2:$A$3880=$M310))</f>
        <v>3425250</v>
      </c>
      <c r="O310" s="4">
        <v>7710</v>
      </c>
      <c r="P310" s="3">
        <f t="shared" si="16"/>
        <v>444.26070038910507</v>
      </c>
      <c r="Q310" s="5">
        <v>2.13639232661571E-2</v>
      </c>
      <c r="R310" s="6">
        <f t="shared" si="15"/>
        <v>1.2436528940577103E-3</v>
      </c>
      <c r="S310" s="6">
        <v>0.47916666666666669</v>
      </c>
      <c r="T310" s="6"/>
    </row>
    <row r="311" spans="1:20">
      <c r="A311" t="str">
        <f>row__2[[#This Row],[Company_Name]]&amp;" "&amp;row__2[[#This Row],[Year]]</f>
        <v>Burlington Hydro Inc. 2017</v>
      </c>
      <c r="B311" t="s">
        <v>321</v>
      </c>
      <c r="C311">
        <v>2017</v>
      </c>
      <c r="D311" t="s">
        <v>17</v>
      </c>
      <c r="E311" t="s">
        <v>24</v>
      </c>
      <c r="F311">
        <v>114311.09</v>
      </c>
      <c r="G311">
        <v>3130312</v>
      </c>
      <c r="H311">
        <v>0</v>
      </c>
      <c r="L311" s="2">
        <f t="shared" si="17"/>
        <v>2020</v>
      </c>
      <c r="M311" t="s">
        <v>343</v>
      </c>
      <c r="N311" s="3" cm="1">
        <f t="array" ref="N311">SUM(_xlfn._xlws.FILTER(row__2[Annual_Billings_-_USoA_4080_-_Dollars],$A$2:$A$3880=$M311))</f>
        <v>3279059.1</v>
      </c>
      <c r="O311" s="4">
        <v>7662</v>
      </c>
      <c r="P311" s="3">
        <f t="shared" si="16"/>
        <v>427.96386061080659</v>
      </c>
      <c r="Q311" s="5">
        <v>2.1384742160968002E-3</v>
      </c>
      <c r="R311" s="6">
        <f t="shared" si="15"/>
        <v>1.2258890095258393E-3</v>
      </c>
      <c r="S311" s="6">
        <v>0.45652173913043481</v>
      </c>
      <c r="T311" s="6"/>
    </row>
    <row r="312" spans="1:20">
      <c r="A312" t="str">
        <f>row__2[[#This Row],[Company_Name]]&amp;" "&amp;row__2[[#This Row],[Year]]</f>
        <v>Burlington Hydro Inc. 2017</v>
      </c>
      <c r="B312" t="s">
        <v>321</v>
      </c>
      <c r="C312">
        <v>2017</v>
      </c>
      <c r="D312" t="s">
        <v>8</v>
      </c>
      <c r="E312" t="s">
        <v>26</v>
      </c>
      <c r="F312">
        <v>4177214.31</v>
      </c>
      <c r="G312">
        <v>165968773</v>
      </c>
      <c r="H312">
        <v>0</v>
      </c>
      <c r="L312" s="2">
        <f t="shared" si="17"/>
        <v>2021</v>
      </c>
      <c r="M312" t="s">
        <v>344</v>
      </c>
      <c r="N312" s="3" cm="1">
        <f t="array" ref="N312">SUM(_xlfn._xlws.FILTER(row__2[Annual_Billings_-_USoA_4080_-_Dollars],$A$2:$A$3880=$M312))</f>
        <v>3348462.27</v>
      </c>
      <c r="O312" s="4">
        <v>7667</v>
      </c>
      <c r="P312" s="3">
        <f t="shared" si="16"/>
        <v>436.73695969740447</v>
      </c>
      <c r="Q312" s="5">
        <v>1.70259234874733E-2</v>
      </c>
      <c r="R312" s="6">
        <f t="shared" si="15"/>
        <v>1.2179946759001477E-3</v>
      </c>
      <c r="S312" s="6">
        <v>0.45054945054945056</v>
      </c>
      <c r="T312" s="6"/>
    </row>
    <row r="313" spans="1:20">
      <c r="A313" t="str">
        <f>row__2[[#This Row],[Company_Name]]&amp;" "&amp;row__2[[#This Row],[Year]]</f>
        <v>Burlington Hydro Inc. 2017</v>
      </c>
      <c r="B313" t="s">
        <v>321</v>
      </c>
      <c r="C313">
        <v>2017</v>
      </c>
      <c r="D313" t="s">
        <v>8</v>
      </c>
      <c r="E313" t="s">
        <v>28</v>
      </c>
      <c r="F313">
        <v>7307782.0700000003</v>
      </c>
      <c r="G313">
        <v>878667071</v>
      </c>
      <c r="H313">
        <v>2376074</v>
      </c>
      <c r="L313" s="2">
        <f t="shared" si="17"/>
        <v>2022</v>
      </c>
      <c r="M313" t="s">
        <v>345</v>
      </c>
      <c r="N313" s="3" cm="1">
        <f t="array" ref="N313">SUM(_xlfn._xlws.FILTER(row__2[Annual_Billings_-_USoA_4080_-_Dollars],$A$2:$A$3880=$M313))</f>
        <v>3434730.64</v>
      </c>
      <c r="O313" s="4">
        <v>7673</v>
      </c>
      <c r="P313" s="3">
        <f t="shared" si="16"/>
        <v>447.63855597549849</v>
      </c>
      <c r="Q313" s="5">
        <v>2.76032302195746E-3</v>
      </c>
      <c r="R313" s="6">
        <f t="shared" si="15"/>
        <v>1.2077775649296529E-3</v>
      </c>
      <c r="S313" s="6" t="s">
        <v>515</v>
      </c>
      <c r="T313" s="6"/>
    </row>
    <row r="314" spans="1:20">
      <c r="A314" t="str">
        <f>row__2[[#This Row],[Company_Name]]&amp;" "&amp;row__2[[#This Row],[Year]]</f>
        <v>Burlington Hydro Inc. 2017</v>
      </c>
      <c r="B314" t="s">
        <v>321</v>
      </c>
      <c r="C314">
        <v>2017</v>
      </c>
      <c r="D314" t="s">
        <v>8</v>
      </c>
      <c r="E314" t="s">
        <v>30</v>
      </c>
      <c r="F314">
        <v>0</v>
      </c>
      <c r="G314">
        <v>0</v>
      </c>
      <c r="H314">
        <v>0</v>
      </c>
      <c r="L314" s="2">
        <f t="shared" si="17"/>
        <v>2015</v>
      </c>
      <c r="M314" t="s">
        <v>346</v>
      </c>
      <c r="N314" s="3" cm="1">
        <f t="array" ref="N314">SUM(_xlfn._xlws.FILTER(row__2[Annual_Billings_-_USoA_4080_-_Dollars],$A$2:$A$3880=$M314))</f>
        <v>37346970.730000004</v>
      </c>
      <c r="O314" s="4">
        <v>79468</v>
      </c>
      <c r="P314" s="3">
        <f t="shared" si="16"/>
        <v>469.96238397845678</v>
      </c>
      <c r="Q314" s="5">
        <v>-8.5294009140213204E-5</v>
      </c>
      <c r="R314" s="6">
        <f t="shared" si="15"/>
        <v>1.3262757067306473E-2</v>
      </c>
      <c r="S314" s="6">
        <v>0.51923076923076927</v>
      </c>
      <c r="T314" s="6"/>
    </row>
    <row r="315" spans="1:20">
      <c r="A315" t="str">
        <f>row__2[[#This Row],[Company_Name]]&amp;" "&amp;row__2[[#This Row],[Year]]</f>
        <v>Burlington Hydro Inc. 2017</v>
      </c>
      <c r="B315" t="s">
        <v>321</v>
      </c>
      <c r="C315">
        <v>2017</v>
      </c>
      <c r="D315" t="s">
        <v>8</v>
      </c>
      <c r="E315" t="s">
        <v>32</v>
      </c>
      <c r="F315">
        <v>18278640.649999999</v>
      </c>
      <c r="G315">
        <v>499660804</v>
      </c>
      <c r="H315">
        <v>0</v>
      </c>
      <c r="L315" s="2">
        <f t="shared" si="17"/>
        <v>2016</v>
      </c>
      <c r="M315" t="s">
        <v>347</v>
      </c>
      <c r="N315" s="3" cm="1">
        <f t="array" ref="N315">SUM(_xlfn._xlws.FILTER(row__2[Annual_Billings_-_USoA_4080_-_Dollars],$A$2:$A$3880=$M315))</f>
        <v>40372923.689999998</v>
      </c>
      <c r="O315" s="4">
        <v>81388</v>
      </c>
      <c r="P315" s="3">
        <f t="shared" si="16"/>
        <v>496.05499201356463</v>
      </c>
      <c r="Q315" s="5">
        <v>1.3505231129134499E-2</v>
      </c>
      <c r="R315" s="6">
        <f t="shared" si="15"/>
        <v>1.346894288955063E-2</v>
      </c>
      <c r="S315" s="6">
        <v>0.5145631067961165</v>
      </c>
      <c r="T315" s="6"/>
    </row>
    <row r="316" spans="1:20">
      <c r="A316" t="str">
        <f>row__2[[#This Row],[Company_Name]]&amp;" "&amp;row__2[[#This Row],[Year]]</f>
        <v>Burlington Hydro Inc. 2017</v>
      </c>
      <c r="B316" t="s">
        <v>321</v>
      </c>
      <c r="C316">
        <v>2017</v>
      </c>
      <c r="D316" t="s">
        <v>8</v>
      </c>
      <c r="E316" t="s">
        <v>34</v>
      </c>
      <c r="F316">
        <v>0</v>
      </c>
      <c r="G316">
        <v>0</v>
      </c>
      <c r="H316">
        <v>0</v>
      </c>
      <c r="L316" s="2">
        <f t="shared" si="17"/>
        <v>2017</v>
      </c>
      <c r="M316" t="s">
        <v>348</v>
      </c>
      <c r="N316" s="3" cm="1">
        <f t="array" ref="N316">SUM(_xlfn._xlws.FILTER(row__2[Annual_Billings_-_USoA_4080_-_Dollars],$A$2:$A$3880=$M316))</f>
        <v>38898364.149590001</v>
      </c>
      <c r="O316" s="4">
        <v>83069</v>
      </c>
      <c r="P316" s="3">
        <f t="shared" si="16"/>
        <v>468.26570862283165</v>
      </c>
      <c r="Q316" s="5">
        <v>3.34709451342677E-3</v>
      </c>
      <c r="R316" s="6">
        <f t="shared" si="15"/>
        <v>1.3625854496692734E-2</v>
      </c>
      <c r="S316" s="6">
        <v>0.50495049504950495</v>
      </c>
      <c r="T316" s="6"/>
    </row>
    <row r="317" spans="1:20">
      <c r="A317" t="str">
        <f>row__2[[#This Row],[Company_Name]]&amp;" "&amp;row__2[[#This Row],[Year]]</f>
        <v>Burlington Hydro Inc. 2018</v>
      </c>
      <c r="B317" t="s">
        <v>321</v>
      </c>
      <c r="C317">
        <v>2018</v>
      </c>
      <c r="D317" t="s">
        <v>17</v>
      </c>
      <c r="E317" t="s">
        <v>18</v>
      </c>
      <c r="F317">
        <v>0</v>
      </c>
      <c r="G317">
        <v>0</v>
      </c>
      <c r="H317">
        <v>0</v>
      </c>
      <c r="L317" s="2">
        <f t="shared" si="17"/>
        <v>2018</v>
      </c>
      <c r="M317" t="s">
        <v>349</v>
      </c>
      <c r="N317" s="3" cm="1">
        <f t="array" ref="N317">SUM(_xlfn._xlws.FILTER(row__2[Annual_Billings_-_USoA_4080_-_Dollars],$A$2:$A$3880=$M317))</f>
        <v>40900144.520850003</v>
      </c>
      <c r="O317" s="4">
        <v>84686</v>
      </c>
      <c r="P317" s="3">
        <f t="shared" si="16"/>
        <v>482.96229035318709</v>
      </c>
      <c r="Q317" s="5">
        <v>1.29157901430406E-2</v>
      </c>
      <c r="R317" s="6">
        <f t="shared" si="15"/>
        <v>1.3763962492121388E-2</v>
      </c>
      <c r="S317" s="6">
        <v>0.48717948717948717</v>
      </c>
      <c r="T317" s="6"/>
    </row>
    <row r="318" spans="1:20">
      <c r="A318" t="str">
        <f>row__2[[#This Row],[Company_Name]]&amp;" "&amp;row__2[[#This Row],[Year]]</f>
        <v>Burlington Hydro Inc. 2018</v>
      </c>
      <c r="B318" t="s">
        <v>321</v>
      </c>
      <c r="C318">
        <v>2018</v>
      </c>
      <c r="D318" t="s">
        <v>17</v>
      </c>
      <c r="E318" t="s">
        <v>20</v>
      </c>
      <c r="F318">
        <v>0</v>
      </c>
      <c r="G318">
        <v>0</v>
      </c>
      <c r="H318">
        <v>0</v>
      </c>
      <c r="L318" s="2">
        <f t="shared" si="17"/>
        <v>2019</v>
      </c>
      <c r="M318" t="s">
        <v>350</v>
      </c>
      <c r="N318" s="3" cm="1">
        <f t="array" ref="N318">SUM(_xlfn._xlws.FILTER(row__2[Annual_Billings_-_USoA_4080_-_Dollars],$A$2:$A$3880=$M318))</f>
        <v>41576490.090289995</v>
      </c>
      <c r="O318" s="4">
        <v>86225</v>
      </c>
      <c r="P318" s="3">
        <f t="shared" si="16"/>
        <v>482.18602598190773</v>
      </c>
      <c r="Q318" s="5">
        <v>-5.1153972259529099E-4</v>
      </c>
      <c r="R318" s="6">
        <f t="shared" si="15"/>
        <v>1.3908426821028025E-2</v>
      </c>
      <c r="S318" s="6">
        <v>0.47916666666666669</v>
      </c>
      <c r="T318" s="6"/>
    </row>
    <row r="319" spans="1:20">
      <c r="A319" t="str">
        <f>row__2[[#This Row],[Company_Name]]&amp;" "&amp;row__2[[#This Row],[Year]]</f>
        <v>Burlington Hydro Inc. 2018</v>
      </c>
      <c r="B319" t="s">
        <v>321</v>
      </c>
      <c r="C319">
        <v>2018</v>
      </c>
      <c r="D319" t="s">
        <v>17</v>
      </c>
      <c r="E319" t="s">
        <v>22</v>
      </c>
      <c r="F319">
        <v>250495.06</v>
      </c>
      <c r="G319">
        <v>6528023</v>
      </c>
      <c r="H319">
        <v>18201</v>
      </c>
      <c r="L319" s="2">
        <f t="shared" si="17"/>
        <v>2020</v>
      </c>
      <c r="M319" t="s">
        <v>351</v>
      </c>
      <c r="N319" s="3" cm="1">
        <f t="array" ref="N319">SUM(_xlfn._xlws.FILTER(row__2[Annual_Billings_-_USoA_4080_-_Dollars],$A$2:$A$3880=$M319))</f>
        <v>42017349.469999999</v>
      </c>
      <c r="O319" s="4">
        <v>87348</v>
      </c>
      <c r="P319" s="3">
        <f t="shared" si="16"/>
        <v>481.03390426798552</v>
      </c>
      <c r="Q319" s="5">
        <v>-9.4140267615782005E-3</v>
      </c>
      <c r="R319" s="6">
        <f t="shared" si="15"/>
        <v>1.397532670374093E-2</v>
      </c>
      <c r="S319" s="6">
        <v>0.46808510638297873</v>
      </c>
      <c r="T319" s="6"/>
    </row>
    <row r="320" spans="1:20">
      <c r="A320" t="str">
        <f>row__2[[#This Row],[Company_Name]]&amp;" "&amp;row__2[[#This Row],[Year]]</f>
        <v>Burlington Hydro Inc. 2018</v>
      </c>
      <c r="B320" t="s">
        <v>321</v>
      </c>
      <c r="C320">
        <v>2018</v>
      </c>
      <c r="D320" t="s">
        <v>17</v>
      </c>
      <c r="E320" t="s">
        <v>24</v>
      </c>
      <c r="F320">
        <v>107140.42</v>
      </c>
      <c r="G320">
        <v>3138760</v>
      </c>
      <c r="H320">
        <v>0</v>
      </c>
      <c r="L320" s="2">
        <f t="shared" si="17"/>
        <v>2021</v>
      </c>
      <c r="M320" t="s">
        <v>352</v>
      </c>
      <c r="N320" s="3" cm="1">
        <f t="array" ref="N320">SUM(_xlfn._xlws.FILTER(row__2[Annual_Billings_-_USoA_4080_-_Dollars],$A$2:$A$3880=$M320))</f>
        <v>42558671.82</v>
      </c>
      <c r="O320" s="4">
        <v>88608</v>
      </c>
      <c r="P320" s="3">
        <f t="shared" si="16"/>
        <v>480.30281486998916</v>
      </c>
      <c r="Q320" s="5">
        <v>-1.39773675772426E-3</v>
      </c>
      <c r="R320" s="6">
        <f t="shared" si="15"/>
        <v>1.4076440881982559E-2</v>
      </c>
      <c r="S320" s="6">
        <v>0.45652173913043481</v>
      </c>
      <c r="T320" s="6"/>
    </row>
    <row r="321" spans="1:20">
      <c r="A321" t="str">
        <f>row__2[[#This Row],[Company_Name]]&amp;" "&amp;row__2[[#This Row],[Year]]</f>
        <v>Burlington Hydro Inc. 2018</v>
      </c>
      <c r="B321" t="s">
        <v>321</v>
      </c>
      <c r="C321">
        <v>2018</v>
      </c>
      <c r="D321" t="s">
        <v>8</v>
      </c>
      <c r="E321" t="s">
        <v>26</v>
      </c>
      <c r="F321">
        <v>4235282.9800000004</v>
      </c>
      <c r="G321">
        <v>173151275</v>
      </c>
      <c r="H321">
        <v>0</v>
      </c>
      <c r="L321" s="2">
        <f t="shared" si="17"/>
        <v>2022</v>
      </c>
      <c r="M321" t="s">
        <v>353</v>
      </c>
      <c r="N321" s="3" cm="1">
        <f t="array" ref="N321">SUM(_xlfn._xlws.FILTER(row__2[Annual_Billings_-_USoA_4080_-_Dollars],$A$2:$A$3880=$M321))</f>
        <v>43616099.739999995</v>
      </c>
      <c r="O321" s="4">
        <v>89421</v>
      </c>
      <c r="P321" s="3">
        <f t="shared" si="16"/>
        <v>487.76126122499181</v>
      </c>
      <c r="Q321" s="5">
        <v>-1.8723589692603701E-3</v>
      </c>
      <c r="R321" s="6">
        <f t="shared" si="15"/>
        <v>1.4075417390013617E-2</v>
      </c>
      <c r="S321" s="6" t="s">
        <v>515</v>
      </c>
      <c r="T321" s="6"/>
    </row>
    <row r="322" spans="1:20">
      <c r="A322" t="str">
        <f>row__2[[#This Row],[Company_Name]]&amp;" "&amp;row__2[[#This Row],[Year]]</f>
        <v>Burlington Hydro Inc. 2018</v>
      </c>
      <c r="B322" t="s">
        <v>321</v>
      </c>
      <c r="C322">
        <v>2018</v>
      </c>
      <c r="D322" t="s">
        <v>8</v>
      </c>
      <c r="E322" t="s">
        <v>28</v>
      </c>
      <c r="F322">
        <v>7528496.5099999998</v>
      </c>
      <c r="G322">
        <v>878675189</v>
      </c>
      <c r="H322">
        <v>2378408</v>
      </c>
      <c r="L322" s="2">
        <f t="shared" si="17"/>
        <v>2015</v>
      </c>
      <c r="M322" t="s">
        <v>354</v>
      </c>
      <c r="N322" s="3" cm="1">
        <f t="array" ref="N322">SUM(_xlfn._xlws.FILTER(row__2[Annual_Billings_-_USoA_4080_-_Dollars],$A$2:$A$3880=$M322))</f>
        <v>4777622.8</v>
      </c>
      <c r="O322" s="4">
        <v>14938</v>
      </c>
      <c r="P322" s="3">
        <f t="shared" si="16"/>
        <v>319.83015129200697</v>
      </c>
      <c r="Q322" s="5">
        <v>-2.9560384755578501E-2</v>
      </c>
      <c r="R322" s="6">
        <f t="shared" ref="R322:R385" si="18">$O322/VLOOKUP($L322,$U$2:$Y$9,5,FALSE)</f>
        <v>2.4930672103415726E-3</v>
      </c>
      <c r="S322" s="6">
        <v>0.53488372093023251</v>
      </c>
      <c r="T322" s="6"/>
    </row>
    <row r="323" spans="1:20">
      <c r="A323" t="str">
        <f>row__2[[#This Row],[Company_Name]]&amp;" "&amp;row__2[[#This Row],[Year]]</f>
        <v>Burlington Hydro Inc. 2018</v>
      </c>
      <c r="B323" t="s">
        <v>321</v>
      </c>
      <c r="C323">
        <v>2018</v>
      </c>
      <c r="D323" t="s">
        <v>8</v>
      </c>
      <c r="E323" t="s">
        <v>30</v>
      </c>
      <c r="F323">
        <v>0</v>
      </c>
      <c r="G323">
        <v>0</v>
      </c>
      <c r="H323">
        <v>0</v>
      </c>
      <c r="L323" s="2">
        <f t="shared" si="17"/>
        <v>2016</v>
      </c>
      <c r="M323" t="s">
        <v>355</v>
      </c>
      <c r="N323" s="3" cm="1">
        <f t="array" ref="N323">SUM(_xlfn._xlws.FILTER(row__2[Annual_Billings_-_USoA_4080_-_Dollars],$A$2:$A$3880=$M323))</f>
        <v>4927421.1100000003</v>
      </c>
      <c r="O323" s="4">
        <v>15094</v>
      </c>
      <c r="P323" s="3">
        <f t="shared" ref="P323:P344" si="19">N323/O323</f>
        <v>326.44899363985689</v>
      </c>
      <c r="Q323" s="5">
        <v>-6.8148777408634101E-3</v>
      </c>
      <c r="R323" s="6">
        <f t="shared" si="18"/>
        <v>2.4979139919260483E-3</v>
      </c>
      <c r="S323" s="6">
        <v>0.5145631067961165</v>
      </c>
      <c r="T323" s="6"/>
    </row>
    <row r="324" spans="1:20">
      <c r="A324" t="str">
        <f>row__2[[#This Row],[Company_Name]]&amp;" "&amp;row__2[[#This Row],[Year]]</f>
        <v>Burlington Hydro Inc. 2018</v>
      </c>
      <c r="B324" t="s">
        <v>321</v>
      </c>
      <c r="C324">
        <v>2018</v>
      </c>
      <c r="D324" t="s">
        <v>8</v>
      </c>
      <c r="E324" t="s">
        <v>32</v>
      </c>
      <c r="F324">
        <v>18859570.48</v>
      </c>
      <c r="G324">
        <v>535270676</v>
      </c>
      <c r="H324">
        <v>0</v>
      </c>
      <c r="L324" s="2">
        <f t="shared" si="17"/>
        <v>2017</v>
      </c>
      <c r="M324" t="s">
        <v>356</v>
      </c>
      <c r="N324" s="3" cm="1">
        <f t="array" ref="N324">SUM(_xlfn._xlws.FILTER(row__2[Annual_Billings_-_USoA_4080_-_Dollars],$A$2:$A$3880=$M324))</f>
        <v>5232741.0999999996</v>
      </c>
      <c r="O324" s="4">
        <v>15503</v>
      </c>
      <c r="P324" s="3">
        <f t="shared" si="19"/>
        <v>337.5308714442366</v>
      </c>
      <c r="Q324" s="5">
        <v>1.2390934239469799E-2</v>
      </c>
      <c r="R324" s="6">
        <f t="shared" si="18"/>
        <v>2.542965754520067E-3</v>
      </c>
      <c r="S324" s="6">
        <v>0.53917050691244239</v>
      </c>
      <c r="T324" s="6"/>
    </row>
    <row r="325" spans="1:20">
      <c r="A325" t="str">
        <f>row__2[[#This Row],[Company_Name]]&amp;" "&amp;row__2[[#This Row],[Year]]</f>
        <v>Burlington Hydro Inc. 2018</v>
      </c>
      <c r="B325" t="s">
        <v>321</v>
      </c>
      <c r="C325">
        <v>2018</v>
      </c>
      <c r="D325" t="s">
        <v>8</v>
      </c>
      <c r="E325" t="s">
        <v>34</v>
      </c>
      <c r="F325">
        <v>0</v>
      </c>
      <c r="G325">
        <v>0</v>
      </c>
      <c r="H325">
        <v>0</v>
      </c>
      <c r="L325" s="2">
        <f t="shared" si="17"/>
        <v>2018</v>
      </c>
      <c r="M325" t="s">
        <v>357</v>
      </c>
      <c r="N325" s="3" cm="1">
        <f t="array" ref="N325">SUM(_xlfn._xlws.FILTER(row__2[Annual_Billings_-_USoA_4080_-_Dollars],$A$2:$A$3880=$M325))</f>
        <v>5364768.3100000005</v>
      </c>
      <c r="O325" s="4">
        <v>15774</v>
      </c>
      <c r="P325" s="3">
        <f t="shared" si="19"/>
        <v>340.10195955369596</v>
      </c>
      <c r="Q325" s="5">
        <v>2.56244620804255E-2</v>
      </c>
      <c r="R325" s="6">
        <f t="shared" si="18"/>
        <v>2.5637383316099802E-3</v>
      </c>
      <c r="S325" s="6">
        <v>0.51219512195121952</v>
      </c>
      <c r="T325" s="6"/>
    </row>
    <row r="326" spans="1:20">
      <c r="A326" t="str">
        <f>row__2[[#This Row],[Company_Name]]&amp;" "&amp;row__2[[#This Row],[Year]]</f>
        <v>Burlington Hydro Inc. 2019</v>
      </c>
      <c r="B326" t="s">
        <v>321</v>
      </c>
      <c r="C326">
        <v>2019</v>
      </c>
      <c r="D326" t="s">
        <v>17</v>
      </c>
      <c r="E326" t="s">
        <v>18</v>
      </c>
      <c r="F326">
        <v>0</v>
      </c>
      <c r="G326">
        <v>0</v>
      </c>
      <c r="H326">
        <v>0</v>
      </c>
      <c r="L326" s="2">
        <f t="shared" si="17"/>
        <v>2019</v>
      </c>
      <c r="M326" t="s">
        <v>358</v>
      </c>
      <c r="N326" s="3" cm="1">
        <f t="array" ref="N326">SUM(_xlfn._xlws.FILTER(row__2[Annual_Billings_-_USoA_4080_-_Dollars],$A$2:$A$3880=$M326))</f>
        <v>5416468.6699999999</v>
      </c>
      <c r="O326" s="4">
        <v>15845</v>
      </c>
      <c r="P326" s="3">
        <f t="shared" si="19"/>
        <v>341.84087535500157</v>
      </c>
      <c r="Q326" s="5">
        <v>1.00398937168084E-2</v>
      </c>
      <c r="R326" s="6">
        <f t="shared" si="18"/>
        <v>2.5558599359720388E-3</v>
      </c>
      <c r="S326" s="6">
        <v>0.53488372093023251</v>
      </c>
      <c r="T326" s="6"/>
    </row>
    <row r="327" spans="1:20">
      <c r="A327" t="str">
        <f>row__2[[#This Row],[Company_Name]]&amp;" "&amp;row__2[[#This Row],[Year]]</f>
        <v>Burlington Hydro Inc. 2019</v>
      </c>
      <c r="B327" t="s">
        <v>321</v>
      </c>
      <c r="C327">
        <v>2019</v>
      </c>
      <c r="D327" t="s">
        <v>17</v>
      </c>
      <c r="E327" t="s">
        <v>20</v>
      </c>
      <c r="F327">
        <v>0</v>
      </c>
      <c r="G327">
        <v>0</v>
      </c>
      <c r="H327">
        <v>0</v>
      </c>
      <c r="L327" s="2">
        <f t="shared" si="17"/>
        <v>2020</v>
      </c>
      <c r="M327" t="s">
        <v>359</v>
      </c>
      <c r="N327" s="3" cm="1">
        <f t="array" ref="N327">SUM(_xlfn._xlws.FILTER(row__2[Annual_Billings_-_USoA_4080_-_Dollars],$A$2:$A$3880=$M327))</f>
        <v>5549565.4399999995</v>
      </c>
      <c r="O327" s="4">
        <v>15848</v>
      </c>
      <c r="P327" s="3">
        <f t="shared" si="19"/>
        <v>350.17449772841996</v>
      </c>
      <c r="Q327" s="5">
        <v>2.4706637787795201E-2</v>
      </c>
      <c r="R327" s="6">
        <f t="shared" si="18"/>
        <v>2.5356158996300573E-3</v>
      </c>
      <c r="S327" s="6">
        <v>0.52830188679245282</v>
      </c>
      <c r="T327" s="6"/>
    </row>
    <row r="328" spans="1:20">
      <c r="A328" t="str">
        <f>row__2[[#This Row],[Company_Name]]&amp;" "&amp;row__2[[#This Row],[Year]]</f>
        <v>Burlington Hydro Inc. 2019</v>
      </c>
      <c r="B328" t="s">
        <v>321</v>
      </c>
      <c r="C328">
        <v>2019</v>
      </c>
      <c r="D328" t="s">
        <v>17</v>
      </c>
      <c r="E328" t="s">
        <v>22</v>
      </c>
      <c r="F328">
        <v>230883.94</v>
      </c>
      <c r="G328">
        <v>5537653</v>
      </c>
      <c r="H328">
        <v>15446</v>
      </c>
      <c r="L328" s="2">
        <f t="shared" si="17"/>
        <v>2021</v>
      </c>
      <c r="M328" t="s">
        <v>360</v>
      </c>
      <c r="N328" s="3" cm="1">
        <f t="array" ref="N328">SUM(_xlfn._xlws.FILTER(row__2[Annual_Billings_-_USoA_4080_-_Dollars],$A$2:$A$3880=$M328))</f>
        <v>5736649.5999999996</v>
      </c>
      <c r="O328" s="4">
        <v>15946</v>
      </c>
      <c r="P328" s="3">
        <f t="shared" si="19"/>
        <v>359.75477235670382</v>
      </c>
      <c r="Q328" s="5">
        <v>9.7103570021932499E-4</v>
      </c>
      <c r="R328" s="6">
        <f t="shared" si="18"/>
        <v>2.5332128736016376E-3</v>
      </c>
      <c r="S328" s="6">
        <v>0.52830188679245282</v>
      </c>
      <c r="T328" s="6"/>
    </row>
    <row r="329" spans="1:20">
      <c r="A329" t="str">
        <f>row__2[[#This Row],[Company_Name]]&amp;" "&amp;row__2[[#This Row],[Year]]</f>
        <v>Burlington Hydro Inc. 2019</v>
      </c>
      <c r="B329" t="s">
        <v>321</v>
      </c>
      <c r="C329">
        <v>2019</v>
      </c>
      <c r="D329" t="s">
        <v>17</v>
      </c>
      <c r="E329" t="s">
        <v>24</v>
      </c>
      <c r="F329">
        <v>116159.43</v>
      </c>
      <c r="G329">
        <v>3144305</v>
      </c>
      <c r="H329">
        <v>0</v>
      </c>
      <c r="L329" s="2">
        <f t="shared" si="17"/>
        <v>2022</v>
      </c>
      <c r="M329" t="s">
        <v>361</v>
      </c>
      <c r="N329" s="3" cm="1">
        <f t="array" ref="N329">SUM(_xlfn._xlws.FILTER(row__2[Annual_Billings_-_USoA_4080_-_Dollars],$A$2:$A$3880=$M329))</f>
        <v>5606397.6699999999</v>
      </c>
      <c r="O329" s="4">
        <v>16086</v>
      </c>
      <c r="P329" s="3">
        <f t="shared" si="19"/>
        <v>348.52652430685066</v>
      </c>
      <c r="Q329" s="5">
        <v>-3.65016358899935E-2</v>
      </c>
      <c r="R329" s="6">
        <f t="shared" si="18"/>
        <v>2.5320356978311477E-3</v>
      </c>
      <c r="S329" s="6" t="s">
        <v>515</v>
      </c>
      <c r="T329" s="6"/>
    </row>
    <row r="330" spans="1:20">
      <c r="A330" t="str">
        <f>row__2[[#This Row],[Company_Name]]&amp;" "&amp;row__2[[#This Row],[Year]]</f>
        <v>Burlington Hydro Inc. 2019</v>
      </c>
      <c r="B330" t="s">
        <v>321</v>
      </c>
      <c r="C330">
        <v>2019</v>
      </c>
      <c r="D330" t="s">
        <v>8</v>
      </c>
      <c r="E330" t="s">
        <v>26</v>
      </c>
      <c r="F330">
        <v>4277731.29</v>
      </c>
      <c r="G330">
        <v>169313389</v>
      </c>
      <c r="H330">
        <v>0</v>
      </c>
      <c r="L330" s="2">
        <f t="shared" si="17"/>
        <v>2015</v>
      </c>
      <c r="M330" t="s">
        <v>362</v>
      </c>
      <c r="N330" s="3" cm="1">
        <f t="array" ref="N330">SUM(_xlfn._xlws.FILTER(row__2[Annual_Billings_-_USoA_4080_-_Dollars],$A$2:$A$3880=$M330))</f>
        <v>19311595</v>
      </c>
      <c r="O330" s="4">
        <v>69112</v>
      </c>
      <c r="P330" s="3">
        <f t="shared" si="19"/>
        <v>279.4246295867577</v>
      </c>
      <c r="Q330" s="5">
        <v>-1.7062728899087401E-2</v>
      </c>
      <c r="R330" s="6">
        <f t="shared" si="18"/>
        <v>1.1534399587704296E-2</v>
      </c>
      <c r="S330" s="6">
        <v>0.52830188679245282</v>
      </c>
      <c r="T330" s="6"/>
    </row>
    <row r="331" spans="1:20">
      <c r="A331" t="str">
        <f>row__2[[#This Row],[Company_Name]]&amp;" "&amp;row__2[[#This Row],[Year]]</f>
        <v>Burlington Hydro Inc. 2019</v>
      </c>
      <c r="B331" t="s">
        <v>321</v>
      </c>
      <c r="C331">
        <v>2019</v>
      </c>
      <c r="D331" t="s">
        <v>8</v>
      </c>
      <c r="E331" t="s">
        <v>28</v>
      </c>
      <c r="F331">
        <v>7470865.3799999999</v>
      </c>
      <c r="G331">
        <v>843009648</v>
      </c>
      <c r="H331">
        <v>2320138</v>
      </c>
      <c r="L331" s="2">
        <f t="shared" ref="L331:L394" si="20">L323</f>
        <v>2016</v>
      </c>
      <c r="M331" t="s">
        <v>363</v>
      </c>
      <c r="N331" s="3" cm="1">
        <f t="array" ref="N331">SUM(_xlfn._xlws.FILTER(row__2[Annual_Billings_-_USoA_4080_-_Dollars],$A$2:$A$3880=$M331))</f>
        <v>22361029</v>
      </c>
      <c r="O331" s="4">
        <v>70120</v>
      </c>
      <c r="P331" s="3">
        <f t="shared" si="19"/>
        <v>318.89659155733028</v>
      </c>
      <c r="Q331" s="5">
        <v>6.6869951340947703E-3</v>
      </c>
      <c r="R331" s="6">
        <f t="shared" si="18"/>
        <v>1.1604195648194945E-2</v>
      </c>
      <c r="S331" s="6">
        <v>0.50980392156862742</v>
      </c>
      <c r="T331" s="6"/>
    </row>
    <row r="332" spans="1:20">
      <c r="A332" t="str">
        <f>row__2[[#This Row],[Company_Name]]&amp;" "&amp;row__2[[#This Row],[Year]]</f>
        <v>Burlington Hydro Inc. 2019</v>
      </c>
      <c r="B332" t="s">
        <v>321</v>
      </c>
      <c r="C332">
        <v>2019</v>
      </c>
      <c r="D332" t="s">
        <v>8</v>
      </c>
      <c r="E332" t="s">
        <v>30</v>
      </c>
      <c r="F332">
        <v>0</v>
      </c>
      <c r="G332">
        <v>0</v>
      </c>
      <c r="H332">
        <v>0</v>
      </c>
      <c r="L332" s="2">
        <f t="shared" si="20"/>
        <v>2017</v>
      </c>
      <c r="M332" t="s">
        <v>364</v>
      </c>
      <c r="N332" s="3" cm="1">
        <f t="array" ref="N332">SUM(_xlfn._xlws.FILTER(row__2[Annual_Billings_-_USoA_4080_-_Dollars],$A$2:$A$3880=$M332))</f>
        <v>22542683</v>
      </c>
      <c r="O332" s="4">
        <v>71468</v>
      </c>
      <c r="P332" s="3">
        <f t="shared" si="19"/>
        <v>315.42344825656238</v>
      </c>
      <c r="Q332" s="5">
        <v>-1.6805330027117801E-2</v>
      </c>
      <c r="R332" s="6">
        <f t="shared" si="18"/>
        <v>1.1722935982973628E-2</v>
      </c>
      <c r="S332" s="6">
        <v>0.48979591836734693</v>
      </c>
      <c r="T332" s="6"/>
    </row>
    <row r="333" spans="1:20">
      <c r="A333" t="str">
        <f>row__2[[#This Row],[Company_Name]]&amp;" "&amp;row__2[[#This Row],[Year]]</f>
        <v>Burlington Hydro Inc. 2019</v>
      </c>
      <c r="B333" t="s">
        <v>321</v>
      </c>
      <c r="C333">
        <v>2019</v>
      </c>
      <c r="D333" t="s">
        <v>8</v>
      </c>
      <c r="E333" t="s">
        <v>32</v>
      </c>
      <c r="F333">
        <v>19038122.98</v>
      </c>
      <c r="G333">
        <v>509468913</v>
      </c>
      <c r="H333">
        <v>0</v>
      </c>
      <c r="L333" s="2">
        <f t="shared" si="20"/>
        <v>2018</v>
      </c>
      <c r="M333" t="s">
        <v>365</v>
      </c>
      <c r="N333" s="3" cm="1">
        <f t="array" ref="N333">SUM(_xlfn._xlws.FILTER(row__2[Annual_Billings_-_USoA_4080_-_Dollars],$A$2:$A$3880=$M333))</f>
        <v>24111980</v>
      </c>
      <c r="O333" s="4">
        <v>72920</v>
      </c>
      <c r="P333" s="3">
        <f t="shared" si="19"/>
        <v>330.66346681294567</v>
      </c>
      <c r="Q333" s="5">
        <v>-1.0724620609272E-2</v>
      </c>
      <c r="R333" s="6">
        <f t="shared" si="18"/>
        <v>1.1851641887980205E-2</v>
      </c>
      <c r="S333" s="6">
        <v>0.54751131221719451</v>
      </c>
      <c r="T333" s="6"/>
    </row>
    <row r="334" spans="1:20">
      <c r="A334" t="str">
        <f>row__2[[#This Row],[Company_Name]]&amp;" "&amp;row__2[[#This Row],[Year]]</f>
        <v>Burlington Hydro Inc. 2019</v>
      </c>
      <c r="B334" t="s">
        <v>321</v>
      </c>
      <c r="C334">
        <v>2019</v>
      </c>
      <c r="D334" t="s">
        <v>8</v>
      </c>
      <c r="E334" t="s">
        <v>34</v>
      </c>
      <c r="F334">
        <v>0</v>
      </c>
      <c r="G334">
        <v>0</v>
      </c>
      <c r="H334">
        <v>0</v>
      </c>
      <c r="L334" s="2">
        <f t="shared" si="20"/>
        <v>2019</v>
      </c>
      <c r="M334" t="s">
        <v>366</v>
      </c>
      <c r="N334" s="3" cm="1">
        <f t="array" ref="N334">SUM(_xlfn._xlws.FILTER(row__2[Annual_Billings_-_USoA_4080_-_Dollars],$A$2:$A$3880=$M334))</f>
        <v>25169975</v>
      </c>
      <c r="O334" s="4">
        <v>73423</v>
      </c>
      <c r="P334" s="3">
        <f t="shared" si="19"/>
        <v>342.80777140677986</v>
      </c>
      <c r="Q334" s="5">
        <v>1.4459176266082899E-3</v>
      </c>
      <c r="R334" s="6">
        <f t="shared" si="18"/>
        <v>1.1843414583709373E-2</v>
      </c>
      <c r="S334" s="6">
        <v>0.53488372093023251</v>
      </c>
      <c r="T334" s="6"/>
    </row>
    <row r="335" spans="1:20">
      <c r="A335" t="str">
        <f>row__2[[#This Row],[Company_Name]]&amp;" "&amp;row__2[[#This Row],[Year]]</f>
        <v>Burlington Hydro Inc. 2020</v>
      </c>
      <c r="B335" t="s">
        <v>321</v>
      </c>
      <c r="C335">
        <v>2020</v>
      </c>
      <c r="D335" t="s">
        <v>17</v>
      </c>
      <c r="E335" t="s">
        <v>18</v>
      </c>
      <c r="F335">
        <v>0</v>
      </c>
      <c r="G335">
        <v>0</v>
      </c>
      <c r="H335">
        <v>0</v>
      </c>
      <c r="L335" s="2">
        <f t="shared" si="20"/>
        <v>2020</v>
      </c>
      <c r="M335" t="s">
        <v>367</v>
      </c>
      <c r="N335" s="3" cm="1">
        <f t="array" ref="N335">SUM(_xlfn._xlws.FILTER(row__2[Annual_Billings_-_USoA_4080_-_Dollars],$A$2:$A$3880=$M335))</f>
        <v>25303012.589999996</v>
      </c>
      <c r="O335" s="4">
        <v>73753</v>
      </c>
      <c r="P335" s="3">
        <f t="shared" si="19"/>
        <v>343.07774043089768</v>
      </c>
      <c r="Q335" s="5">
        <v>-3.6685048670641401E-2</v>
      </c>
      <c r="R335" s="6">
        <f t="shared" si="18"/>
        <v>1.1800181691406841E-2</v>
      </c>
      <c r="S335" s="6">
        <v>0.56896551724137923</v>
      </c>
      <c r="T335" s="6"/>
    </row>
    <row r="336" spans="1:20">
      <c r="A336" t="str">
        <f>row__2[[#This Row],[Company_Name]]&amp;" "&amp;row__2[[#This Row],[Year]]</f>
        <v>Burlington Hydro Inc. 2020</v>
      </c>
      <c r="B336" t="s">
        <v>321</v>
      </c>
      <c r="C336">
        <v>2020</v>
      </c>
      <c r="D336" t="s">
        <v>17</v>
      </c>
      <c r="E336" t="s">
        <v>20</v>
      </c>
      <c r="F336">
        <v>0</v>
      </c>
      <c r="G336">
        <v>0</v>
      </c>
      <c r="H336">
        <v>0</v>
      </c>
      <c r="L336" s="2">
        <f t="shared" si="20"/>
        <v>2021</v>
      </c>
      <c r="M336" t="s">
        <v>368</v>
      </c>
      <c r="N336" s="3" cm="1">
        <f t="array" ref="N336">SUM(_xlfn._xlws.FILTER(row__2[Annual_Billings_-_USoA_4080_-_Dollars],$A$2:$A$3880=$M336))</f>
        <v>25501648.240000002</v>
      </c>
      <c r="O336" s="4">
        <v>74399</v>
      </c>
      <c r="P336" s="3">
        <f t="shared" si="19"/>
        <v>342.76869635344565</v>
      </c>
      <c r="Q336" s="5">
        <v>-3.62923689387524E-3</v>
      </c>
      <c r="R336" s="6">
        <f t="shared" si="18"/>
        <v>1.1819171239375908E-2</v>
      </c>
      <c r="S336" s="6">
        <v>0.58506224066390033</v>
      </c>
      <c r="T336" s="6"/>
    </row>
    <row r="337" spans="1:20">
      <c r="A337" t="str">
        <f>row__2[[#This Row],[Company_Name]]&amp;" "&amp;row__2[[#This Row],[Year]]</f>
        <v>Burlington Hydro Inc. 2020</v>
      </c>
      <c r="B337" t="s">
        <v>321</v>
      </c>
      <c r="C337">
        <v>2020</v>
      </c>
      <c r="D337" t="s">
        <v>17</v>
      </c>
      <c r="E337" t="s">
        <v>22</v>
      </c>
      <c r="F337">
        <v>304955.03999999998</v>
      </c>
      <c r="G337">
        <v>5409837</v>
      </c>
      <c r="H337">
        <v>15459</v>
      </c>
      <c r="L337" s="2">
        <f t="shared" si="20"/>
        <v>2022</v>
      </c>
      <c r="M337" t="s">
        <v>369</v>
      </c>
      <c r="N337" s="3" cm="1">
        <f t="array" ref="N337">SUM(_xlfn._xlws.FILTER(row__2[Annual_Billings_-_USoA_4080_-_Dollars],$A$2:$A$3880=$M337))</f>
        <v>27049138.699999996</v>
      </c>
      <c r="O337" s="4">
        <v>75455</v>
      </c>
      <c r="P337" s="3">
        <f t="shared" si="19"/>
        <v>358.48040156384593</v>
      </c>
      <c r="Q337" s="5">
        <v>6.1848876905684401E-3</v>
      </c>
      <c r="R337" s="6">
        <f t="shared" si="18"/>
        <v>1.1877082778804502E-2</v>
      </c>
      <c r="S337" s="6" t="s">
        <v>515</v>
      </c>
      <c r="T337" s="6"/>
    </row>
    <row r="338" spans="1:20">
      <c r="A338" t="str">
        <f>row__2[[#This Row],[Company_Name]]&amp;" "&amp;row__2[[#This Row],[Year]]</f>
        <v>Burlington Hydro Inc. 2020</v>
      </c>
      <c r="B338" t="s">
        <v>321</v>
      </c>
      <c r="C338">
        <v>2020</v>
      </c>
      <c r="D338" t="s">
        <v>17</v>
      </c>
      <c r="E338" t="s">
        <v>24</v>
      </c>
      <c r="F338">
        <v>116932.85</v>
      </c>
      <c r="G338">
        <v>3140725</v>
      </c>
      <c r="H338">
        <v>0</v>
      </c>
      <c r="L338" s="2">
        <f t="shared" si="20"/>
        <v>2015</v>
      </c>
      <c r="M338" t="s">
        <v>370</v>
      </c>
      <c r="N338" s="3" cm="1">
        <f t="array" ref="N338">SUM(_xlfn._xlws.FILTER(row__2[Annual_Billings_-_USoA_4080_-_Dollars],$A$2:$A$3880=$M338))</f>
        <v>4187490.13</v>
      </c>
      <c r="O338" s="4">
        <v>13968</v>
      </c>
      <c r="P338" s="3">
        <f t="shared" si="19"/>
        <v>299.79167597365404</v>
      </c>
      <c r="Q338" s="5">
        <v>-5.5831035988696397E-2</v>
      </c>
      <c r="R338" s="6">
        <f t="shared" si="18"/>
        <v>2.3311797291505612E-3</v>
      </c>
      <c r="S338" s="6">
        <v>0.41176470588235292</v>
      </c>
      <c r="T338" s="6"/>
    </row>
    <row r="339" spans="1:20">
      <c r="A339" t="str">
        <f>row__2[[#This Row],[Company_Name]]&amp;" "&amp;row__2[[#This Row],[Year]]</f>
        <v>Burlington Hydro Inc. 2020</v>
      </c>
      <c r="B339" t="s">
        <v>321</v>
      </c>
      <c r="C339">
        <v>2020</v>
      </c>
      <c r="D339" t="s">
        <v>8</v>
      </c>
      <c r="E339" t="s">
        <v>26</v>
      </c>
      <c r="F339">
        <v>4110432.74</v>
      </c>
      <c r="G339">
        <v>153322573</v>
      </c>
      <c r="H339">
        <v>0</v>
      </c>
      <c r="L339" s="2">
        <f t="shared" si="20"/>
        <v>2016</v>
      </c>
      <c r="M339" t="s">
        <v>371</v>
      </c>
      <c r="N339" s="3" cm="1">
        <f t="array" ref="N339">SUM(_xlfn._xlws.FILTER(row__2[Annual_Billings_-_USoA_4080_-_Dollars],$A$2:$A$3880=$M339))</f>
        <v>4943453.3899999997</v>
      </c>
      <c r="O339" s="4">
        <v>14148</v>
      </c>
      <c r="P339" s="3">
        <f t="shared" si="19"/>
        <v>349.41005018377155</v>
      </c>
      <c r="Q339" s="5">
        <v>-2.8693319402638001E-2</v>
      </c>
      <c r="R339" s="6">
        <f t="shared" si="18"/>
        <v>2.3413599548012276E-3</v>
      </c>
      <c r="S339" s="6">
        <v>0.41860465116279066</v>
      </c>
      <c r="T339" s="6"/>
    </row>
    <row r="340" spans="1:20">
      <c r="A340" t="str">
        <f>row__2[[#This Row],[Company_Name]]&amp;" "&amp;row__2[[#This Row],[Year]]</f>
        <v>Burlington Hydro Inc. 2020</v>
      </c>
      <c r="B340" t="s">
        <v>321</v>
      </c>
      <c r="C340">
        <v>2020</v>
      </c>
      <c r="D340" t="s">
        <v>8</v>
      </c>
      <c r="E340" t="s">
        <v>28</v>
      </c>
      <c r="F340">
        <v>7169684.9299999997</v>
      </c>
      <c r="G340">
        <v>787632948</v>
      </c>
      <c r="H340">
        <v>2183217</v>
      </c>
      <c r="L340" s="2">
        <f t="shared" si="20"/>
        <v>2017</v>
      </c>
      <c r="M340" t="s">
        <v>372</v>
      </c>
      <c r="N340" s="3" cm="1">
        <f t="array" ref="N340">SUM(_xlfn._xlws.FILTER(row__2[Annual_Billings_-_USoA_4080_-_Dollars],$A$2:$A$3880=$M340))</f>
        <v>4623172.83</v>
      </c>
      <c r="O340" s="4">
        <v>14266</v>
      </c>
      <c r="P340" s="3">
        <f t="shared" si="19"/>
        <v>324.0693137529791</v>
      </c>
      <c r="Q340" s="5">
        <v>2.63370050093556E-2</v>
      </c>
      <c r="R340" s="6">
        <f t="shared" si="18"/>
        <v>2.3400599531692755E-3</v>
      </c>
      <c r="S340" s="6">
        <v>0.41176470588235292</v>
      </c>
      <c r="T340" s="6"/>
    </row>
    <row r="341" spans="1:20">
      <c r="A341" t="str">
        <f>row__2[[#This Row],[Company_Name]]&amp;" "&amp;row__2[[#This Row],[Year]]</f>
        <v>Burlington Hydro Inc. 2020</v>
      </c>
      <c r="B341" t="s">
        <v>321</v>
      </c>
      <c r="C341">
        <v>2020</v>
      </c>
      <c r="D341" t="s">
        <v>8</v>
      </c>
      <c r="E341" t="s">
        <v>30</v>
      </c>
      <c r="F341">
        <v>0</v>
      </c>
      <c r="G341">
        <v>0</v>
      </c>
      <c r="H341">
        <v>0</v>
      </c>
      <c r="L341" s="2">
        <f t="shared" si="20"/>
        <v>2018</v>
      </c>
      <c r="M341" t="s">
        <v>373</v>
      </c>
      <c r="N341" s="3" cm="1">
        <f t="array" ref="N341">SUM(_xlfn._xlws.FILTER(row__2[Annual_Billings_-_USoA_4080_-_Dollars],$A$2:$A$3880=$M341))</f>
        <v>4905005.42</v>
      </c>
      <c r="O341" s="4">
        <v>14460</v>
      </c>
      <c r="P341" s="3">
        <f t="shared" si="19"/>
        <v>339.21199308437065</v>
      </c>
      <c r="Q341" s="5">
        <v>8.8217227752378793E-2</v>
      </c>
      <c r="R341" s="6">
        <f t="shared" si="18"/>
        <v>2.3501747353290425E-3</v>
      </c>
      <c r="S341" s="6">
        <v>0.39024390243902435</v>
      </c>
      <c r="T341" s="6"/>
    </row>
    <row r="342" spans="1:20">
      <c r="A342" t="str">
        <f>row__2[[#This Row],[Company_Name]]&amp;" "&amp;row__2[[#This Row],[Year]]</f>
        <v>Burlington Hydro Inc. 2020</v>
      </c>
      <c r="B342" t="s">
        <v>321</v>
      </c>
      <c r="C342">
        <v>2020</v>
      </c>
      <c r="D342" t="s">
        <v>8</v>
      </c>
      <c r="E342" t="s">
        <v>32</v>
      </c>
      <c r="F342">
        <v>18737555.699999999</v>
      </c>
      <c r="G342">
        <v>555286630</v>
      </c>
      <c r="H342">
        <v>0</v>
      </c>
      <c r="L342" s="2">
        <f t="shared" si="20"/>
        <v>2019</v>
      </c>
      <c r="M342" t="s">
        <v>374</v>
      </c>
      <c r="N342" s="3" cm="1">
        <f t="array" ref="N342">SUM(_xlfn._xlws.FILTER(row__2[Annual_Billings_-_USoA_4080_-_Dollars],$A$2:$A$3880=$M342))</f>
        <v>4907215.05</v>
      </c>
      <c r="O342" s="4">
        <v>14480</v>
      </c>
      <c r="P342" s="3">
        <f t="shared" si="19"/>
        <v>338.89606698895028</v>
      </c>
      <c r="Q342" s="5">
        <v>5.2943864386457103E-2</v>
      </c>
      <c r="R342" s="6">
        <f t="shared" si="18"/>
        <v>2.3356801434443121E-3</v>
      </c>
      <c r="S342" s="6">
        <v>0.44444444444444448</v>
      </c>
      <c r="T342" s="6"/>
    </row>
    <row r="343" spans="1:20">
      <c r="A343" t="str">
        <f>row__2[[#This Row],[Company_Name]]&amp;" "&amp;row__2[[#This Row],[Year]]</f>
        <v>Burlington Hydro Inc. 2020</v>
      </c>
      <c r="B343" t="s">
        <v>321</v>
      </c>
      <c r="C343">
        <v>2020</v>
      </c>
      <c r="D343" t="s">
        <v>8</v>
      </c>
      <c r="E343" t="s">
        <v>34</v>
      </c>
      <c r="F343">
        <v>0</v>
      </c>
      <c r="G343">
        <v>0</v>
      </c>
      <c r="H343">
        <v>0</v>
      </c>
      <c r="L343" s="2">
        <f t="shared" si="20"/>
        <v>2020</v>
      </c>
      <c r="M343" t="s">
        <v>375</v>
      </c>
      <c r="N343" s="3" cm="1">
        <f t="array" ref="N343">SUM(_xlfn._xlws.FILTER(row__2[Annual_Billings_-_USoA_4080_-_Dollars],$A$2:$A$3880=$M343))</f>
        <v>4779098.05</v>
      </c>
      <c r="O343" s="4">
        <v>14621</v>
      </c>
      <c r="P343" s="3">
        <f t="shared" si="19"/>
        <v>326.86533410847409</v>
      </c>
      <c r="Q343" s="5">
        <v>4.2195989181977598E-3</v>
      </c>
      <c r="R343" s="6">
        <f t="shared" si="18"/>
        <v>2.3393008624741965E-3</v>
      </c>
      <c r="S343" s="6">
        <v>0.43820224719101125</v>
      </c>
      <c r="T343" s="6"/>
    </row>
    <row r="344" spans="1:20">
      <c r="A344" t="str">
        <f>row__2[[#This Row],[Company_Name]]&amp;" "&amp;row__2[[#This Row],[Year]]</f>
        <v>Burlington Hydro Inc. 2021</v>
      </c>
      <c r="B344" t="s">
        <v>321</v>
      </c>
      <c r="C344">
        <v>2021</v>
      </c>
      <c r="D344" t="s">
        <v>17</v>
      </c>
      <c r="E344" t="s">
        <v>18</v>
      </c>
      <c r="F344">
        <v>0</v>
      </c>
      <c r="G344">
        <v>0</v>
      </c>
      <c r="H344">
        <v>0</v>
      </c>
      <c r="L344" s="2">
        <f t="shared" si="20"/>
        <v>2021</v>
      </c>
      <c r="M344" t="s">
        <v>376</v>
      </c>
      <c r="N344" s="3" cm="1">
        <f t="array" ref="N344">SUM(_xlfn._xlws.FILTER(row__2[Annual_Billings_-_USoA_4080_-_Dollars],$A$2:$A$3880=$M344))</f>
        <v>4719410.8899999997</v>
      </c>
      <c r="O344" s="4">
        <v>14728</v>
      </c>
      <c r="P344" s="3">
        <f t="shared" si="19"/>
        <v>320.43800176534489</v>
      </c>
      <c r="Q344" s="5">
        <v>-6.1822701184824601E-3</v>
      </c>
      <c r="R344" s="6">
        <f t="shared" si="18"/>
        <v>2.3397190017813191E-3</v>
      </c>
      <c r="S344" s="6">
        <v>0.42857142857142855</v>
      </c>
      <c r="T344" s="6"/>
    </row>
    <row r="345" spans="1:20">
      <c r="A345" t="str">
        <f>row__2[[#This Row],[Company_Name]]&amp;" "&amp;row__2[[#This Row],[Year]]</f>
        <v>Burlington Hydro Inc. 2021</v>
      </c>
      <c r="B345" t="s">
        <v>321</v>
      </c>
      <c r="C345">
        <v>2021</v>
      </c>
      <c r="D345" t="s">
        <v>17</v>
      </c>
      <c r="E345" t="s">
        <v>20</v>
      </c>
      <c r="F345">
        <v>0</v>
      </c>
      <c r="G345">
        <v>0</v>
      </c>
      <c r="H345">
        <v>0</v>
      </c>
      <c r="L345" s="2">
        <f t="shared" si="20"/>
        <v>2022</v>
      </c>
      <c r="M345" t="s">
        <v>377</v>
      </c>
      <c r="N345" s="3"/>
      <c r="O345" s="4">
        <v>14773</v>
      </c>
      <c r="P345" s="3"/>
      <c r="Q345" s="5">
        <v>1.9274418563605799E-2</v>
      </c>
      <c r="R345" s="6">
        <f t="shared" si="18"/>
        <v>2.3253613927675955E-3</v>
      </c>
      <c r="S345" s="6" t="s">
        <v>515</v>
      </c>
      <c r="T345" s="6"/>
    </row>
    <row r="346" spans="1:20">
      <c r="A346" t="str">
        <f>row__2[[#This Row],[Company_Name]]&amp;" "&amp;row__2[[#This Row],[Year]]</f>
        <v>Burlington Hydro Inc. 2021</v>
      </c>
      <c r="B346" t="s">
        <v>321</v>
      </c>
      <c r="C346">
        <v>2021</v>
      </c>
      <c r="D346" t="s">
        <v>17</v>
      </c>
      <c r="E346" t="s">
        <v>22</v>
      </c>
      <c r="F346">
        <v>206188.27</v>
      </c>
      <c r="G346">
        <v>5543827</v>
      </c>
      <c r="H346">
        <v>15456</v>
      </c>
      <c r="L346" s="2">
        <f t="shared" si="20"/>
        <v>2015</v>
      </c>
      <c r="M346" t="s">
        <v>378</v>
      </c>
      <c r="N346" s="3" cm="1">
        <f t="array" ref="N346">SUM(_xlfn._xlws.FILTER(row__2[Annual_Billings_-_USoA_4080_-_Dollars],$A$2:$A$3880=$M346))</f>
        <v>16412844.49</v>
      </c>
      <c r="O346" s="4">
        <v>42607</v>
      </c>
      <c r="P346" s="3">
        <f t="shared" ref="P346:P409" si="21">N346/O346</f>
        <v>385.21474147440563</v>
      </c>
      <c r="Q346" s="5">
        <v>-4.5216616417550003E-2</v>
      </c>
      <c r="R346" s="6">
        <f t="shared" si="18"/>
        <v>7.1108658877375407E-3</v>
      </c>
      <c r="S346" s="6">
        <v>0.69788519637462232</v>
      </c>
      <c r="T346" s="6"/>
    </row>
    <row r="347" spans="1:20">
      <c r="A347" t="str">
        <f>row__2[[#This Row],[Company_Name]]&amp;" "&amp;row__2[[#This Row],[Year]]</f>
        <v>Burlington Hydro Inc. 2021</v>
      </c>
      <c r="B347" t="s">
        <v>321</v>
      </c>
      <c r="C347">
        <v>2021</v>
      </c>
      <c r="D347" t="s">
        <v>17</v>
      </c>
      <c r="E347" t="s">
        <v>24</v>
      </c>
      <c r="F347">
        <v>128115.73</v>
      </c>
      <c r="G347">
        <v>3135180</v>
      </c>
      <c r="H347">
        <v>0</v>
      </c>
      <c r="L347" s="2">
        <f t="shared" si="20"/>
        <v>2016</v>
      </c>
      <c r="M347" t="s">
        <v>379</v>
      </c>
      <c r="N347" s="3" cm="1">
        <f t="array" ref="N347">SUM(_xlfn._xlws.FILTER(row__2[Annual_Billings_-_USoA_4080_-_Dollars],$A$2:$A$3880=$M347))</f>
        <v>15614779.809999999</v>
      </c>
      <c r="O347" s="4">
        <v>42848</v>
      </c>
      <c r="P347" s="3">
        <f t="shared" si="21"/>
        <v>364.42260572255412</v>
      </c>
      <c r="Q347" s="5">
        <v>-7.9967873550424104E-2</v>
      </c>
      <c r="R347" s="6">
        <f t="shared" si="18"/>
        <v>7.0909380367064605E-3</v>
      </c>
      <c r="S347" s="6">
        <v>0.70059880239520955</v>
      </c>
      <c r="T347" s="6"/>
    </row>
    <row r="348" spans="1:20">
      <c r="A348" t="str">
        <f>row__2[[#This Row],[Company_Name]]&amp;" "&amp;row__2[[#This Row],[Year]]</f>
        <v>Burlington Hydro Inc. 2021</v>
      </c>
      <c r="B348" t="s">
        <v>321</v>
      </c>
      <c r="C348">
        <v>2021</v>
      </c>
      <c r="D348" t="s">
        <v>8</v>
      </c>
      <c r="E348" t="s">
        <v>26</v>
      </c>
      <c r="F348">
        <v>4382638.04</v>
      </c>
      <c r="G348">
        <v>156917865</v>
      </c>
      <c r="H348">
        <v>0</v>
      </c>
      <c r="L348" s="2">
        <f t="shared" si="20"/>
        <v>2017</v>
      </c>
      <c r="M348" t="s">
        <v>380</v>
      </c>
      <c r="N348" s="3" cm="1">
        <f t="array" ref="N348">SUM(_xlfn._xlws.FILTER(row__2[Annual_Billings_-_USoA_4080_-_Dollars],$A$2:$A$3880=$M348))</f>
        <v>16439538.58</v>
      </c>
      <c r="O348" s="4">
        <v>43276</v>
      </c>
      <c r="P348" s="3">
        <f t="shared" si="21"/>
        <v>379.87657315833258</v>
      </c>
      <c r="Q348" s="5">
        <v>-7.1961170485460399E-2</v>
      </c>
      <c r="R348" s="6">
        <f t="shared" si="18"/>
        <v>7.0985864666587382E-3</v>
      </c>
      <c r="S348" s="6">
        <v>0.67105263157894735</v>
      </c>
      <c r="T348" s="6"/>
    </row>
    <row r="349" spans="1:20">
      <c r="A349" t="str">
        <f>row__2[[#This Row],[Company_Name]]&amp;" "&amp;row__2[[#This Row],[Year]]</f>
        <v>Burlington Hydro Inc. 2021</v>
      </c>
      <c r="B349" t="s">
        <v>321</v>
      </c>
      <c r="C349">
        <v>2021</v>
      </c>
      <c r="D349" t="s">
        <v>8</v>
      </c>
      <c r="E349" t="s">
        <v>28</v>
      </c>
      <c r="F349">
        <v>7526354.3099999996</v>
      </c>
      <c r="G349">
        <v>797368548</v>
      </c>
      <c r="H349">
        <v>2160312</v>
      </c>
      <c r="L349" s="2">
        <f t="shared" si="20"/>
        <v>2018</v>
      </c>
      <c r="M349" t="s">
        <v>381</v>
      </c>
      <c r="N349" s="3" cm="1">
        <f t="array" ref="N349">SUM(_xlfn._xlws.FILTER(row__2[Annual_Billings_-_USoA_4080_-_Dollars],$A$2:$A$3880=$M349))</f>
        <v>17084047.109999999</v>
      </c>
      <c r="O349" s="4">
        <v>43308</v>
      </c>
      <c r="P349" s="3">
        <f t="shared" si="21"/>
        <v>394.47785882515933</v>
      </c>
      <c r="Q349" s="5">
        <v>-4.7451371091362798E-2</v>
      </c>
      <c r="R349" s="6">
        <f t="shared" si="18"/>
        <v>7.0388220911224179E-3</v>
      </c>
      <c r="S349" s="6">
        <v>0.66887417218543044</v>
      </c>
      <c r="T349" s="6"/>
    </row>
    <row r="350" spans="1:20">
      <c r="A350" t="str">
        <f>row__2[[#This Row],[Company_Name]]&amp;" "&amp;row__2[[#This Row],[Year]]</f>
        <v>Burlington Hydro Inc. 2021</v>
      </c>
      <c r="B350" t="s">
        <v>321</v>
      </c>
      <c r="C350">
        <v>2021</v>
      </c>
      <c r="D350" t="s">
        <v>8</v>
      </c>
      <c r="E350" t="s">
        <v>30</v>
      </c>
      <c r="F350">
        <v>0</v>
      </c>
      <c r="G350">
        <v>0</v>
      </c>
      <c r="H350">
        <v>0</v>
      </c>
      <c r="L350" s="2">
        <f t="shared" si="20"/>
        <v>2019</v>
      </c>
      <c r="M350" t="s">
        <v>382</v>
      </c>
      <c r="N350" s="3" cm="1">
        <f t="array" ref="N350">SUM(_xlfn._xlws.FILTER(row__2[Annual_Billings_-_USoA_4080_-_Dollars],$A$2:$A$3880=$M350))</f>
        <v>19198493.07</v>
      </c>
      <c r="O350" s="4">
        <v>42057</v>
      </c>
      <c r="P350" s="3">
        <f t="shared" si="21"/>
        <v>456.48745916256507</v>
      </c>
      <c r="Q350" s="5">
        <v>-1.32509745317108E-3</v>
      </c>
      <c r="R350" s="6">
        <f t="shared" si="18"/>
        <v>6.7839571680136344E-3</v>
      </c>
      <c r="S350" s="6">
        <v>0.66996699669966997</v>
      </c>
      <c r="T350" s="6"/>
    </row>
    <row r="351" spans="1:20">
      <c r="A351" t="str">
        <f>row__2[[#This Row],[Company_Name]]&amp;" "&amp;row__2[[#This Row],[Year]]</f>
        <v>Burlington Hydro Inc. 2021</v>
      </c>
      <c r="B351" t="s">
        <v>321</v>
      </c>
      <c r="C351">
        <v>2021</v>
      </c>
      <c r="D351" t="s">
        <v>8</v>
      </c>
      <c r="E351" t="s">
        <v>32</v>
      </c>
      <c r="F351">
        <v>20994987.18</v>
      </c>
      <c r="G351">
        <v>550878085</v>
      </c>
      <c r="H351">
        <v>0</v>
      </c>
      <c r="L351" s="2">
        <f t="shared" si="20"/>
        <v>2020</v>
      </c>
      <c r="M351" t="s">
        <v>383</v>
      </c>
      <c r="N351" s="3" cm="1">
        <f t="array" ref="N351">SUM(_xlfn._xlws.FILTER(row__2[Annual_Billings_-_USoA_4080_-_Dollars],$A$2:$A$3880=$M351))</f>
        <v>19032237.020000003</v>
      </c>
      <c r="O351" s="4">
        <v>42160</v>
      </c>
      <c r="P351" s="3">
        <f t="shared" si="21"/>
        <v>451.42877182163198</v>
      </c>
      <c r="Q351" s="5">
        <v>-2.4905986937094398E-3</v>
      </c>
      <c r="R351" s="6">
        <f t="shared" si="18"/>
        <v>6.7454294755428584E-3</v>
      </c>
      <c r="S351" s="6">
        <v>0.67426710097719866</v>
      </c>
      <c r="T351" s="6"/>
    </row>
    <row r="352" spans="1:20">
      <c r="A352" t="str">
        <f>row__2[[#This Row],[Company_Name]]&amp;" "&amp;row__2[[#This Row],[Year]]</f>
        <v>Burlington Hydro Inc. 2021</v>
      </c>
      <c r="B352" t="s">
        <v>321</v>
      </c>
      <c r="C352">
        <v>2021</v>
      </c>
      <c r="D352" t="s">
        <v>8</v>
      </c>
      <c r="E352" t="s">
        <v>34</v>
      </c>
      <c r="F352">
        <v>0</v>
      </c>
      <c r="G352">
        <v>0</v>
      </c>
      <c r="H352">
        <v>0</v>
      </c>
      <c r="L352" s="2">
        <f t="shared" si="20"/>
        <v>2021</v>
      </c>
      <c r="M352" t="s">
        <v>384</v>
      </c>
      <c r="N352" s="3" cm="1">
        <f t="array" ref="N352">SUM(_xlfn._xlws.FILTER(row__2[Annual_Billings_-_USoA_4080_-_Dollars],$A$2:$A$3880=$M352))</f>
        <v>19207805.140000001</v>
      </c>
      <c r="O352" s="4">
        <v>42322</v>
      </c>
      <c r="P352" s="3">
        <f t="shared" si="21"/>
        <v>453.84918340343086</v>
      </c>
      <c r="Q352" s="5">
        <v>-1.40201789930928E-2</v>
      </c>
      <c r="R352" s="6">
        <f t="shared" si="18"/>
        <v>6.7233560288830112E-3</v>
      </c>
      <c r="S352" s="6">
        <v>0.6763754045307443</v>
      </c>
      <c r="T352" s="6"/>
    </row>
    <row r="353" spans="1:20">
      <c r="A353" t="str">
        <f>row__2[[#This Row],[Company_Name]]&amp;" "&amp;row__2[[#This Row],[Year]]</f>
        <v>Burlington Hydro Inc. 2022</v>
      </c>
      <c r="B353" t="s">
        <v>321</v>
      </c>
      <c r="C353">
        <v>2022</v>
      </c>
      <c r="D353" t="s">
        <v>17</v>
      </c>
      <c r="E353" t="s">
        <v>18</v>
      </c>
      <c r="F353">
        <v>0</v>
      </c>
      <c r="G353">
        <v>0</v>
      </c>
      <c r="H353">
        <v>0</v>
      </c>
      <c r="L353" s="2">
        <f t="shared" si="20"/>
        <v>2022</v>
      </c>
      <c r="M353" t="s">
        <v>385</v>
      </c>
      <c r="N353" s="3" cm="1">
        <f t="array" ref="N353">SUM(_xlfn._xlws.FILTER(row__2[Annual_Billings_-_USoA_4080_-_Dollars],$A$2:$A$3880=$M353))</f>
        <v>20228964.48</v>
      </c>
      <c r="O353" s="4">
        <v>42422</v>
      </c>
      <c r="P353" s="3">
        <f t="shared" si="21"/>
        <v>476.85079628494651</v>
      </c>
      <c r="Q353" s="5">
        <v>9.2071179131038502E-3</v>
      </c>
      <c r="R353" s="6">
        <f t="shared" si="18"/>
        <v>6.6774846682452404E-3</v>
      </c>
      <c r="S353" s="6" t="s">
        <v>515</v>
      </c>
      <c r="T353" s="6"/>
    </row>
    <row r="354" spans="1:20">
      <c r="A354" t="str">
        <f>row__2[[#This Row],[Company_Name]]&amp;" "&amp;row__2[[#This Row],[Year]]</f>
        <v>Burlington Hydro Inc. 2022</v>
      </c>
      <c r="B354" t="s">
        <v>321</v>
      </c>
      <c r="C354">
        <v>2022</v>
      </c>
      <c r="D354" t="s">
        <v>17</v>
      </c>
      <c r="E354" t="s">
        <v>20</v>
      </c>
      <c r="F354">
        <v>0</v>
      </c>
      <c r="G354">
        <v>0</v>
      </c>
      <c r="H354">
        <v>0</v>
      </c>
      <c r="L354" s="2">
        <f t="shared" si="20"/>
        <v>2015</v>
      </c>
      <c r="M354" t="s">
        <v>386</v>
      </c>
      <c r="N354" s="3" cm="1">
        <f t="array" ref="N354">SUM(_xlfn._xlws.FILTER(row__2[Annual_Billings_-_USoA_4080_-_Dollars],$A$2:$A$3880=$M354))</f>
        <v>1840249.81</v>
      </c>
      <c r="O354" s="4">
        <v>5493</v>
      </c>
      <c r="P354" s="3">
        <f t="shared" si="21"/>
        <v>335.0172601492809</v>
      </c>
      <c r="Q354" s="5">
        <v>-0.10771375913676901</v>
      </c>
      <c r="R354" s="6">
        <f t="shared" si="18"/>
        <v>9.1675044761054079E-4</v>
      </c>
      <c r="S354" s="6">
        <v>0.42857142857142855</v>
      </c>
      <c r="T354" s="6"/>
    </row>
    <row r="355" spans="1:20">
      <c r="A355" t="str">
        <f>row__2[[#This Row],[Company_Name]]&amp;" "&amp;row__2[[#This Row],[Year]]</f>
        <v>Burlington Hydro Inc. 2022</v>
      </c>
      <c r="B355" t="s">
        <v>321</v>
      </c>
      <c r="C355">
        <v>2022</v>
      </c>
      <c r="D355" t="s">
        <v>17</v>
      </c>
      <c r="E355" t="s">
        <v>22</v>
      </c>
      <c r="F355">
        <v>182256.65</v>
      </c>
      <c r="G355">
        <v>5550156</v>
      </c>
      <c r="H355">
        <v>15475</v>
      </c>
      <c r="L355" s="2">
        <f t="shared" si="20"/>
        <v>2016</v>
      </c>
      <c r="M355" t="s">
        <v>387</v>
      </c>
      <c r="N355" s="3" cm="1">
        <f t="array" ref="N355">SUM(_xlfn._xlws.FILTER(row__2[Annual_Billings_-_USoA_4080_-_Dollars],$A$2:$A$3880=$M355))</f>
        <v>1902253.31</v>
      </c>
      <c r="O355" s="4">
        <v>5506</v>
      </c>
      <c r="P355" s="3">
        <f t="shared" si="21"/>
        <v>345.48734289865604</v>
      </c>
      <c r="Q355" s="5">
        <v>-0.113769243656415</v>
      </c>
      <c r="R355" s="6">
        <f t="shared" si="18"/>
        <v>9.1119083341359625E-4</v>
      </c>
      <c r="S355" s="6">
        <v>0.43181818181818182</v>
      </c>
      <c r="T355" s="6"/>
    </row>
    <row r="356" spans="1:20">
      <c r="A356" t="str">
        <f>row__2[[#This Row],[Company_Name]]&amp;" "&amp;row__2[[#This Row],[Year]]</f>
        <v>Burlington Hydro Inc. 2022</v>
      </c>
      <c r="B356" t="s">
        <v>321</v>
      </c>
      <c r="C356">
        <v>2022</v>
      </c>
      <c r="D356" t="s">
        <v>17</v>
      </c>
      <c r="E356" t="s">
        <v>24</v>
      </c>
      <c r="F356">
        <v>121768.03</v>
      </c>
      <c r="G356">
        <v>3146744</v>
      </c>
      <c r="H356">
        <v>0</v>
      </c>
      <c r="L356" s="2">
        <f t="shared" si="20"/>
        <v>2017</v>
      </c>
      <c r="M356" t="s">
        <v>388</v>
      </c>
      <c r="N356" s="3" cm="1">
        <f t="array" ref="N356">SUM(_xlfn._xlws.FILTER(row__2[Annual_Billings_-_USoA_4080_-_Dollars],$A$2:$A$3880=$M356))</f>
        <v>2189422.17</v>
      </c>
      <c r="O356" s="4">
        <v>5527</v>
      </c>
      <c r="P356" s="3">
        <f t="shared" si="21"/>
        <v>396.1321096435679</v>
      </c>
      <c r="Q356" s="5">
        <v>-3.9310017751201399E-3</v>
      </c>
      <c r="R356" s="6">
        <f t="shared" si="18"/>
        <v>9.0659689900228415E-4</v>
      </c>
      <c r="S356" s="6">
        <v>0.41860465116279066</v>
      </c>
      <c r="T356" s="6"/>
    </row>
    <row r="357" spans="1:20">
      <c r="A357" t="str">
        <f>row__2[[#This Row],[Company_Name]]&amp;" "&amp;row__2[[#This Row],[Year]]</f>
        <v>Burlington Hydro Inc. 2022</v>
      </c>
      <c r="B357" t="s">
        <v>321</v>
      </c>
      <c r="C357">
        <v>2022</v>
      </c>
      <c r="D357" t="s">
        <v>8</v>
      </c>
      <c r="E357" t="s">
        <v>26</v>
      </c>
      <c r="F357">
        <v>4649336.45</v>
      </c>
      <c r="G357">
        <v>167739016</v>
      </c>
      <c r="H357">
        <v>0</v>
      </c>
      <c r="L357" s="2">
        <f t="shared" si="20"/>
        <v>2018</v>
      </c>
      <c r="M357" t="s">
        <v>389</v>
      </c>
      <c r="N357" s="3" cm="1">
        <f t="array" ref="N357">SUM(_xlfn._xlws.FILTER(row__2[Annual_Billings_-_USoA_4080_-_Dollars],$A$2:$A$3880=$M357))</f>
        <v>2008536.1400000001</v>
      </c>
      <c r="O357" s="4">
        <v>5544</v>
      </c>
      <c r="P357" s="3">
        <f t="shared" si="21"/>
        <v>362.29006854256858</v>
      </c>
      <c r="Q357" s="5">
        <v>2.0300700891427201E-2</v>
      </c>
      <c r="R357" s="6">
        <f t="shared" si="18"/>
        <v>9.0106284458258714E-4</v>
      </c>
      <c r="S357" s="6">
        <v>0.44444444444444448</v>
      </c>
      <c r="T357" s="6"/>
    </row>
    <row r="358" spans="1:20">
      <c r="A358" t="str">
        <f>row__2[[#This Row],[Company_Name]]&amp;" "&amp;row__2[[#This Row],[Year]]</f>
        <v>Burlington Hydro Inc. 2022</v>
      </c>
      <c r="B358" t="s">
        <v>321</v>
      </c>
      <c r="C358">
        <v>2022</v>
      </c>
      <c r="D358" t="s">
        <v>8</v>
      </c>
      <c r="E358" t="s">
        <v>28</v>
      </c>
      <c r="F358">
        <v>7780797.3300000001</v>
      </c>
      <c r="G358">
        <v>812199012</v>
      </c>
      <c r="H358">
        <v>2180017</v>
      </c>
      <c r="L358" s="2">
        <f t="shared" si="20"/>
        <v>2019</v>
      </c>
      <c r="M358" t="s">
        <v>390</v>
      </c>
      <c r="N358" s="3" cm="1">
        <f t="array" ref="N358">SUM(_xlfn._xlws.FILTER(row__2[Annual_Billings_-_USoA_4080_-_Dollars],$A$2:$A$3880=$M358))</f>
        <v>2016354.25</v>
      </c>
      <c r="O358" s="4">
        <v>5558</v>
      </c>
      <c r="P358" s="3">
        <f t="shared" si="21"/>
        <v>362.78413997840948</v>
      </c>
      <c r="Q358" s="5">
        <v>1.1918941268111601E-3</v>
      </c>
      <c r="R358" s="6">
        <f t="shared" si="18"/>
        <v>8.9652695008725738E-4</v>
      </c>
      <c r="S358" s="6">
        <v>0.42528735632183906</v>
      </c>
      <c r="T358" s="6"/>
    </row>
    <row r="359" spans="1:20">
      <c r="A359" t="str">
        <f>row__2[[#This Row],[Company_Name]]&amp;" "&amp;row__2[[#This Row],[Year]]</f>
        <v>Burlington Hydro Inc. 2022</v>
      </c>
      <c r="B359" t="s">
        <v>321</v>
      </c>
      <c r="C359">
        <v>2022</v>
      </c>
      <c r="D359" t="s">
        <v>8</v>
      </c>
      <c r="E359" t="s">
        <v>30</v>
      </c>
      <c r="F359">
        <v>0</v>
      </c>
      <c r="G359">
        <v>0</v>
      </c>
      <c r="H359">
        <v>0</v>
      </c>
      <c r="L359" s="2">
        <f t="shared" si="20"/>
        <v>2020</v>
      </c>
      <c r="M359" t="s">
        <v>391</v>
      </c>
      <c r="N359" s="3" cm="1">
        <f t="array" ref="N359">SUM(_xlfn._xlws.FILTER(row__2[Annual_Billings_-_USoA_4080_-_Dollars],$A$2:$A$3880=$M359))</f>
        <v>1986557.48</v>
      </c>
      <c r="O359" s="4">
        <v>5609</v>
      </c>
      <c r="P359" s="3">
        <f t="shared" si="21"/>
        <v>354.17320021394187</v>
      </c>
      <c r="Q359" s="5">
        <v>-9.7456751586448408E-3</v>
      </c>
      <c r="R359" s="6">
        <f t="shared" si="18"/>
        <v>8.9741731329031997E-4</v>
      </c>
      <c r="S359" s="6">
        <v>0.41520467836257308</v>
      </c>
      <c r="T359" s="6"/>
    </row>
    <row r="360" spans="1:20">
      <c r="A360" t="str">
        <f>row__2[[#This Row],[Company_Name]]&amp;" "&amp;row__2[[#This Row],[Year]]</f>
        <v>Burlington Hydro Inc. 2022</v>
      </c>
      <c r="B360" t="s">
        <v>321</v>
      </c>
      <c r="C360">
        <v>2022</v>
      </c>
      <c r="D360" t="s">
        <v>8</v>
      </c>
      <c r="E360" t="s">
        <v>32</v>
      </c>
      <c r="F360">
        <v>21648326.43</v>
      </c>
      <c r="G360">
        <v>543063322</v>
      </c>
      <c r="H360">
        <v>0</v>
      </c>
      <c r="L360" s="2">
        <f t="shared" si="20"/>
        <v>2021</v>
      </c>
      <c r="M360" t="s">
        <v>392</v>
      </c>
      <c r="N360" s="3" cm="1">
        <f t="array" ref="N360">SUM(_xlfn._xlws.FILTER(row__2[Annual_Billings_-_USoA_4080_-_Dollars],$A$2:$A$3880=$M360))</f>
        <v>1993475.43</v>
      </c>
      <c r="O360" s="4">
        <v>5628</v>
      </c>
      <c r="P360" s="3">
        <f t="shared" si="21"/>
        <v>354.20672174840087</v>
      </c>
      <c r="Q360" s="5">
        <v>-3.5043970796251697E-2</v>
      </c>
      <c r="R360" s="6">
        <f t="shared" si="18"/>
        <v>8.9407513185940147E-4</v>
      </c>
      <c r="S360" s="6">
        <v>0.40828402366863903</v>
      </c>
      <c r="T360" s="6"/>
    </row>
    <row r="361" spans="1:20">
      <c r="A361" t="str">
        <f>row__2[[#This Row],[Company_Name]]&amp;" "&amp;row__2[[#This Row],[Year]]</f>
        <v>Burlington Hydro Inc. 2022</v>
      </c>
      <c r="B361" t="s">
        <v>321</v>
      </c>
      <c r="C361">
        <v>2022</v>
      </c>
      <c r="D361" t="s">
        <v>8</v>
      </c>
      <c r="E361" t="s">
        <v>34</v>
      </c>
      <c r="F361">
        <v>0</v>
      </c>
      <c r="G361">
        <v>0</v>
      </c>
      <c r="H361">
        <v>0</v>
      </c>
      <c r="L361" s="2">
        <f t="shared" si="20"/>
        <v>2022</v>
      </c>
      <c r="M361" t="s">
        <v>393</v>
      </c>
      <c r="N361" s="3" cm="1">
        <f t="array" ref="N361">SUM(_xlfn._xlws.FILTER(row__2[Annual_Billings_-_USoA_4080_-_Dollars],$A$2:$A$3880=$M361))</f>
        <v>2117736.8499999996</v>
      </c>
      <c r="O361" s="4">
        <v>5618</v>
      </c>
      <c r="P361" s="3">
        <f t="shared" si="21"/>
        <v>376.95565147739404</v>
      </c>
      <c r="Q361" s="5">
        <v>-2.86875323223457E-3</v>
      </c>
      <c r="R361" s="6">
        <f t="shared" si="18"/>
        <v>8.8430787954838907E-4</v>
      </c>
      <c r="S361" s="6" t="s">
        <v>515</v>
      </c>
      <c r="T361" s="6"/>
    </row>
    <row r="362" spans="1:20">
      <c r="A362" t="str">
        <f>row__2[[#This Row],[Company_Name]]&amp;" "&amp;row__2[[#This Row],[Year]]</f>
        <v>Canadian Niagara Power Inc. 2015</v>
      </c>
      <c r="B362" t="s">
        <v>394</v>
      </c>
      <c r="C362">
        <v>2015</v>
      </c>
      <c r="D362" t="s">
        <v>17</v>
      </c>
      <c r="E362" t="s">
        <v>18</v>
      </c>
      <c r="F362">
        <v>0</v>
      </c>
      <c r="G362">
        <v>0</v>
      </c>
      <c r="H362">
        <v>0</v>
      </c>
      <c r="L362" s="2">
        <f t="shared" si="20"/>
        <v>2015</v>
      </c>
      <c r="M362" t="s">
        <v>395</v>
      </c>
      <c r="N362" s="3" cm="1">
        <f t="array" ref="N362">SUM(_xlfn._xlws.FILTER(row__2[Annual_Billings_-_USoA_4080_-_Dollars],$A$2:$A$3880=$M362))</f>
        <v>2476591</v>
      </c>
      <c r="O362" s="4">
        <v>7705</v>
      </c>
      <c r="P362" s="3">
        <f t="shared" si="21"/>
        <v>321.42647631408175</v>
      </c>
      <c r="Q362" s="5">
        <v>-5.1094943419666403E-2</v>
      </c>
      <c r="R362" s="6">
        <f t="shared" si="18"/>
        <v>1.2859206624502488E-3</v>
      </c>
      <c r="S362" s="6">
        <v>0.31034482758620691</v>
      </c>
      <c r="T362" s="6"/>
    </row>
    <row r="363" spans="1:20">
      <c r="A363" t="str">
        <f>row__2[[#This Row],[Company_Name]]&amp;" "&amp;row__2[[#This Row],[Year]]</f>
        <v>Canadian Niagara Power Inc. 2015</v>
      </c>
      <c r="B363" t="s">
        <v>394</v>
      </c>
      <c r="C363">
        <v>2015</v>
      </c>
      <c r="D363" t="s">
        <v>17</v>
      </c>
      <c r="E363" t="s">
        <v>20</v>
      </c>
      <c r="F363">
        <v>57479.47</v>
      </c>
      <c r="G363">
        <v>690656.67</v>
      </c>
      <c r="H363">
        <v>2268</v>
      </c>
      <c r="L363" s="2">
        <f t="shared" si="20"/>
        <v>2016</v>
      </c>
      <c r="M363" t="s">
        <v>396</v>
      </c>
      <c r="N363" s="3" cm="1">
        <f t="array" ref="N363">SUM(_xlfn._xlws.FILTER(row__2[Annual_Billings_-_USoA_4080_-_Dollars],$A$2:$A$3880=$M363))</f>
        <v>2417202.67</v>
      </c>
      <c r="O363" s="4">
        <v>7717</v>
      </c>
      <c r="P363" s="3">
        <f t="shared" si="21"/>
        <v>313.23087598807825</v>
      </c>
      <c r="Q363" s="5">
        <v>-8.0879991163044299E-2</v>
      </c>
      <c r="R363" s="6">
        <f t="shared" si="18"/>
        <v>1.2770903852983512E-3</v>
      </c>
      <c r="S363" s="6">
        <v>0.30555555555555558</v>
      </c>
      <c r="T363" s="6"/>
    </row>
    <row r="364" spans="1:20">
      <c r="A364" t="str">
        <f>row__2[[#This Row],[Company_Name]]&amp;" "&amp;row__2[[#This Row],[Year]]</f>
        <v>Canadian Niagara Power Inc. 2015</v>
      </c>
      <c r="B364" t="s">
        <v>394</v>
      </c>
      <c r="C364">
        <v>2015</v>
      </c>
      <c r="D364" t="s">
        <v>17</v>
      </c>
      <c r="E364" t="s">
        <v>22</v>
      </c>
      <c r="F364">
        <v>452385.57</v>
      </c>
      <c r="G364">
        <v>3697574.93</v>
      </c>
      <c r="H364">
        <v>11209</v>
      </c>
      <c r="L364" s="2">
        <f t="shared" si="20"/>
        <v>2017</v>
      </c>
      <c r="M364" t="s">
        <v>397</v>
      </c>
      <c r="N364" s="3" cm="1">
        <f t="array" ref="N364">SUM(_xlfn._xlws.FILTER(row__2[Annual_Billings_-_USoA_4080_-_Dollars],$A$2:$A$3880=$M364))</f>
        <v>2569409.4900000002</v>
      </c>
      <c r="O364" s="4">
        <v>7732</v>
      </c>
      <c r="P364" s="3">
        <f t="shared" si="21"/>
        <v>332.30852172788417</v>
      </c>
      <c r="Q364" s="5">
        <v>-7.9364059556026101E-2</v>
      </c>
      <c r="R364" s="6">
        <f t="shared" si="18"/>
        <v>1.2682842813616178E-3</v>
      </c>
      <c r="S364" s="6">
        <v>0.31506849315068497</v>
      </c>
      <c r="T364" s="6"/>
    </row>
    <row r="365" spans="1:20">
      <c r="A365" t="str">
        <f>row__2[[#This Row],[Company_Name]]&amp;" "&amp;row__2[[#This Row],[Year]]</f>
        <v>Canadian Niagara Power Inc. 2015</v>
      </c>
      <c r="B365" t="s">
        <v>394</v>
      </c>
      <c r="C365">
        <v>2015</v>
      </c>
      <c r="D365" t="s">
        <v>17</v>
      </c>
      <c r="E365" t="s">
        <v>24</v>
      </c>
      <c r="F365">
        <v>78373.990000000005</v>
      </c>
      <c r="G365">
        <v>1500542.32</v>
      </c>
      <c r="H365">
        <v>0</v>
      </c>
      <c r="L365" s="2">
        <f t="shared" si="20"/>
        <v>2018</v>
      </c>
      <c r="M365" t="s">
        <v>398</v>
      </c>
      <c r="N365" s="3" cm="1">
        <f t="array" ref="N365">SUM(_xlfn._xlws.FILTER(row__2[Annual_Billings_-_USoA_4080_-_Dollars],$A$2:$A$3880=$M365))</f>
        <v>2691744</v>
      </c>
      <c r="O365" s="4">
        <v>7749</v>
      </c>
      <c r="P365" s="3">
        <f t="shared" si="21"/>
        <v>347.36662795199379</v>
      </c>
      <c r="Q365" s="5">
        <v>-3.66868418474698E-2</v>
      </c>
      <c r="R365" s="6">
        <f t="shared" si="18"/>
        <v>1.259440112314298E-3</v>
      </c>
      <c r="S365" s="6">
        <v>0.29078014184397161</v>
      </c>
      <c r="T365" s="6"/>
    </row>
    <row r="366" spans="1:20">
      <c r="A366" t="str">
        <f>row__2[[#This Row],[Company_Name]]&amp;" "&amp;row__2[[#This Row],[Year]]</f>
        <v>Canadian Niagara Power Inc. 2015</v>
      </c>
      <c r="B366" t="s">
        <v>394</v>
      </c>
      <c r="C366">
        <v>2015</v>
      </c>
      <c r="D366" t="s">
        <v>8</v>
      </c>
      <c r="E366" t="s">
        <v>26</v>
      </c>
      <c r="F366">
        <v>2399395.4900000002</v>
      </c>
      <c r="G366">
        <v>68487698.590000004</v>
      </c>
      <c r="H366">
        <v>0</v>
      </c>
      <c r="L366" s="2">
        <f t="shared" si="20"/>
        <v>2019</v>
      </c>
      <c r="M366" t="s">
        <v>399</v>
      </c>
      <c r="N366" s="3" cm="1">
        <f t="array" ref="N366">SUM(_xlfn._xlws.FILTER(row__2[Annual_Billings_-_USoA_4080_-_Dollars],$A$2:$A$3880=$M366))</f>
        <v>2734541</v>
      </c>
      <c r="O366" s="4">
        <v>7752</v>
      </c>
      <c r="P366" s="3">
        <f t="shared" si="21"/>
        <v>352.75296697626419</v>
      </c>
      <c r="Q366" s="5">
        <v>-3.0576605154154401E-2</v>
      </c>
      <c r="R366" s="6">
        <f t="shared" si="18"/>
        <v>1.2504276569047174E-3</v>
      </c>
      <c r="S366" s="6">
        <v>0.27007299270072993</v>
      </c>
      <c r="T366" s="6"/>
    </row>
    <row r="367" spans="1:20">
      <c r="A367" t="str">
        <f>row__2[[#This Row],[Company_Name]]&amp;" "&amp;row__2[[#This Row],[Year]]</f>
        <v>Canadian Niagara Power Inc. 2015</v>
      </c>
      <c r="B367" t="s">
        <v>394</v>
      </c>
      <c r="C367">
        <v>2015</v>
      </c>
      <c r="D367" t="s">
        <v>8</v>
      </c>
      <c r="E367" t="s">
        <v>28</v>
      </c>
      <c r="F367">
        <v>4363282.67</v>
      </c>
      <c r="G367">
        <v>199846713.58000001</v>
      </c>
      <c r="H367">
        <v>628888</v>
      </c>
      <c r="L367" s="2">
        <f t="shared" si="20"/>
        <v>2020</v>
      </c>
      <c r="M367" t="s">
        <v>400</v>
      </c>
      <c r="N367" s="3" cm="1">
        <f t="array" ref="N367">SUM(_xlfn._xlws.FILTER(row__2[Annual_Billings_-_USoA_4080_-_Dollars],$A$2:$A$3880=$M367))</f>
        <v>2716871.4699999997</v>
      </c>
      <c r="O367" s="4">
        <v>7741</v>
      </c>
      <c r="P367" s="3">
        <f t="shared" si="21"/>
        <v>350.97164061490759</v>
      </c>
      <c r="Q367" s="5">
        <v>-2.6872301716290702E-2</v>
      </c>
      <c r="R367" s="6">
        <f t="shared" si="18"/>
        <v>1.238528689994717E-3</v>
      </c>
      <c r="S367" s="6">
        <v>0.30555555555555558</v>
      </c>
      <c r="T367" s="6"/>
    </row>
    <row r="368" spans="1:20">
      <c r="A368" t="str">
        <f>row__2[[#This Row],[Company_Name]]&amp;" "&amp;row__2[[#This Row],[Year]]</f>
        <v>Canadian Niagara Power Inc. 2015</v>
      </c>
      <c r="B368" t="s">
        <v>394</v>
      </c>
      <c r="C368">
        <v>2015</v>
      </c>
      <c r="D368" t="s">
        <v>8</v>
      </c>
      <c r="E368" t="s">
        <v>30</v>
      </c>
      <c r="F368">
        <v>0</v>
      </c>
      <c r="G368">
        <v>0</v>
      </c>
      <c r="H368">
        <v>0</v>
      </c>
      <c r="L368" s="2">
        <f t="shared" si="20"/>
        <v>2021</v>
      </c>
      <c r="M368" t="s">
        <v>401</v>
      </c>
      <c r="N368" s="3" cm="1">
        <f t="array" ref="N368">SUM(_xlfn._xlws.FILTER(row__2[Annual_Billings_-_USoA_4080_-_Dollars],$A$2:$A$3880=$M368))</f>
        <v>2752092.09</v>
      </c>
      <c r="O368" s="4">
        <v>7793</v>
      </c>
      <c r="P368" s="3">
        <f t="shared" si="21"/>
        <v>353.14924804311562</v>
      </c>
      <c r="Q368" s="5">
        <v>-5.9897411405501901E-2</v>
      </c>
      <c r="R368" s="6">
        <f t="shared" si="18"/>
        <v>1.2380112833298357E-3</v>
      </c>
      <c r="S368" s="6">
        <v>0.37888198757763975</v>
      </c>
      <c r="T368" s="6"/>
    </row>
    <row r="369" spans="1:20">
      <c r="A369" t="str">
        <f>row__2[[#This Row],[Company_Name]]&amp;" "&amp;row__2[[#This Row],[Year]]</f>
        <v>Canadian Niagara Power Inc. 2015</v>
      </c>
      <c r="B369" t="s">
        <v>394</v>
      </c>
      <c r="C369">
        <v>2015</v>
      </c>
      <c r="D369" t="s">
        <v>8</v>
      </c>
      <c r="E369" t="s">
        <v>32</v>
      </c>
      <c r="F369">
        <v>10166975.51</v>
      </c>
      <c r="G369">
        <v>199739669.09</v>
      </c>
      <c r="H369">
        <v>0</v>
      </c>
      <c r="L369" s="2">
        <f t="shared" si="20"/>
        <v>2022</v>
      </c>
      <c r="M369" t="s">
        <v>402</v>
      </c>
      <c r="N369" s="3" cm="1">
        <f t="array" ref="N369">SUM(_xlfn._xlws.FILTER(row__2[Annual_Billings_-_USoA_4080_-_Dollars],$A$2:$A$3880=$M369))</f>
        <v>3042057.83</v>
      </c>
      <c r="O369" s="4">
        <v>7818</v>
      </c>
      <c r="P369" s="3">
        <f t="shared" si="21"/>
        <v>389.10946917370171</v>
      </c>
      <c r="Q369" s="5">
        <v>-7.8550559854708102E-2</v>
      </c>
      <c r="R369" s="6">
        <f t="shared" si="18"/>
        <v>1.2306014600052164E-3</v>
      </c>
      <c r="S369" s="6" t="s">
        <v>515</v>
      </c>
      <c r="T369" s="6"/>
    </row>
    <row r="370" spans="1:20">
      <c r="A370" t="str">
        <f>row__2[[#This Row],[Company_Name]]&amp;" "&amp;row__2[[#This Row],[Year]]</f>
        <v>Canadian Niagara Power Inc. 2015</v>
      </c>
      <c r="B370" t="s">
        <v>394</v>
      </c>
      <c r="C370">
        <v>2015</v>
      </c>
      <c r="D370" t="s">
        <v>8</v>
      </c>
      <c r="E370" t="s">
        <v>34</v>
      </c>
      <c r="F370">
        <v>0</v>
      </c>
      <c r="G370">
        <v>0</v>
      </c>
      <c r="H370">
        <v>0</v>
      </c>
      <c r="L370" s="2">
        <f t="shared" si="20"/>
        <v>2015</v>
      </c>
      <c r="M370" t="s">
        <v>403</v>
      </c>
      <c r="N370" s="3" cm="1">
        <f t="array" ref="N370">SUM(_xlfn._xlws.FILTER(row__2[Annual_Billings_-_USoA_4080_-_Dollars],$A$2:$A$3880=$M370))</f>
        <v>1870819.94</v>
      </c>
      <c r="O370" s="4">
        <v>3307</v>
      </c>
      <c r="P370" s="3">
        <f t="shared" si="21"/>
        <v>565.7151315391593</v>
      </c>
      <c r="Q370" s="5">
        <v>-1.5972117833521E-2</v>
      </c>
      <c r="R370" s="6">
        <f t="shared" si="18"/>
        <v>5.5191948484399384E-4</v>
      </c>
      <c r="S370" s="6">
        <v>0.36708860759493667</v>
      </c>
      <c r="T370" s="6"/>
    </row>
    <row r="371" spans="1:20">
      <c r="A371" t="str">
        <f>row__2[[#This Row],[Company_Name]]&amp;" "&amp;row__2[[#This Row],[Year]]</f>
        <v>Canadian Niagara Power Inc. 2016</v>
      </c>
      <c r="B371" t="s">
        <v>394</v>
      </c>
      <c r="C371">
        <v>2016</v>
      </c>
      <c r="D371" t="s">
        <v>17</v>
      </c>
      <c r="E371" t="s">
        <v>18</v>
      </c>
      <c r="F371">
        <v>0</v>
      </c>
      <c r="G371">
        <v>0</v>
      </c>
      <c r="H371">
        <v>0</v>
      </c>
      <c r="L371" s="2">
        <f t="shared" si="20"/>
        <v>2016</v>
      </c>
      <c r="M371" t="s">
        <v>404</v>
      </c>
      <c r="N371" s="3" cm="1">
        <f t="array" ref="N371">SUM(_xlfn._xlws.FILTER(row__2[Annual_Billings_-_USoA_4080_-_Dollars],$A$2:$A$3880=$M371))</f>
        <v>1856024.46</v>
      </c>
      <c r="O371" s="4">
        <v>3321</v>
      </c>
      <c r="P371" s="3">
        <f t="shared" si="21"/>
        <v>558.87517615176148</v>
      </c>
      <c r="Q371" s="5">
        <v>-3.8216638068452997E-2</v>
      </c>
      <c r="R371" s="6">
        <f t="shared" si="18"/>
        <v>5.4959403519189121E-4</v>
      </c>
      <c r="S371" s="6">
        <v>0.33774834437086093</v>
      </c>
      <c r="T371" s="6"/>
    </row>
    <row r="372" spans="1:20">
      <c r="A372" t="str">
        <f>row__2[[#This Row],[Company_Name]]&amp;" "&amp;row__2[[#This Row],[Year]]</f>
        <v>Canadian Niagara Power Inc. 2016</v>
      </c>
      <c r="B372" t="s">
        <v>394</v>
      </c>
      <c r="C372">
        <v>2016</v>
      </c>
      <c r="D372" t="s">
        <v>17</v>
      </c>
      <c r="E372" t="s">
        <v>20</v>
      </c>
      <c r="F372">
        <v>56917.77</v>
      </c>
      <c r="G372">
        <v>667141.85</v>
      </c>
      <c r="H372">
        <v>2172.84</v>
      </c>
      <c r="L372" s="2">
        <f t="shared" si="20"/>
        <v>2017</v>
      </c>
      <c r="M372" t="s">
        <v>405</v>
      </c>
      <c r="N372" s="3" cm="1">
        <f t="array" ref="N372">SUM(_xlfn._xlws.FILTER(row__2[Annual_Billings_-_USoA_4080_-_Dollars],$A$2:$A$3880=$M372))</f>
        <v>1921086.7799999998</v>
      </c>
      <c r="O372" s="4">
        <v>3370</v>
      </c>
      <c r="P372" s="3">
        <f t="shared" si="21"/>
        <v>570.05542433234416</v>
      </c>
      <c r="Q372" s="5">
        <v>-3.2896282840423202E-2</v>
      </c>
      <c r="R372" s="6">
        <f t="shared" si="18"/>
        <v>5.5278298346982048E-4</v>
      </c>
      <c r="S372" s="6">
        <v>0.32432432432432434</v>
      </c>
      <c r="T372" s="6"/>
    </row>
    <row r="373" spans="1:20">
      <c r="A373" t="str">
        <f>row__2[[#This Row],[Company_Name]]&amp;" "&amp;row__2[[#This Row],[Year]]</f>
        <v>Canadian Niagara Power Inc. 2016</v>
      </c>
      <c r="B373" t="s">
        <v>394</v>
      </c>
      <c r="C373">
        <v>2016</v>
      </c>
      <c r="D373" t="s">
        <v>17</v>
      </c>
      <c r="E373" t="s">
        <v>22</v>
      </c>
      <c r="F373">
        <v>409327.11</v>
      </c>
      <c r="G373">
        <v>2159285.84</v>
      </c>
      <c r="H373">
        <v>6413.6</v>
      </c>
      <c r="L373" s="2">
        <f t="shared" si="20"/>
        <v>2018</v>
      </c>
      <c r="M373" t="s">
        <v>406</v>
      </c>
      <c r="N373" s="3" cm="1">
        <f t="array" ref="N373">SUM(_xlfn._xlws.FILTER(row__2[Annual_Billings_-_USoA_4080_-_Dollars],$A$2:$A$3880=$M373))</f>
        <v>1994849.71</v>
      </c>
      <c r="O373" s="4">
        <v>3380</v>
      </c>
      <c r="P373" s="3">
        <f t="shared" si="21"/>
        <v>590.19222189349114</v>
      </c>
      <c r="Q373" s="5">
        <v>4.2506028196744698E-3</v>
      </c>
      <c r="R373" s="6">
        <f t="shared" si="18"/>
        <v>5.4934928114883563E-4</v>
      </c>
      <c r="S373" s="6">
        <v>0.31506849315068497</v>
      </c>
      <c r="T373" s="6"/>
    </row>
    <row r="374" spans="1:20">
      <c r="A374" t="str">
        <f>row__2[[#This Row],[Company_Name]]&amp;" "&amp;row__2[[#This Row],[Year]]</f>
        <v>Canadian Niagara Power Inc. 2016</v>
      </c>
      <c r="B374" t="s">
        <v>394</v>
      </c>
      <c r="C374">
        <v>2016</v>
      </c>
      <c r="D374" t="s">
        <v>17</v>
      </c>
      <c r="E374" t="s">
        <v>24</v>
      </c>
      <c r="F374">
        <v>51869.64</v>
      </c>
      <c r="G374">
        <v>1416419.38</v>
      </c>
      <c r="H374">
        <v>0</v>
      </c>
      <c r="L374" s="2">
        <f t="shared" si="20"/>
        <v>2019</v>
      </c>
      <c r="M374" t="s">
        <v>407</v>
      </c>
      <c r="N374" s="3" cm="1">
        <f t="array" ref="N374">SUM(_xlfn._xlws.FILTER(row__2[Annual_Billings_-_USoA_4080_-_Dollars],$A$2:$A$3880=$M374))</f>
        <v>2111400.19</v>
      </c>
      <c r="O374" s="4">
        <v>3390</v>
      </c>
      <c r="P374" s="3">
        <f t="shared" si="21"/>
        <v>622.83191445427724</v>
      </c>
      <c r="Q374" s="5">
        <v>-5.92916899320425E-3</v>
      </c>
      <c r="R374" s="6">
        <f t="shared" si="18"/>
        <v>5.4682014407984934E-4</v>
      </c>
      <c r="S374" s="6">
        <v>0.26470588235294118</v>
      </c>
      <c r="T374" s="6"/>
    </row>
    <row r="375" spans="1:20">
      <c r="A375" t="str">
        <f>row__2[[#This Row],[Company_Name]]&amp;" "&amp;row__2[[#This Row],[Year]]</f>
        <v>Canadian Niagara Power Inc. 2016</v>
      </c>
      <c r="B375" t="s">
        <v>394</v>
      </c>
      <c r="C375">
        <v>2016</v>
      </c>
      <c r="D375" t="s">
        <v>8</v>
      </c>
      <c r="E375" t="s">
        <v>26</v>
      </c>
      <c r="F375">
        <v>2448265.12</v>
      </c>
      <c r="G375">
        <v>69095397.390000001</v>
      </c>
      <c r="H375">
        <v>0</v>
      </c>
      <c r="L375" s="2">
        <f t="shared" si="20"/>
        <v>2020</v>
      </c>
      <c r="M375" t="s">
        <v>408</v>
      </c>
      <c r="N375" s="3" cm="1">
        <f t="array" ref="N375">SUM(_xlfn._xlws.FILTER(row__2[Annual_Billings_-_USoA_4080_-_Dollars],$A$2:$A$3880=$M375))</f>
        <v>2118616.38</v>
      </c>
      <c r="O375" s="4">
        <v>3385</v>
      </c>
      <c r="P375" s="3">
        <f t="shared" si="21"/>
        <v>625.8837163958641</v>
      </c>
      <c r="Q375" s="5">
        <v>-9.3161079664286998E-3</v>
      </c>
      <c r="R375" s="6">
        <f t="shared" si="18"/>
        <v>5.4158630869811616E-4</v>
      </c>
      <c r="S375" s="6">
        <v>0.31506849315068497</v>
      </c>
      <c r="T375" s="6"/>
    </row>
    <row r="376" spans="1:20">
      <c r="A376" t="str">
        <f>row__2[[#This Row],[Company_Name]]&amp;" "&amp;row__2[[#This Row],[Year]]</f>
        <v>Canadian Niagara Power Inc. 2016</v>
      </c>
      <c r="B376" t="s">
        <v>394</v>
      </c>
      <c r="C376">
        <v>2016</v>
      </c>
      <c r="D376" t="s">
        <v>8</v>
      </c>
      <c r="E376" t="s">
        <v>28</v>
      </c>
      <c r="F376">
        <v>4223542.8600000003</v>
      </c>
      <c r="G376">
        <v>191444612.94999999</v>
      </c>
      <c r="H376">
        <v>596412.11</v>
      </c>
      <c r="L376" s="2">
        <f t="shared" si="20"/>
        <v>2021</v>
      </c>
      <c r="M376" t="s">
        <v>409</v>
      </c>
      <c r="N376" s="3" cm="1">
        <f t="array" ref="N376">SUM(_xlfn._xlws.FILTER(row__2[Annual_Billings_-_USoA_4080_-_Dollars],$A$2:$A$3880=$M376))</f>
        <v>2164790.71</v>
      </c>
      <c r="O376" s="4">
        <v>3449</v>
      </c>
      <c r="P376" s="3">
        <f t="shared" si="21"/>
        <v>627.65749782545663</v>
      </c>
      <c r="Q376" s="5">
        <v>2.62919970079814E-3</v>
      </c>
      <c r="R376" s="6">
        <f t="shared" si="18"/>
        <v>5.4791491289677959E-4</v>
      </c>
      <c r="S376" s="6">
        <v>0.36305732484076436</v>
      </c>
      <c r="T376" s="6"/>
    </row>
    <row r="377" spans="1:20">
      <c r="A377" t="str">
        <f>row__2[[#This Row],[Company_Name]]&amp;" "&amp;row__2[[#This Row],[Year]]</f>
        <v>Canadian Niagara Power Inc. 2016</v>
      </c>
      <c r="B377" t="s">
        <v>394</v>
      </c>
      <c r="C377">
        <v>2016</v>
      </c>
      <c r="D377" t="s">
        <v>8</v>
      </c>
      <c r="E377" t="s">
        <v>30</v>
      </c>
      <c r="F377">
        <v>0</v>
      </c>
      <c r="G377">
        <v>0</v>
      </c>
      <c r="H377">
        <v>0</v>
      </c>
      <c r="L377" s="2">
        <f t="shared" si="20"/>
        <v>2022</v>
      </c>
      <c r="M377" t="s">
        <v>410</v>
      </c>
      <c r="N377" s="3" cm="1">
        <f t="array" ref="N377">SUM(_xlfn._xlws.FILTER(row__2[Annual_Billings_-_USoA_4080_-_Dollars],$A$2:$A$3880=$M377))</f>
        <v>2219603.04</v>
      </c>
      <c r="O377" s="4">
        <v>3460</v>
      </c>
      <c r="P377" s="3">
        <f t="shared" si="21"/>
        <v>641.50376878612713</v>
      </c>
      <c r="Q377" s="5">
        <v>2.0489397218443599E-2</v>
      </c>
      <c r="R377" s="6">
        <f t="shared" si="18"/>
        <v>5.4462535835482842E-4</v>
      </c>
      <c r="S377" s="6" t="s">
        <v>515</v>
      </c>
      <c r="T377" s="6"/>
    </row>
    <row r="378" spans="1:20">
      <c r="A378" t="str">
        <f>row__2[[#This Row],[Company_Name]]&amp;" "&amp;row__2[[#This Row],[Year]]</f>
        <v>Canadian Niagara Power Inc. 2016</v>
      </c>
      <c r="B378" t="s">
        <v>394</v>
      </c>
      <c r="C378">
        <v>2016</v>
      </c>
      <c r="D378" t="s">
        <v>8</v>
      </c>
      <c r="E378" t="s">
        <v>32</v>
      </c>
      <c r="F378">
        <v>10502846.310000001</v>
      </c>
      <c r="G378">
        <v>202182964.06</v>
      </c>
      <c r="H378">
        <v>0</v>
      </c>
      <c r="L378" s="2">
        <f t="shared" si="20"/>
        <v>2015</v>
      </c>
      <c r="M378" t="s">
        <v>411</v>
      </c>
      <c r="N378" s="3" cm="1">
        <f t="array" ref="N378">SUM(_xlfn._xlws.FILTER(row__2[Annual_Billings_-_USoA_4080_-_Dollars],$A$2:$A$3880=$M378))</f>
        <v>22222998.829999998</v>
      </c>
      <c r="O378" s="4">
        <v>70571</v>
      </c>
      <c r="P378" s="3">
        <f t="shared" si="21"/>
        <v>314.90270550226012</v>
      </c>
      <c r="Q378" s="5">
        <v>-2.0184298314816398E-2</v>
      </c>
      <c r="R378" s="6">
        <f t="shared" si="18"/>
        <v>1.1777898386732837E-2</v>
      </c>
      <c r="S378" s="6">
        <v>0.42857142857142855</v>
      </c>
      <c r="T378" s="6"/>
    </row>
    <row r="379" spans="1:20">
      <c r="A379" t="str">
        <f>row__2[[#This Row],[Company_Name]]&amp;" "&amp;row__2[[#This Row],[Year]]</f>
        <v>Canadian Niagara Power Inc. 2016</v>
      </c>
      <c r="B379" t="s">
        <v>394</v>
      </c>
      <c r="C379">
        <v>2016</v>
      </c>
      <c r="D379" t="s">
        <v>8</v>
      </c>
      <c r="E379" t="s">
        <v>34</v>
      </c>
      <c r="F379">
        <v>0</v>
      </c>
      <c r="G379">
        <v>0</v>
      </c>
      <c r="H379">
        <v>0</v>
      </c>
      <c r="L379" s="2">
        <f t="shared" si="20"/>
        <v>2016</v>
      </c>
      <c r="M379" t="s">
        <v>412</v>
      </c>
      <c r="N379" s="3" cm="1">
        <f t="array" ref="N379">SUM(_xlfn._xlws.FILTER(row__2[Annual_Billings_-_USoA_4080_-_Dollars],$A$2:$A$3880=$M379))</f>
        <v>22519745.509999998</v>
      </c>
      <c r="O379" s="4">
        <v>70738</v>
      </c>
      <c r="P379" s="3">
        <f t="shared" si="21"/>
        <v>318.35428638072887</v>
      </c>
      <c r="Q379" s="5">
        <v>-5.4977624404706403E-2</v>
      </c>
      <c r="R379" s="6">
        <f t="shared" si="18"/>
        <v>1.1706468792955135E-2</v>
      </c>
      <c r="S379" s="6">
        <v>0.41860465116279066</v>
      </c>
      <c r="T379" s="6"/>
    </row>
    <row r="380" spans="1:20">
      <c r="A380" t="str">
        <f>row__2[[#This Row],[Company_Name]]&amp;" "&amp;row__2[[#This Row],[Year]]</f>
        <v>Canadian Niagara Power Inc. 2017</v>
      </c>
      <c r="B380" t="s">
        <v>394</v>
      </c>
      <c r="C380">
        <v>2017</v>
      </c>
      <c r="D380" t="s">
        <v>17</v>
      </c>
      <c r="E380" t="s">
        <v>18</v>
      </c>
      <c r="F380">
        <v>102896.09</v>
      </c>
      <c r="G380">
        <v>4768119.97</v>
      </c>
      <c r="H380">
        <v>12501.41</v>
      </c>
      <c r="L380" s="2">
        <f t="shared" si="20"/>
        <v>2017</v>
      </c>
      <c r="M380" t="s">
        <v>413</v>
      </c>
      <c r="N380" s="3" cm="1">
        <f t="array" ref="N380">SUM(_xlfn._xlws.FILTER(row__2[Annual_Billings_-_USoA_4080_-_Dollars],$A$2:$A$3880=$M380))</f>
        <v>23355749.490000002</v>
      </c>
      <c r="O380" s="4">
        <v>70842</v>
      </c>
      <c r="P380" s="3">
        <f t="shared" si="21"/>
        <v>329.68788981112903</v>
      </c>
      <c r="Q380" s="5">
        <v>-5.8606574885826698E-2</v>
      </c>
      <c r="R380" s="6">
        <f t="shared" si="18"/>
        <v>1.1620252853106534E-2</v>
      </c>
      <c r="S380" s="6">
        <v>0.45652173913043481</v>
      </c>
      <c r="T380" s="6"/>
    </row>
    <row r="381" spans="1:20">
      <c r="A381" t="str">
        <f>row__2[[#This Row],[Company_Name]]&amp;" "&amp;row__2[[#This Row],[Year]]</f>
        <v>Canadian Niagara Power Inc. 2017</v>
      </c>
      <c r="B381" t="s">
        <v>394</v>
      </c>
      <c r="C381">
        <v>2017</v>
      </c>
      <c r="D381" t="s">
        <v>17</v>
      </c>
      <c r="E381" t="s">
        <v>20</v>
      </c>
      <c r="F381">
        <v>57516.160000000003</v>
      </c>
      <c r="G381">
        <v>631149.96</v>
      </c>
      <c r="H381">
        <v>2037.97</v>
      </c>
      <c r="L381" s="2">
        <f t="shared" si="20"/>
        <v>2018</v>
      </c>
      <c r="M381" t="s">
        <v>414</v>
      </c>
      <c r="N381" s="3" cm="1">
        <f t="array" ref="N381">SUM(_xlfn._xlws.FILTER(row__2[Annual_Billings_-_USoA_4080_-_Dollars],$A$2:$A$3880=$M381))</f>
        <v>25700463.259999998</v>
      </c>
      <c r="O381" s="4">
        <v>70822</v>
      </c>
      <c r="P381" s="3">
        <f t="shared" si="21"/>
        <v>362.8881316540058</v>
      </c>
      <c r="Q381" s="5">
        <v>-7.5958287877072699E-3</v>
      </c>
      <c r="R381" s="6">
        <f t="shared" si="18"/>
        <v>1.1510655263172437E-2</v>
      </c>
      <c r="S381" s="6">
        <v>0.43820224719101125</v>
      </c>
      <c r="T381" s="6"/>
    </row>
    <row r="382" spans="1:20">
      <c r="A382" t="str">
        <f>row__2[[#This Row],[Company_Name]]&amp;" "&amp;row__2[[#This Row],[Year]]</f>
        <v>Canadian Niagara Power Inc. 2017</v>
      </c>
      <c r="B382" t="s">
        <v>394</v>
      </c>
      <c r="C382">
        <v>2017</v>
      </c>
      <c r="D382" t="s">
        <v>17</v>
      </c>
      <c r="E382" t="s">
        <v>22</v>
      </c>
      <c r="F382">
        <v>305986.86</v>
      </c>
      <c r="G382">
        <v>1392668.25</v>
      </c>
      <c r="H382">
        <v>4209.0200000000004</v>
      </c>
      <c r="L382" s="2">
        <f t="shared" si="20"/>
        <v>2019</v>
      </c>
      <c r="M382" t="s">
        <v>415</v>
      </c>
      <c r="N382" s="3" cm="1">
        <f t="array" ref="N382">SUM(_xlfn._xlws.FILTER(row__2[Annual_Billings_-_USoA_4080_-_Dollars],$A$2:$A$3880=$M382))</f>
        <v>26014912.990000002</v>
      </c>
      <c r="O382" s="4">
        <v>70991</v>
      </c>
      <c r="P382" s="3">
        <f t="shared" si="21"/>
        <v>366.45367708582779</v>
      </c>
      <c r="Q382" s="5">
        <v>8.6791738600543403E-3</v>
      </c>
      <c r="R382" s="6">
        <f t="shared" si="18"/>
        <v>1.1451123554092207E-2</v>
      </c>
      <c r="S382" s="6">
        <v>0.43181818181818182</v>
      </c>
      <c r="T382" s="6"/>
    </row>
    <row r="383" spans="1:20">
      <c r="A383" t="str">
        <f>row__2[[#This Row],[Company_Name]]&amp;" "&amp;row__2[[#This Row],[Year]]</f>
        <v>Canadian Niagara Power Inc. 2017</v>
      </c>
      <c r="B383" t="s">
        <v>394</v>
      </c>
      <c r="C383">
        <v>2017</v>
      </c>
      <c r="D383" t="s">
        <v>17</v>
      </c>
      <c r="E383" t="s">
        <v>24</v>
      </c>
      <c r="F383">
        <v>62889.7</v>
      </c>
      <c r="G383">
        <v>1308270.23</v>
      </c>
      <c r="H383">
        <v>0</v>
      </c>
      <c r="L383" s="2">
        <f t="shared" si="20"/>
        <v>2020</v>
      </c>
      <c r="M383" t="s">
        <v>416</v>
      </c>
      <c r="N383" s="3" cm="1">
        <f t="array" ref="N383">SUM(_xlfn._xlws.FILTER(row__2[Annual_Billings_-_USoA_4080_-_Dollars],$A$2:$A$3880=$M383))</f>
        <v>25803390</v>
      </c>
      <c r="O383" s="4">
        <v>71176</v>
      </c>
      <c r="P383" s="3">
        <f t="shared" si="21"/>
        <v>362.52936383050468</v>
      </c>
      <c r="Q383" s="5">
        <v>-8.7001365368667496E-3</v>
      </c>
      <c r="R383" s="6">
        <f t="shared" si="18"/>
        <v>1.1387872114592943E-2</v>
      </c>
      <c r="S383" s="6">
        <v>0.44134078212290506</v>
      </c>
      <c r="T383" s="6"/>
    </row>
    <row r="384" spans="1:20">
      <c r="A384" t="str">
        <f>row__2[[#This Row],[Company_Name]]&amp;" "&amp;row__2[[#This Row],[Year]]</f>
        <v>Canadian Niagara Power Inc. 2017</v>
      </c>
      <c r="B384" t="s">
        <v>394</v>
      </c>
      <c r="C384">
        <v>2017</v>
      </c>
      <c r="D384" t="s">
        <v>8</v>
      </c>
      <c r="E384" t="s">
        <v>26</v>
      </c>
      <c r="F384">
        <v>2693768.79</v>
      </c>
      <c r="G384">
        <v>66385178.090000004</v>
      </c>
      <c r="H384">
        <v>0</v>
      </c>
      <c r="L384" s="2">
        <f t="shared" si="20"/>
        <v>2021</v>
      </c>
      <c r="M384" t="s">
        <v>417</v>
      </c>
      <c r="N384" s="3" cm="1">
        <f t="array" ref="N384">SUM(_xlfn._xlws.FILTER(row__2[Annual_Billings_-_USoA_4080_-_Dollars],$A$2:$A$3880=$M384))</f>
        <v>25909377.440000001</v>
      </c>
      <c r="O384" s="4">
        <v>71246</v>
      </c>
      <c r="P384" s="3">
        <f t="shared" si="21"/>
        <v>363.66080116778488</v>
      </c>
      <c r="Q384" s="5">
        <v>-1.0249428983832701E-2</v>
      </c>
      <c r="R384" s="6">
        <f t="shared" si="18"/>
        <v>1.1318279467742522E-2</v>
      </c>
      <c r="S384" s="6">
        <v>0.42528735632183906</v>
      </c>
      <c r="T384" s="6"/>
    </row>
    <row r="385" spans="1:20">
      <c r="A385" t="str">
        <f>row__2[[#This Row],[Company_Name]]&amp;" "&amp;row__2[[#This Row],[Year]]</f>
        <v>Canadian Niagara Power Inc. 2017</v>
      </c>
      <c r="B385" t="s">
        <v>394</v>
      </c>
      <c r="C385">
        <v>2017</v>
      </c>
      <c r="D385" t="s">
        <v>8</v>
      </c>
      <c r="E385" t="s">
        <v>28</v>
      </c>
      <c r="F385">
        <v>4541994.9400000004</v>
      </c>
      <c r="G385">
        <v>185980426.05000001</v>
      </c>
      <c r="H385">
        <v>588371.80000000005</v>
      </c>
      <c r="L385" s="2">
        <f t="shared" si="20"/>
        <v>2022</v>
      </c>
      <c r="M385" t="s">
        <v>418</v>
      </c>
      <c r="N385" s="3" cm="1">
        <f t="array" ref="N385">SUM(_xlfn._xlws.FILTER(row__2[Annual_Billings_-_USoA_4080_-_Dollars],$A$2:$A$3880=$M385))</f>
        <v>27427752.5</v>
      </c>
      <c r="O385" s="4">
        <v>71383</v>
      </c>
      <c r="P385" s="3">
        <f t="shared" si="21"/>
        <v>384.23367608534244</v>
      </c>
      <c r="Q385" s="5">
        <v>-5.0300498342452399E-2</v>
      </c>
      <c r="R385" s="6">
        <f t="shared" si="18"/>
        <v>1.1236124842613503E-2</v>
      </c>
      <c r="S385" s="6" t="s">
        <v>515</v>
      </c>
      <c r="T385" s="6"/>
    </row>
    <row r="386" spans="1:20">
      <c r="A386" t="str">
        <f>row__2[[#This Row],[Company_Name]]&amp;" "&amp;row__2[[#This Row],[Year]]</f>
        <v>Canadian Niagara Power Inc. 2017</v>
      </c>
      <c r="B386" t="s">
        <v>394</v>
      </c>
      <c r="C386">
        <v>2017</v>
      </c>
      <c r="D386" t="s">
        <v>8</v>
      </c>
      <c r="E386" t="s">
        <v>30</v>
      </c>
      <c r="F386">
        <v>0</v>
      </c>
      <c r="G386">
        <v>0</v>
      </c>
      <c r="H386">
        <v>0</v>
      </c>
      <c r="L386" s="2">
        <f t="shared" si="20"/>
        <v>2015</v>
      </c>
      <c r="M386" t="s">
        <v>419</v>
      </c>
      <c r="N386" s="3" cm="1">
        <f t="array" ref="N386">SUM(_xlfn._xlws.FILTER(row__2[Annual_Billings_-_USoA_4080_-_Dollars],$A$2:$A$3880=$M386))</f>
        <v>3370748.86</v>
      </c>
      <c r="O386" s="4">
        <v>10006</v>
      </c>
      <c r="P386" s="3">
        <f t="shared" si="21"/>
        <v>336.87276234259446</v>
      </c>
      <c r="Q386" s="5">
        <v>2.03980000339412E-2</v>
      </c>
      <c r="R386" s="6">
        <f t="shared" ref="R386:R433" si="22">$O386/VLOOKUP($L386,$U$2:$Y$9,5,FALSE)</f>
        <v>1.6699444709250084E-3</v>
      </c>
      <c r="S386" s="6">
        <v>3.8461538461538464E-2</v>
      </c>
      <c r="T386" s="6"/>
    </row>
    <row r="387" spans="1:20">
      <c r="A387" t="str">
        <f>row__2[[#This Row],[Company_Name]]&amp;" "&amp;row__2[[#This Row],[Year]]</f>
        <v>Canadian Niagara Power Inc. 2017</v>
      </c>
      <c r="B387" t="s">
        <v>394</v>
      </c>
      <c r="C387">
        <v>2017</v>
      </c>
      <c r="D387" t="s">
        <v>8</v>
      </c>
      <c r="E387" t="s">
        <v>32</v>
      </c>
      <c r="F387">
        <v>11246292.23</v>
      </c>
      <c r="G387">
        <v>192333396.59</v>
      </c>
      <c r="H387">
        <v>0</v>
      </c>
      <c r="L387" s="2">
        <f t="shared" si="20"/>
        <v>2016</v>
      </c>
      <c r="M387" t="s">
        <v>420</v>
      </c>
      <c r="N387" s="3" cm="1">
        <f t="array" ref="N387">SUM(_xlfn._xlws.FILTER(row__2[Annual_Billings_-_USoA_4080_-_Dollars],$A$2:$A$3880=$M387))</f>
        <v>3495081.04</v>
      </c>
      <c r="O387" s="4">
        <v>10042</v>
      </c>
      <c r="P387" s="3">
        <f t="shared" si="21"/>
        <v>348.0463095000996</v>
      </c>
      <c r="Q387" s="5">
        <v>-3.2341555392568902E-2</v>
      </c>
      <c r="R387" s="6">
        <f t="shared" si="22"/>
        <v>1.6618558570903256E-3</v>
      </c>
      <c r="S387" s="6">
        <v>1.9607843137254902E-2</v>
      </c>
      <c r="T387" s="6"/>
    </row>
    <row r="388" spans="1:20">
      <c r="A388" t="str">
        <f>row__2[[#This Row],[Company_Name]]&amp;" "&amp;row__2[[#This Row],[Year]]</f>
        <v>Canadian Niagara Power Inc. 2017</v>
      </c>
      <c r="B388" t="s">
        <v>394</v>
      </c>
      <c r="C388">
        <v>2017</v>
      </c>
      <c r="D388" t="s">
        <v>8</v>
      </c>
      <c r="E388" t="s">
        <v>34</v>
      </c>
      <c r="F388">
        <v>0</v>
      </c>
      <c r="G388">
        <v>0</v>
      </c>
      <c r="H388">
        <v>0</v>
      </c>
      <c r="L388" s="2">
        <f t="shared" si="20"/>
        <v>2017</v>
      </c>
      <c r="M388" t="s">
        <v>421</v>
      </c>
      <c r="N388" s="3" cm="1">
        <f t="array" ref="N388">SUM(_xlfn._xlws.FILTER(row__2[Annual_Billings_-_USoA_4080_-_Dollars],$A$2:$A$3880=$M388))</f>
        <v>3503877.84</v>
      </c>
      <c r="O388" s="4">
        <v>10149</v>
      </c>
      <c r="P388" s="3">
        <f t="shared" si="21"/>
        <v>345.24365356192726</v>
      </c>
      <c r="Q388" s="5">
        <v>7.5230411727051898E-3</v>
      </c>
      <c r="R388" s="6">
        <f t="shared" si="22"/>
        <v>1.6647461422062931E-3</v>
      </c>
      <c r="S388" s="6">
        <v>4.7619047619047616E-2</v>
      </c>
      <c r="T388" s="6"/>
    </row>
    <row r="389" spans="1:20">
      <c r="A389" t="str">
        <f>row__2[[#This Row],[Company_Name]]&amp;" "&amp;row__2[[#This Row],[Year]]</f>
        <v>Canadian Niagara Power Inc. 2018</v>
      </c>
      <c r="B389" t="s">
        <v>394</v>
      </c>
      <c r="C389">
        <v>2018</v>
      </c>
      <c r="D389" t="s">
        <v>17</v>
      </c>
      <c r="E389" t="s">
        <v>18</v>
      </c>
      <c r="F389">
        <v>118145.66</v>
      </c>
      <c r="G389">
        <v>5218945.2166489204</v>
      </c>
      <c r="H389">
        <v>13532.36</v>
      </c>
      <c r="L389" s="2">
        <f t="shared" si="20"/>
        <v>2018</v>
      </c>
      <c r="M389" t="s">
        <v>422</v>
      </c>
      <c r="N389" s="3" cm="1">
        <f t="array" ref="N389">SUM(_xlfn._xlws.FILTER(row__2[Annual_Billings_-_USoA_4080_-_Dollars],$A$2:$A$3880=$M389))</f>
        <v>3632523.2800000003</v>
      </c>
      <c r="O389" s="4">
        <v>10072</v>
      </c>
      <c r="P389" s="3">
        <f t="shared" si="21"/>
        <v>360.65560762509932</v>
      </c>
      <c r="Q389" s="5">
        <v>-3.8820331551992597E-2</v>
      </c>
      <c r="R389" s="6">
        <f t="shared" si="22"/>
        <v>1.6369958460742818E-3</v>
      </c>
      <c r="S389" s="6">
        <v>6.5420560747663559E-2</v>
      </c>
      <c r="T389" s="6"/>
    </row>
    <row r="390" spans="1:20">
      <c r="A390" t="str">
        <f>row__2[[#This Row],[Company_Name]]&amp;" "&amp;row__2[[#This Row],[Year]]</f>
        <v>Canadian Niagara Power Inc. 2018</v>
      </c>
      <c r="B390" t="s">
        <v>394</v>
      </c>
      <c r="C390">
        <v>2018</v>
      </c>
      <c r="D390" t="s">
        <v>17</v>
      </c>
      <c r="E390" t="s">
        <v>20</v>
      </c>
      <c r="F390">
        <v>57142.45</v>
      </c>
      <c r="G390">
        <v>606042.11878442497</v>
      </c>
      <c r="H390">
        <v>1951.29</v>
      </c>
      <c r="L390" s="2">
        <f t="shared" si="20"/>
        <v>2019</v>
      </c>
      <c r="M390" t="s">
        <v>423</v>
      </c>
      <c r="N390" s="3" cm="1">
        <f t="array" ref="N390">SUM(_xlfn._xlws.FILTER(row__2[Annual_Billings_-_USoA_4080_-_Dollars],$A$2:$A$3880=$M390))</f>
        <v>3693007.9</v>
      </c>
      <c r="O390" s="4">
        <v>10078</v>
      </c>
      <c r="P390" s="3">
        <f t="shared" si="21"/>
        <v>366.4425382020242</v>
      </c>
      <c r="Q390" s="5">
        <v>-4.2402561257090403E-2</v>
      </c>
      <c r="R390" s="6">
        <f t="shared" si="22"/>
        <v>1.6256204755270565E-3</v>
      </c>
      <c r="S390" s="6">
        <v>0.23664122137404578</v>
      </c>
      <c r="T390" s="6"/>
    </row>
    <row r="391" spans="1:20">
      <c r="A391" t="str">
        <f>row__2[[#This Row],[Company_Name]]&amp;" "&amp;row__2[[#This Row],[Year]]</f>
        <v>Canadian Niagara Power Inc. 2018</v>
      </c>
      <c r="B391" t="s">
        <v>394</v>
      </c>
      <c r="C391">
        <v>2018</v>
      </c>
      <c r="D391" t="s">
        <v>17</v>
      </c>
      <c r="E391" t="s">
        <v>22</v>
      </c>
      <c r="F391">
        <v>347647.56</v>
      </c>
      <c r="G391">
        <v>1390046.9695156701</v>
      </c>
      <c r="H391">
        <v>4251.7700000000004</v>
      </c>
      <c r="L391" s="2">
        <f t="shared" si="20"/>
        <v>2020</v>
      </c>
      <c r="M391" t="s">
        <v>424</v>
      </c>
      <c r="N391" s="3" cm="1">
        <f t="array" ref="N391">SUM(_xlfn._xlws.FILTER(row__2[Annual_Billings_-_USoA_4080_-_Dollars],$A$2:$A$3880=$M391))</f>
        <v>3738247.3600000003</v>
      </c>
      <c r="O391" s="4">
        <v>10604</v>
      </c>
      <c r="P391" s="3">
        <f t="shared" si="21"/>
        <v>352.53181440965676</v>
      </c>
      <c r="Q391" s="5">
        <v>-6.5601213195969302E-2</v>
      </c>
      <c r="R391" s="6">
        <f t="shared" si="22"/>
        <v>1.6965971100250585E-3</v>
      </c>
      <c r="S391" s="6">
        <v>0.29577464788732394</v>
      </c>
      <c r="T391" s="6"/>
    </row>
    <row r="392" spans="1:20">
      <c r="A392" t="str">
        <f>row__2[[#This Row],[Company_Name]]&amp;" "&amp;row__2[[#This Row],[Year]]</f>
        <v>Canadian Niagara Power Inc. 2018</v>
      </c>
      <c r="B392" t="s">
        <v>394</v>
      </c>
      <c r="C392">
        <v>2018</v>
      </c>
      <c r="D392" t="s">
        <v>17</v>
      </c>
      <c r="E392" t="s">
        <v>24</v>
      </c>
      <c r="F392">
        <v>61112.54</v>
      </c>
      <c r="G392">
        <v>1307306.2</v>
      </c>
      <c r="H392">
        <v>0</v>
      </c>
      <c r="L392" s="2">
        <f t="shared" si="20"/>
        <v>2021</v>
      </c>
      <c r="M392" t="s">
        <v>425</v>
      </c>
      <c r="N392" s="3" cm="1">
        <f t="array" ref="N392">SUM(_xlfn._xlws.FILTER(row__2[Annual_Billings_-_USoA_4080_-_Dollars],$A$2:$A$3880=$M392))</f>
        <v>3904189.7299999995</v>
      </c>
      <c r="O392" s="4">
        <v>11149</v>
      </c>
      <c r="P392" s="3">
        <f t="shared" si="21"/>
        <v>350.18295183424516</v>
      </c>
      <c r="Q392" s="5">
        <v>-7.5507604908557305E-2</v>
      </c>
      <c r="R392" s="6">
        <f t="shared" si="22"/>
        <v>1.7711520335999408E-3</v>
      </c>
      <c r="S392" s="6">
        <v>0.29078014184397161</v>
      </c>
      <c r="T392" s="6"/>
    </row>
    <row r="393" spans="1:20">
      <c r="A393" t="str">
        <f>row__2[[#This Row],[Company_Name]]&amp;" "&amp;row__2[[#This Row],[Year]]</f>
        <v>Canadian Niagara Power Inc. 2018</v>
      </c>
      <c r="B393" t="s">
        <v>394</v>
      </c>
      <c r="C393">
        <v>2018</v>
      </c>
      <c r="D393" t="s">
        <v>8</v>
      </c>
      <c r="E393" t="s">
        <v>26</v>
      </c>
      <c r="F393">
        <v>2596458.23</v>
      </c>
      <c r="G393">
        <v>68552190.569999993</v>
      </c>
      <c r="H393">
        <v>0</v>
      </c>
      <c r="L393" s="2">
        <f t="shared" si="20"/>
        <v>2022</v>
      </c>
      <c r="M393" t="s">
        <v>426</v>
      </c>
      <c r="N393" s="3" cm="1">
        <f t="array" ref="N393">SUM(_xlfn._xlws.FILTER(row__2[Annual_Billings_-_USoA_4080_-_Dollars],$A$2:$A$3880=$M393))</f>
        <v>3977207.78</v>
      </c>
      <c r="O393" s="4">
        <v>11399</v>
      </c>
      <c r="P393" s="3">
        <f t="shared" si="21"/>
        <v>348.90848144574085</v>
      </c>
      <c r="Q393" s="5">
        <v>-9.3025061301872894E-2</v>
      </c>
      <c r="R393" s="6">
        <f t="shared" si="22"/>
        <v>1.7942729652851703E-3</v>
      </c>
      <c r="S393" s="6" t="s">
        <v>515</v>
      </c>
      <c r="T393" s="6"/>
    </row>
    <row r="394" spans="1:20">
      <c r="A394" t="str">
        <f>row__2[[#This Row],[Company_Name]]&amp;" "&amp;row__2[[#This Row],[Year]]</f>
        <v>Canadian Niagara Power Inc. 2018</v>
      </c>
      <c r="B394" t="s">
        <v>394</v>
      </c>
      <c r="C394">
        <v>2018</v>
      </c>
      <c r="D394" t="s">
        <v>8</v>
      </c>
      <c r="E394" t="s">
        <v>28</v>
      </c>
      <c r="F394">
        <v>4420724.1500000004</v>
      </c>
      <c r="G394">
        <v>186317853.54282799</v>
      </c>
      <c r="H394">
        <v>580250.93999999994</v>
      </c>
      <c r="L394" s="2">
        <f t="shared" si="20"/>
        <v>2015</v>
      </c>
      <c r="M394" t="s">
        <v>427</v>
      </c>
      <c r="N394" s="3" cm="1">
        <f t="array" ref="N394">SUM(_xlfn._xlws.FILTER(row__2[Annual_Billings_-_USoA_4080_-_Dollars],$A$2:$A$3880=$M394))</f>
        <v>612354538.10000002</v>
      </c>
      <c r="O394" s="4">
        <v>934380</v>
      </c>
      <c r="P394" s="3">
        <f t="shared" si="21"/>
        <v>655.35920942229075</v>
      </c>
      <c r="Q394" s="5">
        <v>1.4137773562386199E-2</v>
      </c>
      <c r="R394" s="6">
        <f t="shared" si="22"/>
        <v>0.15594270585078046</v>
      </c>
      <c r="S394" s="6">
        <v>0.61089494163424118</v>
      </c>
      <c r="T394" s="6"/>
    </row>
    <row r="395" spans="1:20">
      <c r="A395" t="str">
        <f>row__2[[#This Row],[Company_Name]]&amp;" "&amp;row__2[[#This Row],[Year]]</f>
        <v>Canadian Niagara Power Inc. 2018</v>
      </c>
      <c r="B395" t="s">
        <v>394</v>
      </c>
      <c r="C395">
        <v>2018</v>
      </c>
      <c r="D395" t="s">
        <v>8</v>
      </c>
      <c r="E395" t="s">
        <v>30</v>
      </c>
      <c r="F395">
        <v>0</v>
      </c>
      <c r="G395">
        <v>0</v>
      </c>
      <c r="H395">
        <v>0</v>
      </c>
      <c r="L395" s="2">
        <f t="shared" ref="L395:L433" si="23">L387</f>
        <v>2016</v>
      </c>
      <c r="M395" t="s">
        <v>428</v>
      </c>
      <c r="N395" s="3" cm="1">
        <f t="array" ref="N395">SUM(_xlfn._xlws.FILTER(row__2[Annual_Billings_-_USoA_4080_-_Dollars],$A$2:$A$3880=$M395))</f>
        <v>696533949</v>
      </c>
      <c r="O395" s="4">
        <v>938415</v>
      </c>
      <c r="P395" s="3">
        <f t="shared" si="21"/>
        <v>742.24511436837645</v>
      </c>
      <c r="Q395" s="5">
        <v>2.8811170295511501E-2</v>
      </c>
      <c r="R395" s="6">
        <f t="shared" si="22"/>
        <v>0.15529879148888848</v>
      </c>
      <c r="S395" s="6">
        <v>0.59183673469387754</v>
      </c>
      <c r="T395" s="6"/>
    </row>
    <row r="396" spans="1:20">
      <c r="A396" t="str">
        <f>row__2[[#This Row],[Company_Name]]&amp;" "&amp;row__2[[#This Row],[Year]]</f>
        <v>Canadian Niagara Power Inc. 2018</v>
      </c>
      <c r="B396" t="s">
        <v>394</v>
      </c>
      <c r="C396">
        <v>2018</v>
      </c>
      <c r="D396" t="s">
        <v>8</v>
      </c>
      <c r="E396" t="s">
        <v>32</v>
      </c>
      <c r="F396">
        <v>11479645.75</v>
      </c>
      <c r="G396">
        <v>213384791.97720599</v>
      </c>
      <c r="H396">
        <v>0</v>
      </c>
      <c r="L396" s="2">
        <f t="shared" si="23"/>
        <v>2017</v>
      </c>
      <c r="M396" t="s">
        <v>429</v>
      </c>
      <c r="N396" s="3" cm="1">
        <f t="array" ref="N396">SUM(_xlfn._xlws.FILTER(row__2[Annual_Billings_-_USoA_4080_-_Dollars],$A$2:$A$3880=$M396))</f>
        <v>679157674.40999973</v>
      </c>
      <c r="O396" s="4">
        <v>944770</v>
      </c>
      <c r="P396" s="3">
        <f t="shared" si="21"/>
        <v>718.86033046138186</v>
      </c>
      <c r="Q396" s="5">
        <v>-2.2162984828787199E-3</v>
      </c>
      <c r="R396" s="6">
        <f t="shared" si="22"/>
        <v>0.15497115112545468</v>
      </c>
      <c r="S396" s="6">
        <v>0.57264957264957272</v>
      </c>
      <c r="T396" s="6"/>
    </row>
    <row r="397" spans="1:20">
      <c r="A397" t="str">
        <f>row__2[[#This Row],[Company_Name]]&amp;" "&amp;row__2[[#This Row],[Year]]</f>
        <v>Canadian Niagara Power Inc. 2018</v>
      </c>
      <c r="B397" t="s">
        <v>394</v>
      </c>
      <c r="C397">
        <v>2018</v>
      </c>
      <c r="D397" t="s">
        <v>8</v>
      </c>
      <c r="E397" t="s">
        <v>34</v>
      </c>
      <c r="F397">
        <v>0</v>
      </c>
      <c r="G397">
        <v>0</v>
      </c>
      <c r="H397">
        <v>0</v>
      </c>
      <c r="L397" s="2">
        <f t="shared" si="23"/>
        <v>2018</v>
      </c>
      <c r="M397" t="s">
        <v>430</v>
      </c>
      <c r="N397" s="3" cm="1">
        <f t="array" ref="N397">SUM(_xlfn._xlws.FILTER(row__2[Annual_Billings_-_USoA_4080_-_Dollars],$A$2:$A$3880=$M397))</f>
        <v>729185740.27999997</v>
      </c>
      <c r="O397" s="4">
        <v>949480</v>
      </c>
      <c r="P397" s="3">
        <f t="shared" si="21"/>
        <v>767.98430749462864</v>
      </c>
      <c r="Q397" s="5">
        <v>2.9981407558715001E-4</v>
      </c>
      <c r="R397" s="6">
        <f t="shared" si="22"/>
        <v>0.15431838919088653</v>
      </c>
      <c r="S397" s="6">
        <v>0.54545454545454541</v>
      </c>
      <c r="T397" s="6"/>
    </row>
    <row r="398" spans="1:20">
      <c r="A398" t="str">
        <f>row__2[[#This Row],[Company_Name]]&amp;" "&amp;row__2[[#This Row],[Year]]</f>
        <v>Canadian Niagara Power Inc. 2019</v>
      </c>
      <c r="B398" t="s">
        <v>394</v>
      </c>
      <c r="C398">
        <v>2019</v>
      </c>
      <c r="D398" t="s">
        <v>17</v>
      </c>
      <c r="E398" t="s">
        <v>18</v>
      </c>
      <c r="F398">
        <v>117256</v>
      </c>
      <c r="G398">
        <v>5234524</v>
      </c>
      <c r="H398">
        <v>13276</v>
      </c>
      <c r="L398" s="2">
        <f t="shared" si="23"/>
        <v>2019</v>
      </c>
      <c r="M398" t="s">
        <v>431</v>
      </c>
      <c r="N398" s="3" cm="1">
        <f t="array" ref="N398">SUM(_xlfn._xlws.FILTER(row__2[Annual_Billings_-_USoA_4080_-_Dollars],$A$2:$A$3880=$M398))</f>
        <v>740216369.54000008</v>
      </c>
      <c r="O398" s="4">
        <v>954771</v>
      </c>
      <c r="P398" s="3">
        <f t="shared" si="21"/>
        <v>775.28158012759093</v>
      </c>
      <c r="Q398" s="5">
        <v>-8.6456116832757304E-3</v>
      </c>
      <c r="R398" s="6">
        <f t="shared" si="22"/>
        <v>0.15400826424285008</v>
      </c>
      <c r="S398" s="6">
        <v>0.53488372093023251</v>
      </c>
      <c r="T398" s="6"/>
    </row>
    <row r="399" spans="1:20">
      <c r="A399" t="str">
        <f>row__2[[#This Row],[Company_Name]]&amp;" "&amp;row__2[[#This Row],[Year]]</f>
        <v>Canadian Niagara Power Inc. 2019</v>
      </c>
      <c r="B399" t="s">
        <v>394</v>
      </c>
      <c r="C399">
        <v>2019</v>
      </c>
      <c r="D399" t="s">
        <v>17</v>
      </c>
      <c r="E399" t="s">
        <v>20</v>
      </c>
      <c r="F399">
        <v>55602</v>
      </c>
      <c r="G399">
        <v>565913</v>
      </c>
      <c r="H399">
        <v>1856</v>
      </c>
      <c r="L399" s="2">
        <f t="shared" si="23"/>
        <v>2020</v>
      </c>
      <c r="M399" t="s">
        <v>432</v>
      </c>
      <c r="N399" s="3" cm="1">
        <f t="array" ref="N399">SUM(_xlfn._xlws.FILTER(row__2[Annual_Billings_-_USoA_4080_-_Dollars],$A$2:$A$3880=$M399))</f>
        <v>711739529.79999995</v>
      </c>
      <c r="O399" s="4">
        <v>956254</v>
      </c>
      <c r="P399" s="3">
        <f t="shared" si="21"/>
        <v>744.29966285108344</v>
      </c>
      <c r="Q399" s="5">
        <v>-2.6169433393946399E-2</v>
      </c>
      <c r="R399" s="6">
        <f t="shared" si="22"/>
        <v>0.15299677224159774</v>
      </c>
      <c r="S399" s="6">
        <v>0.54337899543378998</v>
      </c>
      <c r="T399" s="6"/>
    </row>
    <row r="400" spans="1:20">
      <c r="A400" t="str">
        <f>row__2[[#This Row],[Company_Name]]&amp;" "&amp;row__2[[#This Row],[Year]]</f>
        <v>Canadian Niagara Power Inc. 2019</v>
      </c>
      <c r="B400" t="s">
        <v>394</v>
      </c>
      <c r="C400">
        <v>2019</v>
      </c>
      <c r="D400" t="s">
        <v>17</v>
      </c>
      <c r="E400" t="s">
        <v>22</v>
      </c>
      <c r="F400">
        <v>304262</v>
      </c>
      <c r="G400">
        <v>1401778</v>
      </c>
      <c r="H400">
        <v>4286</v>
      </c>
      <c r="L400" s="2">
        <f t="shared" si="23"/>
        <v>2021</v>
      </c>
      <c r="M400" t="s">
        <v>433</v>
      </c>
      <c r="N400" s="3" cm="1">
        <f t="array" ref="N400">SUM(_xlfn._xlws.FILTER(row__2[Annual_Billings_-_USoA_4080_-_Dollars],$A$2:$A$3880=$M400))</f>
        <v>744774050.60000002</v>
      </c>
      <c r="O400" s="4">
        <v>963013</v>
      </c>
      <c r="P400" s="3">
        <f t="shared" si="21"/>
        <v>773.37902042859241</v>
      </c>
      <c r="Q400" s="5">
        <v>-1.4384222153999199E-2</v>
      </c>
      <c r="R400" s="6">
        <f t="shared" si="22"/>
        <v>0.15298613627528745</v>
      </c>
      <c r="S400" s="6">
        <v>0.53051643192488263</v>
      </c>
      <c r="T400" s="6"/>
    </row>
    <row r="401" spans="1:20">
      <c r="A401" t="str">
        <f>row__2[[#This Row],[Company_Name]]&amp;" "&amp;row__2[[#This Row],[Year]]</f>
        <v>Canadian Niagara Power Inc. 2019</v>
      </c>
      <c r="B401" t="s">
        <v>394</v>
      </c>
      <c r="C401">
        <v>2019</v>
      </c>
      <c r="D401" t="s">
        <v>17</v>
      </c>
      <c r="E401" t="s">
        <v>24</v>
      </c>
      <c r="F401">
        <v>61562</v>
      </c>
      <c r="G401">
        <v>1299487</v>
      </c>
      <c r="H401">
        <v>0</v>
      </c>
      <c r="L401" s="2">
        <f t="shared" si="23"/>
        <v>2022</v>
      </c>
      <c r="M401" t="s">
        <v>434</v>
      </c>
      <c r="N401" s="3" cm="1">
        <f t="array" ref="N401">SUM(_xlfn._xlws.FILTER(row__2[Annual_Billings_-_USoA_4080_-_Dollars],$A$2:$A$3880=$M401))</f>
        <v>783580278.50999999</v>
      </c>
      <c r="O401" s="4">
        <v>968022</v>
      </c>
      <c r="P401" s="3">
        <f t="shared" si="21"/>
        <v>809.46536185128025</v>
      </c>
      <c r="Q401" s="5">
        <v>-1.0838024546174E-2</v>
      </c>
      <c r="R401" s="6">
        <f t="shared" si="22"/>
        <v>0.15237263833680859</v>
      </c>
      <c r="S401" s="6" t="s">
        <v>515</v>
      </c>
      <c r="T401" s="6"/>
    </row>
    <row r="402" spans="1:20">
      <c r="A402" t="str">
        <f>row__2[[#This Row],[Company_Name]]&amp;" "&amp;row__2[[#This Row],[Year]]</f>
        <v>Canadian Niagara Power Inc. 2019</v>
      </c>
      <c r="B402" t="s">
        <v>394</v>
      </c>
      <c r="C402">
        <v>2019</v>
      </c>
      <c r="D402" t="s">
        <v>8</v>
      </c>
      <c r="E402" t="s">
        <v>26</v>
      </c>
      <c r="F402">
        <v>2627213</v>
      </c>
      <c r="G402">
        <v>68296620</v>
      </c>
      <c r="H402">
        <v>0</v>
      </c>
      <c r="L402" s="2">
        <f t="shared" si="23"/>
        <v>2015</v>
      </c>
      <c r="M402" t="s">
        <v>435</v>
      </c>
      <c r="N402" s="3" cm="1">
        <f t="array" ref="N402">SUM(_xlfn._xlws.FILTER(row__2[Annual_Billings_-_USoA_4080_-_Dollars],$A$2:$A$3880=$M402))</f>
        <v>3648250.16</v>
      </c>
      <c r="O402" s="4">
        <v>16112</v>
      </c>
      <c r="P402" s="3">
        <f t="shared" si="21"/>
        <v>226.43062065541213</v>
      </c>
      <c r="Q402" s="5">
        <v>-3.74382374609845E-2</v>
      </c>
      <c r="R402" s="6">
        <f t="shared" si="22"/>
        <v>2.6890011308758478E-3</v>
      </c>
      <c r="S402" s="6">
        <v>0.24812030075187969</v>
      </c>
      <c r="T402" s="6"/>
    </row>
    <row r="403" spans="1:20">
      <c r="A403" t="str">
        <f>row__2[[#This Row],[Company_Name]]&amp;" "&amp;row__2[[#This Row],[Year]]</f>
        <v>Canadian Niagara Power Inc. 2019</v>
      </c>
      <c r="B403" t="s">
        <v>394</v>
      </c>
      <c r="C403">
        <v>2019</v>
      </c>
      <c r="D403" t="s">
        <v>8</v>
      </c>
      <c r="E403" t="s">
        <v>28</v>
      </c>
      <c r="F403">
        <v>4245281</v>
      </c>
      <c r="G403">
        <v>183204908</v>
      </c>
      <c r="H403">
        <v>553967</v>
      </c>
      <c r="L403" s="2">
        <f t="shared" si="23"/>
        <v>2016</v>
      </c>
      <c r="M403" t="s">
        <v>436</v>
      </c>
      <c r="N403" s="3" cm="1">
        <f t="array" ref="N403">SUM(_xlfn._xlws.FILTER(row__2[Annual_Billings_-_USoA_4080_-_Dollars],$A$2:$A$3880=$M403))</f>
        <v>3948114.5</v>
      </c>
      <c r="O403" s="4">
        <v>16391</v>
      </c>
      <c r="P403" s="3">
        <f t="shared" si="21"/>
        <v>240.87087426026477</v>
      </c>
      <c r="Q403" s="5">
        <v>-7.6170648259974499E-3</v>
      </c>
      <c r="R403" s="6">
        <f t="shared" si="22"/>
        <v>2.7125552035020444E-3</v>
      </c>
      <c r="S403" s="6">
        <v>0.23664122137404578</v>
      </c>
      <c r="T403" s="6"/>
    </row>
    <row r="404" spans="1:20">
      <c r="A404" t="str">
        <f>row__2[[#This Row],[Company_Name]]&amp;" "&amp;row__2[[#This Row],[Year]]</f>
        <v>Canadian Niagara Power Inc. 2019</v>
      </c>
      <c r="B404" t="s">
        <v>394</v>
      </c>
      <c r="C404">
        <v>2019</v>
      </c>
      <c r="D404" t="s">
        <v>8</v>
      </c>
      <c r="E404" t="s">
        <v>30</v>
      </c>
      <c r="F404">
        <v>0</v>
      </c>
      <c r="G404">
        <v>0</v>
      </c>
      <c r="H404">
        <v>0</v>
      </c>
      <c r="L404" s="2">
        <f t="shared" si="23"/>
        <v>2017</v>
      </c>
      <c r="M404" t="s">
        <v>437</v>
      </c>
      <c r="N404" s="3" cm="1">
        <f t="array" ref="N404">SUM(_xlfn._xlws.FILTER(row__2[Annual_Billings_-_USoA_4080_-_Dollars],$A$2:$A$3880=$M404))</f>
        <v>4114119.6799999997</v>
      </c>
      <c r="O404" s="4">
        <v>16655</v>
      </c>
      <c r="P404" s="3">
        <f t="shared" si="21"/>
        <v>247.02009486640645</v>
      </c>
      <c r="Q404" s="5">
        <v>-3.1402138011692301E-3</v>
      </c>
      <c r="R404" s="6">
        <f t="shared" si="22"/>
        <v>2.7319289583649432E-3</v>
      </c>
      <c r="S404" s="6">
        <v>0.23664122137404578</v>
      </c>
      <c r="T404" s="6"/>
    </row>
    <row r="405" spans="1:20">
      <c r="A405" t="str">
        <f>row__2[[#This Row],[Company_Name]]&amp;" "&amp;row__2[[#This Row],[Year]]</f>
        <v>Canadian Niagara Power Inc. 2019</v>
      </c>
      <c r="B405" t="s">
        <v>394</v>
      </c>
      <c r="C405">
        <v>2019</v>
      </c>
      <c r="D405" t="s">
        <v>8</v>
      </c>
      <c r="E405" t="s">
        <v>32</v>
      </c>
      <c r="F405">
        <v>11581161</v>
      </c>
      <c r="G405">
        <v>208333696</v>
      </c>
      <c r="H405">
        <v>0</v>
      </c>
      <c r="L405" s="2">
        <f t="shared" si="23"/>
        <v>2018</v>
      </c>
      <c r="M405" t="s">
        <v>438</v>
      </c>
      <c r="N405" s="3" cm="1">
        <f t="array" ref="N405">SUM(_xlfn._xlws.FILTER(row__2[Annual_Billings_-_USoA_4080_-_Dollars],$A$2:$A$3880=$M405))</f>
        <v>4298919.22</v>
      </c>
      <c r="O405" s="4">
        <v>16868</v>
      </c>
      <c r="P405" s="3">
        <f t="shared" si="21"/>
        <v>254.85648683898503</v>
      </c>
      <c r="Q405" s="5">
        <v>1.9492733898657901E-3</v>
      </c>
      <c r="R405" s="6">
        <f t="shared" si="22"/>
        <v>2.7415454658043076E-3</v>
      </c>
      <c r="S405" s="6">
        <v>0.23076923076923075</v>
      </c>
      <c r="T405" s="6"/>
    </row>
    <row r="406" spans="1:20">
      <c r="A406" t="str">
        <f>row__2[[#This Row],[Company_Name]]&amp;" "&amp;row__2[[#This Row],[Year]]</f>
        <v>Canadian Niagara Power Inc. 2019</v>
      </c>
      <c r="B406" t="s">
        <v>394</v>
      </c>
      <c r="C406">
        <v>2019</v>
      </c>
      <c r="D406" t="s">
        <v>8</v>
      </c>
      <c r="E406" t="s">
        <v>34</v>
      </c>
      <c r="F406">
        <v>0</v>
      </c>
      <c r="G406">
        <v>0</v>
      </c>
      <c r="H406">
        <v>0</v>
      </c>
      <c r="L406" s="2">
        <f t="shared" si="23"/>
        <v>2019</v>
      </c>
      <c r="M406" t="s">
        <v>439</v>
      </c>
      <c r="N406" s="3" cm="1">
        <f t="array" ref="N406">SUM(_xlfn._xlws.FILTER(row__2[Annual_Billings_-_USoA_4080_-_Dollars],$A$2:$A$3880=$M406))</f>
        <v>4376242.0200000005</v>
      </c>
      <c r="O406" s="4">
        <v>17146</v>
      </c>
      <c r="P406" s="3">
        <f t="shared" si="21"/>
        <v>255.23399160153974</v>
      </c>
      <c r="Q406" s="5">
        <v>-2.0531331467503799E-2</v>
      </c>
      <c r="R406" s="6">
        <f t="shared" si="22"/>
        <v>2.7657162803519457E-3</v>
      </c>
      <c r="S406" s="6">
        <v>0.22480620155038758</v>
      </c>
      <c r="T406" s="6"/>
    </row>
    <row r="407" spans="1:20">
      <c r="A407" t="str">
        <f>row__2[[#This Row],[Company_Name]]&amp;" "&amp;row__2[[#This Row],[Year]]</f>
        <v>Canadian Niagara Power Inc. 2020</v>
      </c>
      <c r="B407" t="s">
        <v>394</v>
      </c>
      <c r="C407">
        <v>2020</v>
      </c>
      <c r="D407" t="s">
        <v>17</v>
      </c>
      <c r="E407" t="s">
        <v>18</v>
      </c>
      <c r="F407">
        <v>128057.88</v>
      </c>
      <c r="G407">
        <v>5321960</v>
      </c>
      <c r="H407">
        <v>14339.56</v>
      </c>
      <c r="L407" s="2">
        <f t="shared" si="23"/>
        <v>2020</v>
      </c>
      <c r="M407" t="s">
        <v>440</v>
      </c>
      <c r="N407" s="3" cm="1">
        <f t="array" ref="N407">SUM(_xlfn._xlws.FILTER(row__2[Annual_Billings_-_USoA_4080_-_Dollars],$A$2:$A$3880=$M407))</f>
        <v>4512540.38</v>
      </c>
      <c r="O407" s="4">
        <v>17384</v>
      </c>
      <c r="P407" s="3">
        <f t="shared" si="21"/>
        <v>259.58009549010586</v>
      </c>
      <c r="Q407" s="5">
        <v>-2.4671734413339901E-2</v>
      </c>
      <c r="R407" s="6">
        <f t="shared" si="22"/>
        <v>2.7813696869743135E-3</v>
      </c>
      <c r="S407" s="6">
        <v>0.28571428571428575</v>
      </c>
      <c r="T407" s="6"/>
    </row>
    <row r="408" spans="1:20">
      <c r="A408" t="str">
        <f>row__2[[#This Row],[Company_Name]]&amp;" "&amp;row__2[[#This Row],[Year]]</f>
        <v>Canadian Niagara Power Inc. 2020</v>
      </c>
      <c r="B408" t="s">
        <v>394</v>
      </c>
      <c r="C408">
        <v>2020</v>
      </c>
      <c r="D408" t="s">
        <v>17</v>
      </c>
      <c r="E408" t="s">
        <v>20</v>
      </c>
      <c r="F408">
        <v>54050.59</v>
      </c>
      <c r="G408">
        <v>525914.78</v>
      </c>
      <c r="H408">
        <v>1722.91</v>
      </c>
      <c r="L408" s="2">
        <f t="shared" si="23"/>
        <v>2021</v>
      </c>
      <c r="M408" t="s">
        <v>441</v>
      </c>
      <c r="N408" s="3" cm="1">
        <f t="array" ref="N408">SUM(_xlfn._xlws.FILTER(row__2[Annual_Billings_-_USoA_4080_-_Dollars],$A$2:$A$3880=$M408))</f>
        <v>4685688.91</v>
      </c>
      <c r="O408" s="4">
        <v>17678</v>
      </c>
      <c r="P408" s="3">
        <f t="shared" si="21"/>
        <v>265.05763717615116</v>
      </c>
      <c r="Q408" s="5">
        <v>1.51071060740061E-2</v>
      </c>
      <c r="R408" s="6">
        <f t="shared" si="22"/>
        <v>2.8083617947779848E-3</v>
      </c>
      <c r="S408" s="6">
        <v>0.2805755395683453</v>
      </c>
      <c r="T408" s="6"/>
    </row>
    <row r="409" spans="1:20">
      <c r="A409" t="str">
        <f>row__2[[#This Row],[Company_Name]]&amp;" "&amp;row__2[[#This Row],[Year]]</f>
        <v>Canadian Niagara Power Inc. 2020</v>
      </c>
      <c r="B409" t="s">
        <v>394</v>
      </c>
      <c r="C409">
        <v>2020</v>
      </c>
      <c r="D409" t="s">
        <v>17</v>
      </c>
      <c r="E409" t="s">
        <v>22</v>
      </c>
      <c r="F409">
        <v>430550.48</v>
      </c>
      <c r="G409">
        <v>1425844.32</v>
      </c>
      <c r="H409">
        <v>4348.49</v>
      </c>
      <c r="L409" s="2">
        <f t="shared" si="23"/>
        <v>2022</v>
      </c>
      <c r="M409" t="s">
        <v>442</v>
      </c>
      <c r="N409" s="3" cm="1">
        <f t="array" ref="N409">SUM(_xlfn._xlws.FILTER(row__2[Annual_Billings_-_USoA_4080_-_Dollars],$A$2:$A$3880=$M409))</f>
        <v>4890645.04</v>
      </c>
      <c r="O409" s="4">
        <v>18110</v>
      </c>
      <c r="P409" s="3">
        <f t="shared" si="21"/>
        <v>270.05218332413034</v>
      </c>
      <c r="Q409" s="5">
        <v>1.6564699389075201E-2</v>
      </c>
      <c r="R409" s="6">
        <f t="shared" si="22"/>
        <v>2.8506257918514289E-3</v>
      </c>
      <c r="S409" s="6" t="s">
        <v>515</v>
      </c>
      <c r="T409" s="6"/>
    </row>
    <row r="410" spans="1:20">
      <c r="A410" t="str">
        <f>row__2[[#This Row],[Company_Name]]&amp;" "&amp;row__2[[#This Row],[Year]]</f>
        <v>Canadian Niagara Power Inc. 2020</v>
      </c>
      <c r="B410" t="s">
        <v>394</v>
      </c>
      <c r="C410">
        <v>2020</v>
      </c>
      <c r="D410" t="s">
        <v>17</v>
      </c>
      <c r="E410" t="s">
        <v>24</v>
      </c>
      <c r="F410">
        <v>62371.26</v>
      </c>
      <c r="G410">
        <v>1307649.58</v>
      </c>
      <c r="H410">
        <v>0</v>
      </c>
      <c r="L410" s="2">
        <f t="shared" si="23"/>
        <v>2015</v>
      </c>
      <c r="M410" t="s">
        <v>443</v>
      </c>
      <c r="N410" s="3" cm="1">
        <f t="array" ref="N410">SUM(_xlfn._xlws.FILTER(row__2[Annual_Billings_-_USoA_4080_-_Dollars],$A$2:$A$3880=$M410))</f>
        <v>8800223</v>
      </c>
      <c r="O410" s="4">
        <v>30245</v>
      </c>
      <c r="P410" s="3">
        <f t="shared" ref="P410:P433" si="24">N410/O410</f>
        <v>290.96455612497931</v>
      </c>
      <c r="Q410" s="5">
        <v>-2.0945009936305299E-3</v>
      </c>
      <c r="R410" s="6">
        <f t="shared" si="22"/>
        <v>5.047718421259932E-3</v>
      </c>
      <c r="S410" s="6">
        <v>0.45652173913043481</v>
      </c>
      <c r="T410" s="6"/>
    </row>
    <row r="411" spans="1:20">
      <c r="A411" t="str">
        <f>row__2[[#This Row],[Company_Name]]&amp;" "&amp;row__2[[#This Row],[Year]]</f>
        <v>Canadian Niagara Power Inc. 2020</v>
      </c>
      <c r="B411" t="s">
        <v>394</v>
      </c>
      <c r="C411">
        <v>2020</v>
      </c>
      <c r="D411" t="s">
        <v>8</v>
      </c>
      <c r="E411" t="s">
        <v>26</v>
      </c>
      <c r="F411">
        <v>2821686.33</v>
      </c>
      <c r="G411">
        <v>63219121.670000002</v>
      </c>
      <c r="H411">
        <v>0</v>
      </c>
      <c r="L411" s="2">
        <f t="shared" si="23"/>
        <v>2016</v>
      </c>
      <c r="M411" t="s">
        <v>444</v>
      </c>
      <c r="N411" s="3" cm="1">
        <f t="array" ref="N411">SUM(_xlfn._xlws.FILTER(row__2[Annual_Billings_-_USoA_4080_-_Dollars],$A$2:$A$3880=$M411))</f>
        <v>9080161.1799999997</v>
      </c>
      <c r="O411" s="4">
        <v>30472</v>
      </c>
      <c r="P411" s="3">
        <f t="shared" si="24"/>
        <v>297.98376148595429</v>
      </c>
      <c r="Q411" s="5">
        <v>-2.2957950590132298E-2</v>
      </c>
      <c r="R411" s="6">
        <f t="shared" si="22"/>
        <v>5.0428272930946429E-3</v>
      </c>
      <c r="S411" s="6">
        <v>0.45054945054945056</v>
      </c>
      <c r="T411" s="6"/>
    </row>
    <row r="412" spans="1:20">
      <c r="A412" t="str">
        <f>row__2[[#This Row],[Company_Name]]&amp;" "&amp;row__2[[#This Row],[Year]]</f>
        <v>Canadian Niagara Power Inc. 2020</v>
      </c>
      <c r="B412" t="s">
        <v>394</v>
      </c>
      <c r="C412">
        <v>2020</v>
      </c>
      <c r="D412" t="s">
        <v>8</v>
      </c>
      <c r="E412" t="s">
        <v>28</v>
      </c>
      <c r="F412">
        <v>3931912.05</v>
      </c>
      <c r="G412">
        <v>169630766.96000001</v>
      </c>
      <c r="H412">
        <v>527483.82999999996</v>
      </c>
      <c r="L412" s="2">
        <f t="shared" si="23"/>
        <v>2017</v>
      </c>
      <c r="M412" t="s">
        <v>445</v>
      </c>
      <c r="N412" s="3" cm="1">
        <f t="array" ref="N412">SUM(_xlfn._xlws.FILTER(row__2[Annual_Billings_-_USoA_4080_-_Dollars],$A$2:$A$3880=$M412))</f>
        <v>9642448</v>
      </c>
      <c r="O412" s="4">
        <v>30720</v>
      </c>
      <c r="P412" s="3">
        <f t="shared" si="24"/>
        <v>313.88177083333335</v>
      </c>
      <c r="Q412" s="5">
        <v>-2.74172714503701E-3</v>
      </c>
      <c r="R412" s="6">
        <f t="shared" si="22"/>
        <v>5.0390187691967013E-3</v>
      </c>
      <c r="S412" s="6">
        <v>0.44751381215469616</v>
      </c>
      <c r="T412" s="6"/>
    </row>
    <row r="413" spans="1:20">
      <c r="A413" t="str">
        <f>row__2[[#This Row],[Company_Name]]&amp;" "&amp;row__2[[#This Row],[Year]]</f>
        <v>Canadian Niagara Power Inc. 2020</v>
      </c>
      <c r="B413" t="s">
        <v>394</v>
      </c>
      <c r="C413">
        <v>2020</v>
      </c>
      <c r="D413" t="s">
        <v>8</v>
      </c>
      <c r="E413" t="s">
        <v>30</v>
      </c>
      <c r="F413">
        <v>0</v>
      </c>
      <c r="G413">
        <v>0</v>
      </c>
      <c r="H413">
        <v>0</v>
      </c>
      <c r="L413" s="2">
        <f t="shared" si="23"/>
        <v>2018</v>
      </c>
      <c r="M413" t="s">
        <v>446</v>
      </c>
      <c r="N413" s="3" cm="1">
        <f t="array" ref="N413">SUM(_xlfn._xlws.FILTER(row__2[Annual_Billings_-_USoA_4080_-_Dollars],$A$2:$A$3880=$M413))</f>
        <v>10016447.5</v>
      </c>
      <c r="O413" s="4">
        <v>31059</v>
      </c>
      <c r="P413" s="3">
        <f t="shared" si="24"/>
        <v>322.49742425705915</v>
      </c>
      <c r="Q413" s="5">
        <v>2.62681269976636E-2</v>
      </c>
      <c r="R413" s="6">
        <f t="shared" si="22"/>
        <v>5.0479997997638125E-3</v>
      </c>
      <c r="S413" s="6">
        <v>0.43502824858757061</v>
      </c>
      <c r="T413" s="6"/>
    </row>
    <row r="414" spans="1:20">
      <c r="A414" t="str">
        <f>row__2[[#This Row],[Company_Name]]&amp;" "&amp;row__2[[#This Row],[Year]]</f>
        <v>Canadian Niagara Power Inc. 2020</v>
      </c>
      <c r="B414" t="s">
        <v>394</v>
      </c>
      <c r="C414">
        <v>2020</v>
      </c>
      <c r="D414" t="s">
        <v>8</v>
      </c>
      <c r="E414" t="s">
        <v>32</v>
      </c>
      <c r="F414">
        <v>12035880.380000001</v>
      </c>
      <c r="G414">
        <v>220200219.66</v>
      </c>
      <c r="H414">
        <v>0</v>
      </c>
      <c r="L414" s="2">
        <f t="shared" si="23"/>
        <v>2019</v>
      </c>
      <c r="M414" t="s">
        <v>447</v>
      </c>
      <c r="N414" s="3" cm="1">
        <f t="array" ref="N414">SUM(_xlfn._xlws.FILTER(row__2[Annual_Billings_-_USoA_4080_-_Dollars],$A$2:$A$3880=$M414))</f>
        <v>10135879.609999999</v>
      </c>
      <c r="O414" s="4">
        <v>31415</v>
      </c>
      <c r="P414" s="3">
        <f t="shared" si="24"/>
        <v>322.64458411586821</v>
      </c>
      <c r="Q414" s="5">
        <v>1.6573513936391501E-2</v>
      </c>
      <c r="R414" s="6">
        <f t="shared" si="22"/>
        <v>5.0673613056839133E-3</v>
      </c>
      <c r="S414" s="6">
        <v>0.45355191256830596</v>
      </c>
      <c r="T414" s="6"/>
    </row>
    <row r="415" spans="1:20">
      <c r="A415" t="str">
        <f>row__2[[#This Row],[Company_Name]]&amp;" "&amp;row__2[[#This Row],[Year]]</f>
        <v>Canadian Niagara Power Inc. 2020</v>
      </c>
      <c r="B415" t="s">
        <v>394</v>
      </c>
      <c r="C415">
        <v>2020</v>
      </c>
      <c r="D415" t="s">
        <v>8</v>
      </c>
      <c r="E415" t="s">
        <v>34</v>
      </c>
      <c r="F415">
        <v>0</v>
      </c>
      <c r="G415">
        <v>0</v>
      </c>
      <c r="H415">
        <v>0</v>
      </c>
      <c r="L415" s="2">
        <f t="shared" si="23"/>
        <v>2020</v>
      </c>
      <c r="M415" t="s">
        <v>448</v>
      </c>
      <c r="N415" s="3" cm="1">
        <f t="array" ref="N415">SUM(_xlfn._xlws.FILTER(row__2[Annual_Billings_-_USoA_4080_-_Dollars],$A$2:$A$3880=$M415))</f>
        <v>10116780.73</v>
      </c>
      <c r="O415" s="4">
        <v>31815</v>
      </c>
      <c r="P415" s="3">
        <f t="shared" si="24"/>
        <v>317.98776457645766</v>
      </c>
      <c r="Q415" s="5">
        <v>5.7855178306730299E-3</v>
      </c>
      <c r="R415" s="6">
        <f t="shared" si="22"/>
        <v>5.0902713179410827E-3</v>
      </c>
      <c r="S415" s="6">
        <v>0.49238578680203043</v>
      </c>
      <c r="T415" s="6"/>
    </row>
    <row r="416" spans="1:20">
      <c r="A416" t="str">
        <f>row__2[[#This Row],[Company_Name]]&amp;" "&amp;row__2[[#This Row],[Year]]</f>
        <v>Canadian Niagara Power Inc. 2021</v>
      </c>
      <c r="B416" t="s">
        <v>394</v>
      </c>
      <c r="C416">
        <v>2021</v>
      </c>
      <c r="D416" t="s">
        <v>17</v>
      </c>
      <c r="E416" t="s">
        <v>18</v>
      </c>
      <c r="F416">
        <v>128057.88</v>
      </c>
      <c r="G416">
        <v>5543931.4199999999</v>
      </c>
      <c r="H416">
        <v>14862.9</v>
      </c>
      <c r="L416" s="2">
        <f t="shared" si="23"/>
        <v>2021</v>
      </c>
      <c r="M416" t="s">
        <v>449</v>
      </c>
      <c r="N416" s="3" cm="1">
        <f t="array" ref="N416">SUM(_xlfn._xlws.FILTER(row__2[Annual_Billings_-_USoA_4080_-_Dollars],$A$2:$A$3880=$M416))</f>
        <v>10498866.789999999</v>
      </c>
      <c r="O416" s="4">
        <v>32388</v>
      </c>
      <c r="P416" s="3">
        <f t="shared" si="24"/>
        <v>324.15915740397674</v>
      </c>
      <c r="Q416" s="5">
        <v>1.9358171883457401E-2</v>
      </c>
      <c r="R416" s="6">
        <f t="shared" si="22"/>
        <v>5.1452212812122056E-3</v>
      </c>
      <c r="S416" s="6">
        <v>0.47643979057591623</v>
      </c>
      <c r="T416" s="6"/>
    </row>
    <row r="417" spans="1:20">
      <c r="A417" t="str">
        <f>row__2[[#This Row],[Company_Name]]&amp;" "&amp;row__2[[#This Row],[Year]]</f>
        <v>Canadian Niagara Power Inc. 2021</v>
      </c>
      <c r="B417" t="s">
        <v>394</v>
      </c>
      <c r="C417">
        <v>2021</v>
      </c>
      <c r="D417" t="s">
        <v>17</v>
      </c>
      <c r="E417" t="s">
        <v>20</v>
      </c>
      <c r="F417">
        <v>54124.5</v>
      </c>
      <c r="G417">
        <v>509735.7</v>
      </c>
      <c r="H417">
        <v>1675.86</v>
      </c>
      <c r="L417" s="2">
        <f t="shared" si="23"/>
        <v>2022</v>
      </c>
      <c r="M417" t="s">
        <v>450</v>
      </c>
      <c r="N417" s="3" cm="1">
        <f t="array" ref="N417">SUM(_xlfn._xlws.FILTER(row__2[Annual_Billings_-_USoA_4080_-_Dollars],$A$2:$A$3880=$M417))</f>
        <v>10962067.51</v>
      </c>
      <c r="O417" s="4">
        <v>32936</v>
      </c>
      <c r="P417" s="3">
        <f t="shared" si="24"/>
        <v>332.82935116589749</v>
      </c>
      <c r="Q417" s="5">
        <v>2.9269524595689801E-2</v>
      </c>
      <c r="R417" s="6">
        <f t="shared" si="22"/>
        <v>5.1843297117845754E-3</v>
      </c>
      <c r="S417" s="6" t="s">
        <v>515</v>
      </c>
      <c r="T417" s="6"/>
    </row>
    <row r="418" spans="1:20">
      <c r="A418" t="str">
        <f>row__2[[#This Row],[Company_Name]]&amp;" "&amp;row__2[[#This Row],[Year]]</f>
        <v>Canadian Niagara Power Inc. 2021</v>
      </c>
      <c r="B418" t="s">
        <v>394</v>
      </c>
      <c r="C418">
        <v>2021</v>
      </c>
      <c r="D418" t="s">
        <v>17</v>
      </c>
      <c r="E418" t="s">
        <v>22</v>
      </c>
      <c r="F418">
        <v>355305.65</v>
      </c>
      <c r="G418">
        <v>1423813.54</v>
      </c>
      <c r="H418">
        <v>4352.42</v>
      </c>
      <c r="L418" s="2">
        <f t="shared" si="23"/>
        <v>2015</v>
      </c>
      <c r="M418" t="s">
        <v>451</v>
      </c>
      <c r="N418" s="3" cm="1">
        <f t="array" ref="N418">SUM(_xlfn._xlws.FILTER(row__2[Annual_Billings_-_USoA_4080_-_Dollars],$A$2:$A$3880=$M418))</f>
        <v>2352916.0499999998</v>
      </c>
      <c r="O418" s="4">
        <v>4655</v>
      </c>
      <c r="P418" s="3">
        <f t="shared" si="24"/>
        <v>505.45994629430714</v>
      </c>
      <c r="Q418" s="5">
        <v>-1.81601377457512E-2</v>
      </c>
      <c r="R418" s="6">
        <f t="shared" si="22"/>
        <v>7.768930154063476E-4</v>
      </c>
      <c r="S418" s="6">
        <v>0.609375</v>
      </c>
      <c r="T418" s="6"/>
    </row>
    <row r="419" spans="1:20">
      <c r="A419" t="str">
        <f>row__2[[#This Row],[Company_Name]]&amp;" "&amp;row__2[[#This Row],[Year]]</f>
        <v>Canadian Niagara Power Inc. 2021</v>
      </c>
      <c r="B419" t="s">
        <v>394</v>
      </c>
      <c r="C419">
        <v>2021</v>
      </c>
      <c r="D419" t="s">
        <v>17</v>
      </c>
      <c r="E419" t="s">
        <v>24</v>
      </c>
      <c r="F419">
        <v>58777.85</v>
      </c>
      <c r="G419">
        <v>1288662.6200000001</v>
      </c>
      <c r="H419">
        <v>0</v>
      </c>
      <c r="L419" s="2">
        <f t="shared" si="23"/>
        <v>2016</v>
      </c>
      <c r="M419" t="s">
        <v>452</v>
      </c>
      <c r="N419" s="3" cm="1">
        <f t="array" ref="N419">SUM(_xlfn._xlws.FILTER(row__2[Annual_Billings_-_USoA_4080_-_Dollars],$A$2:$A$3880=$M419))</f>
        <v>2452127.75</v>
      </c>
      <c r="O419" s="4">
        <v>4674</v>
      </c>
      <c r="P419" s="3">
        <f t="shared" si="24"/>
        <v>524.63152545999139</v>
      </c>
      <c r="Q419" s="5">
        <v>1.4937184488919999E-2</v>
      </c>
      <c r="R419" s="6">
        <f t="shared" si="22"/>
        <v>7.7350271619599511E-4</v>
      </c>
      <c r="S419" s="6">
        <v>0.609375</v>
      </c>
      <c r="T419" s="6"/>
    </row>
    <row r="420" spans="1:20">
      <c r="A420" t="str">
        <f>row__2[[#This Row],[Company_Name]]&amp;" "&amp;row__2[[#This Row],[Year]]</f>
        <v>Canadian Niagara Power Inc. 2021</v>
      </c>
      <c r="B420" t="s">
        <v>394</v>
      </c>
      <c r="C420">
        <v>2021</v>
      </c>
      <c r="D420" t="s">
        <v>8</v>
      </c>
      <c r="E420" t="s">
        <v>26</v>
      </c>
      <c r="F420">
        <v>2665868.7200000002</v>
      </c>
      <c r="G420">
        <v>63093119.950000003</v>
      </c>
      <c r="H420">
        <v>0</v>
      </c>
      <c r="L420" s="2">
        <f t="shared" si="23"/>
        <v>2017</v>
      </c>
      <c r="M420" t="s">
        <v>453</v>
      </c>
      <c r="N420" s="3" cm="1">
        <f t="array" ref="N420">SUM(_xlfn._xlws.FILTER(row__2[Annual_Billings_-_USoA_4080_-_Dollars],$A$2:$A$3880=$M420))</f>
        <v>2500178.59</v>
      </c>
      <c r="O420" s="4">
        <v>4703</v>
      </c>
      <c r="P420" s="3">
        <f t="shared" si="24"/>
        <v>531.61356368275563</v>
      </c>
      <c r="Q420" s="5">
        <v>-2.071436841879E-2</v>
      </c>
      <c r="R420" s="6">
        <f t="shared" si="22"/>
        <v>7.7143571847435174E-4</v>
      </c>
      <c r="S420" s="6">
        <v>0.55357142857142849</v>
      </c>
      <c r="T420" s="6"/>
    </row>
    <row r="421" spans="1:20">
      <c r="A421" t="str">
        <f>row__2[[#This Row],[Company_Name]]&amp;" "&amp;row__2[[#This Row],[Year]]</f>
        <v>Canadian Niagara Power Inc. 2021</v>
      </c>
      <c r="B421" t="s">
        <v>394</v>
      </c>
      <c r="C421">
        <v>2021</v>
      </c>
      <c r="D421" t="s">
        <v>8</v>
      </c>
      <c r="E421" t="s">
        <v>28</v>
      </c>
      <c r="F421">
        <v>4469243.76</v>
      </c>
      <c r="G421">
        <v>173812299.56999999</v>
      </c>
      <c r="H421">
        <v>560531.96</v>
      </c>
      <c r="L421" s="2">
        <f t="shared" si="23"/>
        <v>2018</v>
      </c>
      <c r="M421" t="s">
        <v>454</v>
      </c>
      <c r="N421" s="3" cm="1">
        <f t="array" ref="N421">SUM(_xlfn._xlws.FILTER(row__2[Annual_Billings_-_USoA_4080_-_Dollars],$A$2:$A$3880=$M421))</f>
        <v>2563353.66</v>
      </c>
      <c r="O421" s="4">
        <v>4740</v>
      </c>
      <c r="P421" s="3">
        <f t="shared" si="24"/>
        <v>540.79191139240504</v>
      </c>
      <c r="Q421" s="5">
        <v>-1.4152856850980401E-2</v>
      </c>
      <c r="R421" s="6">
        <f t="shared" si="22"/>
        <v>7.7038922859333752E-4</v>
      </c>
      <c r="S421" s="6">
        <v>0.59677419354838712</v>
      </c>
      <c r="T421" s="6"/>
    </row>
    <row r="422" spans="1:20">
      <c r="A422" t="str">
        <f>row__2[[#This Row],[Company_Name]]&amp;" "&amp;row__2[[#This Row],[Year]]</f>
        <v>Canadian Niagara Power Inc. 2021</v>
      </c>
      <c r="B422" t="s">
        <v>394</v>
      </c>
      <c r="C422">
        <v>2021</v>
      </c>
      <c r="D422" t="s">
        <v>8</v>
      </c>
      <c r="E422" t="s">
        <v>30</v>
      </c>
      <c r="F422">
        <v>0</v>
      </c>
      <c r="G422">
        <v>0</v>
      </c>
      <c r="H422">
        <v>0</v>
      </c>
      <c r="L422" s="2">
        <f t="shared" si="23"/>
        <v>2019</v>
      </c>
      <c r="M422" t="s">
        <v>455</v>
      </c>
      <c r="N422" s="3" cm="1">
        <f t="array" ref="N422">SUM(_xlfn._xlws.FILTER(row__2[Annual_Billings_-_USoA_4080_-_Dollars],$A$2:$A$3880=$M422))</f>
        <v>2610949.84</v>
      </c>
      <c r="O422" s="4">
        <v>4764</v>
      </c>
      <c r="P422" s="3">
        <f t="shared" si="24"/>
        <v>548.05832073887484</v>
      </c>
      <c r="Q422" s="5">
        <v>-2.71656530275915E-2</v>
      </c>
      <c r="R422" s="6">
        <f t="shared" si="22"/>
        <v>7.684516715033634E-4</v>
      </c>
      <c r="S422" s="6">
        <v>0.5901639344262295</v>
      </c>
      <c r="T422" s="6"/>
    </row>
    <row r="423" spans="1:20">
      <c r="A423" t="str">
        <f>row__2[[#This Row],[Company_Name]]&amp;" "&amp;row__2[[#This Row],[Year]]</f>
        <v>Canadian Niagara Power Inc. 2021</v>
      </c>
      <c r="B423" t="s">
        <v>394</v>
      </c>
      <c r="C423">
        <v>2021</v>
      </c>
      <c r="D423" t="s">
        <v>8</v>
      </c>
      <c r="E423" t="s">
        <v>32</v>
      </c>
      <c r="F423">
        <v>12234979.529999999</v>
      </c>
      <c r="G423">
        <v>223186490.06</v>
      </c>
      <c r="H423">
        <v>0</v>
      </c>
      <c r="L423" s="2">
        <f t="shared" si="23"/>
        <v>2020</v>
      </c>
      <c r="M423" t="s">
        <v>456</v>
      </c>
      <c r="N423" s="3" cm="1">
        <f t="array" ref="N423">SUM(_xlfn._xlws.FILTER(row__2[Annual_Billings_-_USoA_4080_-_Dollars],$A$2:$A$3880=$M423))</f>
        <v>2614418.54</v>
      </c>
      <c r="O423" s="4">
        <v>4806</v>
      </c>
      <c r="P423" s="3">
        <f t="shared" si="24"/>
        <v>543.9905409904286</v>
      </c>
      <c r="Q423" s="5">
        <v>-3.8601095292003798E-2</v>
      </c>
      <c r="R423" s="6">
        <f t="shared" si="22"/>
        <v>7.6894056118261326E-4</v>
      </c>
      <c r="S423" s="6">
        <v>0.609375</v>
      </c>
      <c r="T423" s="6"/>
    </row>
    <row r="424" spans="1:20">
      <c r="A424" t="str">
        <f>row__2[[#This Row],[Company_Name]]&amp;" "&amp;row__2[[#This Row],[Year]]</f>
        <v>Canadian Niagara Power Inc. 2021</v>
      </c>
      <c r="B424" t="s">
        <v>394</v>
      </c>
      <c r="C424">
        <v>2021</v>
      </c>
      <c r="D424" t="s">
        <v>8</v>
      </c>
      <c r="E424" t="s">
        <v>34</v>
      </c>
      <c r="F424">
        <v>0</v>
      </c>
      <c r="G424">
        <v>0</v>
      </c>
      <c r="H424">
        <v>0</v>
      </c>
      <c r="L424" s="2">
        <f t="shared" si="23"/>
        <v>2021</v>
      </c>
      <c r="M424" t="s">
        <v>457</v>
      </c>
      <c r="N424" s="3" cm="1">
        <f t="array" ref="N424">SUM(_xlfn._xlws.FILTER(row__2[Annual_Billings_-_USoA_4080_-_Dollars],$A$2:$A$3880=$M424))</f>
        <v>3029286.89</v>
      </c>
      <c r="O424" s="4">
        <v>4889</v>
      </c>
      <c r="P424" s="3">
        <f t="shared" si="24"/>
        <v>619.61278175496011</v>
      </c>
      <c r="Q424" s="5">
        <v>2.8420229470018901E-2</v>
      </c>
      <c r="R424" s="6">
        <f t="shared" si="22"/>
        <v>7.7667614066464347E-4</v>
      </c>
      <c r="S424" s="6">
        <v>0.55357142857142849</v>
      </c>
      <c r="T424" s="6"/>
    </row>
    <row r="425" spans="1:20">
      <c r="A425" t="str">
        <f>row__2[[#This Row],[Company_Name]]&amp;" "&amp;row__2[[#This Row],[Year]]</f>
        <v>Canadian Niagara Power Inc. 2022</v>
      </c>
      <c r="B425" t="s">
        <v>394</v>
      </c>
      <c r="C425">
        <v>2022</v>
      </c>
      <c r="D425" t="s">
        <v>17</v>
      </c>
      <c r="E425" t="s">
        <v>18</v>
      </c>
      <c r="F425">
        <v>146253.53</v>
      </c>
      <c r="G425">
        <v>5531274.6699999999</v>
      </c>
      <c r="H425">
        <v>15056.95</v>
      </c>
      <c r="L425" s="2">
        <f t="shared" si="23"/>
        <v>2022</v>
      </c>
      <c r="M425" t="s">
        <v>458</v>
      </c>
      <c r="N425" s="3" cm="1">
        <f t="array" ref="N425">SUM(_xlfn._xlws.FILTER(row__2[Annual_Billings_-_USoA_4080_-_Dollars],$A$2:$A$3880=$M425))</f>
        <v>3246395.8</v>
      </c>
      <c r="O425" s="4">
        <v>5022</v>
      </c>
      <c r="P425" s="3">
        <f t="shared" si="24"/>
        <v>646.43484667463156</v>
      </c>
      <c r="Q425" s="5">
        <v>3.6709641062073299E-2</v>
      </c>
      <c r="R425" s="6">
        <f t="shared" si="22"/>
        <v>7.9049380047917586E-4</v>
      </c>
      <c r="S425" s="6" t="s">
        <v>515</v>
      </c>
      <c r="T425" s="6"/>
    </row>
    <row r="426" spans="1:20">
      <c r="A426" t="str">
        <f>row__2[[#This Row],[Company_Name]]&amp;" "&amp;row__2[[#This Row],[Year]]</f>
        <v>Canadian Niagara Power Inc. 2022</v>
      </c>
      <c r="B426" t="s">
        <v>394</v>
      </c>
      <c r="C426">
        <v>2022</v>
      </c>
      <c r="D426" t="s">
        <v>17</v>
      </c>
      <c r="E426" t="s">
        <v>20</v>
      </c>
      <c r="F426">
        <v>57194.22</v>
      </c>
      <c r="G426">
        <v>499744.99</v>
      </c>
      <c r="H426">
        <v>1636.33</v>
      </c>
      <c r="L426" s="2">
        <f t="shared" si="23"/>
        <v>2015</v>
      </c>
      <c r="M426" t="s">
        <v>459</v>
      </c>
      <c r="N426" s="3" cm="1">
        <f t="array" ref="N426">SUM(_xlfn._xlws.FILTER(row__2[Annual_Billings_-_USoA_4080_-_Dollars],$A$2:$A$3880=$M426))</f>
        <v>9445054</v>
      </c>
      <c r="O426" s="4">
        <v>29241</v>
      </c>
      <c r="P426" s="3">
        <f t="shared" si="24"/>
        <v>323.0072158954892</v>
      </c>
      <c r="Q426" s="5">
        <v>-9.6035078354023903E-3</v>
      </c>
      <c r="R426" s="6">
        <f t="shared" si="22"/>
        <v>4.8801565335117097E-3</v>
      </c>
      <c r="S426" s="6">
        <v>0.39393939393939398</v>
      </c>
      <c r="T426" s="6"/>
    </row>
    <row r="427" spans="1:20">
      <c r="A427" t="str">
        <f>row__2[[#This Row],[Company_Name]]&amp;" "&amp;row__2[[#This Row],[Year]]</f>
        <v>Canadian Niagara Power Inc. 2022</v>
      </c>
      <c r="B427" t="s">
        <v>394</v>
      </c>
      <c r="C427">
        <v>2022</v>
      </c>
      <c r="D427" t="s">
        <v>17</v>
      </c>
      <c r="E427" t="s">
        <v>22</v>
      </c>
      <c r="F427">
        <v>330519.40000000002</v>
      </c>
      <c r="G427">
        <v>1423716.08</v>
      </c>
      <c r="H427">
        <v>4352.42</v>
      </c>
      <c r="L427" s="2">
        <f t="shared" si="23"/>
        <v>2016</v>
      </c>
      <c r="M427" t="s">
        <v>460</v>
      </c>
      <c r="N427" s="3" cm="1">
        <f t="array" ref="N427">SUM(_xlfn._xlws.FILTER(row__2[Annual_Billings_-_USoA_4080_-_Dollars],$A$2:$A$3880=$M427))</f>
        <v>9528911.7200000007</v>
      </c>
      <c r="O427" s="4">
        <v>29411</v>
      </c>
      <c r="P427" s="3">
        <f t="shared" si="24"/>
        <v>323.99142225697869</v>
      </c>
      <c r="Q427" s="5">
        <v>-2.3216114324119699E-2</v>
      </c>
      <c r="R427" s="6">
        <f t="shared" si="22"/>
        <v>4.8672418455371009E-3</v>
      </c>
      <c r="S427" s="6">
        <v>0.37888198757763975</v>
      </c>
      <c r="T427" s="6"/>
    </row>
    <row r="428" spans="1:20">
      <c r="A428" t="str">
        <f>row__2[[#This Row],[Company_Name]]&amp;" "&amp;row__2[[#This Row],[Year]]</f>
        <v>Canadian Niagara Power Inc. 2022</v>
      </c>
      <c r="B428" t="s">
        <v>394</v>
      </c>
      <c r="C428">
        <v>2022</v>
      </c>
      <c r="D428" t="s">
        <v>17</v>
      </c>
      <c r="E428" t="s">
        <v>24</v>
      </c>
      <c r="F428">
        <v>64433.21</v>
      </c>
      <c r="G428">
        <v>1284000.5900000001</v>
      </c>
      <c r="H428">
        <v>0</v>
      </c>
      <c r="L428" s="2">
        <f t="shared" si="23"/>
        <v>2017</v>
      </c>
      <c r="M428" t="s">
        <v>461</v>
      </c>
      <c r="N428" s="3" cm="1">
        <f t="array" ref="N428">SUM(_xlfn._xlws.FILTER(row__2[Annual_Billings_-_USoA_4080_-_Dollars],$A$2:$A$3880=$M428))</f>
        <v>9595588.1699999999</v>
      </c>
      <c r="O428" s="4">
        <v>29616</v>
      </c>
      <c r="P428" s="3">
        <f t="shared" si="24"/>
        <v>324.00014080226902</v>
      </c>
      <c r="Q428" s="5">
        <v>-6.4264091100358203E-2</v>
      </c>
      <c r="R428" s="6">
        <f t="shared" si="22"/>
        <v>4.857929032178695E-3</v>
      </c>
      <c r="S428" s="6">
        <v>0.39759036144578314</v>
      </c>
      <c r="T428" s="6"/>
    </row>
    <row r="429" spans="1:20">
      <c r="A429" t="str">
        <f>row__2[[#This Row],[Company_Name]]&amp;" "&amp;row__2[[#This Row],[Year]]</f>
        <v>Canadian Niagara Power Inc. 2022</v>
      </c>
      <c r="B429" t="s">
        <v>394</v>
      </c>
      <c r="C429">
        <v>2022</v>
      </c>
      <c r="D429" t="s">
        <v>8</v>
      </c>
      <c r="E429" t="s">
        <v>26</v>
      </c>
      <c r="F429">
        <v>2906341.61</v>
      </c>
      <c r="G429">
        <v>67968059.879999995</v>
      </c>
      <c r="H429">
        <v>0</v>
      </c>
      <c r="L429" s="2">
        <f t="shared" si="23"/>
        <v>2018</v>
      </c>
      <c r="M429" t="s">
        <v>462</v>
      </c>
      <c r="N429" s="3" cm="1">
        <f t="array" ref="N429">SUM(_xlfn._xlws.FILTER(row__2[Annual_Billings_-_USoA_4080_-_Dollars],$A$2:$A$3880=$M429))</f>
        <v>10603681.449999999</v>
      </c>
      <c r="O429" s="4">
        <v>29890</v>
      </c>
      <c r="P429" s="3">
        <f t="shared" si="24"/>
        <v>354.75682335229169</v>
      </c>
      <c r="Q429" s="5">
        <v>1.1001354990115E-2</v>
      </c>
      <c r="R429" s="6">
        <f t="shared" si="22"/>
        <v>4.8580029625854134E-3</v>
      </c>
      <c r="S429" s="6">
        <v>0.42196531791907516</v>
      </c>
      <c r="T429" s="6"/>
    </row>
    <row r="430" spans="1:20">
      <c r="A430" t="str">
        <f>row__2[[#This Row],[Company_Name]]&amp;" "&amp;row__2[[#This Row],[Year]]</f>
        <v>Canadian Niagara Power Inc. 2022</v>
      </c>
      <c r="B430" t="s">
        <v>394</v>
      </c>
      <c r="C430">
        <v>2022</v>
      </c>
      <c r="D430" t="s">
        <v>8</v>
      </c>
      <c r="E430" t="s">
        <v>28</v>
      </c>
      <c r="F430">
        <v>4926479.76</v>
      </c>
      <c r="G430">
        <v>179949732.97</v>
      </c>
      <c r="H430">
        <v>570326.93000000005</v>
      </c>
      <c r="L430" s="2">
        <f t="shared" si="23"/>
        <v>2019</v>
      </c>
      <c r="M430" t="s">
        <v>463</v>
      </c>
      <c r="N430" s="3" cm="1">
        <f t="array" ref="N430">SUM(_xlfn._xlws.FILTER(row__2[Annual_Billings_-_USoA_4080_-_Dollars],$A$2:$A$3880=$M430))</f>
        <v>10707562.98</v>
      </c>
      <c r="O430" s="4">
        <v>30115</v>
      </c>
      <c r="P430" s="3">
        <f t="shared" si="24"/>
        <v>355.55580209198075</v>
      </c>
      <c r="Q430" s="5">
        <v>1.99177256596141E-2</v>
      </c>
      <c r="R430" s="6">
        <f t="shared" si="22"/>
        <v>4.8576662651813162E-3</v>
      </c>
      <c r="S430" s="6">
        <v>0.39393939393939398</v>
      </c>
      <c r="T430" s="6"/>
    </row>
    <row r="431" spans="1:20">
      <c r="A431" t="str">
        <f>row__2[[#This Row],[Company_Name]]&amp;" "&amp;row__2[[#This Row],[Year]]</f>
        <v>Canadian Niagara Power Inc. 2022</v>
      </c>
      <c r="B431" t="s">
        <v>394</v>
      </c>
      <c r="C431">
        <v>2022</v>
      </c>
      <c r="D431" t="s">
        <v>8</v>
      </c>
      <c r="E431" t="s">
        <v>30</v>
      </c>
      <c r="F431">
        <v>0</v>
      </c>
      <c r="G431">
        <v>0</v>
      </c>
      <c r="H431">
        <v>0</v>
      </c>
      <c r="L431" s="2">
        <f t="shared" si="23"/>
        <v>2020</v>
      </c>
      <c r="M431" t="s">
        <v>464</v>
      </c>
      <c r="N431" s="3" cm="1">
        <f t="array" ref="N431">SUM(_xlfn._xlws.FILTER(row__2[Annual_Billings_-_USoA_4080_-_Dollars],$A$2:$A$3880=$M431))</f>
        <v>10929999.370000001</v>
      </c>
      <c r="O431" s="4">
        <v>30295</v>
      </c>
      <c r="P431" s="3">
        <f t="shared" si="24"/>
        <v>360.78558739065858</v>
      </c>
      <c r="Q431" s="5">
        <v>-2.3219220704524799E-3</v>
      </c>
      <c r="R431" s="6">
        <f t="shared" si="22"/>
        <v>4.8470774658816622E-3</v>
      </c>
      <c r="S431" s="6">
        <v>0.41176470588235292</v>
      </c>
      <c r="T431" s="6"/>
    </row>
    <row r="432" spans="1:20">
      <c r="A432" t="str">
        <f>row__2[[#This Row],[Company_Name]]&amp;" "&amp;row__2[[#This Row],[Year]]</f>
        <v>Canadian Niagara Power Inc. 2022</v>
      </c>
      <c r="B432" t="s">
        <v>394</v>
      </c>
      <c r="C432">
        <v>2022</v>
      </c>
      <c r="D432" t="s">
        <v>8</v>
      </c>
      <c r="E432" t="s">
        <v>32</v>
      </c>
      <c r="F432">
        <v>13274404.369999999</v>
      </c>
      <c r="G432">
        <v>226316453.80000001</v>
      </c>
      <c r="H432">
        <v>0</v>
      </c>
      <c r="L432" s="2">
        <f t="shared" si="23"/>
        <v>2021</v>
      </c>
      <c r="M432" t="s">
        <v>465</v>
      </c>
      <c r="N432" s="3" cm="1">
        <f t="array" ref="N432">SUM(_xlfn._xlws.FILTER(row__2[Annual_Billings_-_USoA_4080_-_Dollars],$A$2:$A$3880=$M432))</f>
        <v>11111944.739999998</v>
      </c>
      <c r="O432" s="4">
        <v>30542</v>
      </c>
      <c r="P432" s="3">
        <f t="shared" si="24"/>
        <v>363.82505205945904</v>
      </c>
      <c r="Q432" s="5">
        <v>-1.9875476626511901E-2</v>
      </c>
      <c r="R432" s="6">
        <f t="shared" si="22"/>
        <v>4.8519620961709024E-3</v>
      </c>
      <c r="S432" s="6">
        <v>0.39759036144578314</v>
      </c>
      <c r="T432" s="6"/>
    </row>
    <row r="433" spans="1:20">
      <c r="A433" t="str">
        <f>row__2[[#This Row],[Company_Name]]&amp;" "&amp;row__2[[#This Row],[Year]]</f>
        <v>Canadian Niagara Power Inc. 2022</v>
      </c>
      <c r="B433" t="s">
        <v>394</v>
      </c>
      <c r="C433">
        <v>2022</v>
      </c>
      <c r="D433" t="s">
        <v>8</v>
      </c>
      <c r="E433" t="s">
        <v>34</v>
      </c>
      <c r="F433">
        <v>0</v>
      </c>
      <c r="G433">
        <v>0</v>
      </c>
      <c r="H433">
        <v>0</v>
      </c>
      <c r="L433" s="2">
        <f t="shared" si="23"/>
        <v>2022</v>
      </c>
      <c r="M433" t="s">
        <v>466</v>
      </c>
      <c r="N433" s="3" cm="1">
        <f t="array" ref="N433">SUM(_xlfn._xlws.FILTER(row__2[Annual_Billings_-_USoA_4080_-_Dollars],$A$2:$A$3880=$M433))</f>
        <v>11721070.530000001</v>
      </c>
      <c r="O433" s="4">
        <v>30770</v>
      </c>
      <c r="P433" s="3">
        <f t="shared" si="24"/>
        <v>380.92526909327273</v>
      </c>
      <c r="Q433" s="5">
        <v>-3.9102575102531602E-2</v>
      </c>
      <c r="R433" s="6">
        <f t="shared" si="22"/>
        <v>4.8433879412075349E-3</v>
      </c>
      <c r="S433" s="6" t="s">
        <v>515</v>
      </c>
      <c r="T433" s="6"/>
    </row>
    <row r="434" spans="1:20">
      <c r="A434" t="str">
        <f>row__2[[#This Row],[Company_Name]]&amp;" "&amp;row__2[[#This Row],[Year]]</f>
        <v>Centre Wellington Hydro Ltd. 2015</v>
      </c>
      <c r="B434" t="s">
        <v>467</v>
      </c>
      <c r="C434">
        <v>2015</v>
      </c>
      <c r="D434" t="s">
        <v>17</v>
      </c>
      <c r="E434" t="s">
        <v>18</v>
      </c>
      <c r="F434">
        <v>0</v>
      </c>
      <c r="G434">
        <v>0</v>
      </c>
      <c r="H434">
        <v>0</v>
      </c>
      <c r="O434" s="4"/>
    </row>
    <row r="435" spans="1:20">
      <c r="A435" t="str">
        <f>row__2[[#This Row],[Company_Name]]&amp;" "&amp;row__2[[#This Row],[Year]]</f>
        <v>Centre Wellington Hydro Ltd. 2015</v>
      </c>
      <c r="B435" t="s">
        <v>467</v>
      </c>
      <c r="C435">
        <v>2015</v>
      </c>
      <c r="D435" t="s">
        <v>17</v>
      </c>
      <c r="E435" t="s">
        <v>20</v>
      </c>
      <c r="F435">
        <v>2910.99</v>
      </c>
      <c r="G435">
        <v>39270</v>
      </c>
      <c r="H435">
        <v>109.2</v>
      </c>
      <c r="O435" s="4"/>
    </row>
    <row r="436" spans="1:20">
      <c r="A436" t="str">
        <f>row__2[[#This Row],[Company_Name]]&amp;" "&amp;row__2[[#This Row],[Year]]</f>
        <v>Centre Wellington Hydro Ltd. 2015</v>
      </c>
      <c r="B436" t="s">
        <v>467</v>
      </c>
      <c r="C436">
        <v>2015</v>
      </c>
      <c r="D436" t="s">
        <v>17</v>
      </c>
      <c r="E436" t="s">
        <v>22</v>
      </c>
      <c r="F436">
        <v>62957.49</v>
      </c>
      <c r="G436">
        <v>976129</v>
      </c>
      <c r="H436">
        <v>2727.2</v>
      </c>
    </row>
    <row r="437" spans="1:20">
      <c r="A437" t="str">
        <f>row__2[[#This Row],[Company_Name]]&amp;" "&amp;row__2[[#This Row],[Year]]</f>
        <v>Centre Wellington Hydro Ltd. 2015</v>
      </c>
      <c r="B437" t="s">
        <v>467</v>
      </c>
      <c r="C437">
        <v>2015</v>
      </c>
      <c r="D437" t="s">
        <v>17</v>
      </c>
      <c r="E437" t="s">
        <v>24</v>
      </c>
      <c r="F437">
        <v>6719.57</v>
      </c>
      <c r="G437">
        <v>563839</v>
      </c>
      <c r="H437">
        <v>0</v>
      </c>
    </row>
    <row r="438" spans="1:20">
      <c r="A438" t="str">
        <f>row__2[[#This Row],[Company_Name]]&amp;" "&amp;row__2[[#This Row],[Year]]</f>
        <v>Centre Wellington Hydro Ltd. 2015</v>
      </c>
      <c r="B438" t="s">
        <v>467</v>
      </c>
      <c r="C438">
        <v>2015</v>
      </c>
      <c r="D438" t="s">
        <v>8</v>
      </c>
      <c r="E438" t="s">
        <v>26</v>
      </c>
      <c r="F438">
        <v>609903.5</v>
      </c>
      <c r="G438">
        <v>21408682</v>
      </c>
      <c r="H438">
        <v>0</v>
      </c>
    </row>
    <row r="439" spans="1:20">
      <c r="A439" t="str">
        <f>row__2[[#This Row],[Company_Name]]&amp;" "&amp;row__2[[#This Row],[Year]]</f>
        <v>Centre Wellington Hydro Ltd. 2015</v>
      </c>
      <c r="B439" t="s">
        <v>467</v>
      </c>
      <c r="C439">
        <v>2015</v>
      </c>
      <c r="D439" t="s">
        <v>8</v>
      </c>
      <c r="E439" t="s">
        <v>28</v>
      </c>
      <c r="F439">
        <v>674146.28</v>
      </c>
      <c r="G439">
        <v>72940857.650000006</v>
      </c>
      <c r="H439">
        <v>190408.22</v>
      </c>
    </row>
    <row r="440" spans="1:20">
      <c r="A440" t="str">
        <f>row__2[[#This Row],[Company_Name]]&amp;" "&amp;row__2[[#This Row],[Year]]</f>
        <v>Centre Wellington Hydro Ltd. 2015</v>
      </c>
      <c r="B440" t="s">
        <v>467</v>
      </c>
      <c r="C440">
        <v>2015</v>
      </c>
      <c r="D440" t="s">
        <v>8</v>
      </c>
      <c r="E440" t="s">
        <v>30</v>
      </c>
      <c r="F440">
        <v>0</v>
      </c>
      <c r="G440">
        <v>0</v>
      </c>
      <c r="H440">
        <v>0</v>
      </c>
    </row>
    <row r="441" spans="1:20">
      <c r="A441" t="str">
        <f>row__2[[#This Row],[Company_Name]]&amp;" "&amp;row__2[[#This Row],[Year]]</f>
        <v>Centre Wellington Hydro Ltd. 2015</v>
      </c>
      <c r="B441" t="s">
        <v>467</v>
      </c>
      <c r="C441">
        <v>2015</v>
      </c>
      <c r="D441" t="s">
        <v>8</v>
      </c>
      <c r="E441" t="s">
        <v>32</v>
      </c>
      <c r="F441">
        <v>1792120.78</v>
      </c>
      <c r="G441">
        <v>45096927.600000001</v>
      </c>
      <c r="H441">
        <v>0</v>
      </c>
    </row>
    <row r="442" spans="1:20">
      <c r="A442" t="str">
        <f>row__2[[#This Row],[Company_Name]]&amp;" "&amp;row__2[[#This Row],[Year]]</f>
        <v>Centre Wellington Hydro Ltd. 2015</v>
      </c>
      <c r="B442" t="s">
        <v>467</v>
      </c>
      <c r="C442">
        <v>2015</v>
      </c>
      <c r="D442" t="s">
        <v>8</v>
      </c>
      <c r="E442" t="s">
        <v>34</v>
      </c>
      <c r="F442">
        <v>0</v>
      </c>
      <c r="G442">
        <v>0</v>
      </c>
      <c r="H442">
        <v>0</v>
      </c>
    </row>
    <row r="443" spans="1:20">
      <c r="A443" t="str">
        <f>row__2[[#This Row],[Company_Name]]&amp;" "&amp;row__2[[#This Row],[Year]]</f>
        <v>Centre Wellington Hydro Ltd. 2016</v>
      </c>
      <c r="B443" t="s">
        <v>467</v>
      </c>
      <c r="C443">
        <v>2016</v>
      </c>
      <c r="D443" t="s">
        <v>17</v>
      </c>
      <c r="E443" t="s">
        <v>18</v>
      </c>
      <c r="F443">
        <v>0</v>
      </c>
      <c r="G443">
        <v>0</v>
      </c>
      <c r="H443">
        <v>0</v>
      </c>
    </row>
    <row r="444" spans="1:20">
      <c r="A444" t="str">
        <f>row__2[[#This Row],[Company_Name]]&amp;" "&amp;row__2[[#This Row],[Year]]</f>
        <v>Centre Wellington Hydro Ltd. 2016</v>
      </c>
      <c r="B444" t="s">
        <v>467</v>
      </c>
      <c r="C444">
        <v>2016</v>
      </c>
      <c r="D444" t="s">
        <v>17</v>
      </c>
      <c r="E444" t="s">
        <v>20</v>
      </c>
      <c r="F444">
        <v>2912.47</v>
      </c>
      <c r="G444">
        <v>39303</v>
      </c>
      <c r="H444">
        <v>109.2</v>
      </c>
    </row>
    <row r="445" spans="1:20">
      <c r="A445" t="str">
        <f>row__2[[#This Row],[Company_Name]]&amp;" "&amp;row__2[[#This Row],[Year]]</f>
        <v>Centre Wellington Hydro Ltd. 2016</v>
      </c>
      <c r="B445" t="s">
        <v>467</v>
      </c>
      <c r="C445">
        <v>2016</v>
      </c>
      <c r="D445" t="s">
        <v>17</v>
      </c>
      <c r="E445" t="s">
        <v>22</v>
      </c>
      <c r="F445">
        <v>51807.9</v>
      </c>
      <c r="G445">
        <v>566049</v>
      </c>
      <c r="H445">
        <v>1555.2</v>
      </c>
    </row>
    <row r="446" spans="1:20">
      <c r="A446" t="str">
        <f>row__2[[#This Row],[Company_Name]]&amp;" "&amp;row__2[[#This Row],[Year]]</f>
        <v>Centre Wellington Hydro Ltd. 2016</v>
      </c>
      <c r="B446" t="s">
        <v>467</v>
      </c>
      <c r="C446">
        <v>2016</v>
      </c>
      <c r="D446" t="s">
        <v>17</v>
      </c>
      <c r="E446" t="s">
        <v>24</v>
      </c>
      <c r="F446">
        <v>6406.53</v>
      </c>
      <c r="G446">
        <v>562067</v>
      </c>
      <c r="H446">
        <v>0</v>
      </c>
    </row>
    <row r="447" spans="1:20">
      <c r="A447" t="str">
        <f>row__2[[#This Row],[Company_Name]]&amp;" "&amp;row__2[[#This Row],[Year]]</f>
        <v>Centre Wellington Hydro Ltd. 2016</v>
      </c>
      <c r="B447" t="s">
        <v>467</v>
      </c>
      <c r="C447">
        <v>2016</v>
      </c>
      <c r="D447" t="s">
        <v>8</v>
      </c>
      <c r="E447" t="s">
        <v>26</v>
      </c>
      <c r="F447">
        <v>664554.65</v>
      </c>
      <c r="G447">
        <v>23270826</v>
      </c>
      <c r="H447">
        <v>0</v>
      </c>
    </row>
    <row r="448" spans="1:20">
      <c r="A448" t="str">
        <f>row__2[[#This Row],[Company_Name]]&amp;" "&amp;row__2[[#This Row],[Year]]</f>
        <v>Centre Wellington Hydro Ltd. 2016</v>
      </c>
      <c r="B448" t="s">
        <v>467</v>
      </c>
      <c r="C448">
        <v>2016</v>
      </c>
      <c r="D448" t="s">
        <v>8</v>
      </c>
      <c r="E448" t="s">
        <v>28</v>
      </c>
      <c r="F448">
        <v>609200.43000000005</v>
      </c>
      <c r="G448">
        <v>71875959.319999993</v>
      </c>
      <c r="H448">
        <v>188716.76</v>
      </c>
    </row>
    <row r="449" spans="1:8">
      <c r="A449" t="str">
        <f>row__2[[#This Row],[Company_Name]]&amp;" "&amp;row__2[[#This Row],[Year]]</f>
        <v>Centre Wellington Hydro Ltd. 2016</v>
      </c>
      <c r="B449" t="s">
        <v>467</v>
      </c>
      <c r="C449">
        <v>2016</v>
      </c>
      <c r="D449" t="s">
        <v>8</v>
      </c>
      <c r="E449" t="s">
        <v>30</v>
      </c>
      <c r="F449">
        <v>0</v>
      </c>
      <c r="G449">
        <v>0</v>
      </c>
      <c r="H449">
        <v>0</v>
      </c>
    </row>
    <row r="450" spans="1:8">
      <c r="A450" t="str">
        <f>row__2[[#This Row],[Company_Name]]&amp;" "&amp;row__2[[#This Row],[Year]]</f>
        <v>Centre Wellington Hydro Ltd. 2016</v>
      </c>
      <c r="B450" t="s">
        <v>467</v>
      </c>
      <c r="C450">
        <v>2016</v>
      </c>
      <c r="D450" t="s">
        <v>8</v>
      </c>
      <c r="E450" t="s">
        <v>32</v>
      </c>
      <c r="F450">
        <v>1790889.97</v>
      </c>
      <c r="G450">
        <v>44896468</v>
      </c>
      <c r="H450">
        <v>0</v>
      </c>
    </row>
    <row r="451" spans="1:8">
      <c r="A451" t="str">
        <f>row__2[[#This Row],[Company_Name]]&amp;" "&amp;row__2[[#This Row],[Year]]</f>
        <v>Centre Wellington Hydro Ltd. 2016</v>
      </c>
      <c r="B451" t="s">
        <v>467</v>
      </c>
      <c r="C451">
        <v>2016</v>
      </c>
      <c r="D451" t="s">
        <v>8</v>
      </c>
      <c r="E451" t="s">
        <v>34</v>
      </c>
      <c r="F451">
        <v>0</v>
      </c>
      <c r="G451">
        <v>0</v>
      </c>
      <c r="H451">
        <v>0</v>
      </c>
    </row>
    <row r="452" spans="1:8">
      <c r="A452" t="str">
        <f>row__2[[#This Row],[Company_Name]]&amp;" "&amp;row__2[[#This Row],[Year]]</f>
        <v>Centre Wellington Hydro Ltd. 2017</v>
      </c>
      <c r="B452" t="s">
        <v>467</v>
      </c>
      <c r="C452">
        <v>2017</v>
      </c>
      <c r="D452" t="s">
        <v>17</v>
      </c>
      <c r="E452" t="s">
        <v>18</v>
      </c>
      <c r="F452">
        <v>0</v>
      </c>
      <c r="G452">
        <v>0</v>
      </c>
      <c r="H452">
        <v>0</v>
      </c>
    </row>
    <row r="453" spans="1:8">
      <c r="A453" t="str">
        <f>row__2[[#This Row],[Company_Name]]&amp;" "&amp;row__2[[#This Row],[Year]]</f>
        <v>Centre Wellington Hydro Ltd. 2017</v>
      </c>
      <c r="B453" t="s">
        <v>467</v>
      </c>
      <c r="C453">
        <v>2017</v>
      </c>
      <c r="D453" t="s">
        <v>17</v>
      </c>
      <c r="E453" t="s">
        <v>20</v>
      </c>
      <c r="F453">
        <v>2763.66</v>
      </c>
      <c r="G453">
        <v>36468</v>
      </c>
      <c r="H453">
        <v>101.3</v>
      </c>
    </row>
    <row r="454" spans="1:8">
      <c r="A454" t="str">
        <f>row__2[[#This Row],[Company_Name]]&amp;" "&amp;row__2[[#This Row],[Year]]</f>
        <v>Centre Wellington Hydro Ltd. 2017</v>
      </c>
      <c r="B454" t="s">
        <v>467</v>
      </c>
      <c r="C454">
        <v>2017</v>
      </c>
      <c r="D454" t="s">
        <v>17</v>
      </c>
      <c r="E454" t="s">
        <v>22</v>
      </c>
      <c r="F454">
        <v>71725.77</v>
      </c>
      <c r="G454">
        <v>527903</v>
      </c>
      <c r="H454">
        <v>1454.9</v>
      </c>
    </row>
    <row r="455" spans="1:8">
      <c r="A455" t="str">
        <f>row__2[[#This Row],[Company_Name]]&amp;" "&amp;row__2[[#This Row],[Year]]</f>
        <v>Centre Wellington Hydro Ltd. 2017</v>
      </c>
      <c r="B455" t="s">
        <v>467</v>
      </c>
      <c r="C455">
        <v>2017</v>
      </c>
      <c r="D455" t="s">
        <v>17</v>
      </c>
      <c r="E455" t="s">
        <v>24</v>
      </c>
      <c r="F455">
        <v>6676.23</v>
      </c>
      <c r="G455">
        <v>563770</v>
      </c>
      <c r="H455">
        <v>0</v>
      </c>
    </row>
    <row r="456" spans="1:8">
      <c r="A456" t="str">
        <f>row__2[[#This Row],[Company_Name]]&amp;" "&amp;row__2[[#This Row],[Year]]</f>
        <v>Centre Wellington Hydro Ltd. 2017</v>
      </c>
      <c r="B456" t="s">
        <v>467</v>
      </c>
      <c r="C456">
        <v>2017</v>
      </c>
      <c r="D456" t="s">
        <v>8</v>
      </c>
      <c r="E456" t="s">
        <v>26</v>
      </c>
      <c r="F456">
        <v>702352.32</v>
      </c>
      <c r="G456">
        <v>23043700</v>
      </c>
      <c r="H456">
        <v>0</v>
      </c>
    </row>
    <row r="457" spans="1:8">
      <c r="A457" t="str">
        <f>row__2[[#This Row],[Company_Name]]&amp;" "&amp;row__2[[#This Row],[Year]]</f>
        <v>Centre Wellington Hydro Ltd. 2017</v>
      </c>
      <c r="B457" t="s">
        <v>467</v>
      </c>
      <c r="C457">
        <v>2017</v>
      </c>
      <c r="D457" t="s">
        <v>8</v>
      </c>
      <c r="E457" t="s">
        <v>28</v>
      </c>
      <c r="F457">
        <v>674954.51</v>
      </c>
      <c r="G457">
        <v>70216218.700000003</v>
      </c>
      <c r="H457">
        <v>182484.02</v>
      </c>
    </row>
    <row r="458" spans="1:8">
      <c r="A458" t="str">
        <f>row__2[[#This Row],[Company_Name]]&amp;" "&amp;row__2[[#This Row],[Year]]</f>
        <v>Centre Wellington Hydro Ltd. 2017</v>
      </c>
      <c r="B458" t="s">
        <v>467</v>
      </c>
      <c r="C458">
        <v>2017</v>
      </c>
      <c r="D458" t="s">
        <v>8</v>
      </c>
      <c r="E458" t="s">
        <v>30</v>
      </c>
      <c r="F458">
        <v>0</v>
      </c>
      <c r="G458">
        <v>0</v>
      </c>
      <c r="H458">
        <v>0</v>
      </c>
    </row>
    <row r="459" spans="1:8">
      <c r="A459" t="str">
        <f>row__2[[#This Row],[Company_Name]]&amp;" "&amp;row__2[[#This Row],[Year]]</f>
        <v>Centre Wellington Hydro Ltd. 2017</v>
      </c>
      <c r="B459" t="s">
        <v>467</v>
      </c>
      <c r="C459">
        <v>2017</v>
      </c>
      <c r="D459" t="s">
        <v>8</v>
      </c>
      <c r="E459" t="s">
        <v>32</v>
      </c>
      <c r="F459">
        <v>1844647.63</v>
      </c>
      <c r="G459">
        <v>43231908</v>
      </c>
      <c r="H459">
        <v>0</v>
      </c>
    </row>
    <row r="460" spans="1:8">
      <c r="A460" t="str">
        <f>row__2[[#This Row],[Company_Name]]&amp;" "&amp;row__2[[#This Row],[Year]]</f>
        <v>Centre Wellington Hydro Ltd. 2017</v>
      </c>
      <c r="B460" t="s">
        <v>467</v>
      </c>
      <c r="C460">
        <v>2017</v>
      </c>
      <c r="D460" t="s">
        <v>8</v>
      </c>
      <c r="E460" t="s">
        <v>34</v>
      </c>
      <c r="F460">
        <v>0</v>
      </c>
      <c r="G460">
        <v>0</v>
      </c>
      <c r="H460">
        <v>0</v>
      </c>
    </row>
    <row r="461" spans="1:8">
      <c r="A461" t="str">
        <f>row__2[[#This Row],[Company_Name]]&amp;" "&amp;row__2[[#This Row],[Year]]</f>
        <v>Centre Wellington Hydro Ltd. 2018</v>
      </c>
      <c r="B461" t="s">
        <v>467</v>
      </c>
      <c r="C461">
        <v>2018</v>
      </c>
      <c r="D461" t="s">
        <v>17</v>
      </c>
      <c r="E461" t="s">
        <v>18</v>
      </c>
      <c r="F461">
        <v>0</v>
      </c>
      <c r="G461">
        <v>0</v>
      </c>
      <c r="H461">
        <v>0</v>
      </c>
    </row>
    <row r="462" spans="1:8">
      <c r="A462" t="str">
        <f>row__2[[#This Row],[Company_Name]]&amp;" "&amp;row__2[[#This Row],[Year]]</f>
        <v>Centre Wellington Hydro Ltd. 2018</v>
      </c>
      <c r="B462" t="s">
        <v>467</v>
      </c>
      <c r="C462">
        <v>2018</v>
      </c>
      <c r="D462" t="s">
        <v>17</v>
      </c>
      <c r="E462" t="s">
        <v>20</v>
      </c>
      <c r="F462">
        <v>3424.65</v>
      </c>
      <c r="G462">
        <v>36404</v>
      </c>
      <c r="H462">
        <v>101.12</v>
      </c>
    </row>
    <row r="463" spans="1:8">
      <c r="A463" t="str">
        <f>row__2[[#This Row],[Company_Name]]&amp;" "&amp;row__2[[#This Row],[Year]]</f>
        <v>Centre Wellington Hydro Ltd. 2018</v>
      </c>
      <c r="B463" t="s">
        <v>467</v>
      </c>
      <c r="C463">
        <v>2018</v>
      </c>
      <c r="D463" t="s">
        <v>17</v>
      </c>
      <c r="E463" t="s">
        <v>22</v>
      </c>
      <c r="F463">
        <v>66515.02</v>
      </c>
      <c r="G463">
        <v>520134</v>
      </c>
      <c r="H463">
        <v>1436.34</v>
      </c>
    </row>
    <row r="464" spans="1:8">
      <c r="A464" t="str">
        <f>row__2[[#This Row],[Company_Name]]&amp;" "&amp;row__2[[#This Row],[Year]]</f>
        <v>Centre Wellington Hydro Ltd. 2018</v>
      </c>
      <c r="B464" t="s">
        <v>467</v>
      </c>
      <c r="C464">
        <v>2018</v>
      </c>
      <c r="D464" t="s">
        <v>17</v>
      </c>
      <c r="E464" t="s">
        <v>24</v>
      </c>
      <c r="F464">
        <v>7835.08</v>
      </c>
      <c r="G464">
        <v>571748</v>
      </c>
      <c r="H464">
        <v>0</v>
      </c>
    </row>
    <row r="465" spans="1:8">
      <c r="A465" t="str">
        <f>row__2[[#This Row],[Company_Name]]&amp;" "&amp;row__2[[#This Row],[Year]]</f>
        <v>Centre Wellington Hydro Ltd. 2018</v>
      </c>
      <c r="B465" t="s">
        <v>467</v>
      </c>
      <c r="C465">
        <v>2018</v>
      </c>
      <c r="D465" t="s">
        <v>8</v>
      </c>
      <c r="E465" t="s">
        <v>26</v>
      </c>
      <c r="F465">
        <v>745494.07</v>
      </c>
      <c r="G465">
        <v>23320955</v>
      </c>
      <c r="H465">
        <v>0</v>
      </c>
    </row>
    <row r="466" spans="1:8">
      <c r="A466" t="str">
        <f>row__2[[#This Row],[Company_Name]]&amp;" "&amp;row__2[[#This Row],[Year]]</f>
        <v>Centre Wellington Hydro Ltd. 2018</v>
      </c>
      <c r="B466" t="s">
        <v>467</v>
      </c>
      <c r="C466">
        <v>2018</v>
      </c>
      <c r="D466" t="s">
        <v>8</v>
      </c>
      <c r="E466" t="s">
        <v>28</v>
      </c>
      <c r="F466">
        <v>788620.63</v>
      </c>
      <c r="G466">
        <v>72321772.260000005</v>
      </c>
      <c r="H466">
        <v>187416.14</v>
      </c>
    </row>
    <row r="467" spans="1:8">
      <c r="A467" t="str">
        <f>row__2[[#This Row],[Company_Name]]&amp;" "&amp;row__2[[#This Row],[Year]]</f>
        <v>Centre Wellington Hydro Ltd. 2018</v>
      </c>
      <c r="B467" t="s">
        <v>467</v>
      </c>
      <c r="C467">
        <v>2018</v>
      </c>
      <c r="D467" t="s">
        <v>8</v>
      </c>
      <c r="E467" t="s">
        <v>30</v>
      </c>
      <c r="F467">
        <v>0</v>
      </c>
      <c r="G467">
        <v>0</v>
      </c>
      <c r="H467">
        <v>0</v>
      </c>
    </row>
    <row r="468" spans="1:8">
      <c r="A468" t="str">
        <f>row__2[[#This Row],[Company_Name]]&amp;" "&amp;row__2[[#This Row],[Year]]</f>
        <v>Centre Wellington Hydro Ltd. 2018</v>
      </c>
      <c r="B468" t="s">
        <v>467</v>
      </c>
      <c r="C468">
        <v>2018</v>
      </c>
      <c r="D468" t="s">
        <v>8</v>
      </c>
      <c r="E468" t="s">
        <v>32</v>
      </c>
      <c r="F468">
        <v>2158726.14</v>
      </c>
      <c r="G468">
        <v>46552089</v>
      </c>
      <c r="H468">
        <v>0</v>
      </c>
    </row>
    <row r="469" spans="1:8">
      <c r="A469" t="str">
        <f>row__2[[#This Row],[Company_Name]]&amp;" "&amp;row__2[[#This Row],[Year]]</f>
        <v>Centre Wellington Hydro Ltd. 2018</v>
      </c>
      <c r="B469" t="s">
        <v>467</v>
      </c>
      <c r="C469">
        <v>2018</v>
      </c>
      <c r="D469" t="s">
        <v>8</v>
      </c>
      <c r="E469" t="s">
        <v>34</v>
      </c>
      <c r="F469">
        <v>0</v>
      </c>
      <c r="G469">
        <v>0</v>
      </c>
      <c r="H469">
        <v>0</v>
      </c>
    </row>
    <row r="470" spans="1:8">
      <c r="A470" t="str">
        <f>row__2[[#This Row],[Company_Name]]&amp;" "&amp;row__2[[#This Row],[Year]]</f>
        <v>Centre Wellington Hydro Ltd. 2019</v>
      </c>
      <c r="B470" t="s">
        <v>467</v>
      </c>
      <c r="C470">
        <v>2019</v>
      </c>
      <c r="D470" t="s">
        <v>17</v>
      </c>
      <c r="E470" t="s">
        <v>18</v>
      </c>
      <c r="F470">
        <v>0</v>
      </c>
      <c r="G470">
        <v>0</v>
      </c>
      <c r="H470">
        <v>0</v>
      </c>
    </row>
    <row r="471" spans="1:8">
      <c r="A471" t="str">
        <f>row__2[[#This Row],[Company_Name]]&amp;" "&amp;row__2[[#This Row],[Year]]</f>
        <v>Centre Wellington Hydro Ltd. 2019</v>
      </c>
      <c r="B471" t="s">
        <v>467</v>
      </c>
      <c r="C471">
        <v>2019</v>
      </c>
      <c r="D471" t="s">
        <v>17</v>
      </c>
      <c r="E471" t="s">
        <v>20</v>
      </c>
      <c r="F471">
        <v>3340.98</v>
      </c>
      <c r="G471">
        <v>35562.720000000001</v>
      </c>
      <c r="H471">
        <v>98.79</v>
      </c>
    </row>
    <row r="472" spans="1:8">
      <c r="A472" t="str">
        <f>row__2[[#This Row],[Company_Name]]&amp;" "&amp;row__2[[#This Row],[Year]]</f>
        <v>Centre Wellington Hydro Ltd. 2019</v>
      </c>
      <c r="B472" t="s">
        <v>467</v>
      </c>
      <c r="C472">
        <v>2019</v>
      </c>
      <c r="D472" t="s">
        <v>17</v>
      </c>
      <c r="E472" t="s">
        <v>22</v>
      </c>
      <c r="F472">
        <v>54966.52</v>
      </c>
      <c r="G472">
        <v>517703.81</v>
      </c>
      <c r="H472">
        <v>1428.6</v>
      </c>
    </row>
    <row r="473" spans="1:8">
      <c r="A473" t="str">
        <f>row__2[[#This Row],[Company_Name]]&amp;" "&amp;row__2[[#This Row],[Year]]</f>
        <v>Centre Wellington Hydro Ltd. 2019</v>
      </c>
      <c r="B473" t="s">
        <v>467</v>
      </c>
      <c r="C473">
        <v>2019</v>
      </c>
      <c r="D473" t="s">
        <v>17</v>
      </c>
      <c r="E473" t="s">
        <v>24</v>
      </c>
      <c r="F473">
        <v>8091.76</v>
      </c>
      <c r="G473">
        <v>585041</v>
      </c>
      <c r="H473">
        <v>0</v>
      </c>
    </row>
    <row r="474" spans="1:8">
      <c r="A474" t="str">
        <f>row__2[[#This Row],[Company_Name]]&amp;" "&amp;row__2[[#This Row],[Year]]</f>
        <v>Centre Wellington Hydro Ltd. 2019</v>
      </c>
      <c r="B474" t="s">
        <v>467</v>
      </c>
      <c r="C474">
        <v>2019</v>
      </c>
      <c r="D474" t="s">
        <v>8</v>
      </c>
      <c r="E474" t="s">
        <v>26</v>
      </c>
      <c r="F474">
        <v>711742.3</v>
      </c>
      <c r="G474">
        <v>22669052.390000001</v>
      </c>
      <c r="H474">
        <v>0</v>
      </c>
    </row>
    <row r="475" spans="1:8">
      <c r="A475" t="str">
        <f>row__2[[#This Row],[Company_Name]]&amp;" "&amp;row__2[[#This Row],[Year]]</f>
        <v>Centre Wellington Hydro Ltd. 2019</v>
      </c>
      <c r="B475" t="s">
        <v>467</v>
      </c>
      <c r="C475">
        <v>2019</v>
      </c>
      <c r="D475" t="s">
        <v>8</v>
      </c>
      <c r="E475" t="s">
        <v>28</v>
      </c>
      <c r="F475">
        <v>797751.25</v>
      </c>
      <c r="G475">
        <v>70525161.319999993</v>
      </c>
      <c r="H475">
        <v>186571.45</v>
      </c>
    </row>
    <row r="476" spans="1:8">
      <c r="A476" t="str">
        <f>row__2[[#This Row],[Company_Name]]&amp;" "&amp;row__2[[#This Row],[Year]]</f>
        <v>Centre Wellington Hydro Ltd. 2019</v>
      </c>
      <c r="B476" t="s">
        <v>467</v>
      </c>
      <c r="C476">
        <v>2019</v>
      </c>
      <c r="D476" t="s">
        <v>8</v>
      </c>
      <c r="E476" t="s">
        <v>30</v>
      </c>
      <c r="F476">
        <v>0</v>
      </c>
      <c r="G476">
        <v>0</v>
      </c>
      <c r="H476">
        <v>0</v>
      </c>
    </row>
    <row r="477" spans="1:8">
      <c r="A477" t="str">
        <f>row__2[[#This Row],[Company_Name]]&amp;" "&amp;row__2[[#This Row],[Year]]</f>
        <v>Centre Wellington Hydro Ltd. 2019</v>
      </c>
      <c r="B477" t="s">
        <v>467</v>
      </c>
      <c r="C477">
        <v>2019</v>
      </c>
      <c r="D477" t="s">
        <v>8</v>
      </c>
      <c r="E477" t="s">
        <v>32</v>
      </c>
      <c r="F477">
        <v>2185778.25</v>
      </c>
      <c r="G477">
        <v>45878451</v>
      </c>
      <c r="H477">
        <v>0</v>
      </c>
    </row>
    <row r="478" spans="1:8">
      <c r="A478" t="str">
        <f>row__2[[#This Row],[Company_Name]]&amp;" "&amp;row__2[[#This Row],[Year]]</f>
        <v>Centre Wellington Hydro Ltd. 2019</v>
      </c>
      <c r="B478" t="s">
        <v>467</v>
      </c>
      <c r="C478">
        <v>2019</v>
      </c>
      <c r="D478" t="s">
        <v>8</v>
      </c>
      <c r="E478" t="s">
        <v>34</v>
      </c>
      <c r="F478">
        <v>0</v>
      </c>
      <c r="G478">
        <v>0</v>
      </c>
      <c r="H478">
        <v>0</v>
      </c>
    </row>
    <row r="479" spans="1:8">
      <c r="A479" t="str">
        <f>row__2[[#This Row],[Company_Name]]&amp;" "&amp;row__2[[#This Row],[Year]]</f>
        <v>Centre Wellington Hydro Ltd. 2020</v>
      </c>
      <c r="B479" t="s">
        <v>467</v>
      </c>
      <c r="C479">
        <v>2020</v>
      </c>
      <c r="D479" t="s">
        <v>17</v>
      </c>
      <c r="E479" t="s">
        <v>18</v>
      </c>
      <c r="F479">
        <v>0</v>
      </c>
      <c r="G479">
        <v>0</v>
      </c>
      <c r="H479">
        <v>0</v>
      </c>
    </row>
    <row r="480" spans="1:8">
      <c r="A480" t="str">
        <f>row__2[[#This Row],[Company_Name]]&amp;" "&amp;row__2[[#This Row],[Year]]</f>
        <v>Centre Wellington Hydro Ltd. 2020</v>
      </c>
      <c r="B480" t="s">
        <v>467</v>
      </c>
      <c r="C480">
        <v>2020</v>
      </c>
      <c r="D480" t="s">
        <v>17</v>
      </c>
      <c r="E480" t="s">
        <v>20</v>
      </c>
      <c r="F480">
        <v>3361.11</v>
      </c>
      <c r="G480">
        <v>35580.239999999998</v>
      </c>
      <c r="H480">
        <v>98.83</v>
      </c>
    </row>
    <row r="481" spans="1:8">
      <c r="A481" t="str">
        <f>row__2[[#This Row],[Company_Name]]&amp;" "&amp;row__2[[#This Row],[Year]]</f>
        <v>Centre Wellington Hydro Ltd. 2020</v>
      </c>
      <c r="B481" t="s">
        <v>467</v>
      </c>
      <c r="C481">
        <v>2020</v>
      </c>
      <c r="D481" t="s">
        <v>17</v>
      </c>
      <c r="E481" t="s">
        <v>22</v>
      </c>
      <c r="F481">
        <v>64208.480000000003</v>
      </c>
      <c r="G481">
        <v>525998.68999999994</v>
      </c>
      <c r="H481">
        <v>1445.09</v>
      </c>
    </row>
    <row r="482" spans="1:8">
      <c r="A482" t="str">
        <f>row__2[[#This Row],[Company_Name]]&amp;" "&amp;row__2[[#This Row],[Year]]</f>
        <v>Centre Wellington Hydro Ltd. 2020</v>
      </c>
      <c r="B482" t="s">
        <v>467</v>
      </c>
      <c r="C482">
        <v>2020</v>
      </c>
      <c r="D482" t="s">
        <v>17</v>
      </c>
      <c r="E482" t="s">
        <v>24</v>
      </c>
      <c r="F482">
        <v>8206.44</v>
      </c>
      <c r="G482">
        <v>589141</v>
      </c>
      <c r="H482">
        <v>0</v>
      </c>
    </row>
    <row r="483" spans="1:8">
      <c r="A483" t="str">
        <f>row__2[[#This Row],[Company_Name]]&amp;" "&amp;row__2[[#This Row],[Year]]</f>
        <v>Centre Wellington Hydro Ltd. 2020</v>
      </c>
      <c r="B483" t="s">
        <v>467</v>
      </c>
      <c r="C483">
        <v>2020</v>
      </c>
      <c r="D483" t="s">
        <v>8</v>
      </c>
      <c r="E483" t="s">
        <v>26</v>
      </c>
      <c r="F483">
        <v>709120.35</v>
      </c>
      <c r="G483">
        <v>23240081</v>
      </c>
      <c r="H483">
        <v>0</v>
      </c>
    </row>
    <row r="484" spans="1:8">
      <c r="A484" t="str">
        <f>row__2[[#This Row],[Company_Name]]&amp;" "&amp;row__2[[#This Row],[Year]]</f>
        <v>Centre Wellington Hydro Ltd. 2020</v>
      </c>
      <c r="B484" t="s">
        <v>467</v>
      </c>
      <c r="C484">
        <v>2020</v>
      </c>
      <c r="D484" t="s">
        <v>8</v>
      </c>
      <c r="E484" t="s">
        <v>28</v>
      </c>
      <c r="F484">
        <v>785411.37</v>
      </c>
      <c r="G484">
        <v>67738263.709999993</v>
      </c>
      <c r="H484">
        <v>181723.58</v>
      </c>
    </row>
    <row r="485" spans="1:8">
      <c r="A485" t="str">
        <f>row__2[[#This Row],[Company_Name]]&amp;" "&amp;row__2[[#This Row],[Year]]</f>
        <v>Centre Wellington Hydro Ltd. 2020</v>
      </c>
      <c r="B485" t="s">
        <v>467</v>
      </c>
      <c r="C485">
        <v>2020</v>
      </c>
      <c r="D485" t="s">
        <v>8</v>
      </c>
      <c r="E485" t="s">
        <v>30</v>
      </c>
      <c r="F485">
        <v>0</v>
      </c>
      <c r="G485">
        <v>0</v>
      </c>
      <c r="H485">
        <v>0</v>
      </c>
    </row>
    <row r="486" spans="1:8">
      <c r="A486" t="str">
        <f>row__2[[#This Row],[Company_Name]]&amp;" "&amp;row__2[[#This Row],[Year]]</f>
        <v>Centre Wellington Hydro Ltd. 2020</v>
      </c>
      <c r="B486" t="s">
        <v>467</v>
      </c>
      <c r="C486">
        <v>2020</v>
      </c>
      <c r="D486" t="s">
        <v>8</v>
      </c>
      <c r="E486" t="s">
        <v>32</v>
      </c>
      <c r="F486">
        <v>2240279.88</v>
      </c>
      <c r="G486">
        <v>49496752</v>
      </c>
      <c r="H486">
        <v>0</v>
      </c>
    </row>
    <row r="487" spans="1:8">
      <c r="A487" t="str">
        <f>row__2[[#This Row],[Company_Name]]&amp;" "&amp;row__2[[#This Row],[Year]]</f>
        <v>Centre Wellington Hydro Ltd. 2020</v>
      </c>
      <c r="B487" t="s">
        <v>467</v>
      </c>
      <c r="C487">
        <v>2020</v>
      </c>
      <c r="D487" t="s">
        <v>8</v>
      </c>
      <c r="E487" t="s">
        <v>34</v>
      </c>
      <c r="F487">
        <v>0</v>
      </c>
      <c r="G487">
        <v>0</v>
      </c>
      <c r="H487">
        <v>0</v>
      </c>
    </row>
    <row r="488" spans="1:8">
      <c r="A488" t="str">
        <f>row__2[[#This Row],[Company_Name]]&amp;" "&amp;row__2[[#This Row],[Year]]</f>
        <v>Centre Wellington Hydro Ltd. 2021</v>
      </c>
      <c r="B488" t="s">
        <v>467</v>
      </c>
      <c r="C488">
        <v>2021</v>
      </c>
      <c r="D488" t="s">
        <v>17</v>
      </c>
      <c r="E488" t="s">
        <v>18</v>
      </c>
      <c r="F488">
        <v>0</v>
      </c>
      <c r="G488">
        <v>0</v>
      </c>
      <c r="H488">
        <v>0</v>
      </c>
    </row>
    <row r="489" spans="1:8">
      <c r="A489" t="str">
        <f>row__2[[#This Row],[Company_Name]]&amp;" "&amp;row__2[[#This Row],[Year]]</f>
        <v>Centre Wellington Hydro Ltd. 2021</v>
      </c>
      <c r="B489" t="s">
        <v>467</v>
      </c>
      <c r="C489">
        <v>2021</v>
      </c>
      <c r="D489" t="s">
        <v>17</v>
      </c>
      <c r="E489" t="s">
        <v>20</v>
      </c>
      <c r="F489">
        <v>3397.31</v>
      </c>
      <c r="G489">
        <v>35485</v>
      </c>
      <c r="H489">
        <v>98.57</v>
      </c>
    </row>
    <row r="490" spans="1:8">
      <c r="A490" t="str">
        <f>row__2[[#This Row],[Company_Name]]&amp;" "&amp;row__2[[#This Row],[Year]]</f>
        <v>Centre Wellington Hydro Ltd. 2021</v>
      </c>
      <c r="B490" t="s">
        <v>467</v>
      </c>
      <c r="C490">
        <v>2021</v>
      </c>
      <c r="D490" t="s">
        <v>17</v>
      </c>
      <c r="E490" t="s">
        <v>22</v>
      </c>
      <c r="F490">
        <v>67549.05</v>
      </c>
      <c r="G490">
        <v>594930.56000000006</v>
      </c>
      <c r="H490">
        <v>1647.32</v>
      </c>
    </row>
    <row r="491" spans="1:8">
      <c r="A491" t="str">
        <f>row__2[[#This Row],[Company_Name]]&amp;" "&amp;row__2[[#This Row],[Year]]</f>
        <v>Centre Wellington Hydro Ltd. 2021</v>
      </c>
      <c r="B491" t="s">
        <v>467</v>
      </c>
      <c r="C491">
        <v>2021</v>
      </c>
      <c r="D491" t="s">
        <v>17</v>
      </c>
      <c r="E491" t="s">
        <v>24</v>
      </c>
      <c r="F491">
        <v>8789.15</v>
      </c>
      <c r="G491">
        <v>619395</v>
      </c>
      <c r="H491">
        <v>0</v>
      </c>
    </row>
    <row r="492" spans="1:8">
      <c r="A492" t="str">
        <f>row__2[[#This Row],[Company_Name]]&amp;" "&amp;row__2[[#This Row],[Year]]</f>
        <v>Centre Wellington Hydro Ltd. 2021</v>
      </c>
      <c r="B492" t="s">
        <v>467</v>
      </c>
      <c r="C492">
        <v>2021</v>
      </c>
      <c r="D492" t="s">
        <v>8</v>
      </c>
      <c r="E492" t="s">
        <v>26</v>
      </c>
      <c r="F492">
        <v>730614.39</v>
      </c>
      <c r="G492">
        <v>23835442</v>
      </c>
      <c r="H492">
        <v>0</v>
      </c>
    </row>
    <row r="493" spans="1:8">
      <c r="A493" t="str">
        <f>row__2[[#This Row],[Company_Name]]&amp;" "&amp;row__2[[#This Row],[Year]]</f>
        <v>Centre Wellington Hydro Ltd. 2021</v>
      </c>
      <c r="B493" t="s">
        <v>467</v>
      </c>
      <c r="C493">
        <v>2021</v>
      </c>
      <c r="D493" t="s">
        <v>8</v>
      </c>
      <c r="E493" t="s">
        <v>28</v>
      </c>
      <c r="F493">
        <v>841346.09</v>
      </c>
      <c r="G493">
        <v>71319318.299999997</v>
      </c>
      <c r="H493">
        <v>190018.68</v>
      </c>
    </row>
    <row r="494" spans="1:8">
      <c r="A494" t="str">
        <f>row__2[[#This Row],[Company_Name]]&amp;" "&amp;row__2[[#This Row],[Year]]</f>
        <v>Centre Wellington Hydro Ltd. 2021</v>
      </c>
      <c r="B494" t="s">
        <v>467</v>
      </c>
      <c r="C494">
        <v>2021</v>
      </c>
      <c r="D494" t="s">
        <v>8</v>
      </c>
      <c r="E494" t="s">
        <v>30</v>
      </c>
      <c r="F494">
        <v>0</v>
      </c>
      <c r="G494">
        <v>0</v>
      </c>
      <c r="H494">
        <v>0</v>
      </c>
    </row>
    <row r="495" spans="1:8">
      <c r="A495" t="str">
        <f>row__2[[#This Row],[Company_Name]]&amp;" "&amp;row__2[[#This Row],[Year]]</f>
        <v>Centre Wellington Hydro Ltd. 2021</v>
      </c>
      <c r="B495" t="s">
        <v>467</v>
      </c>
      <c r="C495">
        <v>2021</v>
      </c>
      <c r="D495" t="s">
        <v>8</v>
      </c>
      <c r="E495" t="s">
        <v>32</v>
      </c>
      <c r="F495">
        <v>2306693.9300000002</v>
      </c>
      <c r="G495">
        <v>49937424</v>
      </c>
      <c r="H495">
        <v>0</v>
      </c>
    </row>
    <row r="496" spans="1:8">
      <c r="A496" t="str">
        <f>row__2[[#This Row],[Company_Name]]&amp;" "&amp;row__2[[#This Row],[Year]]</f>
        <v>Centre Wellington Hydro Ltd. 2021</v>
      </c>
      <c r="B496" t="s">
        <v>467</v>
      </c>
      <c r="C496">
        <v>2021</v>
      </c>
      <c r="D496" t="s">
        <v>8</v>
      </c>
      <c r="E496" t="s">
        <v>34</v>
      </c>
      <c r="F496">
        <v>0</v>
      </c>
      <c r="G496">
        <v>0</v>
      </c>
      <c r="H496">
        <v>0</v>
      </c>
    </row>
    <row r="497" spans="1:8">
      <c r="A497" t="str">
        <f>row__2[[#This Row],[Company_Name]]&amp;" "&amp;row__2[[#This Row],[Year]]</f>
        <v>Centre Wellington Hydro Ltd. 2022</v>
      </c>
      <c r="B497" t="s">
        <v>467</v>
      </c>
      <c r="C497">
        <v>2022</v>
      </c>
      <c r="D497" t="s">
        <v>17</v>
      </c>
      <c r="E497" t="s">
        <v>18</v>
      </c>
      <c r="F497">
        <v>0</v>
      </c>
      <c r="G497">
        <v>0</v>
      </c>
      <c r="H497">
        <v>0</v>
      </c>
    </row>
    <row r="498" spans="1:8">
      <c r="A498" t="str">
        <f>row__2[[#This Row],[Company_Name]]&amp;" "&amp;row__2[[#This Row],[Year]]</f>
        <v>Centre Wellington Hydro Ltd. 2022</v>
      </c>
      <c r="B498" t="s">
        <v>467</v>
      </c>
      <c r="C498">
        <v>2022</v>
      </c>
      <c r="D498" t="s">
        <v>17</v>
      </c>
      <c r="E498" t="s">
        <v>20</v>
      </c>
      <c r="F498">
        <v>3534.79</v>
      </c>
      <c r="G498">
        <v>35485</v>
      </c>
      <c r="H498">
        <v>98.57</v>
      </c>
    </row>
    <row r="499" spans="1:8">
      <c r="A499" t="str">
        <f>row__2[[#This Row],[Company_Name]]&amp;" "&amp;row__2[[#This Row],[Year]]</f>
        <v>Centre Wellington Hydro Ltd. 2022</v>
      </c>
      <c r="B499" t="s">
        <v>467</v>
      </c>
      <c r="C499">
        <v>2022</v>
      </c>
      <c r="D499" t="s">
        <v>17</v>
      </c>
      <c r="E499" t="s">
        <v>22</v>
      </c>
      <c r="F499">
        <v>70729.440000000002</v>
      </c>
      <c r="G499">
        <v>607654.53</v>
      </c>
      <c r="H499">
        <v>1682.76</v>
      </c>
    </row>
    <row r="500" spans="1:8">
      <c r="A500" t="str">
        <f>row__2[[#This Row],[Company_Name]]&amp;" "&amp;row__2[[#This Row],[Year]]</f>
        <v>Centre Wellington Hydro Ltd. 2022</v>
      </c>
      <c r="B500" t="s">
        <v>467</v>
      </c>
      <c r="C500">
        <v>2022</v>
      </c>
      <c r="D500" t="s">
        <v>17</v>
      </c>
      <c r="E500" t="s">
        <v>24</v>
      </c>
      <c r="F500">
        <v>9228.7099999999991</v>
      </c>
      <c r="G500">
        <v>631477</v>
      </c>
      <c r="H500">
        <v>0</v>
      </c>
    </row>
    <row r="501" spans="1:8">
      <c r="A501" t="str">
        <f>row__2[[#This Row],[Company_Name]]&amp;" "&amp;row__2[[#This Row],[Year]]</f>
        <v>Centre Wellington Hydro Ltd. 2022</v>
      </c>
      <c r="B501" t="s">
        <v>467</v>
      </c>
      <c r="C501">
        <v>2022</v>
      </c>
      <c r="D501" t="s">
        <v>8</v>
      </c>
      <c r="E501" t="s">
        <v>26</v>
      </c>
      <c r="F501">
        <v>795541.98</v>
      </c>
      <c r="G501">
        <v>25258077</v>
      </c>
      <c r="H501">
        <v>0</v>
      </c>
    </row>
    <row r="502" spans="1:8">
      <c r="A502" t="str">
        <f>row__2[[#This Row],[Company_Name]]&amp;" "&amp;row__2[[#This Row],[Year]]</f>
        <v>Centre Wellington Hydro Ltd. 2022</v>
      </c>
      <c r="B502" t="s">
        <v>467</v>
      </c>
      <c r="C502">
        <v>2022</v>
      </c>
      <c r="D502" t="s">
        <v>8</v>
      </c>
      <c r="E502" t="s">
        <v>28</v>
      </c>
      <c r="F502">
        <v>903582.59</v>
      </c>
      <c r="G502">
        <v>70325189.829999998</v>
      </c>
      <c r="H502">
        <v>195065.57</v>
      </c>
    </row>
    <row r="503" spans="1:8">
      <c r="A503" t="str">
        <f>row__2[[#This Row],[Company_Name]]&amp;" "&amp;row__2[[#This Row],[Year]]</f>
        <v>Centre Wellington Hydro Ltd. 2022</v>
      </c>
      <c r="B503" t="s">
        <v>467</v>
      </c>
      <c r="C503">
        <v>2022</v>
      </c>
      <c r="D503" t="s">
        <v>8</v>
      </c>
      <c r="E503" t="s">
        <v>30</v>
      </c>
      <c r="F503">
        <v>0</v>
      </c>
      <c r="G503">
        <v>0</v>
      </c>
      <c r="H503">
        <v>0</v>
      </c>
    </row>
    <row r="504" spans="1:8">
      <c r="A504" t="str">
        <f>row__2[[#This Row],[Company_Name]]&amp;" "&amp;row__2[[#This Row],[Year]]</f>
        <v>Centre Wellington Hydro Ltd. 2022</v>
      </c>
      <c r="B504" t="s">
        <v>467</v>
      </c>
      <c r="C504">
        <v>2022</v>
      </c>
      <c r="D504" t="s">
        <v>8</v>
      </c>
      <c r="E504" t="s">
        <v>32</v>
      </c>
      <c r="F504">
        <v>2434034.61</v>
      </c>
      <c r="G504">
        <v>50179106</v>
      </c>
      <c r="H504">
        <v>0</v>
      </c>
    </row>
    <row r="505" spans="1:8">
      <c r="A505" t="str">
        <f>row__2[[#This Row],[Company_Name]]&amp;" "&amp;row__2[[#This Row],[Year]]</f>
        <v>Centre Wellington Hydro Ltd. 2022</v>
      </c>
      <c r="B505" t="s">
        <v>467</v>
      </c>
      <c r="C505">
        <v>2022</v>
      </c>
      <c r="D505" t="s">
        <v>8</v>
      </c>
      <c r="E505" t="s">
        <v>34</v>
      </c>
      <c r="F505">
        <v>0</v>
      </c>
      <c r="G505">
        <v>0</v>
      </c>
      <c r="H505">
        <v>0</v>
      </c>
    </row>
    <row r="506" spans="1:8">
      <c r="A506" t="str">
        <f>row__2[[#This Row],[Company_Name]]&amp;" "&amp;row__2[[#This Row],[Year]]</f>
        <v>Chapleau Public Utilities Corporation 2015</v>
      </c>
      <c r="B506" t="s">
        <v>468</v>
      </c>
      <c r="C506">
        <v>2015</v>
      </c>
      <c r="D506" t="s">
        <v>17</v>
      </c>
      <c r="E506" t="s">
        <v>18</v>
      </c>
      <c r="F506">
        <v>0</v>
      </c>
      <c r="G506">
        <v>0</v>
      </c>
      <c r="H506">
        <v>0</v>
      </c>
    </row>
    <row r="507" spans="1:8">
      <c r="A507" t="str">
        <f>row__2[[#This Row],[Company_Name]]&amp;" "&amp;row__2[[#This Row],[Year]]</f>
        <v>Chapleau Public Utilities Corporation 2015</v>
      </c>
      <c r="B507" t="s">
        <v>468</v>
      </c>
      <c r="C507">
        <v>2015</v>
      </c>
      <c r="D507" t="s">
        <v>17</v>
      </c>
      <c r="E507" t="s">
        <v>20</v>
      </c>
      <c r="F507">
        <v>1861.58</v>
      </c>
      <c r="G507">
        <v>23735</v>
      </c>
      <c r="H507">
        <v>59</v>
      </c>
    </row>
    <row r="508" spans="1:8">
      <c r="A508" t="str">
        <f>row__2[[#This Row],[Company_Name]]&amp;" "&amp;row__2[[#This Row],[Year]]</f>
        <v>Chapleau Public Utilities Corporation 2015</v>
      </c>
      <c r="B508" t="s">
        <v>468</v>
      </c>
      <c r="C508">
        <v>2015</v>
      </c>
      <c r="D508" t="s">
        <v>17</v>
      </c>
      <c r="E508" t="s">
        <v>22</v>
      </c>
      <c r="F508">
        <v>33358.639999999999</v>
      </c>
      <c r="G508">
        <v>274259</v>
      </c>
      <c r="H508">
        <v>768</v>
      </c>
    </row>
    <row r="509" spans="1:8">
      <c r="A509" t="str">
        <f>row__2[[#This Row],[Company_Name]]&amp;" "&amp;row__2[[#This Row],[Year]]</f>
        <v>Chapleau Public Utilities Corporation 2015</v>
      </c>
      <c r="B509" t="s">
        <v>468</v>
      </c>
      <c r="C509">
        <v>2015</v>
      </c>
      <c r="D509" t="s">
        <v>17</v>
      </c>
      <c r="E509" t="s">
        <v>24</v>
      </c>
      <c r="F509">
        <v>1307.1400000000001</v>
      </c>
      <c r="G509">
        <v>2892</v>
      </c>
      <c r="H509">
        <v>0</v>
      </c>
    </row>
    <row r="510" spans="1:8">
      <c r="A510" t="str">
        <f>row__2[[#This Row],[Company_Name]]&amp;" "&amp;row__2[[#This Row],[Year]]</f>
        <v>Chapleau Public Utilities Corporation 2015</v>
      </c>
      <c r="B510" t="s">
        <v>468</v>
      </c>
      <c r="C510">
        <v>2015</v>
      </c>
      <c r="D510" t="s">
        <v>8</v>
      </c>
      <c r="E510" t="s">
        <v>26</v>
      </c>
      <c r="F510">
        <v>158800.67000000001</v>
      </c>
      <c r="G510">
        <v>4907587</v>
      </c>
      <c r="H510">
        <v>0</v>
      </c>
    </row>
    <row r="511" spans="1:8">
      <c r="A511" t="str">
        <f>row__2[[#This Row],[Company_Name]]&amp;" "&amp;row__2[[#This Row],[Year]]</f>
        <v>Chapleau Public Utilities Corporation 2015</v>
      </c>
      <c r="B511" t="s">
        <v>468</v>
      </c>
      <c r="C511">
        <v>2015</v>
      </c>
      <c r="D511" t="s">
        <v>8</v>
      </c>
      <c r="E511" t="s">
        <v>28</v>
      </c>
      <c r="F511">
        <v>97577.86</v>
      </c>
      <c r="G511">
        <v>6867603</v>
      </c>
      <c r="H511">
        <v>18061</v>
      </c>
    </row>
    <row r="512" spans="1:8">
      <c r="A512" t="str">
        <f>row__2[[#This Row],[Company_Name]]&amp;" "&amp;row__2[[#This Row],[Year]]</f>
        <v>Chapleau Public Utilities Corporation 2015</v>
      </c>
      <c r="B512" t="s">
        <v>468</v>
      </c>
      <c r="C512">
        <v>2015</v>
      </c>
      <c r="D512" t="s">
        <v>8</v>
      </c>
      <c r="E512" t="s">
        <v>30</v>
      </c>
      <c r="F512">
        <v>0</v>
      </c>
      <c r="G512">
        <v>0</v>
      </c>
      <c r="H512">
        <v>0</v>
      </c>
    </row>
    <row r="513" spans="1:8">
      <c r="A513" t="str">
        <f>row__2[[#This Row],[Company_Name]]&amp;" "&amp;row__2[[#This Row],[Year]]</f>
        <v>Chapleau Public Utilities Corporation 2015</v>
      </c>
      <c r="B513" t="s">
        <v>468</v>
      </c>
      <c r="C513">
        <v>2015</v>
      </c>
      <c r="D513" t="s">
        <v>8</v>
      </c>
      <c r="E513" t="s">
        <v>32</v>
      </c>
      <c r="F513">
        <v>529765.74</v>
      </c>
      <c r="G513">
        <v>13727288</v>
      </c>
      <c r="H513">
        <v>0</v>
      </c>
    </row>
    <row r="514" spans="1:8">
      <c r="A514" t="str">
        <f>row__2[[#This Row],[Company_Name]]&amp;" "&amp;row__2[[#This Row],[Year]]</f>
        <v>Chapleau Public Utilities Corporation 2015</v>
      </c>
      <c r="B514" t="s">
        <v>468</v>
      </c>
      <c r="C514">
        <v>2015</v>
      </c>
      <c r="D514" t="s">
        <v>8</v>
      </c>
      <c r="E514" t="s">
        <v>34</v>
      </c>
      <c r="F514">
        <v>0</v>
      </c>
      <c r="G514">
        <v>0</v>
      </c>
      <c r="H514">
        <v>0</v>
      </c>
    </row>
    <row r="515" spans="1:8">
      <c r="A515" t="str">
        <f>row__2[[#This Row],[Company_Name]]&amp;" "&amp;row__2[[#This Row],[Year]]</f>
        <v>Chapleau Public Utilities Corporation 2016</v>
      </c>
      <c r="B515" t="s">
        <v>468</v>
      </c>
      <c r="C515">
        <v>2016</v>
      </c>
      <c r="D515" t="s">
        <v>17</v>
      </c>
      <c r="E515" t="s">
        <v>18</v>
      </c>
      <c r="F515">
        <v>0</v>
      </c>
      <c r="G515">
        <v>0</v>
      </c>
      <c r="H515">
        <v>0</v>
      </c>
    </row>
    <row r="516" spans="1:8">
      <c r="A516" t="str">
        <f>row__2[[#This Row],[Company_Name]]&amp;" "&amp;row__2[[#This Row],[Year]]</f>
        <v>Chapleau Public Utilities Corporation 2016</v>
      </c>
      <c r="B516" t="s">
        <v>468</v>
      </c>
      <c r="C516">
        <v>2016</v>
      </c>
      <c r="D516" t="s">
        <v>17</v>
      </c>
      <c r="E516" t="s">
        <v>20</v>
      </c>
      <c r="F516">
        <v>1814.75</v>
      </c>
      <c r="G516">
        <v>19993</v>
      </c>
      <c r="H516">
        <v>0</v>
      </c>
    </row>
    <row r="517" spans="1:8">
      <c r="A517" t="str">
        <f>row__2[[#This Row],[Company_Name]]&amp;" "&amp;row__2[[#This Row],[Year]]</f>
        <v>Chapleau Public Utilities Corporation 2016</v>
      </c>
      <c r="B517" t="s">
        <v>468</v>
      </c>
      <c r="C517">
        <v>2016</v>
      </c>
      <c r="D517" t="s">
        <v>17</v>
      </c>
      <c r="E517" t="s">
        <v>22</v>
      </c>
      <c r="F517">
        <v>33646.660000000003</v>
      </c>
      <c r="G517">
        <v>274259</v>
      </c>
      <c r="H517">
        <v>0</v>
      </c>
    </row>
    <row r="518" spans="1:8">
      <c r="A518" t="str">
        <f>row__2[[#This Row],[Company_Name]]&amp;" "&amp;row__2[[#This Row],[Year]]</f>
        <v>Chapleau Public Utilities Corporation 2016</v>
      </c>
      <c r="B518" t="s">
        <v>468</v>
      </c>
      <c r="C518">
        <v>2016</v>
      </c>
      <c r="D518" t="s">
        <v>17</v>
      </c>
      <c r="E518" t="s">
        <v>24</v>
      </c>
      <c r="F518">
        <v>1317.64</v>
      </c>
      <c r="G518">
        <v>2892</v>
      </c>
      <c r="H518">
        <v>0</v>
      </c>
    </row>
    <row r="519" spans="1:8">
      <c r="A519" t="str">
        <f>row__2[[#This Row],[Company_Name]]&amp;" "&amp;row__2[[#This Row],[Year]]</f>
        <v>Chapleau Public Utilities Corporation 2016</v>
      </c>
      <c r="B519" t="s">
        <v>468</v>
      </c>
      <c r="C519">
        <v>2016</v>
      </c>
      <c r="D519" t="s">
        <v>8</v>
      </c>
      <c r="E519" t="s">
        <v>26</v>
      </c>
      <c r="F519">
        <v>149134.29</v>
      </c>
      <c r="G519">
        <v>4617295</v>
      </c>
      <c r="H519">
        <v>0</v>
      </c>
    </row>
    <row r="520" spans="1:8">
      <c r="A520" t="str">
        <f>row__2[[#This Row],[Company_Name]]&amp;" "&amp;row__2[[#This Row],[Year]]</f>
        <v>Chapleau Public Utilities Corporation 2016</v>
      </c>
      <c r="B520" t="s">
        <v>468</v>
      </c>
      <c r="C520">
        <v>2016</v>
      </c>
      <c r="D520" t="s">
        <v>8</v>
      </c>
      <c r="E520" t="s">
        <v>28</v>
      </c>
      <c r="F520">
        <v>97683.96</v>
      </c>
      <c r="G520">
        <v>7048334</v>
      </c>
      <c r="H520">
        <v>18738.8</v>
      </c>
    </row>
    <row r="521" spans="1:8">
      <c r="A521" t="str">
        <f>row__2[[#This Row],[Company_Name]]&amp;" "&amp;row__2[[#This Row],[Year]]</f>
        <v>Chapleau Public Utilities Corporation 2016</v>
      </c>
      <c r="B521" t="s">
        <v>468</v>
      </c>
      <c r="C521">
        <v>2016</v>
      </c>
      <c r="D521" t="s">
        <v>8</v>
      </c>
      <c r="E521" t="s">
        <v>30</v>
      </c>
      <c r="F521">
        <v>0</v>
      </c>
      <c r="G521">
        <v>0</v>
      </c>
      <c r="H521">
        <v>0</v>
      </c>
    </row>
    <row r="522" spans="1:8">
      <c r="A522" t="str">
        <f>row__2[[#This Row],[Company_Name]]&amp;" "&amp;row__2[[#This Row],[Year]]</f>
        <v>Chapleau Public Utilities Corporation 2016</v>
      </c>
      <c r="B522" t="s">
        <v>468</v>
      </c>
      <c r="C522">
        <v>2016</v>
      </c>
      <c r="D522" t="s">
        <v>8</v>
      </c>
      <c r="E522" t="s">
        <v>32</v>
      </c>
      <c r="F522">
        <v>493866.76</v>
      </c>
      <c r="G522">
        <v>12612066</v>
      </c>
      <c r="H522">
        <v>0</v>
      </c>
    </row>
    <row r="523" spans="1:8">
      <c r="A523" t="str">
        <f>row__2[[#This Row],[Company_Name]]&amp;" "&amp;row__2[[#This Row],[Year]]</f>
        <v>Chapleau Public Utilities Corporation 2016</v>
      </c>
      <c r="B523" t="s">
        <v>468</v>
      </c>
      <c r="C523">
        <v>2016</v>
      </c>
      <c r="D523" t="s">
        <v>8</v>
      </c>
      <c r="E523" t="s">
        <v>34</v>
      </c>
      <c r="F523">
        <v>0</v>
      </c>
      <c r="G523">
        <v>0</v>
      </c>
      <c r="H523">
        <v>0</v>
      </c>
    </row>
    <row r="524" spans="1:8">
      <c r="A524" t="str">
        <f>row__2[[#This Row],[Company_Name]]&amp;" "&amp;row__2[[#This Row],[Year]]</f>
        <v>Chapleau Public Utilities Corporation 2017</v>
      </c>
      <c r="B524" t="s">
        <v>468</v>
      </c>
      <c r="C524">
        <v>2017</v>
      </c>
      <c r="D524" t="s">
        <v>17</v>
      </c>
      <c r="E524" t="s">
        <v>18</v>
      </c>
      <c r="F524">
        <v>0</v>
      </c>
      <c r="G524">
        <v>0</v>
      </c>
      <c r="H524">
        <v>0</v>
      </c>
    </row>
    <row r="525" spans="1:8">
      <c r="A525" t="str">
        <f>row__2[[#This Row],[Company_Name]]&amp;" "&amp;row__2[[#This Row],[Year]]</f>
        <v>Chapleau Public Utilities Corporation 2017</v>
      </c>
      <c r="B525" t="s">
        <v>468</v>
      </c>
      <c r="C525">
        <v>2017</v>
      </c>
      <c r="D525" t="s">
        <v>17</v>
      </c>
      <c r="E525" t="s">
        <v>20</v>
      </c>
      <c r="F525">
        <v>1830.09</v>
      </c>
      <c r="G525">
        <v>20629</v>
      </c>
      <c r="H525">
        <v>58.69</v>
      </c>
    </row>
    <row r="526" spans="1:8">
      <c r="A526" t="str">
        <f>row__2[[#This Row],[Company_Name]]&amp;" "&amp;row__2[[#This Row],[Year]]</f>
        <v>Chapleau Public Utilities Corporation 2017</v>
      </c>
      <c r="B526" t="s">
        <v>468</v>
      </c>
      <c r="C526">
        <v>2017</v>
      </c>
      <c r="D526" t="s">
        <v>17</v>
      </c>
      <c r="E526" t="s">
        <v>22</v>
      </c>
      <c r="F526">
        <v>33516.22</v>
      </c>
      <c r="G526">
        <v>274259</v>
      </c>
      <c r="H526">
        <v>768</v>
      </c>
    </row>
    <row r="527" spans="1:8">
      <c r="A527" t="str">
        <f>row__2[[#This Row],[Company_Name]]&amp;" "&amp;row__2[[#This Row],[Year]]</f>
        <v>Chapleau Public Utilities Corporation 2017</v>
      </c>
      <c r="B527" t="s">
        <v>468</v>
      </c>
      <c r="C527">
        <v>2017</v>
      </c>
      <c r="D527" t="s">
        <v>17</v>
      </c>
      <c r="E527" t="s">
        <v>24</v>
      </c>
      <c r="F527">
        <v>1313.28</v>
      </c>
      <c r="G527">
        <v>2892</v>
      </c>
      <c r="H527">
        <v>0</v>
      </c>
    </row>
    <row r="528" spans="1:8">
      <c r="A528" t="str">
        <f>row__2[[#This Row],[Company_Name]]&amp;" "&amp;row__2[[#This Row],[Year]]</f>
        <v>Chapleau Public Utilities Corporation 2017</v>
      </c>
      <c r="B528" t="s">
        <v>468</v>
      </c>
      <c r="C528">
        <v>2017</v>
      </c>
      <c r="D528" t="s">
        <v>8</v>
      </c>
      <c r="E528" t="s">
        <v>26</v>
      </c>
      <c r="F528">
        <v>148561.31</v>
      </c>
      <c r="G528">
        <v>4702580</v>
      </c>
      <c r="H528">
        <v>0</v>
      </c>
    </row>
    <row r="529" spans="1:8">
      <c r="A529" t="str">
        <f>row__2[[#This Row],[Company_Name]]&amp;" "&amp;row__2[[#This Row],[Year]]</f>
        <v>Chapleau Public Utilities Corporation 2017</v>
      </c>
      <c r="B529" t="s">
        <v>468</v>
      </c>
      <c r="C529">
        <v>2017</v>
      </c>
      <c r="D529" t="s">
        <v>8</v>
      </c>
      <c r="E529" t="s">
        <v>28</v>
      </c>
      <c r="F529">
        <v>93832.77</v>
      </c>
      <c r="G529">
        <v>6797046</v>
      </c>
      <c r="H529">
        <v>17521.599999999999</v>
      </c>
    </row>
    <row r="530" spans="1:8">
      <c r="A530" t="str">
        <f>row__2[[#This Row],[Company_Name]]&amp;" "&amp;row__2[[#This Row],[Year]]</f>
        <v>Chapleau Public Utilities Corporation 2017</v>
      </c>
      <c r="B530" t="s">
        <v>468</v>
      </c>
      <c r="C530">
        <v>2017</v>
      </c>
      <c r="D530" t="s">
        <v>8</v>
      </c>
      <c r="E530" t="s">
        <v>30</v>
      </c>
      <c r="F530">
        <v>0</v>
      </c>
      <c r="G530">
        <v>0</v>
      </c>
      <c r="H530">
        <v>0</v>
      </c>
    </row>
    <row r="531" spans="1:8">
      <c r="A531" t="str">
        <f>row__2[[#This Row],[Company_Name]]&amp;" "&amp;row__2[[#This Row],[Year]]</f>
        <v>Chapleau Public Utilities Corporation 2017</v>
      </c>
      <c r="B531" t="s">
        <v>468</v>
      </c>
      <c r="C531">
        <v>2017</v>
      </c>
      <c r="D531" t="s">
        <v>8</v>
      </c>
      <c r="E531" t="s">
        <v>32</v>
      </c>
      <c r="F531">
        <v>483503.42</v>
      </c>
      <c r="G531">
        <v>12775802</v>
      </c>
      <c r="H531">
        <v>0</v>
      </c>
    </row>
    <row r="532" spans="1:8">
      <c r="A532" t="str">
        <f>row__2[[#This Row],[Company_Name]]&amp;" "&amp;row__2[[#This Row],[Year]]</f>
        <v>Chapleau Public Utilities Corporation 2017</v>
      </c>
      <c r="B532" t="s">
        <v>468</v>
      </c>
      <c r="C532">
        <v>2017</v>
      </c>
      <c r="D532" t="s">
        <v>8</v>
      </c>
      <c r="E532" t="s">
        <v>34</v>
      </c>
      <c r="F532">
        <v>0</v>
      </c>
      <c r="G532">
        <v>0</v>
      </c>
      <c r="H532">
        <v>0</v>
      </c>
    </row>
    <row r="533" spans="1:8">
      <c r="A533" t="str">
        <f>row__2[[#This Row],[Company_Name]]&amp;" "&amp;row__2[[#This Row],[Year]]</f>
        <v>Chapleau Public Utilities Corporation 2018</v>
      </c>
      <c r="B533" t="s">
        <v>468</v>
      </c>
      <c r="C533">
        <v>2018</v>
      </c>
      <c r="D533" t="s">
        <v>17</v>
      </c>
      <c r="E533" t="s">
        <v>18</v>
      </c>
      <c r="F533">
        <v>0</v>
      </c>
      <c r="G533">
        <v>0</v>
      </c>
      <c r="H533">
        <v>0</v>
      </c>
    </row>
    <row r="534" spans="1:8">
      <c r="A534" t="str">
        <f>row__2[[#This Row],[Company_Name]]&amp;" "&amp;row__2[[#This Row],[Year]]</f>
        <v>Chapleau Public Utilities Corporation 2018</v>
      </c>
      <c r="B534" t="s">
        <v>468</v>
      </c>
      <c r="C534">
        <v>2018</v>
      </c>
      <c r="D534" t="s">
        <v>17</v>
      </c>
      <c r="E534" t="s">
        <v>20</v>
      </c>
      <c r="F534">
        <v>1729.46</v>
      </c>
      <c r="G534">
        <v>20172</v>
      </c>
      <c r="H534">
        <v>55.47</v>
      </c>
    </row>
    <row r="535" spans="1:8">
      <c r="A535" t="str">
        <f>row__2[[#This Row],[Company_Name]]&amp;" "&amp;row__2[[#This Row],[Year]]</f>
        <v>Chapleau Public Utilities Corporation 2018</v>
      </c>
      <c r="B535" t="s">
        <v>468</v>
      </c>
      <c r="C535">
        <v>2018</v>
      </c>
      <c r="D535" t="s">
        <v>17</v>
      </c>
      <c r="E535" t="s">
        <v>22</v>
      </c>
      <c r="F535">
        <v>33516.22</v>
      </c>
      <c r="G535">
        <v>274259</v>
      </c>
      <c r="H535">
        <v>768</v>
      </c>
    </row>
    <row r="536" spans="1:8">
      <c r="A536" t="str">
        <f>row__2[[#This Row],[Company_Name]]&amp;" "&amp;row__2[[#This Row],[Year]]</f>
        <v>Chapleau Public Utilities Corporation 2018</v>
      </c>
      <c r="B536" t="s">
        <v>468</v>
      </c>
      <c r="C536">
        <v>2018</v>
      </c>
      <c r="D536" t="s">
        <v>17</v>
      </c>
      <c r="E536" t="s">
        <v>24</v>
      </c>
      <c r="F536">
        <v>1313.28</v>
      </c>
      <c r="G536">
        <v>2892</v>
      </c>
      <c r="H536">
        <v>0</v>
      </c>
    </row>
    <row r="537" spans="1:8">
      <c r="A537" t="str">
        <f>row__2[[#This Row],[Company_Name]]&amp;" "&amp;row__2[[#This Row],[Year]]</f>
        <v>Chapleau Public Utilities Corporation 2018</v>
      </c>
      <c r="B537" t="s">
        <v>468</v>
      </c>
      <c r="C537">
        <v>2018</v>
      </c>
      <c r="D537" t="s">
        <v>8</v>
      </c>
      <c r="E537" t="s">
        <v>26</v>
      </c>
      <c r="F537">
        <v>151518.28</v>
      </c>
      <c r="G537">
        <v>4873420</v>
      </c>
      <c r="H537">
        <v>0</v>
      </c>
    </row>
    <row r="538" spans="1:8">
      <c r="A538" t="str">
        <f>row__2[[#This Row],[Company_Name]]&amp;" "&amp;row__2[[#This Row],[Year]]</f>
        <v>Chapleau Public Utilities Corporation 2018</v>
      </c>
      <c r="B538" t="s">
        <v>468</v>
      </c>
      <c r="C538">
        <v>2018</v>
      </c>
      <c r="D538" t="s">
        <v>8</v>
      </c>
      <c r="E538" t="s">
        <v>28</v>
      </c>
      <c r="F538">
        <v>87114.82</v>
      </c>
      <c r="G538">
        <v>5786213</v>
      </c>
      <c r="H538">
        <v>16332.58</v>
      </c>
    </row>
    <row r="539" spans="1:8">
      <c r="A539" t="str">
        <f>row__2[[#This Row],[Company_Name]]&amp;" "&amp;row__2[[#This Row],[Year]]</f>
        <v>Chapleau Public Utilities Corporation 2018</v>
      </c>
      <c r="B539" t="s">
        <v>468</v>
      </c>
      <c r="C539">
        <v>2018</v>
      </c>
      <c r="D539" t="s">
        <v>8</v>
      </c>
      <c r="E539" t="s">
        <v>30</v>
      </c>
      <c r="F539">
        <v>0</v>
      </c>
      <c r="G539">
        <v>0</v>
      </c>
      <c r="H539">
        <v>0</v>
      </c>
    </row>
    <row r="540" spans="1:8">
      <c r="A540" t="str">
        <f>row__2[[#This Row],[Company_Name]]&amp;" "&amp;row__2[[#This Row],[Year]]</f>
        <v>Chapleau Public Utilities Corporation 2018</v>
      </c>
      <c r="B540" t="s">
        <v>468</v>
      </c>
      <c r="C540">
        <v>2018</v>
      </c>
      <c r="D540" t="s">
        <v>8</v>
      </c>
      <c r="E540" t="s">
        <v>32</v>
      </c>
      <c r="F540">
        <v>493681.76</v>
      </c>
      <c r="G540">
        <v>13568560</v>
      </c>
      <c r="H540">
        <v>0</v>
      </c>
    </row>
    <row r="541" spans="1:8">
      <c r="A541" t="str">
        <f>row__2[[#This Row],[Company_Name]]&amp;" "&amp;row__2[[#This Row],[Year]]</f>
        <v>Chapleau Public Utilities Corporation 2018</v>
      </c>
      <c r="B541" t="s">
        <v>468</v>
      </c>
      <c r="C541">
        <v>2018</v>
      </c>
      <c r="D541" t="s">
        <v>8</v>
      </c>
      <c r="E541" t="s">
        <v>34</v>
      </c>
      <c r="F541">
        <v>0</v>
      </c>
      <c r="G541">
        <v>0</v>
      </c>
      <c r="H541">
        <v>0</v>
      </c>
    </row>
    <row r="542" spans="1:8">
      <c r="A542" t="str">
        <f>row__2[[#This Row],[Company_Name]]&amp;" "&amp;row__2[[#This Row],[Year]]</f>
        <v>Chapleau Public Utilities Corporation 2019</v>
      </c>
      <c r="B542" t="s">
        <v>468</v>
      </c>
      <c r="C542">
        <v>2019</v>
      </c>
      <c r="D542" t="s">
        <v>17</v>
      </c>
      <c r="E542" t="s">
        <v>18</v>
      </c>
      <c r="F542">
        <v>0</v>
      </c>
      <c r="G542">
        <v>0</v>
      </c>
      <c r="H542">
        <v>0</v>
      </c>
    </row>
    <row r="543" spans="1:8">
      <c r="A543" t="str">
        <f>row__2[[#This Row],[Company_Name]]&amp;" "&amp;row__2[[#This Row],[Year]]</f>
        <v>Chapleau Public Utilities Corporation 2019</v>
      </c>
      <c r="B543" t="s">
        <v>468</v>
      </c>
      <c r="C543">
        <v>2019</v>
      </c>
      <c r="D543" t="s">
        <v>17</v>
      </c>
      <c r="E543" t="s">
        <v>20</v>
      </c>
      <c r="F543">
        <v>1917.17</v>
      </c>
      <c r="G543">
        <v>19707</v>
      </c>
      <c r="H543">
        <v>54</v>
      </c>
    </row>
    <row r="544" spans="1:8">
      <c r="A544" t="str">
        <f>row__2[[#This Row],[Company_Name]]&amp;" "&amp;row__2[[#This Row],[Year]]</f>
        <v>Chapleau Public Utilities Corporation 2019</v>
      </c>
      <c r="B544" t="s">
        <v>468</v>
      </c>
      <c r="C544">
        <v>2019</v>
      </c>
      <c r="D544" t="s">
        <v>17</v>
      </c>
      <c r="E544" t="s">
        <v>22</v>
      </c>
      <c r="F544">
        <v>32488.66</v>
      </c>
      <c r="G544">
        <v>274259</v>
      </c>
      <c r="H544">
        <v>768</v>
      </c>
    </row>
    <row r="545" spans="1:8">
      <c r="A545" t="str">
        <f>row__2[[#This Row],[Company_Name]]&amp;" "&amp;row__2[[#This Row],[Year]]</f>
        <v>Chapleau Public Utilities Corporation 2019</v>
      </c>
      <c r="B545" t="s">
        <v>468</v>
      </c>
      <c r="C545">
        <v>2019</v>
      </c>
      <c r="D545" t="s">
        <v>17</v>
      </c>
      <c r="E545" t="s">
        <v>24</v>
      </c>
      <c r="F545">
        <v>1212.54</v>
      </c>
      <c r="G545">
        <v>2892</v>
      </c>
      <c r="H545">
        <v>0</v>
      </c>
    </row>
    <row r="546" spans="1:8">
      <c r="A546" t="str">
        <f>row__2[[#This Row],[Company_Name]]&amp;" "&amp;row__2[[#This Row],[Year]]</f>
        <v>Chapleau Public Utilities Corporation 2019</v>
      </c>
      <c r="B546" t="s">
        <v>468</v>
      </c>
      <c r="C546">
        <v>2019</v>
      </c>
      <c r="D546" t="s">
        <v>8</v>
      </c>
      <c r="E546" t="s">
        <v>26</v>
      </c>
      <c r="F546">
        <v>173816.06</v>
      </c>
      <c r="G546">
        <v>4959666</v>
      </c>
      <c r="H546">
        <v>0</v>
      </c>
    </row>
    <row r="547" spans="1:8">
      <c r="A547" t="str">
        <f>row__2[[#This Row],[Company_Name]]&amp;" "&amp;row__2[[#This Row],[Year]]</f>
        <v>Chapleau Public Utilities Corporation 2019</v>
      </c>
      <c r="B547" t="s">
        <v>468</v>
      </c>
      <c r="C547">
        <v>2019</v>
      </c>
      <c r="D547" t="s">
        <v>8</v>
      </c>
      <c r="E547" t="s">
        <v>28</v>
      </c>
      <c r="F547">
        <v>97464.57</v>
      </c>
      <c r="G547">
        <v>5682647</v>
      </c>
      <c r="H547">
        <v>15750</v>
      </c>
    </row>
    <row r="548" spans="1:8">
      <c r="A548" t="str">
        <f>row__2[[#This Row],[Company_Name]]&amp;" "&amp;row__2[[#This Row],[Year]]</f>
        <v>Chapleau Public Utilities Corporation 2019</v>
      </c>
      <c r="B548" t="s">
        <v>468</v>
      </c>
      <c r="C548">
        <v>2019</v>
      </c>
      <c r="D548" t="s">
        <v>8</v>
      </c>
      <c r="E548" t="s">
        <v>30</v>
      </c>
      <c r="F548">
        <v>0</v>
      </c>
      <c r="G548">
        <v>0</v>
      </c>
      <c r="H548">
        <v>0</v>
      </c>
    </row>
    <row r="549" spans="1:8">
      <c r="A549" t="str">
        <f>row__2[[#This Row],[Company_Name]]&amp;" "&amp;row__2[[#This Row],[Year]]</f>
        <v>Chapleau Public Utilities Corporation 2019</v>
      </c>
      <c r="B549" t="s">
        <v>468</v>
      </c>
      <c r="C549">
        <v>2019</v>
      </c>
      <c r="D549" t="s">
        <v>8</v>
      </c>
      <c r="E549" t="s">
        <v>32</v>
      </c>
      <c r="F549">
        <v>594029.38</v>
      </c>
      <c r="G549">
        <v>14383418</v>
      </c>
      <c r="H549">
        <v>0</v>
      </c>
    </row>
    <row r="550" spans="1:8">
      <c r="A550" t="str">
        <f>row__2[[#This Row],[Company_Name]]&amp;" "&amp;row__2[[#This Row],[Year]]</f>
        <v>Chapleau Public Utilities Corporation 2019</v>
      </c>
      <c r="B550" t="s">
        <v>468</v>
      </c>
      <c r="C550">
        <v>2019</v>
      </c>
      <c r="D550" t="s">
        <v>8</v>
      </c>
      <c r="E550" t="s">
        <v>34</v>
      </c>
      <c r="F550">
        <v>0</v>
      </c>
      <c r="G550">
        <v>0</v>
      </c>
      <c r="H550">
        <v>0</v>
      </c>
    </row>
    <row r="551" spans="1:8">
      <c r="A551" t="str">
        <f>row__2[[#This Row],[Company_Name]]&amp;" "&amp;row__2[[#This Row],[Year]]</f>
        <v>Chapleau Public Utilities Corporation 2020</v>
      </c>
      <c r="B551" t="s">
        <v>468</v>
      </c>
      <c r="C551">
        <v>2020</v>
      </c>
      <c r="D551" t="s">
        <v>17</v>
      </c>
      <c r="E551" t="s">
        <v>18</v>
      </c>
      <c r="F551">
        <v>0</v>
      </c>
      <c r="G551">
        <v>0</v>
      </c>
      <c r="H551">
        <v>0</v>
      </c>
    </row>
    <row r="552" spans="1:8">
      <c r="A552" t="str">
        <f>row__2[[#This Row],[Company_Name]]&amp;" "&amp;row__2[[#This Row],[Year]]</f>
        <v>Chapleau Public Utilities Corporation 2020</v>
      </c>
      <c r="B552" t="s">
        <v>468</v>
      </c>
      <c r="C552">
        <v>2020</v>
      </c>
      <c r="D552" t="s">
        <v>17</v>
      </c>
      <c r="E552" t="s">
        <v>20</v>
      </c>
      <c r="F552">
        <v>2146.27</v>
      </c>
      <c r="G552">
        <v>19761</v>
      </c>
      <c r="H552">
        <v>55</v>
      </c>
    </row>
    <row r="553" spans="1:8">
      <c r="A553" t="str">
        <f>row__2[[#This Row],[Company_Name]]&amp;" "&amp;row__2[[#This Row],[Year]]</f>
        <v>Chapleau Public Utilities Corporation 2020</v>
      </c>
      <c r="B553" t="s">
        <v>468</v>
      </c>
      <c r="C553">
        <v>2020</v>
      </c>
      <c r="D553" t="s">
        <v>17</v>
      </c>
      <c r="E553" t="s">
        <v>22</v>
      </c>
      <c r="F553">
        <v>24427.19</v>
      </c>
      <c r="G553">
        <v>261112</v>
      </c>
      <c r="H553">
        <v>738</v>
      </c>
    </row>
    <row r="554" spans="1:8">
      <c r="A554" t="str">
        <f>row__2[[#This Row],[Company_Name]]&amp;" "&amp;row__2[[#This Row],[Year]]</f>
        <v>Chapleau Public Utilities Corporation 2020</v>
      </c>
      <c r="B554" t="s">
        <v>468</v>
      </c>
      <c r="C554">
        <v>2020</v>
      </c>
      <c r="D554" t="s">
        <v>17</v>
      </c>
      <c r="E554" t="s">
        <v>24</v>
      </c>
      <c r="F554">
        <v>994.32</v>
      </c>
      <c r="G554">
        <v>2892</v>
      </c>
      <c r="H554">
        <v>0</v>
      </c>
    </row>
    <row r="555" spans="1:8">
      <c r="A555" t="str">
        <f>row__2[[#This Row],[Company_Name]]&amp;" "&amp;row__2[[#This Row],[Year]]</f>
        <v>Chapleau Public Utilities Corporation 2020</v>
      </c>
      <c r="B555" t="s">
        <v>468</v>
      </c>
      <c r="C555">
        <v>2020</v>
      </c>
      <c r="D555" t="s">
        <v>8</v>
      </c>
      <c r="E555" t="s">
        <v>26</v>
      </c>
      <c r="F555">
        <v>181994.54</v>
      </c>
      <c r="G555">
        <v>4420025</v>
      </c>
      <c r="H555">
        <v>0</v>
      </c>
    </row>
    <row r="556" spans="1:8">
      <c r="A556" t="str">
        <f>row__2[[#This Row],[Company_Name]]&amp;" "&amp;row__2[[#This Row],[Year]]</f>
        <v>Chapleau Public Utilities Corporation 2020</v>
      </c>
      <c r="B556" t="s">
        <v>468</v>
      </c>
      <c r="C556">
        <v>2020</v>
      </c>
      <c r="D556" t="s">
        <v>8</v>
      </c>
      <c r="E556" t="s">
        <v>28</v>
      </c>
      <c r="F556">
        <v>100636.28</v>
      </c>
      <c r="G556">
        <v>4702565</v>
      </c>
      <c r="H556">
        <v>14202.4</v>
      </c>
    </row>
    <row r="557" spans="1:8">
      <c r="A557" t="str">
        <f>row__2[[#This Row],[Company_Name]]&amp;" "&amp;row__2[[#This Row],[Year]]</f>
        <v>Chapleau Public Utilities Corporation 2020</v>
      </c>
      <c r="B557" t="s">
        <v>468</v>
      </c>
      <c r="C557">
        <v>2020</v>
      </c>
      <c r="D557" t="s">
        <v>8</v>
      </c>
      <c r="E557" t="s">
        <v>30</v>
      </c>
      <c r="F557">
        <v>0</v>
      </c>
      <c r="G557">
        <v>0</v>
      </c>
      <c r="H557">
        <v>0</v>
      </c>
    </row>
    <row r="558" spans="1:8">
      <c r="A558" t="str">
        <f>row__2[[#This Row],[Company_Name]]&amp;" "&amp;row__2[[#This Row],[Year]]</f>
        <v>Chapleau Public Utilities Corporation 2020</v>
      </c>
      <c r="B558" t="s">
        <v>468</v>
      </c>
      <c r="C558">
        <v>2020</v>
      </c>
      <c r="D558" t="s">
        <v>8</v>
      </c>
      <c r="E558" t="s">
        <v>32</v>
      </c>
      <c r="F558">
        <v>667502.19999999995</v>
      </c>
      <c r="G558">
        <v>14043405</v>
      </c>
      <c r="H558">
        <v>0</v>
      </c>
    </row>
    <row r="559" spans="1:8">
      <c r="A559" t="str">
        <f>row__2[[#This Row],[Company_Name]]&amp;" "&amp;row__2[[#This Row],[Year]]</f>
        <v>Chapleau Public Utilities Corporation 2020</v>
      </c>
      <c r="B559" t="s">
        <v>468</v>
      </c>
      <c r="C559">
        <v>2020</v>
      </c>
      <c r="D559" t="s">
        <v>8</v>
      </c>
      <c r="E559" t="s">
        <v>34</v>
      </c>
      <c r="F559">
        <v>0</v>
      </c>
      <c r="G559">
        <v>0</v>
      </c>
      <c r="H559">
        <v>0</v>
      </c>
    </row>
    <row r="560" spans="1:8">
      <c r="A560" t="str">
        <f>row__2[[#This Row],[Company_Name]]&amp;" "&amp;row__2[[#This Row],[Year]]</f>
        <v>Chapleau Public Utilities Corporation 2021</v>
      </c>
      <c r="B560" t="s">
        <v>468</v>
      </c>
      <c r="C560">
        <v>2021</v>
      </c>
      <c r="D560" t="s">
        <v>17</v>
      </c>
      <c r="E560" t="s">
        <v>18</v>
      </c>
      <c r="F560">
        <v>0</v>
      </c>
      <c r="G560">
        <v>0</v>
      </c>
      <c r="H560">
        <v>0</v>
      </c>
    </row>
    <row r="561" spans="1:8">
      <c r="A561" t="str">
        <f>row__2[[#This Row],[Company_Name]]&amp;" "&amp;row__2[[#This Row],[Year]]</f>
        <v>Chapleau Public Utilities Corporation 2021</v>
      </c>
      <c r="B561" t="s">
        <v>468</v>
      </c>
      <c r="C561">
        <v>2021</v>
      </c>
      <c r="D561" t="s">
        <v>17</v>
      </c>
      <c r="E561" t="s">
        <v>20</v>
      </c>
      <c r="F561">
        <v>2165.2800000000002</v>
      </c>
      <c r="G561">
        <v>19706</v>
      </c>
      <c r="H561">
        <v>54.68</v>
      </c>
    </row>
    <row r="562" spans="1:8">
      <c r="A562" t="str">
        <f>row__2[[#This Row],[Company_Name]]&amp;" "&amp;row__2[[#This Row],[Year]]</f>
        <v>Chapleau Public Utilities Corporation 2021</v>
      </c>
      <c r="B562" t="s">
        <v>468</v>
      </c>
      <c r="C562">
        <v>2021</v>
      </c>
      <c r="D562" t="s">
        <v>17</v>
      </c>
      <c r="E562" t="s">
        <v>22</v>
      </c>
      <c r="F562">
        <v>12293.82</v>
      </c>
      <c r="G562">
        <v>198386</v>
      </c>
      <c r="H562">
        <v>562</v>
      </c>
    </row>
    <row r="563" spans="1:8">
      <c r="A563" t="str">
        <f>row__2[[#This Row],[Company_Name]]&amp;" "&amp;row__2[[#This Row],[Year]]</f>
        <v>Chapleau Public Utilities Corporation 2021</v>
      </c>
      <c r="B563" t="s">
        <v>468</v>
      </c>
      <c r="C563">
        <v>2021</v>
      </c>
      <c r="D563" t="s">
        <v>17</v>
      </c>
      <c r="E563" t="s">
        <v>24</v>
      </c>
      <c r="F563">
        <v>928.68</v>
      </c>
      <c r="G563">
        <v>2892</v>
      </c>
      <c r="H563">
        <v>0</v>
      </c>
    </row>
    <row r="564" spans="1:8">
      <c r="A564" t="str">
        <f>row__2[[#This Row],[Company_Name]]&amp;" "&amp;row__2[[#This Row],[Year]]</f>
        <v>Chapleau Public Utilities Corporation 2021</v>
      </c>
      <c r="B564" t="s">
        <v>468</v>
      </c>
      <c r="C564">
        <v>2021</v>
      </c>
      <c r="D564" t="s">
        <v>8</v>
      </c>
      <c r="E564" t="s">
        <v>26</v>
      </c>
      <c r="F564">
        <v>179662.12</v>
      </c>
      <c r="G564">
        <v>4197425</v>
      </c>
      <c r="H564">
        <v>0</v>
      </c>
    </row>
    <row r="565" spans="1:8">
      <c r="A565" t="str">
        <f>row__2[[#This Row],[Company_Name]]&amp;" "&amp;row__2[[#This Row],[Year]]</f>
        <v>Chapleau Public Utilities Corporation 2021</v>
      </c>
      <c r="B565" t="s">
        <v>468</v>
      </c>
      <c r="C565">
        <v>2021</v>
      </c>
      <c r="D565" t="s">
        <v>8</v>
      </c>
      <c r="E565" t="s">
        <v>28</v>
      </c>
      <c r="F565">
        <v>98350.34</v>
      </c>
      <c r="G565">
        <v>4690419</v>
      </c>
      <c r="H565">
        <v>13442.2</v>
      </c>
    </row>
    <row r="566" spans="1:8">
      <c r="A566" t="str">
        <f>row__2[[#This Row],[Company_Name]]&amp;" "&amp;row__2[[#This Row],[Year]]</f>
        <v>Chapleau Public Utilities Corporation 2021</v>
      </c>
      <c r="B566" t="s">
        <v>468</v>
      </c>
      <c r="C566">
        <v>2021</v>
      </c>
      <c r="D566" t="s">
        <v>8</v>
      </c>
      <c r="E566" t="s">
        <v>30</v>
      </c>
      <c r="F566">
        <v>0</v>
      </c>
      <c r="G566">
        <v>0</v>
      </c>
      <c r="H566">
        <v>0</v>
      </c>
    </row>
    <row r="567" spans="1:8">
      <c r="A567" t="str">
        <f>row__2[[#This Row],[Company_Name]]&amp;" "&amp;row__2[[#This Row],[Year]]</f>
        <v>Chapleau Public Utilities Corporation 2021</v>
      </c>
      <c r="B567" t="s">
        <v>468</v>
      </c>
      <c r="C567">
        <v>2021</v>
      </c>
      <c r="D567" t="s">
        <v>8</v>
      </c>
      <c r="E567" t="s">
        <v>32</v>
      </c>
      <c r="F567">
        <v>679688.64</v>
      </c>
      <c r="G567">
        <v>13608715</v>
      </c>
      <c r="H567">
        <v>0</v>
      </c>
    </row>
    <row r="568" spans="1:8">
      <c r="A568" t="str">
        <f>row__2[[#This Row],[Company_Name]]&amp;" "&amp;row__2[[#This Row],[Year]]</f>
        <v>Chapleau Public Utilities Corporation 2021</v>
      </c>
      <c r="B568" t="s">
        <v>468</v>
      </c>
      <c r="C568">
        <v>2021</v>
      </c>
      <c r="D568" t="s">
        <v>8</v>
      </c>
      <c r="E568" t="s">
        <v>34</v>
      </c>
      <c r="F568">
        <v>0</v>
      </c>
      <c r="G568">
        <v>0</v>
      </c>
      <c r="H568">
        <v>0</v>
      </c>
    </row>
    <row r="569" spans="1:8">
      <c r="A569" t="str">
        <f>row__2[[#This Row],[Company_Name]]&amp;" "&amp;row__2[[#This Row],[Year]]</f>
        <v>Chapleau Public Utilities Corporation 2022</v>
      </c>
      <c r="B569" t="s">
        <v>468</v>
      </c>
      <c r="C569">
        <v>2022</v>
      </c>
      <c r="D569" t="s">
        <v>17</v>
      </c>
      <c r="E569" t="s">
        <v>18</v>
      </c>
      <c r="F569">
        <v>0</v>
      </c>
      <c r="G569">
        <v>0</v>
      </c>
      <c r="H569">
        <v>0</v>
      </c>
    </row>
    <row r="570" spans="1:8">
      <c r="A570" t="str">
        <f>row__2[[#This Row],[Company_Name]]&amp;" "&amp;row__2[[#This Row],[Year]]</f>
        <v>Chapleau Public Utilities Corporation 2022</v>
      </c>
      <c r="B570" t="s">
        <v>468</v>
      </c>
      <c r="C570">
        <v>2022</v>
      </c>
      <c r="D570" t="s">
        <v>17</v>
      </c>
      <c r="E570" t="s">
        <v>20</v>
      </c>
      <c r="F570">
        <v>2237</v>
      </c>
      <c r="G570">
        <v>19205</v>
      </c>
      <c r="H570">
        <v>60.5</v>
      </c>
    </row>
    <row r="571" spans="1:8">
      <c r="A571" t="str">
        <f>row__2[[#This Row],[Company_Name]]&amp;" "&amp;row__2[[#This Row],[Year]]</f>
        <v>Chapleau Public Utilities Corporation 2022</v>
      </c>
      <c r="B571" t="s">
        <v>468</v>
      </c>
      <c r="C571">
        <v>2022</v>
      </c>
      <c r="D571" t="s">
        <v>17</v>
      </c>
      <c r="E571" t="s">
        <v>22</v>
      </c>
      <c r="F571">
        <v>12702</v>
      </c>
      <c r="G571">
        <v>162841</v>
      </c>
      <c r="H571">
        <v>456</v>
      </c>
    </row>
    <row r="572" spans="1:8">
      <c r="A572" t="str">
        <f>row__2[[#This Row],[Company_Name]]&amp;" "&amp;row__2[[#This Row],[Year]]</f>
        <v>Chapleau Public Utilities Corporation 2022</v>
      </c>
      <c r="B572" t="s">
        <v>468</v>
      </c>
      <c r="C572">
        <v>2022</v>
      </c>
      <c r="D572" t="s">
        <v>17</v>
      </c>
      <c r="E572" t="s">
        <v>24</v>
      </c>
      <c r="F572">
        <v>960</v>
      </c>
      <c r="G572">
        <v>2892</v>
      </c>
      <c r="H572">
        <v>0</v>
      </c>
    </row>
    <row r="573" spans="1:8">
      <c r="A573" t="str">
        <f>row__2[[#This Row],[Company_Name]]&amp;" "&amp;row__2[[#This Row],[Year]]</f>
        <v>Chapleau Public Utilities Corporation 2022</v>
      </c>
      <c r="B573" t="s">
        <v>468</v>
      </c>
      <c r="C573">
        <v>2022</v>
      </c>
      <c r="D573" t="s">
        <v>8</v>
      </c>
      <c r="E573" t="s">
        <v>26</v>
      </c>
      <c r="F573">
        <v>185627</v>
      </c>
      <c r="G573">
        <v>4557448</v>
      </c>
      <c r="H573">
        <v>0</v>
      </c>
    </row>
    <row r="574" spans="1:8">
      <c r="A574" t="str">
        <f>row__2[[#This Row],[Company_Name]]&amp;" "&amp;row__2[[#This Row],[Year]]</f>
        <v>Chapleau Public Utilities Corporation 2022</v>
      </c>
      <c r="B574" t="s">
        <v>468</v>
      </c>
      <c r="C574">
        <v>2022</v>
      </c>
      <c r="D574" t="s">
        <v>8</v>
      </c>
      <c r="E574" t="s">
        <v>28</v>
      </c>
      <c r="F574">
        <v>101615</v>
      </c>
      <c r="G574">
        <v>3911463</v>
      </c>
      <c r="H574">
        <v>14274.8</v>
      </c>
    </row>
    <row r="575" spans="1:8">
      <c r="A575" t="str">
        <f>row__2[[#This Row],[Company_Name]]&amp;" "&amp;row__2[[#This Row],[Year]]</f>
        <v>Chapleau Public Utilities Corporation 2022</v>
      </c>
      <c r="B575" t="s">
        <v>468</v>
      </c>
      <c r="C575">
        <v>2022</v>
      </c>
      <c r="D575" t="s">
        <v>8</v>
      </c>
      <c r="E575" t="s">
        <v>30</v>
      </c>
      <c r="F575">
        <v>0</v>
      </c>
      <c r="G575">
        <v>0</v>
      </c>
      <c r="H575">
        <v>0</v>
      </c>
    </row>
    <row r="576" spans="1:8">
      <c r="A576" t="str">
        <f>row__2[[#This Row],[Company_Name]]&amp;" "&amp;row__2[[#This Row],[Year]]</f>
        <v>Chapleau Public Utilities Corporation 2022</v>
      </c>
      <c r="B576" t="s">
        <v>468</v>
      </c>
      <c r="C576">
        <v>2022</v>
      </c>
      <c r="D576" t="s">
        <v>8</v>
      </c>
      <c r="E576" t="s">
        <v>32</v>
      </c>
      <c r="F576">
        <v>702254</v>
      </c>
      <c r="G576">
        <v>14680759</v>
      </c>
      <c r="H576">
        <v>0</v>
      </c>
    </row>
    <row r="577" spans="1:8">
      <c r="A577" t="str">
        <f>row__2[[#This Row],[Company_Name]]&amp;" "&amp;row__2[[#This Row],[Year]]</f>
        <v>Chapleau Public Utilities Corporation 2022</v>
      </c>
      <c r="B577" t="s">
        <v>468</v>
      </c>
      <c r="C577">
        <v>2022</v>
      </c>
      <c r="D577" t="s">
        <v>8</v>
      </c>
      <c r="E577" t="s">
        <v>34</v>
      </c>
      <c r="F577">
        <v>0</v>
      </c>
      <c r="G577">
        <v>0</v>
      </c>
      <c r="H577">
        <v>0</v>
      </c>
    </row>
    <row r="578" spans="1:8">
      <c r="A578" t="str">
        <f>row__2[[#This Row],[Company_Name]]&amp;" "&amp;row__2[[#This Row],[Year]]</f>
        <v>Cooperative Hydro Embrun Inc. 2015</v>
      </c>
      <c r="B578" t="s">
        <v>469</v>
      </c>
      <c r="C578">
        <v>2015</v>
      </c>
      <c r="D578" t="s">
        <v>17</v>
      </c>
      <c r="E578" t="s">
        <v>18</v>
      </c>
      <c r="F578">
        <v>0</v>
      </c>
      <c r="G578">
        <v>0</v>
      </c>
      <c r="H578">
        <v>0</v>
      </c>
    </row>
    <row r="579" spans="1:8">
      <c r="A579" t="str">
        <f>row__2[[#This Row],[Company_Name]]&amp;" "&amp;row__2[[#This Row],[Year]]</f>
        <v>Cooperative Hydro Embrun Inc. 2015</v>
      </c>
      <c r="B579" t="s">
        <v>469</v>
      </c>
      <c r="C579">
        <v>2015</v>
      </c>
      <c r="D579" t="s">
        <v>17</v>
      </c>
      <c r="E579" t="s">
        <v>20</v>
      </c>
      <c r="F579">
        <v>0</v>
      </c>
      <c r="G579">
        <v>0</v>
      </c>
      <c r="H579">
        <v>0</v>
      </c>
    </row>
    <row r="580" spans="1:8">
      <c r="A580" t="str">
        <f>row__2[[#This Row],[Company_Name]]&amp;" "&amp;row__2[[#This Row],[Year]]</f>
        <v>Cooperative Hydro Embrun Inc. 2015</v>
      </c>
      <c r="B580" t="s">
        <v>469</v>
      </c>
      <c r="C580">
        <v>2015</v>
      </c>
      <c r="D580" t="s">
        <v>17</v>
      </c>
      <c r="E580" t="s">
        <v>22</v>
      </c>
      <c r="F580">
        <v>17991.060000000001</v>
      </c>
      <c r="G580">
        <v>373174</v>
      </c>
      <c r="H580">
        <v>1045</v>
      </c>
    </row>
    <row r="581" spans="1:8">
      <c r="A581" t="str">
        <f>row__2[[#This Row],[Company_Name]]&amp;" "&amp;row__2[[#This Row],[Year]]</f>
        <v>Cooperative Hydro Embrun Inc. 2015</v>
      </c>
      <c r="B581" t="s">
        <v>469</v>
      </c>
      <c r="C581">
        <v>2015</v>
      </c>
      <c r="D581" t="s">
        <v>17</v>
      </c>
      <c r="E581" t="s">
        <v>24</v>
      </c>
      <c r="F581">
        <v>4935.24</v>
      </c>
      <c r="G581">
        <v>94284</v>
      </c>
      <c r="H581">
        <v>0</v>
      </c>
    </row>
    <row r="582" spans="1:8">
      <c r="A582" t="str">
        <f>row__2[[#This Row],[Company_Name]]&amp;" "&amp;row__2[[#This Row],[Year]]</f>
        <v>Cooperative Hydro Embrun Inc. 2015</v>
      </c>
      <c r="B582" t="s">
        <v>469</v>
      </c>
      <c r="C582">
        <v>2015</v>
      </c>
      <c r="D582" t="s">
        <v>8</v>
      </c>
      <c r="E582" t="s">
        <v>26</v>
      </c>
      <c r="F582">
        <v>99843.36</v>
      </c>
      <c r="G582">
        <v>4594197</v>
      </c>
      <c r="H582">
        <v>0</v>
      </c>
    </row>
    <row r="583" spans="1:8">
      <c r="A583" t="str">
        <f>row__2[[#This Row],[Company_Name]]&amp;" "&amp;row__2[[#This Row],[Year]]</f>
        <v>Cooperative Hydro Embrun Inc. 2015</v>
      </c>
      <c r="B583" t="s">
        <v>469</v>
      </c>
      <c r="C583">
        <v>2015</v>
      </c>
      <c r="D583" t="s">
        <v>8</v>
      </c>
      <c r="E583" t="s">
        <v>28</v>
      </c>
      <c r="F583">
        <v>69919.399999999994</v>
      </c>
      <c r="G583">
        <v>4316369</v>
      </c>
      <c r="H583">
        <v>12238</v>
      </c>
    </row>
    <row r="584" spans="1:8">
      <c r="A584" t="str">
        <f>row__2[[#This Row],[Company_Name]]&amp;" "&amp;row__2[[#This Row],[Year]]</f>
        <v>Cooperative Hydro Embrun Inc. 2015</v>
      </c>
      <c r="B584" t="s">
        <v>469</v>
      </c>
      <c r="C584">
        <v>2015</v>
      </c>
      <c r="D584" t="s">
        <v>8</v>
      </c>
      <c r="E584" t="s">
        <v>30</v>
      </c>
      <c r="F584">
        <v>0</v>
      </c>
      <c r="G584">
        <v>0</v>
      </c>
      <c r="H584">
        <v>0</v>
      </c>
    </row>
    <row r="585" spans="1:8">
      <c r="A585" t="str">
        <f>row__2[[#This Row],[Company_Name]]&amp;" "&amp;row__2[[#This Row],[Year]]</f>
        <v>Cooperative Hydro Embrun Inc. 2015</v>
      </c>
      <c r="B585" t="s">
        <v>469</v>
      </c>
      <c r="C585">
        <v>2015</v>
      </c>
      <c r="D585" t="s">
        <v>8</v>
      </c>
      <c r="E585" t="s">
        <v>32</v>
      </c>
      <c r="F585">
        <v>600826.44999999995</v>
      </c>
      <c r="G585">
        <v>19377540</v>
      </c>
      <c r="H585">
        <v>0</v>
      </c>
    </row>
    <row r="586" spans="1:8">
      <c r="A586" t="str">
        <f>row__2[[#This Row],[Company_Name]]&amp;" "&amp;row__2[[#This Row],[Year]]</f>
        <v>Cooperative Hydro Embrun Inc. 2015</v>
      </c>
      <c r="B586" t="s">
        <v>469</v>
      </c>
      <c r="C586">
        <v>2015</v>
      </c>
      <c r="D586" t="s">
        <v>8</v>
      </c>
      <c r="E586" t="s">
        <v>34</v>
      </c>
      <c r="F586">
        <v>0</v>
      </c>
      <c r="G586">
        <v>0</v>
      </c>
      <c r="H586">
        <v>0</v>
      </c>
    </row>
    <row r="587" spans="1:8">
      <c r="A587" t="str">
        <f>row__2[[#This Row],[Company_Name]]&amp;" "&amp;row__2[[#This Row],[Year]]</f>
        <v>Cooperative Hydro Embrun Inc. 2016</v>
      </c>
      <c r="B587" t="s">
        <v>469</v>
      </c>
      <c r="C587">
        <v>2016</v>
      </c>
      <c r="D587" t="s">
        <v>17</v>
      </c>
      <c r="E587" t="s">
        <v>18</v>
      </c>
      <c r="F587">
        <v>0</v>
      </c>
      <c r="G587">
        <v>0</v>
      </c>
      <c r="H587">
        <v>0</v>
      </c>
    </row>
    <row r="588" spans="1:8">
      <c r="A588" t="str">
        <f>row__2[[#This Row],[Company_Name]]&amp;" "&amp;row__2[[#This Row],[Year]]</f>
        <v>Cooperative Hydro Embrun Inc. 2016</v>
      </c>
      <c r="B588" t="s">
        <v>469</v>
      </c>
      <c r="C588">
        <v>2016</v>
      </c>
      <c r="D588" t="s">
        <v>17</v>
      </c>
      <c r="E588" t="s">
        <v>20</v>
      </c>
      <c r="F588">
        <v>0</v>
      </c>
      <c r="G588">
        <v>0</v>
      </c>
      <c r="H588">
        <v>0</v>
      </c>
    </row>
    <row r="589" spans="1:8">
      <c r="A589" t="str">
        <f>row__2[[#This Row],[Company_Name]]&amp;" "&amp;row__2[[#This Row],[Year]]</f>
        <v>Cooperative Hydro Embrun Inc. 2016</v>
      </c>
      <c r="B589" t="s">
        <v>469</v>
      </c>
      <c r="C589">
        <v>2016</v>
      </c>
      <c r="D589" t="s">
        <v>17</v>
      </c>
      <c r="E589" t="s">
        <v>22</v>
      </c>
      <c r="F589">
        <v>18862.02</v>
      </c>
      <c r="G589">
        <v>321015</v>
      </c>
      <c r="H589">
        <v>917</v>
      </c>
    </row>
    <row r="590" spans="1:8">
      <c r="A590" t="str">
        <f>row__2[[#This Row],[Company_Name]]&amp;" "&amp;row__2[[#This Row],[Year]]</f>
        <v>Cooperative Hydro Embrun Inc. 2016</v>
      </c>
      <c r="B590" t="s">
        <v>469</v>
      </c>
      <c r="C590">
        <v>2016</v>
      </c>
      <c r="D590" t="s">
        <v>17</v>
      </c>
      <c r="E590" t="s">
        <v>24</v>
      </c>
      <c r="F590">
        <v>4821.32</v>
      </c>
      <c r="G590">
        <v>93284</v>
      </c>
      <c r="H590">
        <v>0</v>
      </c>
    </row>
    <row r="591" spans="1:8">
      <c r="A591" t="str">
        <f>row__2[[#This Row],[Company_Name]]&amp;" "&amp;row__2[[#This Row],[Year]]</f>
        <v>Cooperative Hydro Embrun Inc. 2016</v>
      </c>
      <c r="B591" t="s">
        <v>469</v>
      </c>
      <c r="C591">
        <v>2016</v>
      </c>
      <c r="D591" t="s">
        <v>8</v>
      </c>
      <c r="E591" t="s">
        <v>26</v>
      </c>
      <c r="F591">
        <v>100326.85</v>
      </c>
      <c r="G591">
        <v>4547781</v>
      </c>
      <c r="H591">
        <v>0</v>
      </c>
    </row>
    <row r="592" spans="1:8">
      <c r="A592" t="str">
        <f>row__2[[#This Row],[Company_Name]]&amp;" "&amp;row__2[[#This Row],[Year]]</f>
        <v>Cooperative Hydro Embrun Inc. 2016</v>
      </c>
      <c r="B592" t="s">
        <v>469</v>
      </c>
      <c r="C592">
        <v>2016</v>
      </c>
      <c r="D592" t="s">
        <v>8</v>
      </c>
      <c r="E592" t="s">
        <v>28</v>
      </c>
      <c r="F592">
        <v>69666.98</v>
      </c>
      <c r="G592">
        <v>4242389</v>
      </c>
      <c r="H592">
        <v>12058</v>
      </c>
    </row>
    <row r="593" spans="1:8">
      <c r="A593" t="str">
        <f>row__2[[#This Row],[Company_Name]]&amp;" "&amp;row__2[[#This Row],[Year]]</f>
        <v>Cooperative Hydro Embrun Inc. 2016</v>
      </c>
      <c r="B593" t="s">
        <v>469</v>
      </c>
      <c r="C593">
        <v>2016</v>
      </c>
      <c r="D593" t="s">
        <v>8</v>
      </c>
      <c r="E593" t="s">
        <v>30</v>
      </c>
      <c r="F593">
        <v>0</v>
      </c>
      <c r="G593">
        <v>0</v>
      </c>
      <c r="H593">
        <v>0</v>
      </c>
    </row>
    <row r="594" spans="1:8">
      <c r="A594" t="str">
        <f>row__2[[#This Row],[Company_Name]]&amp;" "&amp;row__2[[#This Row],[Year]]</f>
        <v>Cooperative Hydro Embrun Inc. 2016</v>
      </c>
      <c r="B594" t="s">
        <v>469</v>
      </c>
      <c r="C594">
        <v>2016</v>
      </c>
      <c r="D594" t="s">
        <v>8</v>
      </c>
      <c r="E594" t="s">
        <v>32</v>
      </c>
      <c r="F594">
        <v>630447.67000000004</v>
      </c>
      <c r="G594">
        <v>19268403</v>
      </c>
      <c r="H594">
        <v>0</v>
      </c>
    </row>
    <row r="595" spans="1:8">
      <c r="A595" t="str">
        <f>row__2[[#This Row],[Company_Name]]&amp;" "&amp;row__2[[#This Row],[Year]]</f>
        <v>Cooperative Hydro Embrun Inc. 2016</v>
      </c>
      <c r="B595" t="s">
        <v>469</v>
      </c>
      <c r="C595">
        <v>2016</v>
      </c>
      <c r="D595" t="s">
        <v>8</v>
      </c>
      <c r="E595" t="s">
        <v>34</v>
      </c>
      <c r="F595">
        <v>0</v>
      </c>
      <c r="G595">
        <v>0</v>
      </c>
      <c r="H595">
        <v>0</v>
      </c>
    </row>
    <row r="596" spans="1:8">
      <c r="A596" t="str">
        <f>row__2[[#This Row],[Company_Name]]&amp;" "&amp;row__2[[#This Row],[Year]]</f>
        <v>Cooperative Hydro Embrun Inc. 2017</v>
      </c>
      <c r="B596" t="s">
        <v>469</v>
      </c>
      <c r="C596">
        <v>2017</v>
      </c>
      <c r="D596" t="s">
        <v>17</v>
      </c>
      <c r="E596" t="s">
        <v>18</v>
      </c>
      <c r="F596">
        <v>0</v>
      </c>
      <c r="G596">
        <v>0</v>
      </c>
      <c r="H596">
        <v>0</v>
      </c>
    </row>
    <row r="597" spans="1:8">
      <c r="A597" t="str">
        <f>row__2[[#This Row],[Company_Name]]&amp;" "&amp;row__2[[#This Row],[Year]]</f>
        <v>Cooperative Hydro Embrun Inc. 2017</v>
      </c>
      <c r="B597" t="s">
        <v>469</v>
      </c>
      <c r="C597">
        <v>2017</v>
      </c>
      <c r="D597" t="s">
        <v>17</v>
      </c>
      <c r="E597" t="s">
        <v>20</v>
      </c>
      <c r="F597">
        <v>0</v>
      </c>
      <c r="G597">
        <v>0</v>
      </c>
      <c r="H597">
        <v>0</v>
      </c>
    </row>
    <row r="598" spans="1:8">
      <c r="A598" t="str">
        <f>row__2[[#This Row],[Company_Name]]&amp;" "&amp;row__2[[#This Row],[Year]]</f>
        <v>Cooperative Hydro Embrun Inc. 2017</v>
      </c>
      <c r="B598" t="s">
        <v>469</v>
      </c>
      <c r="C598">
        <v>2017</v>
      </c>
      <c r="D598" t="s">
        <v>17</v>
      </c>
      <c r="E598" t="s">
        <v>22</v>
      </c>
      <c r="F598">
        <v>17998.560000000001</v>
      </c>
      <c r="G598">
        <v>206615</v>
      </c>
      <c r="H598">
        <v>578</v>
      </c>
    </row>
    <row r="599" spans="1:8">
      <c r="A599" t="str">
        <f>row__2[[#This Row],[Company_Name]]&amp;" "&amp;row__2[[#This Row],[Year]]</f>
        <v>Cooperative Hydro Embrun Inc. 2017</v>
      </c>
      <c r="B599" t="s">
        <v>469</v>
      </c>
      <c r="C599">
        <v>2017</v>
      </c>
      <c r="D599" t="s">
        <v>17</v>
      </c>
      <c r="E599" t="s">
        <v>24</v>
      </c>
      <c r="F599">
        <v>4880.04</v>
      </c>
      <c r="G599">
        <v>93084</v>
      </c>
      <c r="H599">
        <v>0</v>
      </c>
    </row>
    <row r="600" spans="1:8">
      <c r="A600" t="str">
        <f>row__2[[#This Row],[Company_Name]]&amp;" "&amp;row__2[[#This Row],[Year]]</f>
        <v>Cooperative Hydro Embrun Inc. 2017</v>
      </c>
      <c r="B600" t="s">
        <v>469</v>
      </c>
      <c r="C600">
        <v>2017</v>
      </c>
      <c r="D600" t="s">
        <v>8</v>
      </c>
      <c r="E600" t="s">
        <v>26</v>
      </c>
      <c r="F600">
        <v>103401.16</v>
      </c>
      <c r="G600">
        <v>4556065</v>
      </c>
      <c r="H600">
        <v>0</v>
      </c>
    </row>
    <row r="601" spans="1:8">
      <c r="A601" t="str">
        <f>row__2[[#This Row],[Company_Name]]&amp;" "&amp;row__2[[#This Row],[Year]]</f>
        <v>Cooperative Hydro Embrun Inc. 2017</v>
      </c>
      <c r="B601" t="s">
        <v>469</v>
      </c>
      <c r="C601">
        <v>2017</v>
      </c>
      <c r="D601" t="s">
        <v>8</v>
      </c>
      <c r="E601" t="s">
        <v>28</v>
      </c>
      <c r="F601">
        <v>61253.87</v>
      </c>
      <c r="G601">
        <v>3809003</v>
      </c>
      <c r="H601">
        <v>10631</v>
      </c>
    </row>
    <row r="602" spans="1:8">
      <c r="A602" t="str">
        <f>row__2[[#This Row],[Company_Name]]&amp;" "&amp;row__2[[#This Row],[Year]]</f>
        <v>Cooperative Hydro Embrun Inc. 2017</v>
      </c>
      <c r="B602" t="s">
        <v>469</v>
      </c>
      <c r="C602">
        <v>2017</v>
      </c>
      <c r="D602" t="s">
        <v>8</v>
      </c>
      <c r="E602" t="s">
        <v>30</v>
      </c>
      <c r="F602">
        <v>0</v>
      </c>
      <c r="G602">
        <v>0</v>
      </c>
      <c r="H602">
        <v>0</v>
      </c>
    </row>
    <row r="603" spans="1:8">
      <c r="A603" t="str">
        <f>row__2[[#This Row],[Company_Name]]&amp;" "&amp;row__2[[#This Row],[Year]]</f>
        <v>Cooperative Hydro Embrun Inc. 2017</v>
      </c>
      <c r="B603" t="s">
        <v>469</v>
      </c>
      <c r="C603">
        <v>2017</v>
      </c>
      <c r="D603" t="s">
        <v>8</v>
      </c>
      <c r="E603" t="s">
        <v>32</v>
      </c>
      <c r="F603">
        <v>666434.01</v>
      </c>
      <c r="G603">
        <v>18934642</v>
      </c>
      <c r="H603">
        <v>0</v>
      </c>
    </row>
    <row r="604" spans="1:8">
      <c r="A604" t="str">
        <f>row__2[[#This Row],[Company_Name]]&amp;" "&amp;row__2[[#This Row],[Year]]</f>
        <v>Cooperative Hydro Embrun Inc. 2017</v>
      </c>
      <c r="B604" t="s">
        <v>469</v>
      </c>
      <c r="C604">
        <v>2017</v>
      </c>
      <c r="D604" t="s">
        <v>8</v>
      </c>
      <c r="E604" t="s">
        <v>34</v>
      </c>
      <c r="F604">
        <v>0</v>
      </c>
      <c r="G604">
        <v>0</v>
      </c>
      <c r="H604">
        <v>0</v>
      </c>
    </row>
    <row r="605" spans="1:8">
      <c r="A605" t="str">
        <f>row__2[[#This Row],[Company_Name]]&amp;" "&amp;row__2[[#This Row],[Year]]</f>
        <v>Cooperative Hydro Embrun Inc. 2018</v>
      </c>
      <c r="B605" t="s">
        <v>469</v>
      </c>
      <c r="C605">
        <v>2018</v>
      </c>
      <c r="D605" t="s">
        <v>17</v>
      </c>
      <c r="E605" t="s">
        <v>18</v>
      </c>
      <c r="F605">
        <v>0</v>
      </c>
      <c r="G605">
        <v>0</v>
      </c>
      <c r="H605">
        <v>0</v>
      </c>
    </row>
    <row r="606" spans="1:8">
      <c r="A606" t="str">
        <f>row__2[[#This Row],[Company_Name]]&amp;" "&amp;row__2[[#This Row],[Year]]</f>
        <v>Cooperative Hydro Embrun Inc. 2018</v>
      </c>
      <c r="B606" t="s">
        <v>469</v>
      </c>
      <c r="C606">
        <v>2018</v>
      </c>
      <c r="D606" t="s">
        <v>17</v>
      </c>
      <c r="E606" t="s">
        <v>20</v>
      </c>
      <c r="F606">
        <v>0</v>
      </c>
      <c r="G606">
        <v>0</v>
      </c>
      <c r="H606">
        <v>0</v>
      </c>
    </row>
    <row r="607" spans="1:8">
      <c r="A607" t="str">
        <f>row__2[[#This Row],[Company_Name]]&amp;" "&amp;row__2[[#This Row],[Year]]</f>
        <v>Cooperative Hydro Embrun Inc. 2018</v>
      </c>
      <c r="B607" t="s">
        <v>469</v>
      </c>
      <c r="C607">
        <v>2018</v>
      </c>
      <c r="D607" t="s">
        <v>17</v>
      </c>
      <c r="E607" t="s">
        <v>22</v>
      </c>
      <c r="F607">
        <v>23996.52</v>
      </c>
      <c r="G607">
        <v>208895</v>
      </c>
      <c r="H607">
        <v>583</v>
      </c>
    </row>
    <row r="608" spans="1:8">
      <c r="A608" t="str">
        <f>row__2[[#This Row],[Company_Name]]&amp;" "&amp;row__2[[#This Row],[Year]]</f>
        <v>Cooperative Hydro Embrun Inc. 2018</v>
      </c>
      <c r="B608" t="s">
        <v>469</v>
      </c>
      <c r="C608">
        <v>2018</v>
      </c>
      <c r="D608" t="s">
        <v>17</v>
      </c>
      <c r="E608" t="s">
        <v>24</v>
      </c>
      <c r="F608">
        <v>5717.16</v>
      </c>
      <c r="G608">
        <v>93084</v>
      </c>
      <c r="H608">
        <v>0</v>
      </c>
    </row>
    <row r="609" spans="1:8">
      <c r="A609" t="str">
        <f>row__2[[#This Row],[Company_Name]]&amp;" "&amp;row__2[[#This Row],[Year]]</f>
        <v>Cooperative Hydro Embrun Inc. 2018</v>
      </c>
      <c r="B609" t="s">
        <v>469</v>
      </c>
      <c r="C609">
        <v>2018</v>
      </c>
      <c r="D609" t="s">
        <v>8</v>
      </c>
      <c r="E609" t="s">
        <v>26</v>
      </c>
      <c r="F609">
        <v>122448.86</v>
      </c>
      <c r="G609">
        <v>4549793</v>
      </c>
      <c r="H609">
        <v>0</v>
      </c>
    </row>
    <row r="610" spans="1:8">
      <c r="A610" t="str">
        <f>row__2[[#This Row],[Company_Name]]&amp;" "&amp;row__2[[#This Row],[Year]]</f>
        <v>Cooperative Hydro Embrun Inc. 2018</v>
      </c>
      <c r="B610" t="s">
        <v>469</v>
      </c>
      <c r="C610">
        <v>2018</v>
      </c>
      <c r="D610" t="s">
        <v>8</v>
      </c>
      <c r="E610" t="s">
        <v>28</v>
      </c>
      <c r="F610">
        <v>67814.33</v>
      </c>
      <c r="G610">
        <v>3896559</v>
      </c>
      <c r="H610">
        <v>10935</v>
      </c>
    </row>
    <row r="611" spans="1:8">
      <c r="A611" t="str">
        <f>row__2[[#This Row],[Company_Name]]&amp;" "&amp;row__2[[#This Row],[Year]]</f>
        <v>Cooperative Hydro Embrun Inc. 2018</v>
      </c>
      <c r="B611" t="s">
        <v>469</v>
      </c>
      <c r="C611">
        <v>2018</v>
      </c>
      <c r="D611" t="s">
        <v>8</v>
      </c>
      <c r="E611" t="s">
        <v>30</v>
      </c>
      <c r="F611">
        <v>0</v>
      </c>
      <c r="G611">
        <v>0</v>
      </c>
      <c r="H611">
        <v>0</v>
      </c>
    </row>
    <row r="612" spans="1:8">
      <c r="A612" t="str">
        <f>row__2[[#This Row],[Company_Name]]&amp;" "&amp;row__2[[#This Row],[Year]]</f>
        <v>Cooperative Hydro Embrun Inc. 2018</v>
      </c>
      <c r="B612" t="s">
        <v>469</v>
      </c>
      <c r="C612">
        <v>2018</v>
      </c>
      <c r="D612" t="s">
        <v>8</v>
      </c>
      <c r="E612" t="s">
        <v>32</v>
      </c>
      <c r="F612">
        <v>837178.26</v>
      </c>
      <c r="G612">
        <v>20597137</v>
      </c>
      <c r="H612">
        <v>0</v>
      </c>
    </row>
    <row r="613" spans="1:8">
      <c r="A613" t="str">
        <f>row__2[[#This Row],[Company_Name]]&amp;" "&amp;row__2[[#This Row],[Year]]</f>
        <v>Cooperative Hydro Embrun Inc. 2018</v>
      </c>
      <c r="B613" t="s">
        <v>469</v>
      </c>
      <c r="C613">
        <v>2018</v>
      </c>
      <c r="D613" t="s">
        <v>8</v>
      </c>
      <c r="E613" t="s">
        <v>34</v>
      </c>
      <c r="F613">
        <v>0</v>
      </c>
      <c r="G613">
        <v>0</v>
      </c>
      <c r="H613">
        <v>0</v>
      </c>
    </row>
    <row r="614" spans="1:8">
      <c r="A614" t="str">
        <f>row__2[[#This Row],[Company_Name]]&amp;" "&amp;row__2[[#This Row],[Year]]</f>
        <v>Cooperative Hydro Embrun Inc. 2019</v>
      </c>
      <c r="B614" t="s">
        <v>469</v>
      </c>
      <c r="C614">
        <v>2019</v>
      </c>
      <c r="D614" t="s">
        <v>17</v>
      </c>
      <c r="E614" t="s">
        <v>18</v>
      </c>
      <c r="F614">
        <v>0</v>
      </c>
      <c r="G614">
        <v>0</v>
      </c>
      <c r="H614">
        <v>0</v>
      </c>
    </row>
    <row r="615" spans="1:8">
      <c r="A615" t="str">
        <f>row__2[[#This Row],[Company_Name]]&amp;" "&amp;row__2[[#This Row],[Year]]</f>
        <v>Cooperative Hydro Embrun Inc. 2019</v>
      </c>
      <c r="B615" t="s">
        <v>469</v>
      </c>
      <c r="C615">
        <v>2019</v>
      </c>
      <c r="D615" t="s">
        <v>17</v>
      </c>
      <c r="E615" t="s">
        <v>20</v>
      </c>
      <c r="F615">
        <v>0</v>
      </c>
      <c r="G615">
        <v>0</v>
      </c>
      <c r="H615">
        <v>0</v>
      </c>
    </row>
    <row r="616" spans="1:8">
      <c r="A616" t="str">
        <f>row__2[[#This Row],[Company_Name]]&amp;" "&amp;row__2[[#This Row],[Year]]</f>
        <v>Cooperative Hydro Embrun Inc. 2019</v>
      </c>
      <c r="B616" t="s">
        <v>469</v>
      </c>
      <c r="C616">
        <v>2019</v>
      </c>
      <c r="D616" t="s">
        <v>17</v>
      </c>
      <c r="E616" t="s">
        <v>22</v>
      </c>
      <c r="F616">
        <v>27107.49</v>
      </c>
      <c r="G616">
        <v>210843</v>
      </c>
      <c r="H616">
        <v>588</v>
      </c>
    </row>
    <row r="617" spans="1:8">
      <c r="A617" t="str">
        <f>row__2[[#This Row],[Company_Name]]&amp;" "&amp;row__2[[#This Row],[Year]]</f>
        <v>Cooperative Hydro Embrun Inc. 2019</v>
      </c>
      <c r="B617" t="s">
        <v>469</v>
      </c>
      <c r="C617">
        <v>2019</v>
      </c>
      <c r="D617" t="s">
        <v>17</v>
      </c>
      <c r="E617" t="s">
        <v>24</v>
      </c>
      <c r="F617">
        <v>5750.64</v>
      </c>
      <c r="G617">
        <v>93084</v>
      </c>
      <c r="H617">
        <v>0</v>
      </c>
    </row>
    <row r="618" spans="1:8">
      <c r="A618" t="str">
        <f>row__2[[#This Row],[Company_Name]]&amp;" "&amp;row__2[[#This Row],[Year]]</f>
        <v>Cooperative Hydro Embrun Inc. 2019</v>
      </c>
      <c r="B618" t="s">
        <v>469</v>
      </c>
      <c r="C618">
        <v>2019</v>
      </c>
      <c r="D618" t="s">
        <v>8</v>
      </c>
      <c r="E618" t="s">
        <v>26</v>
      </c>
      <c r="F618">
        <v>138351.84</v>
      </c>
      <c r="G618">
        <v>4605655</v>
      </c>
      <c r="H618">
        <v>0</v>
      </c>
    </row>
    <row r="619" spans="1:8">
      <c r="A619" t="str">
        <f>row__2[[#This Row],[Company_Name]]&amp;" "&amp;row__2[[#This Row],[Year]]</f>
        <v>Cooperative Hydro Embrun Inc. 2019</v>
      </c>
      <c r="B619" t="s">
        <v>469</v>
      </c>
      <c r="C619">
        <v>2019</v>
      </c>
      <c r="D619" t="s">
        <v>8</v>
      </c>
      <c r="E619" t="s">
        <v>28</v>
      </c>
      <c r="F619">
        <v>60706.67</v>
      </c>
      <c r="G619">
        <v>3459712</v>
      </c>
      <c r="H619">
        <v>10571</v>
      </c>
    </row>
    <row r="620" spans="1:8">
      <c r="A620" t="str">
        <f>row__2[[#This Row],[Company_Name]]&amp;" "&amp;row__2[[#This Row],[Year]]</f>
        <v>Cooperative Hydro Embrun Inc. 2019</v>
      </c>
      <c r="B620" t="s">
        <v>469</v>
      </c>
      <c r="C620">
        <v>2019</v>
      </c>
      <c r="D620" t="s">
        <v>8</v>
      </c>
      <c r="E620" t="s">
        <v>30</v>
      </c>
      <c r="F620">
        <v>0</v>
      </c>
      <c r="G620">
        <v>0</v>
      </c>
      <c r="H620">
        <v>0</v>
      </c>
    </row>
    <row r="621" spans="1:8">
      <c r="A621" t="str">
        <f>row__2[[#This Row],[Company_Name]]&amp;" "&amp;row__2[[#This Row],[Year]]</f>
        <v>Cooperative Hydro Embrun Inc. 2019</v>
      </c>
      <c r="B621" t="s">
        <v>469</v>
      </c>
      <c r="C621">
        <v>2019</v>
      </c>
      <c r="D621" t="s">
        <v>8</v>
      </c>
      <c r="E621" t="s">
        <v>32</v>
      </c>
      <c r="F621">
        <v>897213.94</v>
      </c>
      <c r="G621">
        <v>20253193</v>
      </c>
      <c r="H621">
        <v>0</v>
      </c>
    </row>
    <row r="622" spans="1:8">
      <c r="A622" t="str">
        <f>row__2[[#This Row],[Company_Name]]&amp;" "&amp;row__2[[#This Row],[Year]]</f>
        <v>Cooperative Hydro Embrun Inc. 2019</v>
      </c>
      <c r="B622" t="s">
        <v>469</v>
      </c>
      <c r="C622">
        <v>2019</v>
      </c>
      <c r="D622" t="s">
        <v>8</v>
      </c>
      <c r="E622" t="s">
        <v>34</v>
      </c>
      <c r="F622">
        <v>0</v>
      </c>
      <c r="G622">
        <v>0</v>
      </c>
      <c r="H622">
        <v>0</v>
      </c>
    </row>
    <row r="623" spans="1:8">
      <c r="A623" t="str">
        <f>row__2[[#This Row],[Company_Name]]&amp;" "&amp;row__2[[#This Row],[Year]]</f>
        <v>Cooperative Hydro Embrun Inc. 2020</v>
      </c>
      <c r="B623" t="s">
        <v>469</v>
      </c>
      <c r="C623">
        <v>2020</v>
      </c>
      <c r="D623" t="s">
        <v>17</v>
      </c>
      <c r="E623" t="s">
        <v>18</v>
      </c>
      <c r="F623">
        <v>0</v>
      </c>
      <c r="G623">
        <v>0</v>
      </c>
      <c r="H623">
        <v>0</v>
      </c>
    </row>
    <row r="624" spans="1:8">
      <c r="A624" t="str">
        <f>row__2[[#This Row],[Company_Name]]&amp;" "&amp;row__2[[#This Row],[Year]]</f>
        <v>Cooperative Hydro Embrun Inc. 2020</v>
      </c>
      <c r="B624" t="s">
        <v>469</v>
      </c>
      <c r="C624">
        <v>2020</v>
      </c>
      <c r="D624" t="s">
        <v>17</v>
      </c>
      <c r="E624" t="s">
        <v>20</v>
      </c>
      <c r="F624">
        <v>0</v>
      </c>
      <c r="G624">
        <v>0</v>
      </c>
      <c r="H624">
        <v>0</v>
      </c>
    </row>
    <row r="625" spans="1:8">
      <c r="A625" t="str">
        <f>row__2[[#This Row],[Company_Name]]&amp;" "&amp;row__2[[#This Row],[Year]]</f>
        <v>Cooperative Hydro Embrun Inc. 2020</v>
      </c>
      <c r="B625" t="s">
        <v>469</v>
      </c>
      <c r="C625">
        <v>2020</v>
      </c>
      <c r="D625" t="s">
        <v>17</v>
      </c>
      <c r="E625" t="s">
        <v>22</v>
      </c>
      <c r="F625">
        <v>28456.560000000001</v>
      </c>
      <c r="G625">
        <v>212836</v>
      </c>
      <c r="H625">
        <v>592</v>
      </c>
    </row>
    <row r="626" spans="1:8">
      <c r="A626" t="str">
        <f>row__2[[#This Row],[Company_Name]]&amp;" "&amp;row__2[[#This Row],[Year]]</f>
        <v>Cooperative Hydro Embrun Inc. 2020</v>
      </c>
      <c r="B626" t="s">
        <v>469</v>
      </c>
      <c r="C626">
        <v>2020</v>
      </c>
      <c r="D626" t="s">
        <v>17</v>
      </c>
      <c r="E626" t="s">
        <v>24</v>
      </c>
      <c r="F626">
        <v>5865.96</v>
      </c>
      <c r="G626">
        <v>93084</v>
      </c>
      <c r="H626">
        <v>0</v>
      </c>
    </row>
    <row r="627" spans="1:8">
      <c r="A627" t="str">
        <f>row__2[[#This Row],[Company_Name]]&amp;" "&amp;row__2[[#This Row],[Year]]</f>
        <v>Cooperative Hydro Embrun Inc. 2020</v>
      </c>
      <c r="B627" t="s">
        <v>469</v>
      </c>
      <c r="C627">
        <v>2020</v>
      </c>
      <c r="D627" t="s">
        <v>8</v>
      </c>
      <c r="E627" t="s">
        <v>26</v>
      </c>
      <c r="F627">
        <v>121017.84</v>
      </c>
      <c r="G627">
        <v>4285367</v>
      </c>
      <c r="H627">
        <v>0</v>
      </c>
    </row>
    <row r="628" spans="1:8">
      <c r="A628" t="str">
        <f>row__2[[#This Row],[Company_Name]]&amp;" "&amp;row__2[[#This Row],[Year]]</f>
        <v>Cooperative Hydro Embrun Inc. 2020</v>
      </c>
      <c r="B628" t="s">
        <v>469</v>
      </c>
      <c r="C628">
        <v>2020</v>
      </c>
      <c r="D628" t="s">
        <v>8</v>
      </c>
      <c r="E628" t="s">
        <v>28</v>
      </c>
      <c r="F628">
        <v>58928.92</v>
      </c>
      <c r="G628">
        <v>3022445</v>
      </c>
      <c r="H628">
        <v>9472</v>
      </c>
    </row>
    <row r="629" spans="1:8">
      <c r="A629" t="str">
        <f>row__2[[#This Row],[Company_Name]]&amp;" "&amp;row__2[[#This Row],[Year]]</f>
        <v>Cooperative Hydro Embrun Inc. 2020</v>
      </c>
      <c r="B629" t="s">
        <v>469</v>
      </c>
      <c r="C629">
        <v>2020</v>
      </c>
      <c r="D629" t="s">
        <v>8</v>
      </c>
      <c r="E629" t="s">
        <v>30</v>
      </c>
      <c r="F629">
        <v>0</v>
      </c>
      <c r="G629">
        <v>0</v>
      </c>
      <c r="H629">
        <v>0</v>
      </c>
    </row>
    <row r="630" spans="1:8">
      <c r="A630" t="str">
        <f>row__2[[#This Row],[Company_Name]]&amp;" "&amp;row__2[[#This Row],[Year]]</f>
        <v>Cooperative Hydro Embrun Inc. 2020</v>
      </c>
      <c r="B630" t="s">
        <v>469</v>
      </c>
      <c r="C630">
        <v>2020</v>
      </c>
      <c r="D630" t="s">
        <v>8</v>
      </c>
      <c r="E630" t="s">
        <v>32</v>
      </c>
      <c r="F630">
        <v>971068.89</v>
      </c>
      <c r="G630">
        <v>21302214</v>
      </c>
      <c r="H630">
        <v>0</v>
      </c>
    </row>
    <row r="631" spans="1:8">
      <c r="A631" t="str">
        <f>row__2[[#This Row],[Company_Name]]&amp;" "&amp;row__2[[#This Row],[Year]]</f>
        <v>Cooperative Hydro Embrun Inc. 2020</v>
      </c>
      <c r="B631" t="s">
        <v>469</v>
      </c>
      <c r="C631">
        <v>2020</v>
      </c>
      <c r="D631" t="s">
        <v>8</v>
      </c>
      <c r="E631" t="s">
        <v>34</v>
      </c>
      <c r="F631">
        <v>0</v>
      </c>
      <c r="G631">
        <v>0</v>
      </c>
      <c r="H631">
        <v>0</v>
      </c>
    </row>
    <row r="632" spans="1:8">
      <c r="A632" t="str">
        <f>row__2[[#This Row],[Company_Name]]&amp;" "&amp;row__2[[#This Row],[Year]]</f>
        <v>Cooperative Hydro Embrun Inc. 2021</v>
      </c>
      <c r="B632" t="s">
        <v>469</v>
      </c>
      <c r="C632">
        <v>2021</v>
      </c>
      <c r="D632" t="s">
        <v>17</v>
      </c>
      <c r="E632" t="s">
        <v>18</v>
      </c>
      <c r="F632">
        <v>1561</v>
      </c>
      <c r="G632">
        <v>0</v>
      </c>
      <c r="H632">
        <v>0</v>
      </c>
    </row>
    <row r="633" spans="1:8">
      <c r="A633" t="str">
        <f>row__2[[#This Row],[Company_Name]]&amp;" "&amp;row__2[[#This Row],[Year]]</f>
        <v>Cooperative Hydro Embrun Inc. 2021</v>
      </c>
      <c r="B633" t="s">
        <v>469</v>
      </c>
      <c r="C633">
        <v>2021</v>
      </c>
      <c r="D633" t="s">
        <v>17</v>
      </c>
      <c r="E633" t="s">
        <v>20</v>
      </c>
      <c r="F633">
        <v>0</v>
      </c>
      <c r="G633">
        <v>0</v>
      </c>
      <c r="H633">
        <v>0</v>
      </c>
    </row>
    <row r="634" spans="1:8">
      <c r="A634" t="str">
        <f>row__2[[#This Row],[Company_Name]]&amp;" "&amp;row__2[[#This Row],[Year]]</f>
        <v>Cooperative Hydro Embrun Inc. 2021</v>
      </c>
      <c r="B634" t="s">
        <v>469</v>
      </c>
      <c r="C634">
        <v>2021</v>
      </c>
      <c r="D634" t="s">
        <v>17</v>
      </c>
      <c r="E634" t="s">
        <v>22</v>
      </c>
      <c r="F634">
        <v>29377.41</v>
      </c>
      <c r="G634">
        <v>214544</v>
      </c>
      <c r="H634">
        <v>598</v>
      </c>
    </row>
    <row r="635" spans="1:8">
      <c r="A635" t="str">
        <f>row__2[[#This Row],[Company_Name]]&amp;" "&amp;row__2[[#This Row],[Year]]</f>
        <v>Cooperative Hydro Embrun Inc. 2021</v>
      </c>
      <c r="B635" t="s">
        <v>469</v>
      </c>
      <c r="C635">
        <v>2021</v>
      </c>
      <c r="D635" t="s">
        <v>17</v>
      </c>
      <c r="E635" t="s">
        <v>24</v>
      </c>
      <c r="F635">
        <v>5991.36</v>
      </c>
      <c r="G635">
        <v>93084</v>
      </c>
      <c r="H635">
        <v>0</v>
      </c>
    </row>
    <row r="636" spans="1:8">
      <c r="A636" t="str">
        <f>row__2[[#This Row],[Company_Name]]&amp;" "&amp;row__2[[#This Row],[Year]]</f>
        <v>Cooperative Hydro Embrun Inc. 2021</v>
      </c>
      <c r="B636" t="s">
        <v>469</v>
      </c>
      <c r="C636">
        <v>2021</v>
      </c>
      <c r="D636" t="s">
        <v>8</v>
      </c>
      <c r="E636" t="s">
        <v>26</v>
      </c>
      <c r="F636">
        <v>124928.5</v>
      </c>
      <c r="G636">
        <v>4350730</v>
      </c>
      <c r="H636">
        <v>0</v>
      </c>
    </row>
    <row r="637" spans="1:8">
      <c r="A637" t="str">
        <f>row__2[[#This Row],[Company_Name]]&amp;" "&amp;row__2[[#This Row],[Year]]</f>
        <v>Cooperative Hydro Embrun Inc. 2021</v>
      </c>
      <c r="B637" t="s">
        <v>469</v>
      </c>
      <c r="C637">
        <v>2021</v>
      </c>
      <c r="D637" t="s">
        <v>8</v>
      </c>
      <c r="E637" t="s">
        <v>28</v>
      </c>
      <c r="F637">
        <v>58688.07</v>
      </c>
      <c r="G637">
        <v>3959238</v>
      </c>
      <c r="H637">
        <v>9235</v>
      </c>
    </row>
    <row r="638" spans="1:8">
      <c r="A638" t="str">
        <f>row__2[[#This Row],[Company_Name]]&amp;" "&amp;row__2[[#This Row],[Year]]</f>
        <v>Cooperative Hydro Embrun Inc. 2021</v>
      </c>
      <c r="B638" t="s">
        <v>469</v>
      </c>
      <c r="C638">
        <v>2021</v>
      </c>
      <c r="D638" t="s">
        <v>8</v>
      </c>
      <c r="E638" t="s">
        <v>30</v>
      </c>
      <c r="F638">
        <v>0</v>
      </c>
      <c r="G638">
        <v>0</v>
      </c>
      <c r="H638">
        <v>0</v>
      </c>
    </row>
    <row r="639" spans="1:8">
      <c r="A639" t="str">
        <f>row__2[[#This Row],[Company_Name]]&amp;" "&amp;row__2[[#This Row],[Year]]</f>
        <v>Cooperative Hydro Embrun Inc. 2021</v>
      </c>
      <c r="B639" t="s">
        <v>469</v>
      </c>
      <c r="C639">
        <v>2021</v>
      </c>
      <c r="D639" t="s">
        <v>8</v>
      </c>
      <c r="E639" t="s">
        <v>32</v>
      </c>
      <c r="F639">
        <v>1003671.71</v>
      </c>
      <c r="G639">
        <v>21654999</v>
      </c>
      <c r="H639">
        <v>0</v>
      </c>
    </row>
    <row r="640" spans="1:8">
      <c r="A640" t="str">
        <f>row__2[[#This Row],[Company_Name]]&amp;" "&amp;row__2[[#This Row],[Year]]</f>
        <v>Cooperative Hydro Embrun Inc. 2021</v>
      </c>
      <c r="B640" t="s">
        <v>469</v>
      </c>
      <c r="C640">
        <v>2021</v>
      </c>
      <c r="D640" t="s">
        <v>8</v>
      </c>
      <c r="E640" t="s">
        <v>34</v>
      </c>
      <c r="F640">
        <v>0</v>
      </c>
      <c r="G640">
        <v>0</v>
      </c>
      <c r="H640">
        <v>0</v>
      </c>
    </row>
    <row r="641" spans="1:8">
      <c r="A641" t="str">
        <f>row__2[[#This Row],[Company_Name]]&amp;" "&amp;row__2[[#This Row],[Year]]</f>
        <v>Cooperative Hydro Embrun Inc. 2022</v>
      </c>
      <c r="B641" t="s">
        <v>469</v>
      </c>
      <c r="C641">
        <v>2022</v>
      </c>
      <c r="D641" t="s">
        <v>17</v>
      </c>
      <c r="E641" t="s">
        <v>18</v>
      </c>
      <c r="F641">
        <v>1560.34</v>
      </c>
      <c r="G641">
        <v>0</v>
      </c>
      <c r="H641">
        <v>0</v>
      </c>
    </row>
    <row r="642" spans="1:8">
      <c r="A642" t="str">
        <f>row__2[[#This Row],[Company_Name]]&amp;" "&amp;row__2[[#This Row],[Year]]</f>
        <v>Cooperative Hydro Embrun Inc. 2022</v>
      </c>
      <c r="B642" t="s">
        <v>469</v>
      </c>
      <c r="C642">
        <v>2022</v>
      </c>
      <c r="D642" t="s">
        <v>17</v>
      </c>
      <c r="E642" t="s">
        <v>20</v>
      </c>
      <c r="F642">
        <v>0</v>
      </c>
      <c r="G642">
        <v>0</v>
      </c>
      <c r="H642">
        <v>0</v>
      </c>
    </row>
    <row r="643" spans="1:8">
      <c r="A643" t="str">
        <f>row__2[[#This Row],[Company_Name]]&amp;" "&amp;row__2[[#This Row],[Year]]</f>
        <v>Cooperative Hydro Embrun Inc. 2022</v>
      </c>
      <c r="B643" t="s">
        <v>469</v>
      </c>
      <c r="C643">
        <v>2022</v>
      </c>
      <c r="D643" t="s">
        <v>17</v>
      </c>
      <c r="E643" t="s">
        <v>22</v>
      </c>
      <c r="F643">
        <v>29569.56</v>
      </c>
      <c r="G643">
        <v>215021</v>
      </c>
      <c r="H643">
        <v>602</v>
      </c>
    </row>
    <row r="644" spans="1:8">
      <c r="A644" t="str">
        <f>row__2[[#This Row],[Company_Name]]&amp;" "&amp;row__2[[#This Row],[Year]]</f>
        <v>Cooperative Hydro Embrun Inc. 2022</v>
      </c>
      <c r="B644" t="s">
        <v>469</v>
      </c>
      <c r="C644">
        <v>2022</v>
      </c>
      <c r="D644" t="s">
        <v>17</v>
      </c>
      <c r="E644" t="s">
        <v>24</v>
      </c>
      <c r="F644">
        <v>5991.36</v>
      </c>
      <c r="G644">
        <v>93084</v>
      </c>
      <c r="H644">
        <v>0</v>
      </c>
    </row>
    <row r="645" spans="1:8">
      <c r="A645" t="str">
        <f>row__2[[#This Row],[Company_Name]]&amp;" "&amp;row__2[[#This Row],[Year]]</f>
        <v>Cooperative Hydro Embrun Inc. 2022</v>
      </c>
      <c r="B645" t="s">
        <v>469</v>
      </c>
      <c r="C645">
        <v>2022</v>
      </c>
      <c r="D645" t="s">
        <v>8</v>
      </c>
      <c r="E645" t="s">
        <v>26</v>
      </c>
      <c r="F645">
        <v>131483.22</v>
      </c>
      <c r="G645">
        <v>4628667</v>
      </c>
      <c r="H645">
        <v>0</v>
      </c>
    </row>
    <row r="646" spans="1:8">
      <c r="A646" t="str">
        <f>row__2[[#This Row],[Company_Name]]&amp;" "&amp;row__2[[#This Row],[Year]]</f>
        <v>Cooperative Hydro Embrun Inc. 2022</v>
      </c>
      <c r="B646" t="s">
        <v>469</v>
      </c>
      <c r="C646">
        <v>2022</v>
      </c>
      <c r="D646" t="s">
        <v>8</v>
      </c>
      <c r="E646" t="s">
        <v>28</v>
      </c>
      <c r="F646">
        <v>63417.04</v>
      </c>
      <c r="G646">
        <v>3643946</v>
      </c>
      <c r="H646">
        <v>10244</v>
      </c>
    </row>
    <row r="647" spans="1:8">
      <c r="A647" t="str">
        <f>row__2[[#This Row],[Company_Name]]&amp;" "&amp;row__2[[#This Row],[Year]]</f>
        <v>Cooperative Hydro Embrun Inc. 2022</v>
      </c>
      <c r="B647" t="s">
        <v>469</v>
      </c>
      <c r="C647">
        <v>2022</v>
      </c>
      <c r="D647" t="s">
        <v>8</v>
      </c>
      <c r="E647" t="s">
        <v>30</v>
      </c>
      <c r="F647">
        <v>0</v>
      </c>
      <c r="G647">
        <v>0</v>
      </c>
      <c r="H647">
        <v>0</v>
      </c>
    </row>
    <row r="648" spans="1:8">
      <c r="A648" t="str">
        <f>row__2[[#This Row],[Company_Name]]&amp;" "&amp;row__2[[#This Row],[Year]]</f>
        <v>Cooperative Hydro Embrun Inc. 2022</v>
      </c>
      <c r="B648" t="s">
        <v>469</v>
      </c>
      <c r="C648">
        <v>2022</v>
      </c>
      <c r="D648" t="s">
        <v>8</v>
      </c>
      <c r="E648" t="s">
        <v>32</v>
      </c>
      <c r="F648">
        <v>1046972.2</v>
      </c>
      <c r="G648">
        <v>22114385</v>
      </c>
      <c r="H648">
        <v>0</v>
      </c>
    </row>
    <row r="649" spans="1:8">
      <c r="A649" t="str">
        <f>row__2[[#This Row],[Company_Name]]&amp;" "&amp;row__2[[#This Row],[Year]]</f>
        <v>Cooperative Hydro Embrun Inc. 2022</v>
      </c>
      <c r="B649" t="s">
        <v>469</v>
      </c>
      <c r="C649">
        <v>2022</v>
      </c>
      <c r="D649" t="s">
        <v>8</v>
      </c>
      <c r="E649" t="s">
        <v>34</v>
      </c>
      <c r="F649">
        <v>0</v>
      </c>
      <c r="G649">
        <v>0</v>
      </c>
      <c r="H649">
        <v>0</v>
      </c>
    </row>
    <row r="650" spans="1:8">
      <c r="A650" t="str">
        <f>row__2[[#This Row],[Company_Name]]&amp;" "&amp;row__2[[#This Row],[Year]]</f>
        <v>E.L.K. Energy Inc. 2015</v>
      </c>
      <c r="B650" t="s">
        <v>470</v>
      </c>
      <c r="C650">
        <v>2015</v>
      </c>
      <c r="D650" t="s">
        <v>17</v>
      </c>
      <c r="E650" t="s">
        <v>18</v>
      </c>
      <c r="F650">
        <v>163336.19</v>
      </c>
      <c r="G650">
        <v>62245251</v>
      </c>
      <c r="H650">
        <v>135969</v>
      </c>
    </row>
    <row r="651" spans="1:8">
      <c r="A651" t="str">
        <f>row__2[[#This Row],[Company_Name]]&amp;" "&amp;row__2[[#This Row],[Year]]</f>
        <v>E.L.K. Energy Inc. 2015</v>
      </c>
      <c r="B651" t="s">
        <v>470</v>
      </c>
      <c r="C651">
        <v>2015</v>
      </c>
      <c r="D651" t="s">
        <v>17</v>
      </c>
      <c r="E651" t="s">
        <v>20</v>
      </c>
      <c r="F651">
        <v>271.64999999999998</v>
      </c>
      <c r="G651">
        <v>165452</v>
      </c>
      <c r="H651">
        <v>437</v>
      </c>
    </row>
    <row r="652" spans="1:8">
      <c r="A652" t="str">
        <f>row__2[[#This Row],[Company_Name]]&amp;" "&amp;row__2[[#This Row],[Year]]</f>
        <v>E.L.K. Energy Inc. 2015</v>
      </c>
      <c r="B652" t="s">
        <v>470</v>
      </c>
      <c r="C652">
        <v>2015</v>
      </c>
      <c r="D652" t="s">
        <v>17</v>
      </c>
      <c r="E652" t="s">
        <v>22</v>
      </c>
      <c r="F652">
        <v>91416</v>
      </c>
      <c r="G652">
        <v>2263158</v>
      </c>
      <c r="H652">
        <v>6398</v>
      </c>
    </row>
    <row r="653" spans="1:8">
      <c r="A653" t="str">
        <f>row__2[[#This Row],[Company_Name]]&amp;" "&amp;row__2[[#This Row],[Year]]</f>
        <v>E.L.K. Energy Inc. 2015</v>
      </c>
      <c r="B653" t="s">
        <v>470</v>
      </c>
      <c r="C653">
        <v>2015</v>
      </c>
      <c r="D653" t="s">
        <v>17</v>
      </c>
      <c r="E653" t="s">
        <v>24</v>
      </c>
      <c r="F653">
        <v>2811.76</v>
      </c>
      <c r="G653">
        <v>259607</v>
      </c>
      <c r="H653">
        <v>0</v>
      </c>
    </row>
    <row r="654" spans="1:8">
      <c r="A654" t="str">
        <f>row__2[[#This Row],[Company_Name]]&amp;" "&amp;row__2[[#This Row],[Year]]</f>
        <v>E.L.K. Energy Inc. 2015</v>
      </c>
      <c r="B654" t="s">
        <v>470</v>
      </c>
      <c r="C654">
        <v>2015</v>
      </c>
      <c r="D654" t="s">
        <v>8</v>
      </c>
      <c r="E654" t="s">
        <v>26</v>
      </c>
      <c r="F654">
        <v>385021</v>
      </c>
      <c r="G654">
        <v>28622002</v>
      </c>
      <c r="H654">
        <v>0</v>
      </c>
    </row>
    <row r="655" spans="1:8">
      <c r="A655" t="str">
        <f>row__2[[#This Row],[Company_Name]]&amp;" "&amp;row__2[[#This Row],[Year]]</f>
        <v>E.L.K. Energy Inc. 2015</v>
      </c>
      <c r="B655" t="s">
        <v>470</v>
      </c>
      <c r="C655">
        <v>2015</v>
      </c>
      <c r="D655" t="s">
        <v>8</v>
      </c>
      <c r="E655" t="s">
        <v>28</v>
      </c>
      <c r="F655">
        <v>434811</v>
      </c>
      <c r="G655">
        <v>58377148</v>
      </c>
      <c r="H655">
        <v>195328</v>
      </c>
    </row>
    <row r="656" spans="1:8">
      <c r="A656" t="str">
        <f>row__2[[#This Row],[Company_Name]]&amp;" "&amp;row__2[[#This Row],[Year]]</f>
        <v>E.L.K. Energy Inc. 2015</v>
      </c>
      <c r="B656" t="s">
        <v>470</v>
      </c>
      <c r="C656">
        <v>2015</v>
      </c>
      <c r="D656" t="s">
        <v>8</v>
      </c>
      <c r="E656" t="s">
        <v>30</v>
      </c>
      <c r="F656">
        <v>0</v>
      </c>
      <c r="G656">
        <v>0</v>
      </c>
      <c r="H656">
        <v>0</v>
      </c>
    </row>
    <row r="657" spans="1:8">
      <c r="A657" t="str">
        <f>row__2[[#This Row],[Company_Name]]&amp;" "&amp;row__2[[#This Row],[Year]]</f>
        <v>E.L.K. Energy Inc. 2015</v>
      </c>
      <c r="B657" t="s">
        <v>470</v>
      </c>
      <c r="C657">
        <v>2015</v>
      </c>
      <c r="D657" t="s">
        <v>8</v>
      </c>
      <c r="E657" t="s">
        <v>32</v>
      </c>
      <c r="F657">
        <v>2248530.17</v>
      </c>
      <c r="G657">
        <v>90738393</v>
      </c>
      <c r="H657">
        <v>0</v>
      </c>
    </row>
    <row r="658" spans="1:8">
      <c r="A658" t="str">
        <f>row__2[[#This Row],[Company_Name]]&amp;" "&amp;row__2[[#This Row],[Year]]</f>
        <v>E.L.K. Energy Inc. 2015</v>
      </c>
      <c r="B658" t="s">
        <v>470</v>
      </c>
      <c r="C658">
        <v>2015</v>
      </c>
      <c r="D658" t="s">
        <v>8</v>
      </c>
      <c r="E658" t="s">
        <v>34</v>
      </c>
      <c r="F658">
        <v>0</v>
      </c>
      <c r="G658">
        <v>0</v>
      </c>
      <c r="H658">
        <v>0</v>
      </c>
    </row>
    <row r="659" spans="1:8">
      <c r="A659" t="str">
        <f>row__2[[#This Row],[Company_Name]]&amp;" "&amp;row__2[[#This Row],[Year]]</f>
        <v>E.L.K. Energy Inc. 2016</v>
      </c>
      <c r="B659" t="s">
        <v>470</v>
      </c>
      <c r="C659">
        <v>2016</v>
      </c>
      <c r="D659" t="s">
        <v>17</v>
      </c>
      <c r="E659" t="s">
        <v>18</v>
      </c>
      <c r="F659">
        <v>141641</v>
      </c>
      <c r="G659">
        <v>57823879</v>
      </c>
      <c r="H659">
        <v>117955</v>
      </c>
    </row>
    <row r="660" spans="1:8">
      <c r="A660" t="str">
        <f>row__2[[#This Row],[Company_Name]]&amp;" "&amp;row__2[[#This Row],[Year]]</f>
        <v>E.L.K. Energy Inc. 2016</v>
      </c>
      <c r="B660" t="s">
        <v>470</v>
      </c>
      <c r="C660">
        <v>2016</v>
      </c>
      <c r="D660" t="s">
        <v>17</v>
      </c>
      <c r="E660" t="s">
        <v>20</v>
      </c>
      <c r="F660">
        <v>265</v>
      </c>
      <c r="G660">
        <v>153690</v>
      </c>
      <c r="H660">
        <v>411</v>
      </c>
    </row>
    <row r="661" spans="1:8">
      <c r="A661" t="str">
        <f>row__2[[#This Row],[Company_Name]]&amp;" "&amp;row__2[[#This Row],[Year]]</f>
        <v>E.L.K. Energy Inc. 2016</v>
      </c>
      <c r="B661" t="s">
        <v>470</v>
      </c>
      <c r="C661">
        <v>2016</v>
      </c>
      <c r="D661" t="s">
        <v>17</v>
      </c>
      <c r="E661" t="s">
        <v>22</v>
      </c>
      <c r="F661">
        <v>94970</v>
      </c>
      <c r="G661">
        <v>1585584</v>
      </c>
      <c r="H661">
        <v>4764</v>
      </c>
    </row>
    <row r="662" spans="1:8">
      <c r="A662" t="str">
        <f>row__2[[#This Row],[Company_Name]]&amp;" "&amp;row__2[[#This Row],[Year]]</f>
        <v>E.L.K. Energy Inc. 2016</v>
      </c>
      <c r="B662" t="s">
        <v>470</v>
      </c>
      <c r="C662">
        <v>2016</v>
      </c>
      <c r="D662" t="s">
        <v>17</v>
      </c>
      <c r="E662" t="s">
        <v>24</v>
      </c>
      <c r="F662">
        <v>2810</v>
      </c>
      <c r="G662">
        <v>257059</v>
      </c>
      <c r="H662">
        <v>0</v>
      </c>
    </row>
    <row r="663" spans="1:8">
      <c r="A663" t="str">
        <f>row__2[[#This Row],[Company_Name]]&amp;" "&amp;row__2[[#This Row],[Year]]</f>
        <v>E.L.K. Energy Inc. 2016</v>
      </c>
      <c r="B663" t="s">
        <v>470</v>
      </c>
      <c r="C663">
        <v>2016</v>
      </c>
      <c r="D663" t="s">
        <v>8</v>
      </c>
      <c r="E663" t="s">
        <v>26</v>
      </c>
      <c r="F663">
        <v>392925</v>
      </c>
      <c r="G663">
        <v>28315731</v>
      </c>
      <c r="H663">
        <v>0</v>
      </c>
    </row>
    <row r="664" spans="1:8">
      <c r="A664" t="str">
        <f>row__2[[#This Row],[Company_Name]]&amp;" "&amp;row__2[[#This Row],[Year]]</f>
        <v>E.L.K. Energy Inc. 2016</v>
      </c>
      <c r="B664" t="s">
        <v>470</v>
      </c>
      <c r="C664">
        <v>2016</v>
      </c>
      <c r="D664" t="s">
        <v>8</v>
      </c>
      <c r="E664" t="s">
        <v>28</v>
      </c>
      <c r="F664">
        <v>464986</v>
      </c>
      <c r="G664">
        <v>59051959</v>
      </c>
      <c r="H664">
        <v>188539.6</v>
      </c>
    </row>
    <row r="665" spans="1:8">
      <c r="A665" t="str">
        <f>row__2[[#This Row],[Company_Name]]&amp;" "&amp;row__2[[#This Row],[Year]]</f>
        <v>E.L.K. Energy Inc. 2016</v>
      </c>
      <c r="B665" t="s">
        <v>470</v>
      </c>
      <c r="C665">
        <v>2016</v>
      </c>
      <c r="D665" t="s">
        <v>8</v>
      </c>
      <c r="E665" t="s">
        <v>30</v>
      </c>
      <c r="F665">
        <v>0</v>
      </c>
      <c r="G665">
        <v>0</v>
      </c>
      <c r="H665">
        <v>0</v>
      </c>
    </row>
    <row r="666" spans="1:8">
      <c r="A666" t="str">
        <f>row__2[[#This Row],[Company_Name]]&amp;" "&amp;row__2[[#This Row],[Year]]</f>
        <v>E.L.K. Energy Inc. 2016</v>
      </c>
      <c r="B666" t="s">
        <v>470</v>
      </c>
      <c r="C666">
        <v>2016</v>
      </c>
      <c r="D666" t="s">
        <v>8</v>
      </c>
      <c r="E666" t="s">
        <v>32</v>
      </c>
      <c r="F666">
        <v>2173572</v>
      </c>
      <c r="G666">
        <v>91479319</v>
      </c>
      <c r="H666">
        <v>0</v>
      </c>
    </row>
    <row r="667" spans="1:8">
      <c r="A667" t="str">
        <f>row__2[[#This Row],[Company_Name]]&amp;" "&amp;row__2[[#This Row],[Year]]</f>
        <v>E.L.K. Energy Inc. 2016</v>
      </c>
      <c r="B667" t="s">
        <v>470</v>
      </c>
      <c r="C667">
        <v>2016</v>
      </c>
      <c r="D667" t="s">
        <v>8</v>
      </c>
      <c r="E667" t="s">
        <v>34</v>
      </c>
      <c r="F667">
        <v>0</v>
      </c>
      <c r="G667">
        <v>0</v>
      </c>
      <c r="H667">
        <v>0</v>
      </c>
    </row>
    <row r="668" spans="1:8">
      <c r="A668" t="str">
        <f>row__2[[#This Row],[Company_Name]]&amp;" "&amp;row__2[[#This Row],[Year]]</f>
        <v>E.L.K. Energy Inc. 2017</v>
      </c>
      <c r="B668" t="s">
        <v>470</v>
      </c>
      <c r="C668">
        <v>2017</v>
      </c>
      <c r="D668" t="s">
        <v>17</v>
      </c>
      <c r="E668" t="s">
        <v>18</v>
      </c>
      <c r="F668">
        <v>181773.78</v>
      </c>
      <c r="G668">
        <v>56843411</v>
      </c>
      <c r="H668">
        <v>143958</v>
      </c>
    </row>
    <row r="669" spans="1:8">
      <c r="A669" t="str">
        <f>row__2[[#This Row],[Company_Name]]&amp;" "&amp;row__2[[#This Row],[Year]]</f>
        <v>E.L.K. Energy Inc. 2017</v>
      </c>
      <c r="B669" t="s">
        <v>470</v>
      </c>
      <c r="C669">
        <v>2017</v>
      </c>
      <c r="D669" t="s">
        <v>17</v>
      </c>
      <c r="E669" t="s">
        <v>20</v>
      </c>
      <c r="F669">
        <v>211.2</v>
      </c>
      <c r="G669">
        <v>152795</v>
      </c>
      <c r="H669">
        <v>406</v>
      </c>
    </row>
    <row r="670" spans="1:8">
      <c r="A670" t="str">
        <f>row__2[[#This Row],[Company_Name]]&amp;" "&amp;row__2[[#This Row],[Year]]</f>
        <v>E.L.K. Energy Inc. 2017</v>
      </c>
      <c r="B670" t="s">
        <v>470</v>
      </c>
      <c r="C670">
        <v>2017</v>
      </c>
      <c r="D670" t="s">
        <v>17</v>
      </c>
      <c r="E670" t="s">
        <v>22</v>
      </c>
      <c r="F670">
        <v>83334.070000000007</v>
      </c>
      <c r="G670">
        <v>1361607</v>
      </c>
      <c r="H670">
        <v>3705</v>
      </c>
    </row>
    <row r="671" spans="1:8">
      <c r="A671" t="str">
        <f>row__2[[#This Row],[Company_Name]]&amp;" "&amp;row__2[[#This Row],[Year]]</f>
        <v>E.L.K. Energy Inc. 2017</v>
      </c>
      <c r="B671" t="s">
        <v>470</v>
      </c>
      <c r="C671">
        <v>2017</v>
      </c>
      <c r="D671" t="s">
        <v>17</v>
      </c>
      <c r="E671" t="s">
        <v>24</v>
      </c>
      <c r="F671">
        <v>2794</v>
      </c>
      <c r="G671">
        <v>255469</v>
      </c>
      <c r="H671">
        <v>0</v>
      </c>
    </row>
    <row r="672" spans="1:8">
      <c r="A672" t="str">
        <f>row__2[[#This Row],[Company_Name]]&amp;" "&amp;row__2[[#This Row],[Year]]</f>
        <v>E.L.K. Energy Inc. 2017</v>
      </c>
      <c r="B672" t="s">
        <v>470</v>
      </c>
      <c r="C672">
        <v>2017</v>
      </c>
      <c r="D672" t="s">
        <v>8</v>
      </c>
      <c r="E672" t="s">
        <v>26</v>
      </c>
      <c r="F672">
        <v>398344.36</v>
      </c>
      <c r="G672">
        <v>27228067</v>
      </c>
      <c r="H672">
        <v>0</v>
      </c>
    </row>
    <row r="673" spans="1:8">
      <c r="A673" t="str">
        <f>row__2[[#This Row],[Company_Name]]&amp;" "&amp;row__2[[#This Row],[Year]]</f>
        <v>E.L.K. Energy Inc. 2017</v>
      </c>
      <c r="B673" t="s">
        <v>470</v>
      </c>
      <c r="C673">
        <v>2017</v>
      </c>
      <c r="D673" t="s">
        <v>8</v>
      </c>
      <c r="E673" t="s">
        <v>28</v>
      </c>
      <c r="F673">
        <v>466209.68</v>
      </c>
      <c r="G673">
        <v>47449870</v>
      </c>
      <c r="H673">
        <v>188530</v>
      </c>
    </row>
    <row r="674" spans="1:8">
      <c r="A674" t="str">
        <f>row__2[[#This Row],[Company_Name]]&amp;" "&amp;row__2[[#This Row],[Year]]</f>
        <v>E.L.K. Energy Inc. 2017</v>
      </c>
      <c r="B674" t="s">
        <v>470</v>
      </c>
      <c r="C674">
        <v>2017</v>
      </c>
      <c r="D674" t="s">
        <v>8</v>
      </c>
      <c r="E674" t="s">
        <v>30</v>
      </c>
      <c r="F674">
        <v>0</v>
      </c>
      <c r="G674">
        <v>0</v>
      </c>
      <c r="H674">
        <v>0</v>
      </c>
    </row>
    <row r="675" spans="1:8">
      <c r="A675" t="str">
        <f>row__2[[#This Row],[Company_Name]]&amp;" "&amp;row__2[[#This Row],[Year]]</f>
        <v>E.L.K. Energy Inc. 2017</v>
      </c>
      <c r="B675" t="s">
        <v>470</v>
      </c>
      <c r="C675">
        <v>2017</v>
      </c>
      <c r="D675" t="s">
        <v>8</v>
      </c>
      <c r="E675" t="s">
        <v>32</v>
      </c>
      <c r="F675">
        <v>2126749</v>
      </c>
      <c r="G675">
        <v>86529651</v>
      </c>
      <c r="H675">
        <v>0</v>
      </c>
    </row>
    <row r="676" spans="1:8">
      <c r="A676" t="str">
        <f>row__2[[#This Row],[Company_Name]]&amp;" "&amp;row__2[[#This Row],[Year]]</f>
        <v>E.L.K. Energy Inc. 2017</v>
      </c>
      <c r="B676" t="s">
        <v>470</v>
      </c>
      <c r="C676">
        <v>2017</v>
      </c>
      <c r="D676" t="s">
        <v>8</v>
      </c>
      <c r="E676" t="s">
        <v>34</v>
      </c>
      <c r="F676">
        <v>0</v>
      </c>
      <c r="G676">
        <v>0</v>
      </c>
      <c r="H676">
        <v>0</v>
      </c>
    </row>
    <row r="677" spans="1:8">
      <c r="A677" t="str">
        <f>row__2[[#This Row],[Company_Name]]&amp;" "&amp;row__2[[#This Row],[Year]]</f>
        <v>E.L.K. Energy Inc. 2018</v>
      </c>
      <c r="B677" t="s">
        <v>470</v>
      </c>
      <c r="C677">
        <v>2018</v>
      </c>
      <c r="D677" t="s">
        <v>17</v>
      </c>
      <c r="E677" t="s">
        <v>18</v>
      </c>
      <c r="F677">
        <v>176014.9</v>
      </c>
      <c r="G677">
        <v>61680653</v>
      </c>
      <c r="H677">
        <v>145229</v>
      </c>
    </row>
    <row r="678" spans="1:8">
      <c r="A678" t="str">
        <f>row__2[[#This Row],[Company_Name]]&amp;" "&amp;row__2[[#This Row],[Year]]</f>
        <v>E.L.K. Energy Inc. 2018</v>
      </c>
      <c r="B678" t="s">
        <v>470</v>
      </c>
      <c r="C678">
        <v>2018</v>
      </c>
      <c r="D678" t="s">
        <v>17</v>
      </c>
      <c r="E678" t="s">
        <v>20</v>
      </c>
      <c r="F678">
        <v>184.91</v>
      </c>
      <c r="G678">
        <v>149558</v>
      </c>
      <c r="H678">
        <v>388</v>
      </c>
    </row>
    <row r="679" spans="1:8">
      <c r="A679" t="str">
        <f>row__2[[#This Row],[Company_Name]]&amp;" "&amp;row__2[[#This Row],[Year]]</f>
        <v>E.L.K. Energy Inc. 2018</v>
      </c>
      <c r="B679" t="s">
        <v>470</v>
      </c>
      <c r="C679">
        <v>2018</v>
      </c>
      <c r="D679" t="s">
        <v>17</v>
      </c>
      <c r="E679" t="s">
        <v>22</v>
      </c>
      <c r="F679">
        <v>87852.91</v>
      </c>
      <c r="G679">
        <v>1349349</v>
      </c>
      <c r="H679">
        <v>3920</v>
      </c>
    </row>
    <row r="680" spans="1:8">
      <c r="A680" t="str">
        <f>row__2[[#This Row],[Company_Name]]&amp;" "&amp;row__2[[#This Row],[Year]]</f>
        <v>E.L.K. Energy Inc. 2018</v>
      </c>
      <c r="B680" t="s">
        <v>470</v>
      </c>
      <c r="C680">
        <v>2018</v>
      </c>
      <c r="D680" t="s">
        <v>17</v>
      </c>
      <c r="E680" t="s">
        <v>24</v>
      </c>
      <c r="F680">
        <v>2820</v>
      </c>
      <c r="G680">
        <v>249143</v>
      </c>
      <c r="H680">
        <v>0</v>
      </c>
    </row>
    <row r="681" spans="1:8">
      <c r="A681" t="str">
        <f>row__2[[#This Row],[Company_Name]]&amp;" "&amp;row__2[[#This Row],[Year]]</f>
        <v>E.L.K. Energy Inc. 2018</v>
      </c>
      <c r="B681" t="s">
        <v>470</v>
      </c>
      <c r="C681">
        <v>2018</v>
      </c>
      <c r="D681" t="s">
        <v>8</v>
      </c>
      <c r="E681" t="s">
        <v>26</v>
      </c>
      <c r="F681">
        <v>413063.51</v>
      </c>
      <c r="G681">
        <v>28692745</v>
      </c>
      <c r="H681">
        <v>0</v>
      </c>
    </row>
    <row r="682" spans="1:8">
      <c r="A682" t="str">
        <f>row__2[[#This Row],[Company_Name]]&amp;" "&amp;row__2[[#This Row],[Year]]</f>
        <v>E.L.K. Energy Inc. 2018</v>
      </c>
      <c r="B682" t="s">
        <v>470</v>
      </c>
      <c r="C682">
        <v>2018</v>
      </c>
      <c r="D682" t="s">
        <v>8</v>
      </c>
      <c r="E682" t="s">
        <v>28</v>
      </c>
      <c r="F682">
        <v>558861.39</v>
      </c>
      <c r="G682">
        <v>59787962</v>
      </c>
      <c r="H682">
        <v>173784</v>
      </c>
    </row>
    <row r="683" spans="1:8">
      <c r="A683" t="str">
        <f>row__2[[#This Row],[Company_Name]]&amp;" "&amp;row__2[[#This Row],[Year]]</f>
        <v>E.L.K. Energy Inc. 2018</v>
      </c>
      <c r="B683" t="s">
        <v>470</v>
      </c>
      <c r="C683">
        <v>2018</v>
      </c>
      <c r="D683" t="s">
        <v>8</v>
      </c>
      <c r="E683" t="s">
        <v>30</v>
      </c>
      <c r="F683">
        <v>0</v>
      </c>
      <c r="G683">
        <v>0</v>
      </c>
      <c r="H683">
        <v>0</v>
      </c>
    </row>
    <row r="684" spans="1:8">
      <c r="A684" t="str">
        <f>row__2[[#This Row],[Company_Name]]&amp;" "&amp;row__2[[#This Row],[Year]]</f>
        <v>E.L.K. Energy Inc. 2018</v>
      </c>
      <c r="B684" t="s">
        <v>470</v>
      </c>
      <c r="C684">
        <v>2018</v>
      </c>
      <c r="D684" t="s">
        <v>8</v>
      </c>
      <c r="E684" t="s">
        <v>32</v>
      </c>
      <c r="F684">
        <v>2224845.04</v>
      </c>
      <c r="G684">
        <v>94517191</v>
      </c>
      <c r="H684">
        <v>0</v>
      </c>
    </row>
    <row r="685" spans="1:8">
      <c r="A685" t="str">
        <f>row__2[[#This Row],[Company_Name]]&amp;" "&amp;row__2[[#This Row],[Year]]</f>
        <v>E.L.K. Energy Inc. 2018</v>
      </c>
      <c r="B685" t="s">
        <v>470</v>
      </c>
      <c r="C685">
        <v>2018</v>
      </c>
      <c r="D685" t="s">
        <v>8</v>
      </c>
      <c r="E685" t="s">
        <v>34</v>
      </c>
      <c r="F685">
        <v>0</v>
      </c>
      <c r="G685">
        <v>0</v>
      </c>
      <c r="H685">
        <v>0</v>
      </c>
    </row>
    <row r="686" spans="1:8">
      <c r="A686" t="str">
        <f>row__2[[#This Row],[Company_Name]]&amp;" "&amp;row__2[[#This Row],[Year]]</f>
        <v>E.L.K. Energy Inc. 2019</v>
      </c>
      <c r="B686" t="s">
        <v>470</v>
      </c>
      <c r="C686">
        <v>2019</v>
      </c>
      <c r="D686" t="s">
        <v>17</v>
      </c>
      <c r="E686" t="s">
        <v>18</v>
      </c>
      <c r="F686">
        <v>175682.76</v>
      </c>
      <c r="G686">
        <v>60666329</v>
      </c>
      <c r="H686">
        <v>139224</v>
      </c>
    </row>
    <row r="687" spans="1:8">
      <c r="A687" t="str">
        <f>row__2[[#This Row],[Company_Name]]&amp;" "&amp;row__2[[#This Row],[Year]]</f>
        <v>E.L.K. Energy Inc. 2019</v>
      </c>
      <c r="B687" t="s">
        <v>470</v>
      </c>
      <c r="C687">
        <v>2019</v>
      </c>
      <c r="D687" t="s">
        <v>17</v>
      </c>
      <c r="E687" t="s">
        <v>20</v>
      </c>
      <c r="F687">
        <v>179.02</v>
      </c>
      <c r="G687">
        <v>144657</v>
      </c>
      <c r="H687">
        <v>364</v>
      </c>
    </row>
    <row r="688" spans="1:8">
      <c r="A688" t="str">
        <f>row__2[[#This Row],[Company_Name]]&amp;" "&amp;row__2[[#This Row],[Year]]</f>
        <v>E.L.K. Energy Inc. 2019</v>
      </c>
      <c r="B688" t="s">
        <v>470</v>
      </c>
      <c r="C688">
        <v>2019</v>
      </c>
      <c r="D688" t="s">
        <v>17</v>
      </c>
      <c r="E688" t="s">
        <v>22</v>
      </c>
      <c r="F688">
        <v>105129.38</v>
      </c>
      <c r="G688">
        <v>1353784</v>
      </c>
      <c r="H688">
        <v>3756</v>
      </c>
    </row>
    <row r="689" spans="1:8">
      <c r="A689" t="str">
        <f>row__2[[#This Row],[Company_Name]]&amp;" "&amp;row__2[[#This Row],[Year]]</f>
        <v>E.L.K. Energy Inc. 2019</v>
      </c>
      <c r="B689" t="s">
        <v>470</v>
      </c>
      <c r="C689">
        <v>2019</v>
      </c>
      <c r="D689" t="s">
        <v>17</v>
      </c>
      <c r="E689" t="s">
        <v>24</v>
      </c>
      <c r="F689">
        <v>2830</v>
      </c>
      <c r="G689">
        <v>246885</v>
      </c>
      <c r="H689">
        <v>0</v>
      </c>
    </row>
    <row r="690" spans="1:8">
      <c r="A690" t="str">
        <f>row__2[[#This Row],[Company_Name]]&amp;" "&amp;row__2[[#This Row],[Year]]</f>
        <v>E.L.K. Energy Inc. 2019</v>
      </c>
      <c r="B690" t="s">
        <v>470</v>
      </c>
      <c r="C690">
        <v>2019</v>
      </c>
      <c r="D690" t="s">
        <v>8</v>
      </c>
      <c r="E690" t="s">
        <v>26</v>
      </c>
      <c r="F690">
        <v>414336.71</v>
      </c>
      <c r="G690">
        <v>28348056</v>
      </c>
      <c r="H690">
        <v>0</v>
      </c>
    </row>
    <row r="691" spans="1:8">
      <c r="A691" t="str">
        <f>row__2[[#This Row],[Company_Name]]&amp;" "&amp;row__2[[#This Row],[Year]]</f>
        <v>E.L.K. Energy Inc. 2019</v>
      </c>
      <c r="B691" t="s">
        <v>470</v>
      </c>
      <c r="C691">
        <v>2019</v>
      </c>
      <c r="D691" t="s">
        <v>8</v>
      </c>
      <c r="E691" t="s">
        <v>28</v>
      </c>
      <c r="F691">
        <v>611997.43999999994</v>
      </c>
      <c r="G691">
        <v>59632442</v>
      </c>
      <c r="H691">
        <v>201036</v>
      </c>
    </row>
    <row r="692" spans="1:8">
      <c r="A692" t="str">
        <f>row__2[[#This Row],[Company_Name]]&amp;" "&amp;row__2[[#This Row],[Year]]</f>
        <v>E.L.K. Energy Inc. 2019</v>
      </c>
      <c r="B692" t="s">
        <v>470</v>
      </c>
      <c r="C692">
        <v>2019</v>
      </c>
      <c r="D692" t="s">
        <v>8</v>
      </c>
      <c r="E692" t="s">
        <v>30</v>
      </c>
      <c r="F692">
        <v>0</v>
      </c>
      <c r="G692">
        <v>0</v>
      </c>
      <c r="H692">
        <v>0</v>
      </c>
    </row>
    <row r="693" spans="1:8">
      <c r="A693" t="str">
        <f>row__2[[#This Row],[Company_Name]]&amp;" "&amp;row__2[[#This Row],[Year]]</f>
        <v>E.L.K. Energy Inc. 2019</v>
      </c>
      <c r="B693" t="s">
        <v>470</v>
      </c>
      <c r="C693">
        <v>2019</v>
      </c>
      <c r="D693" t="s">
        <v>8</v>
      </c>
      <c r="E693" t="s">
        <v>32</v>
      </c>
      <c r="F693">
        <v>2405228.2599999998</v>
      </c>
      <c r="G693">
        <v>92484569</v>
      </c>
      <c r="H693">
        <v>0</v>
      </c>
    </row>
    <row r="694" spans="1:8">
      <c r="A694" t="str">
        <f>row__2[[#This Row],[Company_Name]]&amp;" "&amp;row__2[[#This Row],[Year]]</f>
        <v>E.L.K. Energy Inc. 2019</v>
      </c>
      <c r="B694" t="s">
        <v>470</v>
      </c>
      <c r="C694">
        <v>2019</v>
      </c>
      <c r="D694" t="s">
        <v>8</v>
      </c>
      <c r="E694" t="s">
        <v>34</v>
      </c>
      <c r="F694">
        <v>0</v>
      </c>
      <c r="G694">
        <v>0</v>
      </c>
      <c r="H694">
        <v>0</v>
      </c>
    </row>
    <row r="695" spans="1:8">
      <c r="A695" t="str">
        <f>row__2[[#This Row],[Company_Name]]&amp;" "&amp;row__2[[#This Row],[Year]]</f>
        <v>E.L.K. Energy Inc. 2020</v>
      </c>
      <c r="B695" t="s">
        <v>470</v>
      </c>
      <c r="C695">
        <v>2020</v>
      </c>
      <c r="D695" t="s">
        <v>17</v>
      </c>
      <c r="E695" t="s">
        <v>18</v>
      </c>
      <c r="F695">
        <v>177152</v>
      </c>
      <c r="G695">
        <v>60666329</v>
      </c>
      <c r="H695">
        <v>139224</v>
      </c>
    </row>
    <row r="696" spans="1:8">
      <c r="A696" t="str">
        <f>row__2[[#This Row],[Company_Name]]&amp;" "&amp;row__2[[#This Row],[Year]]</f>
        <v>E.L.K. Energy Inc. 2020</v>
      </c>
      <c r="B696" t="s">
        <v>470</v>
      </c>
      <c r="C696">
        <v>2020</v>
      </c>
      <c r="D696" t="s">
        <v>17</v>
      </c>
      <c r="E696" t="s">
        <v>20</v>
      </c>
      <c r="F696">
        <v>189.25</v>
      </c>
      <c r="G696">
        <v>141998</v>
      </c>
      <c r="H696">
        <v>385</v>
      </c>
    </row>
    <row r="697" spans="1:8">
      <c r="A697" t="str">
        <f>row__2[[#This Row],[Company_Name]]&amp;" "&amp;row__2[[#This Row],[Year]]</f>
        <v>E.L.K. Energy Inc. 2020</v>
      </c>
      <c r="B697" t="s">
        <v>470</v>
      </c>
      <c r="C697">
        <v>2020</v>
      </c>
      <c r="D697" t="s">
        <v>17</v>
      </c>
      <c r="E697" t="s">
        <v>22</v>
      </c>
      <c r="F697">
        <v>113784.55</v>
      </c>
      <c r="G697">
        <v>1283668</v>
      </c>
      <c r="H697">
        <v>3927</v>
      </c>
    </row>
    <row r="698" spans="1:8">
      <c r="A698" t="str">
        <f>row__2[[#This Row],[Company_Name]]&amp;" "&amp;row__2[[#This Row],[Year]]</f>
        <v>E.L.K. Energy Inc. 2020</v>
      </c>
      <c r="B698" t="s">
        <v>470</v>
      </c>
      <c r="C698">
        <v>2020</v>
      </c>
      <c r="D698" t="s">
        <v>17</v>
      </c>
      <c r="E698" t="s">
        <v>24</v>
      </c>
      <c r="F698">
        <v>3081</v>
      </c>
      <c r="G698">
        <v>246885</v>
      </c>
      <c r="H698">
        <v>0</v>
      </c>
    </row>
    <row r="699" spans="1:8">
      <c r="A699" t="str">
        <f>row__2[[#This Row],[Company_Name]]&amp;" "&amp;row__2[[#This Row],[Year]]</f>
        <v>E.L.K. Energy Inc. 2020</v>
      </c>
      <c r="B699" t="s">
        <v>470</v>
      </c>
      <c r="C699">
        <v>2020</v>
      </c>
      <c r="D699" t="s">
        <v>8</v>
      </c>
      <c r="E699" t="s">
        <v>26</v>
      </c>
      <c r="F699">
        <v>443192.62</v>
      </c>
      <c r="G699">
        <v>26410288</v>
      </c>
      <c r="H699">
        <v>0</v>
      </c>
    </row>
    <row r="700" spans="1:8">
      <c r="A700" t="str">
        <f>row__2[[#This Row],[Company_Name]]&amp;" "&amp;row__2[[#This Row],[Year]]</f>
        <v>E.L.K. Energy Inc. 2020</v>
      </c>
      <c r="B700" t="s">
        <v>470</v>
      </c>
      <c r="C700">
        <v>2020</v>
      </c>
      <c r="D700" t="s">
        <v>8</v>
      </c>
      <c r="E700" t="s">
        <v>28</v>
      </c>
      <c r="F700">
        <v>400993.45</v>
      </c>
      <c r="G700">
        <v>52047649</v>
      </c>
      <c r="H700">
        <v>126949</v>
      </c>
    </row>
    <row r="701" spans="1:8">
      <c r="A701" t="str">
        <f>row__2[[#This Row],[Company_Name]]&amp;" "&amp;row__2[[#This Row],[Year]]</f>
        <v>E.L.K. Energy Inc. 2020</v>
      </c>
      <c r="B701" t="s">
        <v>470</v>
      </c>
      <c r="C701">
        <v>2020</v>
      </c>
      <c r="D701" t="s">
        <v>8</v>
      </c>
      <c r="E701" t="s">
        <v>30</v>
      </c>
      <c r="F701">
        <v>0</v>
      </c>
      <c r="G701">
        <v>0</v>
      </c>
      <c r="H701">
        <v>0</v>
      </c>
    </row>
    <row r="702" spans="1:8">
      <c r="A702" t="str">
        <f>row__2[[#This Row],[Company_Name]]&amp;" "&amp;row__2[[#This Row],[Year]]</f>
        <v>E.L.K. Energy Inc. 2020</v>
      </c>
      <c r="B702" t="s">
        <v>470</v>
      </c>
      <c r="C702">
        <v>2020</v>
      </c>
      <c r="D702" t="s">
        <v>8</v>
      </c>
      <c r="E702" t="s">
        <v>32</v>
      </c>
      <c r="F702">
        <v>2422851.06</v>
      </c>
      <c r="G702">
        <v>98305959</v>
      </c>
      <c r="H702">
        <v>0</v>
      </c>
    </row>
    <row r="703" spans="1:8">
      <c r="A703" t="str">
        <f>row__2[[#This Row],[Company_Name]]&amp;" "&amp;row__2[[#This Row],[Year]]</f>
        <v>E.L.K. Energy Inc. 2020</v>
      </c>
      <c r="B703" t="s">
        <v>470</v>
      </c>
      <c r="C703">
        <v>2020</v>
      </c>
      <c r="D703" t="s">
        <v>8</v>
      </c>
      <c r="E703" t="s">
        <v>34</v>
      </c>
      <c r="F703">
        <v>0</v>
      </c>
      <c r="G703">
        <v>0</v>
      </c>
      <c r="H703">
        <v>0</v>
      </c>
    </row>
    <row r="704" spans="1:8">
      <c r="A704" t="str">
        <f>row__2[[#This Row],[Company_Name]]&amp;" "&amp;row__2[[#This Row],[Year]]</f>
        <v>E.L.K. Energy Inc. 2021</v>
      </c>
      <c r="B704" t="s">
        <v>470</v>
      </c>
      <c r="C704">
        <v>2021</v>
      </c>
      <c r="D704" t="s">
        <v>17</v>
      </c>
      <c r="E704" t="s">
        <v>18</v>
      </c>
      <c r="F704">
        <v>216072</v>
      </c>
      <c r="G704">
        <v>50859469</v>
      </c>
      <c r="H704">
        <v>115598</v>
      </c>
    </row>
    <row r="705" spans="1:8">
      <c r="A705" t="str">
        <f>row__2[[#This Row],[Company_Name]]&amp;" "&amp;row__2[[#This Row],[Year]]</f>
        <v>E.L.K. Energy Inc. 2021</v>
      </c>
      <c r="B705" t="s">
        <v>470</v>
      </c>
      <c r="C705">
        <v>2021</v>
      </c>
      <c r="D705" t="s">
        <v>17</v>
      </c>
      <c r="E705" t="s">
        <v>20</v>
      </c>
      <c r="F705">
        <v>9920.5300000000007</v>
      </c>
      <c r="G705">
        <v>137713</v>
      </c>
      <c r="H705">
        <v>357</v>
      </c>
    </row>
    <row r="706" spans="1:8">
      <c r="A706" t="str">
        <f>row__2[[#This Row],[Company_Name]]&amp;" "&amp;row__2[[#This Row],[Year]]</f>
        <v>E.L.K. Energy Inc. 2021</v>
      </c>
      <c r="B706" t="s">
        <v>470</v>
      </c>
      <c r="C706">
        <v>2021</v>
      </c>
      <c r="D706" t="s">
        <v>17</v>
      </c>
      <c r="E706" t="s">
        <v>22</v>
      </c>
      <c r="F706">
        <v>44432.98</v>
      </c>
      <c r="G706">
        <v>1265084</v>
      </c>
      <c r="H706">
        <v>3399</v>
      </c>
    </row>
    <row r="707" spans="1:8">
      <c r="A707" t="str">
        <f>row__2[[#This Row],[Company_Name]]&amp;" "&amp;row__2[[#This Row],[Year]]</f>
        <v>E.L.K. Energy Inc. 2021</v>
      </c>
      <c r="B707" t="s">
        <v>470</v>
      </c>
      <c r="C707">
        <v>2021</v>
      </c>
      <c r="D707" t="s">
        <v>17</v>
      </c>
      <c r="E707" t="s">
        <v>24</v>
      </c>
      <c r="F707">
        <v>3149.2</v>
      </c>
      <c r="G707">
        <v>248173</v>
      </c>
      <c r="H707">
        <v>0</v>
      </c>
    </row>
    <row r="708" spans="1:8">
      <c r="A708" t="str">
        <f>row__2[[#This Row],[Company_Name]]&amp;" "&amp;row__2[[#This Row],[Year]]</f>
        <v>E.L.K. Energy Inc. 2021</v>
      </c>
      <c r="B708" t="s">
        <v>470</v>
      </c>
      <c r="C708">
        <v>2021</v>
      </c>
      <c r="D708" t="s">
        <v>8</v>
      </c>
      <c r="E708" t="s">
        <v>26</v>
      </c>
      <c r="F708">
        <v>432140.93</v>
      </c>
      <c r="G708">
        <v>27377213</v>
      </c>
      <c r="H708">
        <v>0</v>
      </c>
    </row>
    <row r="709" spans="1:8">
      <c r="A709" t="str">
        <f>row__2[[#This Row],[Company_Name]]&amp;" "&amp;row__2[[#This Row],[Year]]</f>
        <v>E.L.K. Energy Inc. 2021</v>
      </c>
      <c r="B709" t="s">
        <v>470</v>
      </c>
      <c r="C709">
        <v>2021</v>
      </c>
      <c r="D709" t="s">
        <v>8</v>
      </c>
      <c r="E709" t="s">
        <v>28</v>
      </c>
      <c r="F709">
        <v>494441.5</v>
      </c>
      <c r="G709">
        <v>56544701</v>
      </c>
      <c r="H709">
        <v>231007</v>
      </c>
    </row>
    <row r="710" spans="1:8">
      <c r="A710" t="str">
        <f>row__2[[#This Row],[Company_Name]]&amp;" "&amp;row__2[[#This Row],[Year]]</f>
        <v>E.L.K. Energy Inc. 2021</v>
      </c>
      <c r="B710" t="s">
        <v>470</v>
      </c>
      <c r="C710">
        <v>2021</v>
      </c>
      <c r="D710" t="s">
        <v>8</v>
      </c>
      <c r="E710" t="s">
        <v>30</v>
      </c>
      <c r="F710">
        <v>0</v>
      </c>
      <c r="G710">
        <v>0</v>
      </c>
      <c r="H710">
        <v>0</v>
      </c>
    </row>
    <row r="711" spans="1:8">
      <c r="A711" t="str">
        <f>row__2[[#This Row],[Company_Name]]&amp;" "&amp;row__2[[#This Row],[Year]]</f>
        <v>E.L.K. Energy Inc. 2021</v>
      </c>
      <c r="B711" t="s">
        <v>470</v>
      </c>
      <c r="C711">
        <v>2021</v>
      </c>
      <c r="D711" t="s">
        <v>8</v>
      </c>
      <c r="E711" t="s">
        <v>32</v>
      </c>
      <c r="F711">
        <v>2531427.4300000002</v>
      </c>
      <c r="G711">
        <v>106359838</v>
      </c>
      <c r="H711">
        <v>0</v>
      </c>
    </row>
    <row r="712" spans="1:8">
      <c r="A712" t="str">
        <f>row__2[[#This Row],[Company_Name]]&amp;" "&amp;row__2[[#This Row],[Year]]</f>
        <v>E.L.K. Energy Inc. 2021</v>
      </c>
      <c r="B712" t="s">
        <v>470</v>
      </c>
      <c r="C712">
        <v>2021</v>
      </c>
      <c r="D712" t="s">
        <v>8</v>
      </c>
      <c r="E712" t="s">
        <v>34</v>
      </c>
      <c r="F712">
        <v>0</v>
      </c>
      <c r="G712">
        <v>0</v>
      </c>
      <c r="H712">
        <v>0</v>
      </c>
    </row>
    <row r="713" spans="1:8">
      <c r="A713" t="str">
        <f>row__2[[#This Row],[Company_Name]]&amp;" "&amp;row__2[[#This Row],[Year]]</f>
        <v>E.L.K. Energy Inc. 2022</v>
      </c>
      <c r="B713" t="s">
        <v>470</v>
      </c>
      <c r="C713">
        <v>2022</v>
      </c>
      <c r="D713" t="s">
        <v>17</v>
      </c>
      <c r="E713" t="s">
        <v>18</v>
      </c>
      <c r="F713">
        <v>145913.65</v>
      </c>
      <c r="G713">
        <v>45020625</v>
      </c>
      <c r="H713">
        <v>129568</v>
      </c>
    </row>
    <row r="714" spans="1:8">
      <c r="A714" t="str">
        <f>row__2[[#This Row],[Company_Name]]&amp;" "&amp;row__2[[#This Row],[Year]]</f>
        <v>E.L.K. Energy Inc. 2022</v>
      </c>
      <c r="B714" t="s">
        <v>470</v>
      </c>
      <c r="C714">
        <v>2022</v>
      </c>
      <c r="D714" t="s">
        <v>17</v>
      </c>
      <c r="E714" t="s">
        <v>20</v>
      </c>
      <c r="F714">
        <v>39266.57</v>
      </c>
      <c r="G714">
        <v>138479</v>
      </c>
      <c r="H714">
        <v>360</v>
      </c>
    </row>
    <row r="715" spans="1:8">
      <c r="A715" t="str">
        <f>row__2[[#This Row],[Company_Name]]&amp;" "&amp;row__2[[#This Row],[Year]]</f>
        <v>E.L.K. Energy Inc. 2022</v>
      </c>
      <c r="B715" t="s">
        <v>470</v>
      </c>
      <c r="C715">
        <v>2022</v>
      </c>
      <c r="D715" t="s">
        <v>17</v>
      </c>
      <c r="E715" t="s">
        <v>22</v>
      </c>
      <c r="F715">
        <v>44903.38</v>
      </c>
      <c r="G715">
        <v>1271846</v>
      </c>
      <c r="H715">
        <v>0</v>
      </c>
    </row>
    <row r="716" spans="1:8">
      <c r="A716" t="str">
        <f>row__2[[#This Row],[Company_Name]]&amp;" "&amp;row__2[[#This Row],[Year]]</f>
        <v>E.L.K. Energy Inc. 2022</v>
      </c>
      <c r="B716" t="s">
        <v>470</v>
      </c>
      <c r="C716">
        <v>2022</v>
      </c>
      <c r="D716" t="s">
        <v>17</v>
      </c>
      <c r="E716" t="s">
        <v>24</v>
      </c>
      <c r="F716">
        <v>2979.04</v>
      </c>
      <c r="G716">
        <v>248448</v>
      </c>
      <c r="H716">
        <v>0</v>
      </c>
    </row>
    <row r="717" spans="1:8">
      <c r="A717" t="str">
        <f>row__2[[#This Row],[Company_Name]]&amp;" "&amp;row__2[[#This Row],[Year]]</f>
        <v>E.L.K. Energy Inc. 2022</v>
      </c>
      <c r="B717" t="s">
        <v>470</v>
      </c>
      <c r="C717">
        <v>2022</v>
      </c>
      <c r="D717" t="s">
        <v>8</v>
      </c>
      <c r="E717" t="s">
        <v>26</v>
      </c>
      <c r="F717">
        <v>474516.52</v>
      </c>
      <c r="G717">
        <v>29663800</v>
      </c>
      <c r="H717">
        <v>0</v>
      </c>
    </row>
    <row r="718" spans="1:8">
      <c r="A718" t="str">
        <f>row__2[[#This Row],[Company_Name]]&amp;" "&amp;row__2[[#This Row],[Year]]</f>
        <v>E.L.K. Energy Inc. 2022</v>
      </c>
      <c r="B718" t="s">
        <v>470</v>
      </c>
      <c r="C718">
        <v>2022</v>
      </c>
      <c r="D718" t="s">
        <v>8</v>
      </c>
      <c r="E718" t="s">
        <v>28</v>
      </c>
      <c r="F718">
        <v>484595.4</v>
      </c>
      <c r="G718">
        <v>55678001.560000002</v>
      </c>
      <c r="H718">
        <v>151124.07</v>
      </c>
    </row>
    <row r="719" spans="1:8">
      <c r="A719" t="str">
        <f>row__2[[#This Row],[Company_Name]]&amp;" "&amp;row__2[[#This Row],[Year]]</f>
        <v>E.L.K. Energy Inc. 2022</v>
      </c>
      <c r="B719" t="s">
        <v>470</v>
      </c>
      <c r="C719">
        <v>2022</v>
      </c>
      <c r="D719" t="s">
        <v>8</v>
      </c>
      <c r="E719" t="s">
        <v>30</v>
      </c>
      <c r="F719">
        <v>0</v>
      </c>
      <c r="G719">
        <v>0</v>
      </c>
      <c r="H719">
        <v>0</v>
      </c>
    </row>
    <row r="720" spans="1:8">
      <c r="A720" t="str">
        <f>row__2[[#This Row],[Company_Name]]&amp;" "&amp;row__2[[#This Row],[Year]]</f>
        <v>E.L.K. Energy Inc. 2022</v>
      </c>
      <c r="B720" t="s">
        <v>470</v>
      </c>
      <c r="C720">
        <v>2022</v>
      </c>
      <c r="D720" t="s">
        <v>8</v>
      </c>
      <c r="E720" t="s">
        <v>32</v>
      </c>
      <c r="F720">
        <v>2512096.9</v>
      </c>
      <c r="G720">
        <v>105839455</v>
      </c>
      <c r="H720">
        <v>0</v>
      </c>
    </row>
    <row r="721" spans="1:8">
      <c r="A721" t="str">
        <f>row__2[[#This Row],[Company_Name]]&amp;" "&amp;row__2[[#This Row],[Year]]</f>
        <v>E.L.K. Energy Inc. 2022</v>
      </c>
      <c r="B721" t="s">
        <v>470</v>
      </c>
      <c r="C721">
        <v>2022</v>
      </c>
      <c r="D721" t="s">
        <v>8</v>
      </c>
      <c r="E721" t="s">
        <v>34</v>
      </c>
      <c r="F721">
        <v>0</v>
      </c>
      <c r="G721">
        <v>0</v>
      </c>
      <c r="H721">
        <v>0</v>
      </c>
    </row>
    <row r="722" spans="1:8">
      <c r="A722" t="str">
        <f>row__2[[#This Row],[Company_Name]]&amp;" "&amp;row__2[[#This Row],[Year]]</f>
        <v>Elexicon Energy Inc. 2015</v>
      </c>
      <c r="B722" t="s">
        <v>471</v>
      </c>
      <c r="C722">
        <v>2015</v>
      </c>
      <c r="D722" t="s">
        <v>17</v>
      </c>
      <c r="E722" t="s">
        <v>18</v>
      </c>
      <c r="F722">
        <v>0</v>
      </c>
      <c r="G722">
        <v>0</v>
      </c>
      <c r="H722">
        <v>0</v>
      </c>
    </row>
    <row r="723" spans="1:8">
      <c r="A723" t="str">
        <f>row__2[[#This Row],[Company_Name]]&amp;" "&amp;row__2[[#This Row],[Year]]</f>
        <v>Elexicon Energy Inc. 2015</v>
      </c>
      <c r="B723" t="s">
        <v>471</v>
      </c>
      <c r="C723">
        <v>2015</v>
      </c>
      <c r="D723" t="s">
        <v>17</v>
      </c>
      <c r="E723" t="s">
        <v>20</v>
      </c>
      <c r="F723">
        <v>22146</v>
      </c>
      <c r="G723">
        <v>398595</v>
      </c>
      <c r="H723">
        <v>1109</v>
      </c>
    </row>
    <row r="724" spans="1:8">
      <c r="A724" t="str">
        <f>row__2[[#This Row],[Company_Name]]&amp;" "&amp;row__2[[#This Row],[Year]]</f>
        <v>Elexicon Energy Inc. 2015</v>
      </c>
      <c r="B724" t="s">
        <v>471</v>
      </c>
      <c r="C724">
        <v>2015</v>
      </c>
      <c r="D724" t="s">
        <v>17</v>
      </c>
      <c r="E724" t="s">
        <v>22</v>
      </c>
      <c r="F724">
        <v>863547</v>
      </c>
      <c r="G724">
        <v>29601624</v>
      </c>
      <c r="H724">
        <v>81794</v>
      </c>
    </row>
    <row r="725" spans="1:8">
      <c r="A725" t="str">
        <f>row__2[[#This Row],[Company_Name]]&amp;" "&amp;row__2[[#This Row],[Year]]</f>
        <v>Elexicon Energy Inc. 2015</v>
      </c>
      <c r="B725" t="s">
        <v>471</v>
      </c>
      <c r="C725">
        <v>2015</v>
      </c>
      <c r="D725" t="s">
        <v>17</v>
      </c>
      <c r="E725" t="s">
        <v>24</v>
      </c>
      <c r="F725">
        <v>252446</v>
      </c>
      <c r="G725">
        <v>6632446</v>
      </c>
      <c r="H725">
        <v>0</v>
      </c>
    </row>
    <row r="726" spans="1:8">
      <c r="A726" t="str">
        <f>row__2[[#This Row],[Company_Name]]&amp;" "&amp;row__2[[#This Row],[Year]]</f>
        <v>Elexicon Energy Inc. 2015</v>
      </c>
      <c r="B726" t="s">
        <v>471</v>
      </c>
      <c r="C726">
        <v>2015</v>
      </c>
      <c r="D726" t="s">
        <v>8</v>
      </c>
      <c r="E726" t="s">
        <v>26</v>
      </c>
      <c r="F726">
        <v>9061993</v>
      </c>
      <c r="G726">
        <v>380693541</v>
      </c>
      <c r="H726">
        <v>0</v>
      </c>
    </row>
    <row r="727" spans="1:8">
      <c r="A727" t="str">
        <f>row__2[[#This Row],[Company_Name]]&amp;" "&amp;row__2[[#This Row],[Year]]</f>
        <v>Elexicon Energy Inc. 2015</v>
      </c>
      <c r="B727" t="s">
        <v>471</v>
      </c>
      <c r="C727">
        <v>2015</v>
      </c>
      <c r="D727" t="s">
        <v>8</v>
      </c>
      <c r="E727" t="s">
        <v>28</v>
      </c>
      <c r="F727">
        <v>13533269</v>
      </c>
      <c r="G727">
        <v>1500558899</v>
      </c>
      <c r="H727">
        <v>3568777</v>
      </c>
    </row>
    <row r="728" spans="1:8">
      <c r="A728" t="str">
        <f>row__2[[#This Row],[Company_Name]]&amp;" "&amp;row__2[[#This Row],[Year]]</f>
        <v>Elexicon Energy Inc. 2015</v>
      </c>
      <c r="B728" t="s">
        <v>471</v>
      </c>
      <c r="C728">
        <v>2015</v>
      </c>
      <c r="D728" t="s">
        <v>8</v>
      </c>
      <c r="E728" t="s">
        <v>30</v>
      </c>
      <c r="F728">
        <v>969114</v>
      </c>
      <c r="G728">
        <v>173481847</v>
      </c>
      <c r="H728">
        <v>299313</v>
      </c>
    </row>
    <row r="729" spans="1:8">
      <c r="A729" t="str">
        <f>row__2[[#This Row],[Company_Name]]&amp;" "&amp;row__2[[#This Row],[Year]]</f>
        <v>Elexicon Energy Inc. 2015</v>
      </c>
      <c r="B729" t="s">
        <v>471</v>
      </c>
      <c r="C729">
        <v>2015</v>
      </c>
      <c r="D729" t="s">
        <v>8</v>
      </c>
      <c r="E729" t="s">
        <v>32</v>
      </c>
      <c r="F729">
        <v>47579466</v>
      </c>
      <c r="G729">
        <v>1315218147</v>
      </c>
      <c r="H729">
        <v>0</v>
      </c>
    </row>
    <row r="730" spans="1:8">
      <c r="A730" t="str">
        <f>row__2[[#This Row],[Company_Name]]&amp;" "&amp;row__2[[#This Row],[Year]]</f>
        <v>Elexicon Energy Inc. 2015</v>
      </c>
      <c r="B730" t="s">
        <v>471</v>
      </c>
      <c r="C730">
        <v>2015</v>
      </c>
      <c r="D730" t="s">
        <v>8</v>
      </c>
      <c r="E730" t="s">
        <v>34</v>
      </c>
      <c r="F730">
        <v>0</v>
      </c>
      <c r="G730">
        <v>0</v>
      </c>
      <c r="H730">
        <v>0</v>
      </c>
    </row>
    <row r="731" spans="1:8">
      <c r="A731" t="str">
        <f>row__2[[#This Row],[Company_Name]]&amp;" "&amp;row__2[[#This Row],[Year]]</f>
        <v>Elexicon Energy Inc. 2016</v>
      </c>
      <c r="B731" t="s">
        <v>471</v>
      </c>
      <c r="C731">
        <v>2016</v>
      </c>
      <c r="D731" t="s">
        <v>17</v>
      </c>
      <c r="E731" t="s">
        <v>18</v>
      </c>
      <c r="F731">
        <v>0</v>
      </c>
      <c r="G731">
        <v>0</v>
      </c>
      <c r="H731">
        <v>0</v>
      </c>
    </row>
    <row r="732" spans="1:8">
      <c r="A732" t="str">
        <f>row__2[[#This Row],[Company_Name]]&amp;" "&amp;row__2[[#This Row],[Year]]</f>
        <v>Elexicon Energy Inc. 2016</v>
      </c>
      <c r="B732" t="s">
        <v>471</v>
      </c>
      <c r="C732">
        <v>2016</v>
      </c>
      <c r="D732" t="s">
        <v>17</v>
      </c>
      <c r="E732" t="s">
        <v>20</v>
      </c>
      <c r="F732">
        <v>23025</v>
      </c>
      <c r="G732">
        <v>398391</v>
      </c>
      <c r="H732">
        <v>1106</v>
      </c>
    </row>
    <row r="733" spans="1:8">
      <c r="A733" t="str">
        <f>row__2[[#This Row],[Company_Name]]&amp;" "&amp;row__2[[#This Row],[Year]]</f>
        <v>Elexicon Energy Inc. 2016</v>
      </c>
      <c r="B733" t="s">
        <v>471</v>
      </c>
      <c r="C733">
        <v>2016</v>
      </c>
      <c r="D733" t="s">
        <v>17</v>
      </c>
      <c r="E733" t="s">
        <v>22</v>
      </c>
      <c r="F733">
        <v>860755</v>
      </c>
      <c r="G733">
        <v>26743190</v>
      </c>
      <c r="H733">
        <v>73715</v>
      </c>
    </row>
    <row r="734" spans="1:8">
      <c r="A734" t="str">
        <f>row__2[[#This Row],[Company_Name]]&amp;" "&amp;row__2[[#This Row],[Year]]</f>
        <v>Elexicon Energy Inc. 2016</v>
      </c>
      <c r="B734" t="s">
        <v>471</v>
      </c>
      <c r="C734">
        <v>2016</v>
      </c>
      <c r="D734" t="s">
        <v>17</v>
      </c>
      <c r="E734" t="s">
        <v>24</v>
      </c>
      <c r="F734">
        <v>251785</v>
      </c>
      <c r="G734">
        <v>6519441</v>
      </c>
      <c r="H734">
        <v>0</v>
      </c>
    </row>
    <row r="735" spans="1:8">
      <c r="A735" t="str">
        <f>row__2[[#This Row],[Company_Name]]&amp;" "&amp;row__2[[#This Row],[Year]]</f>
        <v>Elexicon Energy Inc. 2016</v>
      </c>
      <c r="B735" t="s">
        <v>471</v>
      </c>
      <c r="C735">
        <v>2016</v>
      </c>
      <c r="D735" t="s">
        <v>8</v>
      </c>
      <c r="E735" t="s">
        <v>26</v>
      </c>
      <c r="F735">
        <v>9306343</v>
      </c>
      <c r="G735">
        <v>383017500</v>
      </c>
      <c r="H735">
        <v>0</v>
      </c>
    </row>
    <row r="736" spans="1:8">
      <c r="A736" t="str">
        <f>row__2[[#This Row],[Company_Name]]&amp;" "&amp;row__2[[#This Row],[Year]]</f>
        <v>Elexicon Energy Inc. 2016</v>
      </c>
      <c r="B736" t="s">
        <v>471</v>
      </c>
      <c r="C736">
        <v>2016</v>
      </c>
      <c r="D736" t="s">
        <v>8</v>
      </c>
      <c r="E736" t="s">
        <v>28</v>
      </c>
      <c r="F736">
        <v>13995331</v>
      </c>
      <c r="G736">
        <v>1514388922</v>
      </c>
      <c r="H736">
        <v>3605382</v>
      </c>
    </row>
    <row r="737" spans="1:8">
      <c r="A737" t="str">
        <f>row__2[[#This Row],[Company_Name]]&amp;" "&amp;row__2[[#This Row],[Year]]</f>
        <v>Elexicon Energy Inc. 2016</v>
      </c>
      <c r="B737" t="s">
        <v>471</v>
      </c>
      <c r="C737">
        <v>2016</v>
      </c>
      <c r="D737" t="s">
        <v>8</v>
      </c>
      <c r="E737" t="s">
        <v>30</v>
      </c>
      <c r="F737">
        <v>1092125</v>
      </c>
      <c r="G737">
        <v>181672556</v>
      </c>
      <c r="H737">
        <v>309832</v>
      </c>
    </row>
    <row r="738" spans="1:8">
      <c r="A738" t="str">
        <f>row__2[[#This Row],[Company_Name]]&amp;" "&amp;row__2[[#This Row],[Year]]</f>
        <v>Elexicon Energy Inc. 2016</v>
      </c>
      <c r="B738" t="s">
        <v>471</v>
      </c>
      <c r="C738">
        <v>2016</v>
      </c>
      <c r="D738" t="s">
        <v>8</v>
      </c>
      <c r="E738" t="s">
        <v>32</v>
      </c>
      <c r="F738">
        <v>48784495</v>
      </c>
      <c r="G738">
        <v>1340425217</v>
      </c>
      <c r="H738">
        <v>0</v>
      </c>
    </row>
    <row r="739" spans="1:8">
      <c r="A739" t="str">
        <f>row__2[[#This Row],[Company_Name]]&amp;" "&amp;row__2[[#This Row],[Year]]</f>
        <v>Elexicon Energy Inc. 2016</v>
      </c>
      <c r="B739" t="s">
        <v>471</v>
      </c>
      <c r="C739">
        <v>2016</v>
      </c>
      <c r="D739" t="s">
        <v>8</v>
      </c>
      <c r="E739" t="s">
        <v>34</v>
      </c>
      <c r="F739">
        <v>0</v>
      </c>
      <c r="G739">
        <v>0</v>
      </c>
      <c r="H739">
        <v>0</v>
      </c>
    </row>
    <row r="740" spans="1:8">
      <c r="A740" t="str">
        <f>row__2[[#This Row],[Company_Name]]&amp;" "&amp;row__2[[#This Row],[Year]]</f>
        <v>Elexicon Energy Inc. 2017</v>
      </c>
      <c r="B740" t="s">
        <v>471</v>
      </c>
      <c r="C740">
        <v>2017</v>
      </c>
      <c r="D740" t="s">
        <v>17</v>
      </c>
      <c r="E740" t="s">
        <v>18</v>
      </c>
      <c r="F740">
        <v>0</v>
      </c>
      <c r="G740">
        <v>0</v>
      </c>
      <c r="H740">
        <v>0</v>
      </c>
    </row>
    <row r="741" spans="1:8">
      <c r="A741" t="str">
        <f>row__2[[#This Row],[Company_Name]]&amp;" "&amp;row__2[[#This Row],[Year]]</f>
        <v>Elexicon Energy Inc. 2017</v>
      </c>
      <c r="B741" t="s">
        <v>471</v>
      </c>
      <c r="C741">
        <v>2017</v>
      </c>
      <c r="D741" t="s">
        <v>17</v>
      </c>
      <c r="E741" t="s">
        <v>20</v>
      </c>
      <c r="F741">
        <v>22148</v>
      </c>
      <c r="G741">
        <v>380813</v>
      </c>
      <c r="H741">
        <v>1055</v>
      </c>
    </row>
    <row r="742" spans="1:8">
      <c r="A742" t="str">
        <f>row__2[[#This Row],[Company_Name]]&amp;" "&amp;row__2[[#This Row],[Year]]</f>
        <v>Elexicon Energy Inc. 2017</v>
      </c>
      <c r="B742" t="s">
        <v>471</v>
      </c>
      <c r="C742">
        <v>2017</v>
      </c>
      <c r="D742" t="s">
        <v>17</v>
      </c>
      <c r="E742" t="s">
        <v>22</v>
      </c>
      <c r="F742">
        <v>842027</v>
      </c>
      <c r="G742">
        <v>24351686</v>
      </c>
      <c r="H742">
        <v>67705</v>
      </c>
    </row>
    <row r="743" spans="1:8">
      <c r="A743" t="str">
        <f>row__2[[#This Row],[Company_Name]]&amp;" "&amp;row__2[[#This Row],[Year]]</f>
        <v>Elexicon Energy Inc. 2017</v>
      </c>
      <c r="B743" t="s">
        <v>471</v>
      </c>
      <c r="C743">
        <v>2017</v>
      </c>
      <c r="D743" t="s">
        <v>17</v>
      </c>
      <c r="E743" t="s">
        <v>24</v>
      </c>
      <c r="F743">
        <v>251868</v>
      </c>
      <c r="G743">
        <v>6450787</v>
      </c>
      <c r="H743">
        <v>0</v>
      </c>
    </row>
    <row r="744" spans="1:8">
      <c r="A744" t="str">
        <f>row__2[[#This Row],[Company_Name]]&amp;" "&amp;row__2[[#This Row],[Year]]</f>
        <v>Elexicon Energy Inc. 2017</v>
      </c>
      <c r="B744" t="s">
        <v>471</v>
      </c>
      <c r="C744">
        <v>2017</v>
      </c>
      <c r="D744" t="s">
        <v>8</v>
      </c>
      <c r="E744" t="s">
        <v>26</v>
      </c>
      <c r="F744">
        <v>9337486</v>
      </c>
      <c r="G744">
        <v>372023018</v>
      </c>
      <c r="H744">
        <v>0</v>
      </c>
    </row>
    <row r="745" spans="1:8">
      <c r="A745" t="str">
        <f>row__2[[#This Row],[Company_Name]]&amp;" "&amp;row__2[[#This Row],[Year]]</f>
        <v>Elexicon Energy Inc. 2017</v>
      </c>
      <c r="B745" t="s">
        <v>471</v>
      </c>
      <c r="C745">
        <v>2017</v>
      </c>
      <c r="D745" t="s">
        <v>8</v>
      </c>
      <c r="E745" t="s">
        <v>28</v>
      </c>
      <c r="F745">
        <v>14045901</v>
      </c>
      <c r="G745">
        <v>1490086668</v>
      </c>
      <c r="H745">
        <v>3508172</v>
      </c>
    </row>
    <row r="746" spans="1:8">
      <c r="A746" t="str">
        <f>row__2[[#This Row],[Company_Name]]&amp;" "&amp;row__2[[#This Row],[Year]]</f>
        <v>Elexicon Energy Inc. 2017</v>
      </c>
      <c r="B746" t="s">
        <v>471</v>
      </c>
      <c r="C746">
        <v>2017</v>
      </c>
      <c r="D746" t="s">
        <v>8</v>
      </c>
      <c r="E746" t="s">
        <v>30</v>
      </c>
      <c r="F746">
        <v>1102867</v>
      </c>
      <c r="G746">
        <v>183958479</v>
      </c>
      <c r="H746">
        <v>321747</v>
      </c>
    </row>
    <row r="747" spans="1:8">
      <c r="A747" t="str">
        <f>row__2[[#This Row],[Company_Name]]&amp;" "&amp;row__2[[#This Row],[Year]]</f>
        <v>Elexicon Energy Inc. 2017</v>
      </c>
      <c r="B747" t="s">
        <v>471</v>
      </c>
      <c r="C747">
        <v>2017</v>
      </c>
      <c r="D747" t="s">
        <v>8</v>
      </c>
      <c r="E747" t="s">
        <v>32</v>
      </c>
      <c r="F747">
        <v>50022073</v>
      </c>
      <c r="G747">
        <v>1254639134</v>
      </c>
      <c r="H747">
        <v>0</v>
      </c>
    </row>
    <row r="748" spans="1:8">
      <c r="A748" t="str">
        <f>row__2[[#This Row],[Company_Name]]&amp;" "&amp;row__2[[#This Row],[Year]]</f>
        <v>Elexicon Energy Inc. 2017</v>
      </c>
      <c r="B748" t="s">
        <v>471</v>
      </c>
      <c r="C748">
        <v>2017</v>
      </c>
      <c r="D748" t="s">
        <v>8</v>
      </c>
      <c r="E748" t="s">
        <v>34</v>
      </c>
      <c r="F748">
        <v>0</v>
      </c>
      <c r="G748">
        <v>0</v>
      </c>
      <c r="H748">
        <v>0</v>
      </c>
    </row>
    <row r="749" spans="1:8">
      <c r="A749" t="str">
        <f>row__2[[#This Row],[Company_Name]]&amp;" "&amp;row__2[[#This Row],[Year]]</f>
        <v>Elexicon Energy Inc. 2018</v>
      </c>
      <c r="B749" t="s">
        <v>471</v>
      </c>
      <c r="C749">
        <v>2018</v>
      </c>
      <c r="D749" t="s">
        <v>17</v>
      </c>
      <c r="E749" t="s">
        <v>18</v>
      </c>
      <c r="F749">
        <v>0</v>
      </c>
      <c r="G749">
        <v>0</v>
      </c>
      <c r="H749">
        <v>0</v>
      </c>
    </row>
    <row r="750" spans="1:8">
      <c r="A750" t="str">
        <f>row__2[[#This Row],[Company_Name]]&amp;" "&amp;row__2[[#This Row],[Year]]</f>
        <v>Elexicon Energy Inc. 2018</v>
      </c>
      <c r="B750" t="s">
        <v>471</v>
      </c>
      <c r="C750">
        <v>2018</v>
      </c>
      <c r="D750" t="s">
        <v>17</v>
      </c>
      <c r="E750" t="s">
        <v>20</v>
      </c>
      <c r="F750">
        <v>18794</v>
      </c>
      <c r="G750">
        <v>288925</v>
      </c>
      <c r="H750">
        <v>807</v>
      </c>
    </row>
    <row r="751" spans="1:8">
      <c r="A751" t="str">
        <f>row__2[[#This Row],[Company_Name]]&amp;" "&amp;row__2[[#This Row],[Year]]</f>
        <v>Elexicon Energy Inc. 2018</v>
      </c>
      <c r="B751" t="s">
        <v>471</v>
      </c>
      <c r="C751">
        <v>2018</v>
      </c>
      <c r="D751" t="s">
        <v>17</v>
      </c>
      <c r="E751" t="s">
        <v>22</v>
      </c>
      <c r="F751">
        <v>918344</v>
      </c>
      <c r="G751">
        <v>19041968</v>
      </c>
      <c r="H751">
        <v>52803</v>
      </c>
    </row>
    <row r="752" spans="1:8">
      <c r="A752" t="str">
        <f>row__2[[#This Row],[Company_Name]]&amp;" "&amp;row__2[[#This Row],[Year]]</f>
        <v>Elexicon Energy Inc. 2018</v>
      </c>
      <c r="B752" t="s">
        <v>471</v>
      </c>
      <c r="C752">
        <v>2018</v>
      </c>
      <c r="D752" t="s">
        <v>17</v>
      </c>
      <c r="E752" t="s">
        <v>24</v>
      </c>
      <c r="F752">
        <v>257823</v>
      </c>
      <c r="G752">
        <v>6492425</v>
      </c>
      <c r="H752">
        <v>0</v>
      </c>
    </row>
    <row r="753" spans="1:8">
      <c r="A753" t="str">
        <f>row__2[[#This Row],[Company_Name]]&amp;" "&amp;row__2[[#This Row],[Year]]</f>
        <v>Elexicon Energy Inc. 2018</v>
      </c>
      <c r="B753" t="s">
        <v>471</v>
      </c>
      <c r="C753">
        <v>2018</v>
      </c>
      <c r="D753" t="s">
        <v>8</v>
      </c>
      <c r="E753" t="s">
        <v>26</v>
      </c>
      <c r="F753">
        <v>9585082</v>
      </c>
      <c r="G753">
        <v>382745395</v>
      </c>
      <c r="H753">
        <v>0</v>
      </c>
    </row>
    <row r="754" spans="1:8">
      <c r="A754" t="str">
        <f>row__2[[#This Row],[Company_Name]]&amp;" "&amp;row__2[[#This Row],[Year]]</f>
        <v>Elexicon Energy Inc. 2018</v>
      </c>
      <c r="B754" t="s">
        <v>471</v>
      </c>
      <c r="C754">
        <v>2018</v>
      </c>
      <c r="D754" t="s">
        <v>8</v>
      </c>
      <c r="E754" t="s">
        <v>28</v>
      </c>
      <c r="F754">
        <v>14732710</v>
      </c>
      <c r="G754">
        <v>1525669859</v>
      </c>
      <c r="H754">
        <v>3566817</v>
      </c>
    </row>
    <row r="755" spans="1:8">
      <c r="A755" t="str">
        <f>row__2[[#This Row],[Company_Name]]&amp;" "&amp;row__2[[#This Row],[Year]]</f>
        <v>Elexicon Energy Inc. 2018</v>
      </c>
      <c r="B755" t="s">
        <v>471</v>
      </c>
      <c r="C755">
        <v>2018</v>
      </c>
      <c r="D755" t="s">
        <v>8</v>
      </c>
      <c r="E755" t="s">
        <v>30</v>
      </c>
      <c r="F755">
        <v>1302097</v>
      </c>
      <c r="G755">
        <v>223509398</v>
      </c>
      <c r="H755">
        <v>382630</v>
      </c>
    </row>
    <row r="756" spans="1:8">
      <c r="A756" t="str">
        <f>row__2[[#This Row],[Company_Name]]&amp;" "&amp;row__2[[#This Row],[Year]]</f>
        <v>Elexicon Energy Inc. 2018</v>
      </c>
      <c r="B756" t="s">
        <v>471</v>
      </c>
      <c r="C756">
        <v>2018</v>
      </c>
      <c r="D756" t="s">
        <v>8</v>
      </c>
      <c r="E756" t="s">
        <v>32</v>
      </c>
      <c r="F756">
        <v>51892599</v>
      </c>
      <c r="G756">
        <v>1354833716</v>
      </c>
      <c r="H756">
        <v>0</v>
      </c>
    </row>
    <row r="757" spans="1:8">
      <c r="A757" t="str">
        <f>row__2[[#This Row],[Company_Name]]&amp;" "&amp;row__2[[#This Row],[Year]]</f>
        <v>Elexicon Energy Inc. 2018</v>
      </c>
      <c r="B757" t="s">
        <v>471</v>
      </c>
      <c r="C757">
        <v>2018</v>
      </c>
      <c r="D757" t="s">
        <v>8</v>
      </c>
      <c r="E757" t="s">
        <v>34</v>
      </c>
      <c r="F757">
        <v>0</v>
      </c>
      <c r="G757">
        <v>0</v>
      </c>
      <c r="H757">
        <v>0</v>
      </c>
    </row>
    <row r="758" spans="1:8">
      <c r="A758" t="str">
        <f>row__2[[#This Row],[Company_Name]]&amp;" "&amp;row__2[[#This Row],[Year]]</f>
        <v>Elexicon Energy Inc. 2019</v>
      </c>
      <c r="B758" t="s">
        <v>471</v>
      </c>
      <c r="C758">
        <v>2019</v>
      </c>
      <c r="D758" t="s">
        <v>17</v>
      </c>
      <c r="E758" t="s">
        <v>18</v>
      </c>
      <c r="F758">
        <v>0</v>
      </c>
      <c r="G758">
        <v>0</v>
      </c>
      <c r="H758">
        <v>0</v>
      </c>
    </row>
    <row r="759" spans="1:8">
      <c r="A759" t="str">
        <f>row__2[[#This Row],[Company_Name]]&amp;" "&amp;row__2[[#This Row],[Year]]</f>
        <v>Elexicon Energy Inc. 2019</v>
      </c>
      <c r="B759" t="s">
        <v>471</v>
      </c>
      <c r="C759">
        <v>2019</v>
      </c>
      <c r="D759" t="s">
        <v>17</v>
      </c>
      <c r="E759" t="s">
        <v>20</v>
      </c>
      <c r="F759">
        <v>16016</v>
      </c>
      <c r="G759">
        <v>256732</v>
      </c>
      <c r="H759">
        <v>715</v>
      </c>
    </row>
    <row r="760" spans="1:8">
      <c r="A760" t="str">
        <f>row__2[[#This Row],[Company_Name]]&amp;" "&amp;row__2[[#This Row],[Year]]</f>
        <v>Elexicon Energy Inc. 2019</v>
      </c>
      <c r="B760" t="s">
        <v>471</v>
      </c>
      <c r="C760">
        <v>2019</v>
      </c>
      <c r="D760" t="s">
        <v>17</v>
      </c>
      <c r="E760" t="s">
        <v>22</v>
      </c>
      <c r="F760">
        <v>822647</v>
      </c>
      <c r="G760">
        <v>16505588</v>
      </c>
      <c r="H760">
        <v>45639</v>
      </c>
    </row>
    <row r="761" spans="1:8">
      <c r="A761" t="str">
        <f>row__2[[#This Row],[Company_Name]]&amp;" "&amp;row__2[[#This Row],[Year]]</f>
        <v>Elexicon Energy Inc. 2019</v>
      </c>
      <c r="B761" t="s">
        <v>471</v>
      </c>
      <c r="C761">
        <v>2019</v>
      </c>
      <c r="D761" t="s">
        <v>17</v>
      </c>
      <c r="E761" t="s">
        <v>24</v>
      </c>
      <c r="F761">
        <v>251529</v>
      </c>
      <c r="G761">
        <v>6471332</v>
      </c>
      <c r="H761">
        <v>0</v>
      </c>
    </row>
    <row r="762" spans="1:8">
      <c r="A762" t="str">
        <f>row__2[[#This Row],[Company_Name]]&amp;" "&amp;row__2[[#This Row],[Year]]</f>
        <v>Elexicon Energy Inc. 2019</v>
      </c>
      <c r="B762" t="s">
        <v>471</v>
      </c>
      <c r="C762">
        <v>2019</v>
      </c>
      <c r="D762" t="s">
        <v>8</v>
      </c>
      <c r="E762" t="s">
        <v>26</v>
      </c>
      <c r="F762">
        <v>9490526</v>
      </c>
      <c r="G762">
        <v>383429432</v>
      </c>
      <c r="H762">
        <v>0</v>
      </c>
    </row>
    <row r="763" spans="1:8">
      <c r="A763" t="str">
        <f>row__2[[#This Row],[Company_Name]]&amp;" "&amp;row__2[[#This Row],[Year]]</f>
        <v>Elexicon Energy Inc. 2019</v>
      </c>
      <c r="B763" t="s">
        <v>471</v>
      </c>
      <c r="C763">
        <v>2019</v>
      </c>
      <c r="D763" t="s">
        <v>8</v>
      </c>
      <c r="E763" t="s">
        <v>28</v>
      </c>
      <c r="F763">
        <v>13770686</v>
      </c>
      <c r="G763">
        <v>1460691155</v>
      </c>
      <c r="H763">
        <v>3431140</v>
      </c>
    </row>
    <row r="764" spans="1:8">
      <c r="A764" t="str">
        <f>row__2[[#This Row],[Company_Name]]&amp;" "&amp;row__2[[#This Row],[Year]]</f>
        <v>Elexicon Energy Inc. 2019</v>
      </c>
      <c r="B764" t="s">
        <v>471</v>
      </c>
      <c r="C764">
        <v>2019</v>
      </c>
      <c r="D764" t="s">
        <v>8</v>
      </c>
      <c r="E764" t="s">
        <v>30</v>
      </c>
      <c r="F764">
        <v>1505004</v>
      </c>
      <c r="G764">
        <v>256791117</v>
      </c>
      <c r="H764">
        <v>433414</v>
      </c>
    </row>
    <row r="765" spans="1:8">
      <c r="A765" t="str">
        <f>row__2[[#This Row],[Company_Name]]&amp;" "&amp;row__2[[#This Row],[Year]]</f>
        <v>Elexicon Energy Inc. 2019</v>
      </c>
      <c r="B765" t="s">
        <v>471</v>
      </c>
      <c r="C765">
        <v>2019</v>
      </c>
      <c r="D765" t="s">
        <v>8</v>
      </c>
      <c r="E765" t="s">
        <v>32</v>
      </c>
      <c r="F765">
        <v>51270659</v>
      </c>
      <c r="G765">
        <v>1319309098</v>
      </c>
      <c r="H765">
        <v>0</v>
      </c>
    </row>
    <row r="766" spans="1:8">
      <c r="A766" t="str">
        <f>row__2[[#This Row],[Company_Name]]&amp;" "&amp;row__2[[#This Row],[Year]]</f>
        <v>Elexicon Energy Inc. 2019</v>
      </c>
      <c r="B766" t="s">
        <v>471</v>
      </c>
      <c r="C766">
        <v>2019</v>
      </c>
      <c r="D766" t="s">
        <v>8</v>
      </c>
      <c r="E766" t="s">
        <v>34</v>
      </c>
      <c r="F766">
        <v>0</v>
      </c>
      <c r="G766">
        <v>0</v>
      </c>
      <c r="H766">
        <v>0</v>
      </c>
    </row>
    <row r="767" spans="1:8">
      <c r="A767" t="str">
        <f>row__2[[#This Row],[Company_Name]]&amp;" "&amp;row__2[[#This Row],[Year]]</f>
        <v>Elexicon Energy Inc. 2020</v>
      </c>
      <c r="B767" t="s">
        <v>471</v>
      </c>
      <c r="C767">
        <v>2020</v>
      </c>
      <c r="D767" t="s">
        <v>17</v>
      </c>
      <c r="E767" t="s">
        <v>18</v>
      </c>
      <c r="F767">
        <v>0</v>
      </c>
      <c r="G767">
        <v>0</v>
      </c>
      <c r="H767">
        <v>0</v>
      </c>
    </row>
    <row r="768" spans="1:8">
      <c r="A768" t="str">
        <f>row__2[[#This Row],[Company_Name]]&amp;" "&amp;row__2[[#This Row],[Year]]</f>
        <v>Elexicon Energy Inc. 2020</v>
      </c>
      <c r="B768" t="s">
        <v>471</v>
      </c>
      <c r="C768">
        <v>2020</v>
      </c>
      <c r="D768" t="s">
        <v>17</v>
      </c>
      <c r="E768" t="s">
        <v>20</v>
      </c>
      <c r="F768">
        <v>22704</v>
      </c>
      <c r="G768">
        <v>256857</v>
      </c>
      <c r="H768">
        <v>656</v>
      </c>
    </row>
    <row r="769" spans="1:8">
      <c r="A769" t="str">
        <f>row__2[[#This Row],[Company_Name]]&amp;" "&amp;row__2[[#This Row],[Year]]</f>
        <v>Elexicon Energy Inc. 2020</v>
      </c>
      <c r="B769" t="s">
        <v>471</v>
      </c>
      <c r="C769">
        <v>2020</v>
      </c>
      <c r="D769" t="s">
        <v>17</v>
      </c>
      <c r="E769" t="s">
        <v>22</v>
      </c>
      <c r="F769">
        <v>890745</v>
      </c>
      <c r="G769">
        <v>14386100</v>
      </c>
      <c r="H769">
        <v>40980</v>
      </c>
    </row>
    <row r="770" spans="1:8">
      <c r="A770" t="str">
        <f>row__2[[#This Row],[Company_Name]]&amp;" "&amp;row__2[[#This Row],[Year]]</f>
        <v>Elexicon Energy Inc. 2020</v>
      </c>
      <c r="B770" t="s">
        <v>471</v>
      </c>
      <c r="C770">
        <v>2020</v>
      </c>
      <c r="D770" t="s">
        <v>17</v>
      </c>
      <c r="E770" t="s">
        <v>24</v>
      </c>
      <c r="F770">
        <v>216365</v>
      </c>
      <c r="G770">
        <v>6393655</v>
      </c>
      <c r="H770">
        <v>0</v>
      </c>
    </row>
    <row r="771" spans="1:8">
      <c r="A771" t="str">
        <f>row__2[[#This Row],[Company_Name]]&amp;" "&amp;row__2[[#This Row],[Year]]</f>
        <v>Elexicon Energy Inc. 2020</v>
      </c>
      <c r="B771" t="s">
        <v>471</v>
      </c>
      <c r="C771">
        <v>2020</v>
      </c>
      <c r="D771" t="s">
        <v>8</v>
      </c>
      <c r="E771" t="s">
        <v>26</v>
      </c>
      <c r="F771">
        <v>9194089</v>
      </c>
      <c r="G771">
        <v>354046061</v>
      </c>
      <c r="H771">
        <v>359</v>
      </c>
    </row>
    <row r="772" spans="1:8">
      <c r="A772" t="str">
        <f>row__2[[#This Row],[Company_Name]]&amp;" "&amp;row__2[[#This Row],[Year]]</f>
        <v>Elexicon Energy Inc. 2020</v>
      </c>
      <c r="B772" t="s">
        <v>471</v>
      </c>
      <c r="C772">
        <v>2020</v>
      </c>
      <c r="D772" t="s">
        <v>8</v>
      </c>
      <c r="E772" t="s">
        <v>28</v>
      </c>
      <c r="F772">
        <v>13779839</v>
      </c>
      <c r="G772">
        <v>1405229459</v>
      </c>
      <c r="H772">
        <v>3368089</v>
      </c>
    </row>
    <row r="773" spans="1:8">
      <c r="A773" t="str">
        <f>row__2[[#This Row],[Company_Name]]&amp;" "&amp;row__2[[#This Row],[Year]]</f>
        <v>Elexicon Energy Inc. 2020</v>
      </c>
      <c r="B773" t="s">
        <v>471</v>
      </c>
      <c r="C773">
        <v>2020</v>
      </c>
      <c r="D773" t="s">
        <v>8</v>
      </c>
      <c r="E773" t="s">
        <v>30</v>
      </c>
      <c r="F773">
        <v>1626615</v>
      </c>
      <c r="G773">
        <v>261353050</v>
      </c>
      <c r="H773">
        <v>453257</v>
      </c>
    </row>
    <row r="774" spans="1:8">
      <c r="A774" t="str">
        <f>row__2[[#This Row],[Company_Name]]&amp;" "&amp;row__2[[#This Row],[Year]]</f>
        <v>Elexicon Energy Inc. 2020</v>
      </c>
      <c r="B774" t="s">
        <v>471</v>
      </c>
      <c r="C774">
        <v>2020</v>
      </c>
      <c r="D774" t="s">
        <v>8</v>
      </c>
      <c r="E774" t="s">
        <v>32</v>
      </c>
      <c r="F774">
        <v>52914177.990000002</v>
      </c>
      <c r="G774">
        <v>1433403471</v>
      </c>
      <c r="H774">
        <v>0</v>
      </c>
    </row>
    <row r="775" spans="1:8">
      <c r="A775" t="str">
        <f>row__2[[#This Row],[Company_Name]]&amp;" "&amp;row__2[[#This Row],[Year]]</f>
        <v>Elexicon Energy Inc. 2020</v>
      </c>
      <c r="B775" t="s">
        <v>471</v>
      </c>
      <c r="C775">
        <v>2020</v>
      </c>
      <c r="D775" t="s">
        <v>8</v>
      </c>
      <c r="E775" t="s">
        <v>34</v>
      </c>
      <c r="F775">
        <v>0</v>
      </c>
      <c r="G775">
        <v>0</v>
      </c>
      <c r="H775">
        <v>0</v>
      </c>
    </row>
    <row r="776" spans="1:8">
      <c r="A776" t="str">
        <f>row__2[[#This Row],[Company_Name]]&amp;" "&amp;row__2[[#This Row],[Year]]</f>
        <v>Elexicon Energy Inc. 2021</v>
      </c>
      <c r="B776" t="s">
        <v>471</v>
      </c>
      <c r="C776">
        <v>2021</v>
      </c>
      <c r="D776" t="s">
        <v>17</v>
      </c>
      <c r="E776" t="s">
        <v>18</v>
      </c>
      <c r="F776">
        <v>0</v>
      </c>
      <c r="G776">
        <v>0</v>
      </c>
      <c r="H776">
        <v>0</v>
      </c>
    </row>
    <row r="777" spans="1:8">
      <c r="A777" t="str">
        <f>row__2[[#This Row],[Company_Name]]&amp;" "&amp;row__2[[#This Row],[Year]]</f>
        <v>Elexicon Energy Inc. 2021</v>
      </c>
      <c r="B777" t="s">
        <v>471</v>
      </c>
      <c r="C777">
        <v>2021</v>
      </c>
      <c r="D777" t="s">
        <v>17</v>
      </c>
      <c r="E777" t="s">
        <v>20</v>
      </c>
      <c r="F777">
        <v>23140</v>
      </c>
      <c r="G777">
        <v>255183</v>
      </c>
      <c r="H777">
        <v>703</v>
      </c>
    </row>
    <row r="778" spans="1:8">
      <c r="A778" t="str">
        <f>row__2[[#This Row],[Company_Name]]&amp;" "&amp;row__2[[#This Row],[Year]]</f>
        <v>Elexicon Energy Inc. 2021</v>
      </c>
      <c r="B778" t="s">
        <v>471</v>
      </c>
      <c r="C778">
        <v>2021</v>
      </c>
      <c r="D778" t="s">
        <v>17</v>
      </c>
      <c r="E778" t="s">
        <v>22</v>
      </c>
      <c r="F778">
        <v>885726</v>
      </c>
      <c r="G778">
        <v>14241249</v>
      </c>
      <c r="H778">
        <v>40503</v>
      </c>
    </row>
    <row r="779" spans="1:8">
      <c r="A779" t="str">
        <f>row__2[[#This Row],[Company_Name]]&amp;" "&amp;row__2[[#This Row],[Year]]</f>
        <v>Elexicon Energy Inc. 2021</v>
      </c>
      <c r="B779" t="s">
        <v>471</v>
      </c>
      <c r="C779">
        <v>2021</v>
      </c>
      <c r="D779" t="s">
        <v>17</v>
      </c>
      <c r="E779" t="s">
        <v>24</v>
      </c>
      <c r="F779">
        <v>285160</v>
      </c>
      <c r="G779">
        <v>6430723</v>
      </c>
      <c r="H779">
        <v>0</v>
      </c>
    </row>
    <row r="780" spans="1:8">
      <c r="A780" t="str">
        <f>row__2[[#This Row],[Company_Name]]&amp;" "&amp;row__2[[#This Row],[Year]]</f>
        <v>Elexicon Energy Inc. 2021</v>
      </c>
      <c r="B780" t="s">
        <v>471</v>
      </c>
      <c r="C780">
        <v>2021</v>
      </c>
      <c r="D780" t="s">
        <v>8</v>
      </c>
      <c r="E780" t="s">
        <v>26</v>
      </c>
      <c r="F780">
        <v>9470441</v>
      </c>
      <c r="G780">
        <v>362142863</v>
      </c>
      <c r="H780">
        <v>0</v>
      </c>
    </row>
    <row r="781" spans="1:8">
      <c r="A781" t="str">
        <f>row__2[[#This Row],[Company_Name]]&amp;" "&amp;row__2[[#This Row],[Year]]</f>
        <v>Elexicon Energy Inc. 2021</v>
      </c>
      <c r="B781" t="s">
        <v>471</v>
      </c>
      <c r="C781">
        <v>2021</v>
      </c>
      <c r="D781" t="s">
        <v>8</v>
      </c>
      <c r="E781" t="s">
        <v>28</v>
      </c>
      <c r="F781">
        <v>14179388</v>
      </c>
      <c r="G781">
        <v>1424791044</v>
      </c>
      <c r="H781">
        <v>3400693</v>
      </c>
    </row>
    <row r="782" spans="1:8">
      <c r="A782" t="str">
        <f>row__2[[#This Row],[Company_Name]]&amp;" "&amp;row__2[[#This Row],[Year]]</f>
        <v>Elexicon Energy Inc. 2021</v>
      </c>
      <c r="B782" t="s">
        <v>471</v>
      </c>
      <c r="C782">
        <v>2021</v>
      </c>
      <c r="D782" t="s">
        <v>8</v>
      </c>
      <c r="E782" t="s">
        <v>30</v>
      </c>
      <c r="F782">
        <v>1729837</v>
      </c>
      <c r="G782">
        <v>271237266</v>
      </c>
      <c r="H782">
        <v>481567</v>
      </c>
    </row>
    <row r="783" spans="1:8">
      <c r="A783" t="str">
        <f>row__2[[#This Row],[Company_Name]]&amp;" "&amp;row__2[[#This Row],[Year]]</f>
        <v>Elexicon Energy Inc. 2021</v>
      </c>
      <c r="B783" t="s">
        <v>471</v>
      </c>
      <c r="C783">
        <v>2021</v>
      </c>
      <c r="D783" t="s">
        <v>8</v>
      </c>
      <c r="E783" t="s">
        <v>32</v>
      </c>
      <c r="F783">
        <v>54730221</v>
      </c>
      <c r="G783">
        <v>1436562014</v>
      </c>
      <c r="H783">
        <v>0</v>
      </c>
    </row>
    <row r="784" spans="1:8">
      <c r="A784" t="str">
        <f>row__2[[#This Row],[Company_Name]]&amp;" "&amp;row__2[[#This Row],[Year]]</f>
        <v>Elexicon Energy Inc. 2021</v>
      </c>
      <c r="B784" t="s">
        <v>471</v>
      </c>
      <c r="C784">
        <v>2021</v>
      </c>
      <c r="D784" t="s">
        <v>8</v>
      </c>
      <c r="E784" t="s">
        <v>34</v>
      </c>
      <c r="F784">
        <v>0</v>
      </c>
      <c r="G784">
        <v>0</v>
      </c>
      <c r="H784">
        <v>0</v>
      </c>
    </row>
    <row r="785" spans="1:8">
      <c r="A785" t="str">
        <f>row__2[[#This Row],[Company_Name]]&amp;" "&amp;row__2[[#This Row],[Year]]</f>
        <v>Elexicon Energy Inc. 2022</v>
      </c>
      <c r="B785" t="s">
        <v>471</v>
      </c>
      <c r="C785">
        <v>2022</v>
      </c>
      <c r="D785" t="s">
        <v>17</v>
      </c>
      <c r="E785" t="s">
        <v>18</v>
      </c>
      <c r="F785">
        <v>0</v>
      </c>
      <c r="G785">
        <v>0</v>
      </c>
      <c r="H785">
        <v>0</v>
      </c>
    </row>
    <row r="786" spans="1:8">
      <c r="A786" t="str">
        <f>row__2[[#This Row],[Company_Name]]&amp;" "&amp;row__2[[#This Row],[Year]]</f>
        <v>Elexicon Energy Inc. 2022</v>
      </c>
      <c r="B786" t="s">
        <v>471</v>
      </c>
      <c r="C786">
        <v>2022</v>
      </c>
      <c r="D786" t="s">
        <v>17</v>
      </c>
      <c r="E786" t="s">
        <v>20</v>
      </c>
      <c r="F786">
        <v>24317</v>
      </c>
      <c r="G786">
        <v>250360</v>
      </c>
      <c r="H786">
        <v>696</v>
      </c>
    </row>
    <row r="787" spans="1:8">
      <c r="A787" t="str">
        <f>row__2[[#This Row],[Company_Name]]&amp;" "&amp;row__2[[#This Row],[Year]]</f>
        <v>Elexicon Energy Inc. 2022</v>
      </c>
      <c r="B787" t="s">
        <v>471</v>
      </c>
      <c r="C787">
        <v>2022</v>
      </c>
      <c r="D787" t="s">
        <v>17</v>
      </c>
      <c r="E787" t="s">
        <v>22</v>
      </c>
      <c r="F787">
        <v>1008501</v>
      </c>
      <c r="G787">
        <v>14557375</v>
      </c>
      <c r="H787">
        <v>40591</v>
      </c>
    </row>
    <row r="788" spans="1:8">
      <c r="A788" t="str">
        <f>row__2[[#This Row],[Company_Name]]&amp;" "&amp;row__2[[#This Row],[Year]]</f>
        <v>Elexicon Energy Inc. 2022</v>
      </c>
      <c r="B788" t="s">
        <v>471</v>
      </c>
      <c r="C788">
        <v>2022</v>
      </c>
      <c r="D788" t="s">
        <v>17</v>
      </c>
      <c r="E788" t="s">
        <v>24</v>
      </c>
      <c r="F788">
        <v>250218</v>
      </c>
      <c r="G788">
        <v>6315193</v>
      </c>
      <c r="H788">
        <v>894</v>
      </c>
    </row>
    <row r="789" spans="1:8">
      <c r="A789" t="str">
        <f>row__2[[#This Row],[Company_Name]]&amp;" "&amp;row__2[[#This Row],[Year]]</f>
        <v>Elexicon Energy Inc. 2022</v>
      </c>
      <c r="B789" t="s">
        <v>471</v>
      </c>
      <c r="C789">
        <v>2022</v>
      </c>
      <c r="D789" t="s">
        <v>8</v>
      </c>
      <c r="E789" t="s">
        <v>26</v>
      </c>
      <c r="F789">
        <v>10245516</v>
      </c>
      <c r="G789">
        <v>385367006</v>
      </c>
      <c r="H789">
        <v>0</v>
      </c>
    </row>
    <row r="790" spans="1:8">
      <c r="A790" t="str">
        <f>row__2[[#This Row],[Company_Name]]&amp;" "&amp;row__2[[#This Row],[Year]]</f>
        <v>Elexicon Energy Inc. 2022</v>
      </c>
      <c r="B790" t="s">
        <v>471</v>
      </c>
      <c r="C790">
        <v>2022</v>
      </c>
      <c r="D790" t="s">
        <v>8</v>
      </c>
      <c r="E790" t="s">
        <v>28</v>
      </c>
      <c r="F790">
        <v>15085711</v>
      </c>
      <c r="G790">
        <v>1454393949</v>
      </c>
      <c r="H790">
        <v>3418861</v>
      </c>
    </row>
    <row r="791" spans="1:8">
      <c r="A791" t="str">
        <f>row__2[[#This Row],[Company_Name]]&amp;" "&amp;row__2[[#This Row],[Year]]</f>
        <v>Elexicon Energy Inc. 2022</v>
      </c>
      <c r="B791" t="s">
        <v>471</v>
      </c>
      <c r="C791">
        <v>2022</v>
      </c>
      <c r="D791" t="s">
        <v>8</v>
      </c>
      <c r="E791" t="s">
        <v>30</v>
      </c>
      <c r="F791">
        <v>1899279</v>
      </c>
      <c r="G791">
        <v>296296133</v>
      </c>
      <c r="H791">
        <v>490452</v>
      </c>
    </row>
    <row r="792" spans="1:8">
      <c r="A792" t="str">
        <f>row__2[[#This Row],[Company_Name]]&amp;" "&amp;row__2[[#This Row],[Year]]</f>
        <v>Elexicon Energy Inc. 2022</v>
      </c>
      <c r="B792" t="s">
        <v>471</v>
      </c>
      <c r="C792">
        <v>2022</v>
      </c>
      <c r="D792" t="s">
        <v>8</v>
      </c>
      <c r="E792" t="s">
        <v>32</v>
      </c>
      <c r="F792">
        <v>53934918.719999999</v>
      </c>
      <c r="G792">
        <v>1421057113</v>
      </c>
      <c r="H792">
        <v>0</v>
      </c>
    </row>
    <row r="793" spans="1:8">
      <c r="A793" t="str">
        <f>row__2[[#This Row],[Company_Name]]&amp;" "&amp;row__2[[#This Row],[Year]]</f>
        <v>Elexicon Energy Inc. 2022</v>
      </c>
      <c r="B793" t="s">
        <v>471</v>
      </c>
      <c r="C793">
        <v>2022</v>
      </c>
      <c r="D793" t="s">
        <v>8</v>
      </c>
      <c r="E793" t="s">
        <v>34</v>
      </c>
      <c r="F793">
        <v>0</v>
      </c>
      <c r="G793">
        <v>0</v>
      </c>
      <c r="H793">
        <v>0</v>
      </c>
    </row>
    <row r="794" spans="1:8">
      <c r="A794" t="str">
        <f>row__2[[#This Row],[Company_Name]]&amp;" "&amp;row__2[[#This Row],[Year]]</f>
        <v>Enova Power Corp. 2015</v>
      </c>
      <c r="B794" t="s">
        <v>472</v>
      </c>
      <c r="C794">
        <v>2015</v>
      </c>
      <c r="D794" t="s">
        <v>17</v>
      </c>
      <c r="E794" t="s">
        <v>18</v>
      </c>
      <c r="F794">
        <v>111168.49</v>
      </c>
      <c r="G794">
        <v>56619311.899999999</v>
      </c>
      <c r="H794">
        <v>125112</v>
      </c>
    </row>
    <row r="795" spans="1:8">
      <c r="A795" t="str">
        <f>row__2[[#This Row],[Company_Name]]&amp;" "&amp;row__2[[#This Row],[Year]]</f>
        <v>Enova Power Corp. 2015</v>
      </c>
      <c r="B795" t="s">
        <v>472</v>
      </c>
      <c r="C795">
        <v>2015</v>
      </c>
      <c r="D795" t="s">
        <v>17</v>
      </c>
      <c r="E795" t="s">
        <v>20</v>
      </c>
      <c r="F795">
        <v>0</v>
      </c>
      <c r="G795">
        <v>0</v>
      </c>
      <c r="H795">
        <v>0</v>
      </c>
    </row>
    <row r="796" spans="1:8">
      <c r="A796" t="str">
        <f>row__2[[#This Row],[Company_Name]]&amp;" "&amp;row__2[[#This Row],[Year]]</f>
        <v>Enova Power Corp. 2015</v>
      </c>
      <c r="B796" t="s">
        <v>472</v>
      </c>
      <c r="C796">
        <v>2015</v>
      </c>
      <c r="D796" t="s">
        <v>17</v>
      </c>
      <c r="E796" t="s">
        <v>22</v>
      </c>
      <c r="F796">
        <v>656695.52</v>
      </c>
      <c r="G796">
        <v>23811537.137400001</v>
      </c>
      <c r="H796">
        <v>66419</v>
      </c>
    </row>
    <row r="797" spans="1:8">
      <c r="A797" t="str">
        <f>row__2[[#This Row],[Company_Name]]&amp;" "&amp;row__2[[#This Row],[Year]]</f>
        <v>Enova Power Corp. 2015</v>
      </c>
      <c r="B797" t="s">
        <v>472</v>
      </c>
      <c r="C797">
        <v>2015</v>
      </c>
      <c r="D797" t="s">
        <v>17</v>
      </c>
      <c r="E797" t="s">
        <v>24</v>
      </c>
      <c r="F797">
        <v>279157.55</v>
      </c>
      <c r="G797">
        <v>6592272</v>
      </c>
      <c r="H797">
        <v>0</v>
      </c>
    </row>
    <row r="798" spans="1:8">
      <c r="A798" t="str">
        <f>row__2[[#This Row],[Company_Name]]&amp;" "&amp;row__2[[#This Row],[Year]]</f>
        <v>Enova Power Corp. 2015</v>
      </c>
      <c r="B798" t="s">
        <v>472</v>
      </c>
      <c r="C798">
        <v>2015</v>
      </c>
      <c r="D798" t="s">
        <v>8</v>
      </c>
      <c r="E798" t="s">
        <v>26</v>
      </c>
      <c r="F798">
        <v>10768292.279999999</v>
      </c>
      <c r="G798">
        <v>434043564.00929999</v>
      </c>
      <c r="H798">
        <v>0</v>
      </c>
    </row>
    <row r="799" spans="1:8">
      <c r="A799" t="str">
        <f>row__2[[#This Row],[Company_Name]]&amp;" "&amp;row__2[[#This Row],[Year]]</f>
        <v>Enova Power Corp. 2015</v>
      </c>
      <c r="B799" t="s">
        <v>472</v>
      </c>
      <c r="C799">
        <v>2015</v>
      </c>
      <c r="D799" t="s">
        <v>8</v>
      </c>
      <c r="E799" t="s">
        <v>28</v>
      </c>
      <c r="F799">
        <v>19889737.850000001</v>
      </c>
      <c r="G799">
        <v>1525073551.0778</v>
      </c>
      <c r="H799">
        <v>3901962</v>
      </c>
    </row>
    <row r="800" spans="1:8">
      <c r="A800" t="str">
        <f>row__2[[#This Row],[Company_Name]]&amp;" "&amp;row__2[[#This Row],[Year]]</f>
        <v>Enova Power Corp. 2015</v>
      </c>
      <c r="B800" t="s">
        <v>472</v>
      </c>
      <c r="C800">
        <v>2015</v>
      </c>
      <c r="D800" t="s">
        <v>8</v>
      </c>
      <c r="E800" t="s">
        <v>30</v>
      </c>
      <c r="F800">
        <v>956545.97</v>
      </c>
      <c r="G800">
        <v>125063560.6314</v>
      </c>
      <c r="H800">
        <v>233149</v>
      </c>
    </row>
    <row r="801" spans="1:8">
      <c r="A801" t="str">
        <f>row__2[[#This Row],[Company_Name]]&amp;" "&amp;row__2[[#This Row],[Year]]</f>
        <v>Enova Power Corp. 2015</v>
      </c>
      <c r="B801" t="s">
        <v>472</v>
      </c>
      <c r="C801">
        <v>2015</v>
      </c>
      <c r="D801" t="s">
        <v>8</v>
      </c>
      <c r="E801" t="s">
        <v>32</v>
      </c>
      <c r="F801">
        <v>38927169.789999999</v>
      </c>
      <c r="G801">
        <v>1040451854.9383</v>
      </c>
      <c r="H801">
        <v>0</v>
      </c>
    </row>
    <row r="802" spans="1:8">
      <c r="A802" t="str">
        <f>row__2[[#This Row],[Company_Name]]&amp;" "&amp;row__2[[#This Row],[Year]]</f>
        <v>Enova Power Corp. 2015</v>
      </c>
      <c r="B802" t="s">
        <v>472</v>
      </c>
      <c r="C802">
        <v>2015</v>
      </c>
      <c r="D802" t="s">
        <v>8</v>
      </c>
      <c r="E802" t="s">
        <v>34</v>
      </c>
      <c r="F802">
        <v>0</v>
      </c>
      <c r="G802">
        <v>0</v>
      </c>
      <c r="H802">
        <v>0</v>
      </c>
    </row>
    <row r="803" spans="1:8">
      <c r="A803" t="str">
        <f>row__2[[#This Row],[Company_Name]]&amp;" "&amp;row__2[[#This Row],[Year]]</f>
        <v>Enova Power Corp. 2016</v>
      </c>
      <c r="B803" t="s">
        <v>472</v>
      </c>
      <c r="C803">
        <v>2016</v>
      </c>
      <c r="D803" t="s">
        <v>17</v>
      </c>
      <c r="E803" t="s">
        <v>18</v>
      </c>
      <c r="F803">
        <v>115059.01</v>
      </c>
      <c r="G803">
        <v>53092202.329999998</v>
      </c>
      <c r="H803">
        <v>128278.49</v>
      </c>
    </row>
    <row r="804" spans="1:8">
      <c r="A804" t="str">
        <f>row__2[[#This Row],[Company_Name]]&amp;" "&amp;row__2[[#This Row],[Year]]</f>
        <v>Enova Power Corp. 2016</v>
      </c>
      <c r="B804" t="s">
        <v>472</v>
      </c>
      <c r="C804">
        <v>2016</v>
      </c>
      <c r="D804" t="s">
        <v>17</v>
      </c>
      <c r="E804" t="s">
        <v>20</v>
      </c>
      <c r="F804">
        <v>0</v>
      </c>
      <c r="G804">
        <v>0</v>
      </c>
      <c r="H804">
        <v>0</v>
      </c>
    </row>
    <row r="805" spans="1:8">
      <c r="A805" t="str">
        <f>row__2[[#This Row],[Company_Name]]&amp;" "&amp;row__2[[#This Row],[Year]]</f>
        <v>Enova Power Corp. 2016</v>
      </c>
      <c r="B805" t="s">
        <v>472</v>
      </c>
      <c r="C805">
        <v>2016</v>
      </c>
      <c r="D805" t="s">
        <v>17</v>
      </c>
      <c r="E805" t="s">
        <v>22</v>
      </c>
      <c r="F805">
        <v>683969.6</v>
      </c>
      <c r="G805">
        <v>23899250.581</v>
      </c>
      <c r="H805">
        <v>66563.98</v>
      </c>
    </row>
    <row r="806" spans="1:8">
      <c r="A806" t="str">
        <f>row__2[[#This Row],[Company_Name]]&amp;" "&amp;row__2[[#This Row],[Year]]</f>
        <v>Enova Power Corp. 2016</v>
      </c>
      <c r="B806" t="s">
        <v>472</v>
      </c>
      <c r="C806">
        <v>2016</v>
      </c>
      <c r="D806" t="s">
        <v>17</v>
      </c>
      <c r="E806" t="s">
        <v>24</v>
      </c>
      <c r="F806">
        <v>238802.93</v>
      </c>
      <c r="G806">
        <v>6646953</v>
      </c>
      <c r="H806">
        <v>0</v>
      </c>
    </row>
    <row r="807" spans="1:8">
      <c r="A807" t="str">
        <f>row__2[[#This Row],[Company_Name]]&amp;" "&amp;row__2[[#This Row],[Year]]</f>
        <v>Enova Power Corp. 2016</v>
      </c>
      <c r="B807" t="s">
        <v>472</v>
      </c>
      <c r="C807">
        <v>2016</v>
      </c>
      <c r="D807" t="s">
        <v>8</v>
      </c>
      <c r="E807" t="s">
        <v>26</v>
      </c>
      <c r="F807">
        <v>10758088.449999999</v>
      </c>
      <c r="G807">
        <v>432207785.54149997</v>
      </c>
      <c r="H807">
        <v>0</v>
      </c>
    </row>
    <row r="808" spans="1:8">
      <c r="A808" t="str">
        <f>row__2[[#This Row],[Company_Name]]&amp;" "&amp;row__2[[#This Row],[Year]]</f>
        <v>Enova Power Corp. 2016</v>
      </c>
      <c r="B808" t="s">
        <v>472</v>
      </c>
      <c r="C808">
        <v>2016</v>
      </c>
      <c r="D808" t="s">
        <v>8</v>
      </c>
      <c r="E808" t="s">
        <v>28</v>
      </c>
      <c r="F808">
        <v>21200880.780000001</v>
      </c>
      <c r="G808">
        <v>1534776176.1410999</v>
      </c>
      <c r="H808">
        <v>3979471.7094999999</v>
      </c>
    </row>
    <row r="809" spans="1:8">
      <c r="A809" t="str">
        <f>row__2[[#This Row],[Company_Name]]&amp;" "&amp;row__2[[#This Row],[Year]]</f>
        <v>Enova Power Corp. 2016</v>
      </c>
      <c r="B809" t="s">
        <v>472</v>
      </c>
      <c r="C809">
        <v>2016</v>
      </c>
      <c r="D809" t="s">
        <v>8</v>
      </c>
      <c r="E809" t="s">
        <v>30</v>
      </c>
      <c r="F809">
        <v>1056323.0900000001</v>
      </c>
      <c r="G809">
        <v>124085679.2128</v>
      </c>
      <c r="H809">
        <v>241150.0061</v>
      </c>
    </row>
    <row r="810" spans="1:8">
      <c r="A810" t="str">
        <f>row__2[[#This Row],[Company_Name]]&amp;" "&amp;row__2[[#This Row],[Year]]</f>
        <v>Enova Power Corp. 2016</v>
      </c>
      <c r="B810" t="s">
        <v>472</v>
      </c>
      <c r="C810">
        <v>2016</v>
      </c>
      <c r="D810" t="s">
        <v>8</v>
      </c>
      <c r="E810" t="s">
        <v>32</v>
      </c>
      <c r="F810">
        <v>40331612.539999999</v>
      </c>
      <c r="G810">
        <v>1055108853.7118</v>
      </c>
      <c r="H810">
        <v>0</v>
      </c>
    </row>
    <row r="811" spans="1:8">
      <c r="A811" t="str">
        <f>row__2[[#This Row],[Company_Name]]&amp;" "&amp;row__2[[#This Row],[Year]]</f>
        <v>Enova Power Corp. 2016</v>
      </c>
      <c r="B811" t="s">
        <v>472</v>
      </c>
      <c r="C811">
        <v>2016</v>
      </c>
      <c r="D811" t="s">
        <v>8</v>
      </c>
      <c r="E811" t="s">
        <v>34</v>
      </c>
      <c r="F811">
        <v>0</v>
      </c>
      <c r="G811">
        <v>0</v>
      </c>
      <c r="H811">
        <v>0</v>
      </c>
    </row>
    <row r="812" spans="1:8">
      <c r="A812" t="str">
        <f>row__2[[#This Row],[Company_Name]]&amp;" "&amp;row__2[[#This Row],[Year]]</f>
        <v>Enova Power Corp. 2017</v>
      </c>
      <c r="B812" t="s">
        <v>472</v>
      </c>
      <c r="C812">
        <v>2017</v>
      </c>
      <c r="D812" t="s">
        <v>17</v>
      </c>
      <c r="E812" t="s">
        <v>18</v>
      </c>
      <c r="F812">
        <v>105846.82</v>
      </c>
      <c r="G812">
        <v>54568942.5</v>
      </c>
      <c r="H812">
        <v>125786.2</v>
      </c>
    </row>
    <row r="813" spans="1:8">
      <c r="A813" t="str">
        <f>row__2[[#This Row],[Company_Name]]&amp;" "&amp;row__2[[#This Row],[Year]]</f>
        <v>Enova Power Corp. 2017</v>
      </c>
      <c r="B813" t="s">
        <v>472</v>
      </c>
      <c r="C813">
        <v>2017</v>
      </c>
      <c r="D813" t="s">
        <v>17</v>
      </c>
      <c r="E813" t="s">
        <v>20</v>
      </c>
      <c r="F813">
        <v>0</v>
      </c>
      <c r="G813">
        <v>0</v>
      </c>
      <c r="H813">
        <v>0</v>
      </c>
    </row>
    <row r="814" spans="1:8">
      <c r="A814" t="str">
        <f>row__2[[#This Row],[Company_Name]]&amp;" "&amp;row__2[[#This Row],[Year]]</f>
        <v>Enova Power Corp. 2017</v>
      </c>
      <c r="B814" t="s">
        <v>472</v>
      </c>
      <c r="C814">
        <v>2017</v>
      </c>
      <c r="D814" t="s">
        <v>17</v>
      </c>
      <c r="E814" t="s">
        <v>22</v>
      </c>
      <c r="F814">
        <v>631421.92000000004</v>
      </c>
      <c r="G814">
        <v>20397806.068999998</v>
      </c>
      <c r="H814">
        <v>57720.72</v>
      </c>
    </row>
    <row r="815" spans="1:8">
      <c r="A815" t="str">
        <f>row__2[[#This Row],[Company_Name]]&amp;" "&amp;row__2[[#This Row],[Year]]</f>
        <v>Enova Power Corp. 2017</v>
      </c>
      <c r="B815" t="s">
        <v>472</v>
      </c>
      <c r="C815">
        <v>2017</v>
      </c>
      <c r="D815" t="s">
        <v>17</v>
      </c>
      <c r="E815" t="s">
        <v>24</v>
      </c>
      <c r="F815">
        <v>236301.91</v>
      </c>
      <c r="G815">
        <v>6587182</v>
      </c>
      <c r="H815">
        <v>0</v>
      </c>
    </row>
    <row r="816" spans="1:8">
      <c r="A816" t="str">
        <f>row__2[[#This Row],[Company_Name]]&amp;" "&amp;row__2[[#This Row],[Year]]</f>
        <v>Enova Power Corp. 2017</v>
      </c>
      <c r="B816" t="s">
        <v>472</v>
      </c>
      <c r="C816">
        <v>2017</v>
      </c>
      <c r="D816" t="s">
        <v>8</v>
      </c>
      <c r="E816" t="s">
        <v>26</v>
      </c>
      <c r="F816">
        <v>10853718.24</v>
      </c>
      <c r="G816">
        <v>422570452.34630001</v>
      </c>
      <c r="H816">
        <v>0</v>
      </c>
    </row>
    <row r="817" spans="1:8">
      <c r="A817" t="str">
        <f>row__2[[#This Row],[Company_Name]]&amp;" "&amp;row__2[[#This Row],[Year]]</f>
        <v>Enova Power Corp. 2017</v>
      </c>
      <c r="B817" t="s">
        <v>472</v>
      </c>
      <c r="C817">
        <v>2017</v>
      </c>
      <c r="D817" t="s">
        <v>8</v>
      </c>
      <c r="E817" t="s">
        <v>28</v>
      </c>
      <c r="F817">
        <v>20720600.629999999</v>
      </c>
      <c r="G817">
        <v>1489114615.2095001</v>
      </c>
      <c r="H817">
        <v>3867937.17</v>
      </c>
    </row>
    <row r="818" spans="1:8">
      <c r="A818" t="str">
        <f>row__2[[#This Row],[Company_Name]]&amp;" "&amp;row__2[[#This Row],[Year]]</f>
        <v>Enova Power Corp. 2017</v>
      </c>
      <c r="B818" t="s">
        <v>472</v>
      </c>
      <c r="C818">
        <v>2017</v>
      </c>
      <c r="D818" t="s">
        <v>8</v>
      </c>
      <c r="E818" t="s">
        <v>30</v>
      </c>
      <c r="F818">
        <v>1066551.31</v>
      </c>
      <c r="G818">
        <v>126518817.7695</v>
      </c>
      <c r="H818">
        <v>236664.27</v>
      </c>
    </row>
    <row r="819" spans="1:8">
      <c r="A819" t="str">
        <f>row__2[[#This Row],[Company_Name]]&amp;" "&amp;row__2[[#This Row],[Year]]</f>
        <v>Enova Power Corp. 2017</v>
      </c>
      <c r="B819" t="s">
        <v>472</v>
      </c>
      <c r="C819">
        <v>2017</v>
      </c>
      <c r="D819" t="s">
        <v>8</v>
      </c>
      <c r="E819" t="s">
        <v>32</v>
      </c>
      <c r="F819">
        <v>40876795.509999998</v>
      </c>
      <c r="G819">
        <v>1018798141.4943</v>
      </c>
      <c r="H819">
        <v>0</v>
      </c>
    </row>
    <row r="820" spans="1:8">
      <c r="A820" t="str">
        <f>row__2[[#This Row],[Company_Name]]&amp;" "&amp;row__2[[#This Row],[Year]]</f>
        <v>Enova Power Corp. 2017</v>
      </c>
      <c r="B820" t="s">
        <v>472</v>
      </c>
      <c r="C820">
        <v>2017</v>
      </c>
      <c r="D820" t="s">
        <v>8</v>
      </c>
      <c r="E820" t="s">
        <v>34</v>
      </c>
      <c r="F820">
        <v>0</v>
      </c>
      <c r="G820">
        <v>0</v>
      </c>
      <c r="H820">
        <v>0</v>
      </c>
    </row>
    <row r="821" spans="1:8">
      <c r="A821" t="str">
        <f>row__2[[#This Row],[Company_Name]]&amp;" "&amp;row__2[[#This Row],[Year]]</f>
        <v>Enova Power Corp. 2018</v>
      </c>
      <c r="B821" t="s">
        <v>472</v>
      </c>
      <c r="C821">
        <v>2018</v>
      </c>
      <c r="D821" t="s">
        <v>17</v>
      </c>
      <c r="E821" t="s">
        <v>18</v>
      </c>
      <c r="F821">
        <v>79025.899999999994</v>
      </c>
      <c r="G821">
        <v>48733099.729999997</v>
      </c>
      <c r="H821">
        <v>118340.3</v>
      </c>
    </row>
    <row r="822" spans="1:8">
      <c r="A822" t="str">
        <f>row__2[[#This Row],[Company_Name]]&amp;" "&amp;row__2[[#This Row],[Year]]</f>
        <v>Enova Power Corp. 2018</v>
      </c>
      <c r="B822" t="s">
        <v>472</v>
      </c>
      <c r="C822">
        <v>2018</v>
      </c>
      <c r="D822" t="s">
        <v>17</v>
      </c>
      <c r="E822" t="s">
        <v>20</v>
      </c>
      <c r="F822">
        <v>0</v>
      </c>
      <c r="G822">
        <v>0</v>
      </c>
      <c r="H822">
        <v>0</v>
      </c>
    </row>
    <row r="823" spans="1:8">
      <c r="A823" t="str">
        <f>row__2[[#This Row],[Company_Name]]&amp;" "&amp;row__2[[#This Row],[Year]]</f>
        <v>Enova Power Corp. 2018</v>
      </c>
      <c r="B823" t="s">
        <v>472</v>
      </c>
      <c r="C823">
        <v>2018</v>
      </c>
      <c r="D823" t="s">
        <v>17</v>
      </c>
      <c r="E823" t="s">
        <v>22</v>
      </c>
      <c r="F823">
        <v>475700.78</v>
      </c>
      <c r="G823">
        <v>10965058.322699999</v>
      </c>
      <c r="H823">
        <v>30612.94</v>
      </c>
    </row>
    <row r="824" spans="1:8">
      <c r="A824" t="str">
        <f>row__2[[#This Row],[Company_Name]]&amp;" "&amp;row__2[[#This Row],[Year]]</f>
        <v>Enova Power Corp. 2018</v>
      </c>
      <c r="B824" t="s">
        <v>472</v>
      </c>
      <c r="C824">
        <v>2018</v>
      </c>
      <c r="D824" t="s">
        <v>17</v>
      </c>
      <c r="E824" t="s">
        <v>24</v>
      </c>
      <c r="F824">
        <v>242062.31</v>
      </c>
      <c r="G824">
        <v>6639225</v>
      </c>
      <c r="H824">
        <v>0</v>
      </c>
    </row>
    <row r="825" spans="1:8">
      <c r="A825" t="str">
        <f>row__2[[#This Row],[Company_Name]]&amp;" "&amp;row__2[[#This Row],[Year]]</f>
        <v>Enova Power Corp. 2018</v>
      </c>
      <c r="B825" t="s">
        <v>472</v>
      </c>
      <c r="C825">
        <v>2018</v>
      </c>
      <c r="D825" t="s">
        <v>8</v>
      </c>
      <c r="E825" t="s">
        <v>26</v>
      </c>
      <c r="F825">
        <v>11263677.73</v>
      </c>
      <c r="G825">
        <v>438581620.9127</v>
      </c>
      <c r="H825">
        <v>0</v>
      </c>
    </row>
    <row r="826" spans="1:8">
      <c r="A826" t="str">
        <f>row__2[[#This Row],[Company_Name]]&amp;" "&amp;row__2[[#This Row],[Year]]</f>
        <v>Enova Power Corp. 2018</v>
      </c>
      <c r="B826" t="s">
        <v>472</v>
      </c>
      <c r="C826">
        <v>2018</v>
      </c>
      <c r="D826" t="s">
        <v>8</v>
      </c>
      <c r="E826" t="s">
        <v>28</v>
      </c>
      <c r="F826">
        <v>21523274.77</v>
      </c>
      <c r="G826">
        <v>1554764670.836</v>
      </c>
      <c r="H826">
        <v>4023139.06</v>
      </c>
    </row>
    <row r="827" spans="1:8">
      <c r="A827" t="str">
        <f>row__2[[#This Row],[Company_Name]]&amp;" "&amp;row__2[[#This Row],[Year]]</f>
        <v>Enova Power Corp. 2018</v>
      </c>
      <c r="B827" t="s">
        <v>472</v>
      </c>
      <c r="C827">
        <v>2018</v>
      </c>
      <c r="D827" t="s">
        <v>8</v>
      </c>
      <c r="E827" t="s">
        <v>30</v>
      </c>
      <c r="F827">
        <v>1070338.3500000001</v>
      </c>
      <c r="G827">
        <v>131735870.31999999</v>
      </c>
      <c r="H827">
        <v>242446.48</v>
      </c>
    </row>
    <row r="828" spans="1:8">
      <c r="A828" t="str">
        <f>row__2[[#This Row],[Company_Name]]&amp;" "&amp;row__2[[#This Row],[Year]]</f>
        <v>Enova Power Corp. 2018</v>
      </c>
      <c r="B828" t="s">
        <v>472</v>
      </c>
      <c r="C828">
        <v>2018</v>
      </c>
      <c r="D828" t="s">
        <v>8</v>
      </c>
      <c r="E828" t="s">
        <v>32</v>
      </c>
      <c r="F828">
        <v>42558269.189999998</v>
      </c>
      <c r="G828">
        <v>1094535393.8304</v>
      </c>
      <c r="H828">
        <v>0</v>
      </c>
    </row>
    <row r="829" spans="1:8">
      <c r="A829" t="str">
        <f>row__2[[#This Row],[Company_Name]]&amp;" "&amp;row__2[[#This Row],[Year]]</f>
        <v>Enova Power Corp. 2018</v>
      </c>
      <c r="B829" t="s">
        <v>472</v>
      </c>
      <c r="C829">
        <v>2018</v>
      </c>
      <c r="D829" t="s">
        <v>8</v>
      </c>
      <c r="E829" t="s">
        <v>34</v>
      </c>
      <c r="F829">
        <v>0</v>
      </c>
      <c r="G829">
        <v>0</v>
      </c>
      <c r="H829">
        <v>0</v>
      </c>
    </row>
    <row r="830" spans="1:8">
      <c r="A830" t="str">
        <f>row__2[[#This Row],[Company_Name]]&amp;" "&amp;row__2[[#This Row],[Year]]</f>
        <v>Enova Power Corp. 2019</v>
      </c>
      <c r="B830" t="s">
        <v>472</v>
      </c>
      <c r="C830">
        <v>2019</v>
      </c>
      <c r="D830" t="s">
        <v>17</v>
      </c>
      <c r="E830" t="s">
        <v>18</v>
      </c>
      <c r="F830">
        <v>93002.74</v>
      </c>
      <c r="G830">
        <v>56570452.840000004</v>
      </c>
      <c r="H830">
        <v>128446.87</v>
      </c>
    </row>
    <row r="831" spans="1:8">
      <c r="A831" t="str">
        <f>row__2[[#This Row],[Company_Name]]&amp;" "&amp;row__2[[#This Row],[Year]]</f>
        <v>Enova Power Corp. 2019</v>
      </c>
      <c r="B831" t="s">
        <v>472</v>
      </c>
      <c r="C831">
        <v>2019</v>
      </c>
      <c r="D831" t="s">
        <v>17</v>
      </c>
      <c r="E831" t="s">
        <v>20</v>
      </c>
      <c r="F831">
        <v>0</v>
      </c>
      <c r="G831">
        <v>0</v>
      </c>
      <c r="H831">
        <v>0</v>
      </c>
    </row>
    <row r="832" spans="1:8">
      <c r="A832" t="str">
        <f>row__2[[#This Row],[Company_Name]]&amp;" "&amp;row__2[[#This Row],[Year]]</f>
        <v>Enova Power Corp. 2019</v>
      </c>
      <c r="B832" t="s">
        <v>472</v>
      </c>
      <c r="C832">
        <v>2019</v>
      </c>
      <c r="D832" t="s">
        <v>17</v>
      </c>
      <c r="E832" t="s">
        <v>22</v>
      </c>
      <c r="F832">
        <v>478640.66</v>
      </c>
      <c r="G832">
        <v>10807171.410399999</v>
      </c>
      <c r="H832">
        <v>30292.14</v>
      </c>
    </row>
    <row r="833" spans="1:8">
      <c r="A833" t="str">
        <f>row__2[[#This Row],[Company_Name]]&amp;" "&amp;row__2[[#This Row],[Year]]</f>
        <v>Enova Power Corp. 2019</v>
      </c>
      <c r="B833" t="s">
        <v>472</v>
      </c>
      <c r="C833">
        <v>2019</v>
      </c>
      <c r="D833" t="s">
        <v>17</v>
      </c>
      <c r="E833" t="s">
        <v>24</v>
      </c>
      <c r="F833">
        <v>243202.59</v>
      </c>
      <c r="G833">
        <v>6754395</v>
      </c>
      <c r="H833">
        <v>0</v>
      </c>
    </row>
    <row r="834" spans="1:8">
      <c r="A834" t="str">
        <f>row__2[[#This Row],[Company_Name]]&amp;" "&amp;row__2[[#This Row],[Year]]</f>
        <v>Enova Power Corp. 2019</v>
      </c>
      <c r="B834" t="s">
        <v>472</v>
      </c>
      <c r="C834">
        <v>2019</v>
      </c>
      <c r="D834" t="s">
        <v>8</v>
      </c>
      <c r="E834" t="s">
        <v>26</v>
      </c>
      <c r="F834">
        <v>11313599.66</v>
      </c>
      <c r="G834">
        <v>434208064.13380003</v>
      </c>
      <c r="H834">
        <v>0</v>
      </c>
    </row>
    <row r="835" spans="1:8">
      <c r="A835" t="str">
        <f>row__2[[#This Row],[Company_Name]]&amp;" "&amp;row__2[[#This Row],[Year]]</f>
        <v>Enova Power Corp. 2019</v>
      </c>
      <c r="B835" t="s">
        <v>472</v>
      </c>
      <c r="C835">
        <v>2019</v>
      </c>
      <c r="D835" t="s">
        <v>8</v>
      </c>
      <c r="E835" t="s">
        <v>28</v>
      </c>
      <c r="F835">
        <v>21248497.140000001</v>
      </c>
      <c r="G835">
        <v>1513249041.0854001</v>
      </c>
      <c r="H835">
        <v>3913394.97</v>
      </c>
    </row>
    <row r="836" spans="1:8">
      <c r="A836" t="str">
        <f>row__2[[#This Row],[Company_Name]]&amp;" "&amp;row__2[[#This Row],[Year]]</f>
        <v>Enova Power Corp. 2019</v>
      </c>
      <c r="B836" t="s">
        <v>472</v>
      </c>
      <c r="C836">
        <v>2019</v>
      </c>
      <c r="D836" t="s">
        <v>8</v>
      </c>
      <c r="E836" t="s">
        <v>30</v>
      </c>
      <c r="F836">
        <v>1057823.3600000001</v>
      </c>
      <c r="G836">
        <v>132334546.62980001</v>
      </c>
      <c r="H836">
        <v>242363.04</v>
      </c>
    </row>
    <row r="837" spans="1:8">
      <c r="A837" t="str">
        <f>row__2[[#This Row],[Company_Name]]&amp;" "&amp;row__2[[#This Row],[Year]]</f>
        <v>Enova Power Corp. 2019</v>
      </c>
      <c r="B837" t="s">
        <v>472</v>
      </c>
      <c r="C837">
        <v>2019</v>
      </c>
      <c r="D837" t="s">
        <v>8</v>
      </c>
      <c r="E837" t="s">
        <v>32</v>
      </c>
      <c r="F837">
        <v>42939940.740000002</v>
      </c>
      <c r="G837">
        <v>1069069659.416</v>
      </c>
      <c r="H837">
        <v>0</v>
      </c>
    </row>
    <row r="838" spans="1:8">
      <c r="A838" t="str">
        <f>row__2[[#This Row],[Company_Name]]&amp;" "&amp;row__2[[#This Row],[Year]]</f>
        <v>Enova Power Corp. 2019</v>
      </c>
      <c r="B838" t="s">
        <v>472</v>
      </c>
      <c r="C838">
        <v>2019</v>
      </c>
      <c r="D838" t="s">
        <v>8</v>
      </c>
      <c r="E838" t="s">
        <v>34</v>
      </c>
      <c r="F838">
        <v>0</v>
      </c>
      <c r="G838">
        <v>0</v>
      </c>
      <c r="H838">
        <v>0</v>
      </c>
    </row>
    <row r="839" spans="1:8">
      <c r="A839" t="str">
        <f>row__2[[#This Row],[Company_Name]]&amp;" "&amp;row__2[[#This Row],[Year]]</f>
        <v>Enova Power Corp. 2020</v>
      </c>
      <c r="B839" t="s">
        <v>472</v>
      </c>
      <c r="C839">
        <v>2020</v>
      </c>
      <c r="D839" t="s">
        <v>17</v>
      </c>
      <c r="E839" t="s">
        <v>18</v>
      </c>
      <c r="F839">
        <v>99792.97</v>
      </c>
      <c r="G839">
        <v>55889674.68</v>
      </c>
      <c r="H839">
        <v>129018.1</v>
      </c>
    </row>
    <row r="840" spans="1:8">
      <c r="A840" t="str">
        <f>row__2[[#This Row],[Company_Name]]&amp;" "&amp;row__2[[#This Row],[Year]]</f>
        <v>Enova Power Corp. 2020</v>
      </c>
      <c r="B840" t="s">
        <v>472</v>
      </c>
      <c r="C840">
        <v>2020</v>
      </c>
      <c r="D840" t="s">
        <v>17</v>
      </c>
      <c r="E840" t="s">
        <v>20</v>
      </c>
      <c r="F840">
        <v>0</v>
      </c>
      <c r="G840">
        <v>0</v>
      </c>
      <c r="H840">
        <v>0</v>
      </c>
    </row>
    <row r="841" spans="1:8">
      <c r="A841" t="str">
        <f>row__2[[#This Row],[Company_Name]]&amp;" "&amp;row__2[[#This Row],[Year]]</f>
        <v>Enova Power Corp. 2020</v>
      </c>
      <c r="B841" t="s">
        <v>472</v>
      </c>
      <c r="C841">
        <v>2020</v>
      </c>
      <c r="D841" t="s">
        <v>17</v>
      </c>
      <c r="E841" t="s">
        <v>22</v>
      </c>
      <c r="F841">
        <v>461401.37</v>
      </c>
      <c r="G841">
        <v>10769865.130000001</v>
      </c>
      <c r="H841">
        <v>29956.799999999999</v>
      </c>
    </row>
    <row r="842" spans="1:8">
      <c r="A842" t="str">
        <f>row__2[[#This Row],[Company_Name]]&amp;" "&amp;row__2[[#This Row],[Year]]</f>
        <v>Enova Power Corp. 2020</v>
      </c>
      <c r="B842" t="s">
        <v>472</v>
      </c>
      <c r="C842">
        <v>2020</v>
      </c>
      <c r="D842" t="s">
        <v>17</v>
      </c>
      <c r="E842" t="s">
        <v>24</v>
      </c>
      <c r="F842">
        <v>247352.54</v>
      </c>
      <c r="G842">
        <v>6995931</v>
      </c>
      <c r="H842">
        <v>0</v>
      </c>
    </row>
    <row r="843" spans="1:8">
      <c r="A843" t="str">
        <f>row__2[[#This Row],[Company_Name]]&amp;" "&amp;row__2[[#This Row],[Year]]</f>
        <v>Enova Power Corp. 2020</v>
      </c>
      <c r="B843" t="s">
        <v>472</v>
      </c>
      <c r="C843">
        <v>2020</v>
      </c>
      <c r="D843" t="s">
        <v>8</v>
      </c>
      <c r="E843" t="s">
        <v>26</v>
      </c>
      <c r="F843">
        <v>11089674.039999999</v>
      </c>
      <c r="G843">
        <v>409098781.36000001</v>
      </c>
      <c r="H843">
        <v>0</v>
      </c>
    </row>
    <row r="844" spans="1:8">
      <c r="A844" t="str">
        <f>row__2[[#This Row],[Company_Name]]&amp;" "&amp;row__2[[#This Row],[Year]]</f>
        <v>Enova Power Corp. 2020</v>
      </c>
      <c r="B844" t="s">
        <v>472</v>
      </c>
      <c r="C844">
        <v>2020</v>
      </c>
      <c r="D844" t="s">
        <v>8</v>
      </c>
      <c r="E844" t="s">
        <v>28</v>
      </c>
      <c r="F844">
        <v>20957822.899999999</v>
      </c>
      <c r="G844">
        <v>1435091379.8299999</v>
      </c>
      <c r="H844">
        <v>3725741</v>
      </c>
    </row>
    <row r="845" spans="1:8">
      <c r="A845" t="str">
        <f>row__2[[#This Row],[Company_Name]]&amp;" "&amp;row__2[[#This Row],[Year]]</f>
        <v>Enova Power Corp. 2020</v>
      </c>
      <c r="B845" t="s">
        <v>472</v>
      </c>
      <c r="C845">
        <v>2020</v>
      </c>
      <c r="D845" t="s">
        <v>8</v>
      </c>
      <c r="E845" t="s">
        <v>30</v>
      </c>
      <c r="F845">
        <v>925817.76</v>
      </c>
      <c r="G845">
        <v>111510722.76000001</v>
      </c>
      <c r="H845">
        <v>199985.7</v>
      </c>
    </row>
    <row r="846" spans="1:8">
      <c r="A846" t="str">
        <f>row__2[[#This Row],[Company_Name]]&amp;" "&amp;row__2[[#This Row],[Year]]</f>
        <v>Enova Power Corp. 2020</v>
      </c>
      <c r="B846" t="s">
        <v>472</v>
      </c>
      <c r="C846">
        <v>2020</v>
      </c>
      <c r="D846" t="s">
        <v>8</v>
      </c>
      <c r="E846" t="s">
        <v>32</v>
      </c>
      <c r="F846">
        <v>44139867.140000001</v>
      </c>
      <c r="G846">
        <v>1147305806.1900001</v>
      </c>
      <c r="H846">
        <v>0</v>
      </c>
    </row>
    <row r="847" spans="1:8">
      <c r="A847" t="str">
        <f>row__2[[#This Row],[Company_Name]]&amp;" "&amp;row__2[[#This Row],[Year]]</f>
        <v>Enova Power Corp. 2020</v>
      </c>
      <c r="B847" t="s">
        <v>472</v>
      </c>
      <c r="C847">
        <v>2020</v>
      </c>
      <c r="D847" t="s">
        <v>8</v>
      </c>
      <c r="E847" t="s">
        <v>34</v>
      </c>
      <c r="F847">
        <v>0</v>
      </c>
      <c r="G847">
        <v>0</v>
      </c>
      <c r="H847">
        <v>0</v>
      </c>
    </row>
    <row r="848" spans="1:8">
      <c r="A848" t="str">
        <f>row__2[[#This Row],[Company_Name]]&amp;" "&amp;row__2[[#This Row],[Year]]</f>
        <v>Enova Power Corp. 2021</v>
      </c>
      <c r="B848" t="s">
        <v>472</v>
      </c>
      <c r="C848">
        <v>2021</v>
      </c>
      <c r="D848" t="s">
        <v>17</v>
      </c>
      <c r="E848" t="s">
        <v>18</v>
      </c>
      <c r="F848">
        <v>124745.96</v>
      </c>
      <c r="G848">
        <v>61416427.060000002</v>
      </c>
      <c r="H848">
        <v>142065.54</v>
      </c>
    </row>
    <row r="849" spans="1:8">
      <c r="A849" t="str">
        <f>row__2[[#This Row],[Company_Name]]&amp;" "&amp;row__2[[#This Row],[Year]]</f>
        <v>Enova Power Corp. 2021</v>
      </c>
      <c r="B849" t="s">
        <v>472</v>
      </c>
      <c r="C849">
        <v>2021</v>
      </c>
      <c r="D849" t="s">
        <v>17</v>
      </c>
      <c r="E849" t="s">
        <v>20</v>
      </c>
      <c r="F849">
        <v>0</v>
      </c>
      <c r="G849">
        <v>0</v>
      </c>
      <c r="H849">
        <v>0</v>
      </c>
    </row>
    <row r="850" spans="1:8">
      <c r="A850" t="str">
        <f>row__2[[#This Row],[Company_Name]]&amp;" "&amp;row__2[[#This Row],[Year]]</f>
        <v>Enova Power Corp. 2021</v>
      </c>
      <c r="B850" t="s">
        <v>472</v>
      </c>
      <c r="C850">
        <v>2021</v>
      </c>
      <c r="D850" t="s">
        <v>17</v>
      </c>
      <c r="E850" t="s">
        <v>22</v>
      </c>
      <c r="F850">
        <v>612033.57999999996</v>
      </c>
      <c r="G850">
        <v>10585401.279999999</v>
      </c>
      <c r="H850">
        <v>29625.61</v>
      </c>
    </row>
    <row r="851" spans="1:8">
      <c r="A851" t="str">
        <f>row__2[[#This Row],[Company_Name]]&amp;" "&amp;row__2[[#This Row],[Year]]</f>
        <v>Enova Power Corp. 2021</v>
      </c>
      <c r="B851" t="s">
        <v>472</v>
      </c>
      <c r="C851">
        <v>2021</v>
      </c>
      <c r="D851" t="s">
        <v>17</v>
      </c>
      <c r="E851" t="s">
        <v>24</v>
      </c>
      <c r="F851">
        <v>258486.37</v>
      </c>
      <c r="G851">
        <v>7103999.2000000002</v>
      </c>
      <c r="H851">
        <v>0</v>
      </c>
    </row>
    <row r="852" spans="1:8">
      <c r="A852" t="str">
        <f>row__2[[#This Row],[Company_Name]]&amp;" "&amp;row__2[[#This Row],[Year]]</f>
        <v>Enova Power Corp. 2021</v>
      </c>
      <c r="B852" t="s">
        <v>472</v>
      </c>
      <c r="C852">
        <v>2021</v>
      </c>
      <c r="D852" t="s">
        <v>8</v>
      </c>
      <c r="E852" t="s">
        <v>26</v>
      </c>
      <c r="F852">
        <v>11752300.73</v>
      </c>
      <c r="G852">
        <v>411959307.13</v>
      </c>
      <c r="H852">
        <v>0</v>
      </c>
    </row>
    <row r="853" spans="1:8">
      <c r="A853" t="str">
        <f>row__2[[#This Row],[Company_Name]]&amp;" "&amp;row__2[[#This Row],[Year]]</f>
        <v>Enova Power Corp. 2021</v>
      </c>
      <c r="B853" t="s">
        <v>472</v>
      </c>
      <c r="C853">
        <v>2021</v>
      </c>
      <c r="D853" t="s">
        <v>8</v>
      </c>
      <c r="E853" t="s">
        <v>28</v>
      </c>
      <c r="F853">
        <v>23397896.719999999</v>
      </c>
      <c r="G853">
        <v>1458969737.6500001</v>
      </c>
      <c r="H853">
        <v>3806202.11</v>
      </c>
    </row>
    <row r="854" spans="1:8">
      <c r="A854" t="str">
        <f>row__2[[#This Row],[Company_Name]]&amp;" "&amp;row__2[[#This Row],[Year]]</f>
        <v>Enova Power Corp. 2021</v>
      </c>
      <c r="B854" t="s">
        <v>472</v>
      </c>
      <c r="C854">
        <v>2021</v>
      </c>
      <c r="D854" t="s">
        <v>8</v>
      </c>
      <c r="E854" t="s">
        <v>30</v>
      </c>
      <c r="F854">
        <v>1002028.32</v>
      </c>
      <c r="G854">
        <v>117457903.38</v>
      </c>
      <c r="H854">
        <v>216021.73</v>
      </c>
    </row>
    <row r="855" spans="1:8">
      <c r="A855" t="str">
        <f>row__2[[#This Row],[Company_Name]]&amp;" "&amp;row__2[[#This Row],[Year]]</f>
        <v>Enova Power Corp. 2021</v>
      </c>
      <c r="B855" t="s">
        <v>472</v>
      </c>
      <c r="C855">
        <v>2021</v>
      </c>
      <c r="D855" t="s">
        <v>8</v>
      </c>
      <c r="E855" t="s">
        <v>32</v>
      </c>
      <c r="F855">
        <v>46171923.719999999</v>
      </c>
      <c r="G855">
        <v>1152777828.23</v>
      </c>
      <c r="H855">
        <v>0</v>
      </c>
    </row>
    <row r="856" spans="1:8">
      <c r="A856" t="str">
        <f>row__2[[#This Row],[Company_Name]]&amp;" "&amp;row__2[[#This Row],[Year]]</f>
        <v>Enova Power Corp. 2021</v>
      </c>
      <c r="B856" t="s">
        <v>472</v>
      </c>
      <c r="C856">
        <v>2021</v>
      </c>
      <c r="D856" t="s">
        <v>8</v>
      </c>
      <c r="E856" t="s">
        <v>34</v>
      </c>
      <c r="F856">
        <v>0</v>
      </c>
      <c r="G856">
        <v>0</v>
      </c>
      <c r="H856">
        <v>0</v>
      </c>
    </row>
    <row r="857" spans="1:8">
      <c r="A857" t="str">
        <f>row__2[[#This Row],[Company_Name]]&amp;" "&amp;row__2[[#This Row],[Year]]</f>
        <v>Enova Power Corp. 2022</v>
      </c>
      <c r="B857" t="s">
        <v>472</v>
      </c>
      <c r="C857">
        <v>2022</v>
      </c>
      <c r="D857" t="s">
        <v>17</v>
      </c>
      <c r="E857" t="s">
        <v>18</v>
      </c>
      <c r="F857">
        <v>129813.02</v>
      </c>
      <c r="G857">
        <v>64657358.990000002</v>
      </c>
      <c r="H857">
        <v>144071.73000000001</v>
      </c>
    </row>
    <row r="858" spans="1:8">
      <c r="A858" t="str">
        <f>row__2[[#This Row],[Company_Name]]&amp;" "&amp;row__2[[#This Row],[Year]]</f>
        <v>Enova Power Corp. 2022</v>
      </c>
      <c r="B858" t="s">
        <v>472</v>
      </c>
      <c r="C858">
        <v>2022</v>
      </c>
      <c r="D858" t="s">
        <v>17</v>
      </c>
      <c r="E858" t="s">
        <v>20</v>
      </c>
      <c r="F858">
        <v>0</v>
      </c>
      <c r="G858">
        <v>0</v>
      </c>
      <c r="H858">
        <v>0</v>
      </c>
    </row>
    <row r="859" spans="1:8">
      <c r="A859" t="str">
        <f>row__2[[#This Row],[Company_Name]]&amp;" "&amp;row__2[[#This Row],[Year]]</f>
        <v>Enova Power Corp. 2022</v>
      </c>
      <c r="B859" t="s">
        <v>472</v>
      </c>
      <c r="C859">
        <v>2022</v>
      </c>
      <c r="D859" t="s">
        <v>17</v>
      </c>
      <c r="E859" t="s">
        <v>22</v>
      </c>
      <c r="F859">
        <v>608141.68000000005</v>
      </c>
      <c r="G859">
        <v>10693613.77</v>
      </c>
      <c r="H859">
        <v>29780.06</v>
      </c>
    </row>
    <row r="860" spans="1:8">
      <c r="A860" t="str">
        <f>row__2[[#This Row],[Company_Name]]&amp;" "&amp;row__2[[#This Row],[Year]]</f>
        <v>Enova Power Corp. 2022</v>
      </c>
      <c r="B860" t="s">
        <v>472</v>
      </c>
      <c r="C860">
        <v>2022</v>
      </c>
      <c r="D860" t="s">
        <v>17</v>
      </c>
      <c r="E860" t="s">
        <v>24</v>
      </c>
      <c r="F860">
        <v>144427.94</v>
      </c>
      <c r="G860">
        <v>7290510.9299999997</v>
      </c>
      <c r="H860">
        <v>0</v>
      </c>
    </row>
    <row r="861" spans="1:8">
      <c r="A861" t="str">
        <f>row__2[[#This Row],[Company_Name]]&amp;" "&amp;row__2[[#This Row],[Year]]</f>
        <v>Enova Power Corp. 2022</v>
      </c>
      <c r="B861" t="s">
        <v>472</v>
      </c>
      <c r="C861">
        <v>2022</v>
      </c>
      <c r="D861" t="s">
        <v>8</v>
      </c>
      <c r="E861" t="s">
        <v>26</v>
      </c>
      <c r="F861">
        <v>12769425.51</v>
      </c>
      <c r="G861">
        <v>440854998.45999998</v>
      </c>
      <c r="H861">
        <v>0</v>
      </c>
    </row>
    <row r="862" spans="1:8">
      <c r="A862" t="str">
        <f>row__2[[#This Row],[Company_Name]]&amp;" "&amp;row__2[[#This Row],[Year]]</f>
        <v>Enova Power Corp. 2022</v>
      </c>
      <c r="B862" t="s">
        <v>472</v>
      </c>
      <c r="C862">
        <v>2022</v>
      </c>
      <c r="D862" t="s">
        <v>8</v>
      </c>
      <c r="E862" t="s">
        <v>28</v>
      </c>
      <c r="F862">
        <v>23424067.989999998</v>
      </c>
      <c r="G862">
        <v>1505648632.0799999</v>
      </c>
      <c r="H862">
        <v>3914167.09</v>
      </c>
    </row>
    <row r="863" spans="1:8">
      <c r="A863" t="str">
        <f>row__2[[#This Row],[Company_Name]]&amp;" "&amp;row__2[[#This Row],[Year]]</f>
        <v>Enova Power Corp. 2022</v>
      </c>
      <c r="B863" t="s">
        <v>472</v>
      </c>
      <c r="C863">
        <v>2022</v>
      </c>
      <c r="D863" t="s">
        <v>8</v>
      </c>
      <c r="E863" t="s">
        <v>30</v>
      </c>
      <c r="F863">
        <v>1102627.6000000001</v>
      </c>
      <c r="G863">
        <v>117820225.28</v>
      </c>
      <c r="H863">
        <v>215929.78</v>
      </c>
    </row>
    <row r="864" spans="1:8">
      <c r="A864" t="str">
        <f>row__2[[#This Row],[Company_Name]]&amp;" "&amp;row__2[[#This Row],[Year]]</f>
        <v>Enova Power Corp. 2022</v>
      </c>
      <c r="B864" t="s">
        <v>472</v>
      </c>
      <c r="C864">
        <v>2022</v>
      </c>
      <c r="D864" t="s">
        <v>8</v>
      </c>
      <c r="E864" t="s">
        <v>32</v>
      </c>
      <c r="F864">
        <v>47218086.560000002</v>
      </c>
      <c r="G864">
        <v>1154101580.9300001</v>
      </c>
      <c r="H864">
        <v>0</v>
      </c>
    </row>
    <row r="865" spans="1:8">
      <c r="A865" t="str">
        <f>row__2[[#This Row],[Company_Name]]&amp;" "&amp;row__2[[#This Row],[Year]]</f>
        <v>Enova Power Corp. 2022</v>
      </c>
      <c r="B865" t="s">
        <v>472</v>
      </c>
      <c r="C865">
        <v>2022</v>
      </c>
      <c r="D865" t="s">
        <v>8</v>
      </c>
      <c r="E865" t="s">
        <v>34</v>
      </c>
      <c r="F865">
        <v>0</v>
      </c>
      <c r="G865">
        <v>0</v>
      </c>
      <c r="H865">
        <v>0</v>
      </c>
    </row>
    <row r="866" spans="1:8">
      <c r="A866" t="str">
        <f>row__2[[#This Row],[Company_Name]]&amp;" "&amp;row__2[[#This Row],[Year]]</f>
        <v>Entegrus Powerlines Inc. 2015</v>
      </c>
      <c r="B866" t="s">
        <v>473</v>
      </c>
      <c r="C866">
        <v>2015</v>
      </c>
      <c r="D866" t="s">
        <v>17</v>
      </c>
      <c r="E866" t="s">
        <v>18</v>
      </c>
      <c r="F866">
        <v>0</v>
      </c>
      <c r="G866">
        <v>0</v>
      </c>
      <c r="H866">
        <v>0</v>
      </c>
    </row>
    <row r="867" spans="1:8">
      <c r="A867" t="str">
        <f>row__2[[#This Row],[Company_Name]]&amp;" "&amp;row__2[[#This Row],[Year]]</f>
        <v>Entegrus Powerlines Inc. 2015</v>
      </c>
      <c r="B867" t="s">
        <v>473</v>
      </c>
      <c r="C867">
        <v>2015</v>
      </c>
      <c r="D867" t="s">
        <v>17</v>
      </c>
      <c r="E867" t="s">
        <v>20</v>
      </c>
      <c r="F867">
        <v>33978.239999999998</v>
      </c>
      <c r="G867">
        <v>452829.40701999998</v>
      </c>
      <c r="H867">
        <v>1257</v>
      </c>
    </row>
    <row r="868" spans="1:8">
      <c r="A868" t="str">
        <f>row__2[[#This Row],[Company_Name]]&amp;" "&amp;row__2[[#This Row],[Year]]</f>
        <v>Entegrus Powerlines Inc. 2015</v>
      </c>
      <c r="B868" t="s">
        <v>473</v>
      </c>
      <c r="C868">
        <v>2015</v>
      </c>
      <c r="D868" t="s">
        <v>17</v>
      </c>
      <c r="E868" t="s">
        <v>22</v>
      </c>
      <c r="F868">
        <v>460316.65</v>
      </c>
      <c r="G868">
        <v>10581768.504000001</v>
      </c>
      <c r="H868">
        <v>30715</v>
      </c>
    </row>
    <row r="869" spans="1:8">
      <c r="A869" t="str">
        <f>row__2[[#This Row],[Company_Name]]&amp;" "&amp;row__2[[#This Row],[Year]]</f>
        <v>Entegrus Powerlines Inc. 2015</v>
      </c>
      <c r="B869" t="s">
        <v>473</v>
      </c>
      <c r="C869">
        <v>2015</v>
      </c>
      <c r="D869" t="s">
        <v>17</v>
      </c>
      <c r="E869" t="s">
        <v>24</v>
      </c>
      <c r="F869">
        <v>35772.42</v>
      </c>
      <c r="G869">
        <v>1247802.96</v>
      </c>
      <c r="H869">
        <v>0</v>
      </c>
    </row>
    <row r="870" spans="1:8">
      <c r="A870" t="str">
        <f>row__2[[#This Row],[Company_Name]]&amp;" "&amp;row__2[[#This Row],[Year]]</f>
        <v>Entegrus Powerlines Inc. 2015</v>
      </c>
      <c r="B870" t="s">
        <v>473</v>
      </c>
      <c r="C870">
        <v>2015</v>
      </c>
      <c r="D870" t="s">
        <v>8</v>
      </c>
      <c r="E870" t="s">
        <v>26</v>
      </c>
      <c r="F870">
        <v>4275661.41</v>
      </c>
      <c r="G870">
        <v>152523820.27000001</v>
      </c>
      <c r="H870">
        <v>0</v>
      </c>
    </row>
    <row r="871" spans="1:8">
      <c r="A871" t="str">
        <f>row__2[[#This Row],[Company_Name]]&amp;" "&amp;row__2[[#This Row],[Year]]</f>
        <v>Entegrus Powerlines Inc. 2015</v>
      </c>
      <c r="B871" t="s">
        <v>473</v>
      </c>
      <c r="C871">
        <v>2015</v>
      </c>
      <c r="D871" t="s">
        <v>8</v>
      </c>
      <c r="E871" t="s">
        <v>28</v>
      </c>
      <c r="F871">
        <v>5750716.3399999999</v>
      </c>
      <c r="G871">
        <v>605761528.09000003</v>
      </c>
      <c r="H871">
        <v>1567573</v>
      </c>
    </row>
    <row r="872" spans="1:8">
      <c r="A872" t="str">
        <f>row__2[[#This Row],[Company_Name]]&amp;" "&amp;row__2[[#This Row],[Year]]</f>
        <v>Entegrus Powerlines Inc. 2015</v>
      </c>
      <c r="B872" t="s">
        <v>473</v>
      </c>
      <c r="C872">
        <v>2015</v>
      </c>
      <c r="D872" t="s">
        <v>8</v>
      </c>
      <c r="E872" t="s">
        <v>30</v>
      </c>
      <c r="F872">
        <v>11951.47</v>
      </c>
      <c r="G872">
        <v>30928749.489999998</v>
      </c>
      <c r="H872">
        <v>62210</v>
      </c>
    </row>
    <row r="873" spans="1:8">
      <c r="A873" t="str">
        <f>row__2[[#This Row],[Company_Name]]&amp;" "&amp;row__2[[#This Row],[Year]]</f>
        <v>Entegrus Powerlines Inc. 2015</v>
      </c>
      <c r="B873" t="s">
        <v>473</v>
      </c>
      <c r="C873">
        <v>2015</v>
      </c>
      <c r="D873" t="s">
        <v>8</v>
      </c>
      <c r="E873" t="s">
        <v>32</v>
      </c>
      <c r="F873">
        <v>15465606.43</v>
      </c>
      <c r="G873">
        <v>396832649.45999998</v>
      </c>
      <c r="H873">
        <v>0</v>
      </c>
    </row>
    <row r="874" spans="1:8">
      <c r="A874" t="str">
        <f>row__2[[#This Row],[Company_Name]]&amp;" "&amp;row__2[[#This Row],[Year]]</f>
        <v>Entegrus Powerlines Inc. 2015</v>
      </c>
      <c r="B874" t="s">
        <v>473</v>
      </c>
      <c r="C874">
        <v>2015</v>
      </c>
      <c r="D874" t="s">
        <v>8</v>
      </c>
      <c r="E874" t="s">
        <v>34</v>
      </c>
      <c r="F874">
        <v>0</v>
      </c>
      <c r="G874">
        <v>0</v>
      </c>
      <c r="H874">
        <v>0</v>
      </c>
    </row>
    <row r="875" spans="1:8">
      <c r="A875" t="str">
        <f>row__2[[#This Row],[Company_Name]]&amp;" "&amp;row__2[[#This Row],[Year]]</f>
        <v>Entegrus Powerlines Inc. 2016</v>
      </c>
      <c r="B875" t="s">
        <v>473</v>
      </c>
      <c r="C875">
        <v>2016</v>
      </c>
      <c r="D875" t="s">
        <v>17</v>
      </c>
      <c r="E875" t="s">
        <v>18</v>
      </c>
      <c r="F875">
        <v>1467.28</v>
      </c>
      <c r="G875">
        <v>4340354</v>
      </c>
      <c r="H875">
        <v>9523.2000000000007</v>
      </c>
    </row>
    <row r="876" spans="1:8">
      <c r="A876" t="str">
        <f>row__2[[#This Row],[Company_Name]]&amp;" "&amp;row__2[[#This Row],[Year]]</f>
        <v>Entegrus Powerlines Inc. 2016</v>
      </c>
      <c r="B876" t="s">
        <v>473</v>
      </c>
      <c r="C876">
        <v>2016</v>
      </c>
      <c r="D876" t="s">
        <v>17</v>
      </c>
      <c r="E876" t="s">
        <v>20</v>
      </c>
      <c r="F876">
        <v>33204.800000000003</v>
      </c>
      <c r="G876">
        <v>434815.04259999999</v>
      </c>
      <c r="H876">
        <v>1210.9022219999999</v>
      </c>
    </row>
    <row r="877" spans="1:8">
      <c r="A877" t="str">
        <f>row__2[[#This Row],[Company_Name]]&amp;" "&amp;row__2[[#This Row],[Year]]</f>
        <v>Entegrus Powerlines Inc. 2016</v>
      </c>
      <c r="B877" t="s">
        <v>473</v>
      </c>
      <c r="C877">
        <v>2016</v>
      </c>
      <c r="D877" t="s">
        <v>17</v>
      </c>
      <c r="E877" t="s">
        <v>22</v>
      </c>
      <c r="F877">
        <v>434118.39</v>
      </c>
      <c r="G877">
        <v>8602548.0140000004</v>
      </c>
      <c r="H877">
        <v>25105.88</v>
      </c>
    </row>
    <row r="878" spans="1:8">
      <c r="A878" t="str">
        <f>row__2[[#This Row],[Company_Name]]&amp;" "&amp;row__2[[#This Row],[Year]]</f>
        <v>Entegrus Powerlines Inc. 2016</v>
      </c>
      <c r="B878" t="s">
        <v>473</v>
      </c>
      <c r="C878">
        <v>2016</v>
      </c>
      <c r="D878" t="s">
        <v>17</v>
      </c>
      <c r="E878" t="s">
        <v>24</v>
      </c>
      <c r="F878">
        <v>31126.36</v>
      </c>
      <c r="G878">
        <v>1254320.977</v>
      </c>
      <c r="H878">
        <v>0</v>
      </c>
    </row>
    <row r="879" spans="1:8">
      <c r="A879" t="str">
        <f>row__2[[#This Row],[Company_Name]]&amp;" "&amp;row__2[[#This Row],[Year]]</f>
        <v>Entegrus Powerlines Inc. 2016</v>
      </c>
      <c r="B879" t="s">
        <v>473</v>
      </c>
      <c r="C879">
        <v>2016</v>
      </c>
      <c r="D879" t="s">
        <v>8</v>
      </c>
      <c r="E879" t="s">
        <v>26</v>
      </c>
      <c r="F879">
        <v>3852412.74</v>
      </c>
      <c r="G879">
        <v>152498210.58000001</v>
      </c>
      <c r="H879">
        <v>0</v>
      </c>
    </row>
    <row r="880" spans="1:8">
      <c r="A880" t="str">
        <f>row__2[[#This Row],[Company_Name]]&amp;" "&amp;row__2[[#This Row],[Year]]</f>
        <v>Entegrus Powerlines Inc. 2016</v>
      </c>
      <c r="B880" t="s">
        <v>473</v>
      </c>
      <c r="C880">
        <v>2016</v>
      </c>
      <c r="D880" t="s">
        <v>8</v>
      </c>
      <c r="E880" t="s">
        <v>28</v>
      </c>
      <c r="F880">
        <v>5357743.54</v>
      </c>
      <c r="G880">
        <v>574019993.08500004</v>
      </c>
      <c r="H880">
        <v>1480194.29</v>
      </c>
    </row>
    <row r="881" spans="1:8">
      <c r="A881" t="str">
        <f>row__2[[#This Row],[Company_Name]]&amp;" "&amp;row__2[[#This Row],[Year]]</f>
        <v>Entegrus Powerlines Inc. 2016</v>
      </c>
      <c r="B881" t="s">
        <v>473</v>
      </c>
      <c r="C881">
        <v>2016</v>
      </c>
      <c r="D881" t="s">
        <v>8</v>
      </c>
      <c r="E881" t="s">
        <v>30</v>
      </c>
      <c r="F881">
        <v>347374.27</v>
      </c>
      <c r="G881">
        <v>36526231.57</v>
      </c>
      <c r="H881">
        <v>171400</v>
      </c>
    </row>
    <row r="882" spans="1:8">
      <c r="A882" t="str">
        <f>row__2[[#This Row],[Company_Name]]&amp;" "&amp;row__2[[#This Row],[Year]]</f>
        <v>Entegrus Powerlines Inc. 2016</v>
      </c>
      <c r="B882" t="s">
        <v>473</v>
      </c>
      <c r="C882">
        <v>2016</v>
      </c>
      <c r="D882" t="s">
        <v>8</v>
      </c>
      <c r="E882" t="s">
        <v>32</v>
      </c>
      <c r="F882">
        <v>15432648.34</v>
      </c>
      <c r="G882">
        <v>405183154.88999999</v>
      </c>
      <c r="H882">
        <v>0</v>
      </c>
    </row>
    <row r="883" spans="1:8">
      <c r="A883" t="str">
        <f>row__2[[#This Row],[Company_Name]]&amp;" "&amp;row__2[[#This Row],[Year]]</f>
        <v>Entegrus Powerlines Inc. 2016</v>
      </c>
      <c r="B883" t="s">
        <v>473</v>
      </c>
      <c r="C883">
        <v>2016</v>
      </c>
      <c r="D883" t="s">
        <v>8</v>
      </c>
      <c r="E883" t="s">
        <v>34</v>
      </c>
      <c r="F883">
        <v>0</v>
      </c>
      <c r="G883">
        <v>0</v>
      </c>
      <c r="H883">
        <v>0</v>
      </c>
    </row>
    <row r="884" spans="1:8">
      <c r="A884" t="str">
        <f>row__2[[#This Row],[Company_Name]]&amp;" "&amp;row__2[[#This Row],[Year]]</f>
        <v>Entegrus Powerlines Inc. 2017</v>
      </c>
      <c r="B884" t="s">
        <v>473</v>
      </c>
      <c r="C884">
        <v>2017</v>
      </c>
      <c r="D884" t="s">
        <v>17</v>
      </c>
      <c r="E884" t="s">
        <v>18</v>
      </c>
      <c r="F884">
        <v>2778.48</v>
      </c>
      <c r="G884">
        <v>28192491.989999998</v>
      </c>
      <c r="H884">
        <v>84246</v>
      </c>
    </row>
    <row r="885" spans="1:8">
      <c r="A885" t="str">
        <f>row__2[[#This Row],[Company_Name]]&amp;" "&amp;row__2[[#This Row],[Year]]</f>
        <v>Entegrus Powerlines Inc. 2017</v>
      </c>
      <c r="B885" t="s">
        <v>473</v>
      </c>
      <c r="C885">
        <v>2017</v>
      </c>
      <c r="D885" t="s">
        <v>17</v>
      </c>
      <c r="E885" t="s">
        <v>20</v>
      </c>
      <c r="F885">
        <v>32415.09</v>
      </c>
      <c r="G885">
        <v>423108.9</v>
      </c>
      <c r="H885">
        <v>1177.0651499999999</v>
      </c>
    </row>
    <row r="886" spans="1:8">
      <c r="A886" t="str">
        <f>row__2[[#This Row],[Company_Name]]&amp;" "&amp;row__2[[#This Row],[Year]]</f>
        <v>Entegrus Powerlines Inc. 2017</v>
      </c>
      <c r="B886" t="s">
        <v>473</v>
      </c>
      <c r="C886">
        <v>2017</v>
      </c>
      <c r="D886" t="s">
        <v>17</v>
      </c>
      <c r="E886" t="s">
        <v>22</v>
      </c>
      <c r="F886">
        <v>405258.53</v>
      </c>
      <c r="G886">
        <v>5848286.7800000003</v>
      </c>
      <c r="H886">
        <v>16202.62</v>
      </c>
    </row>
    <row r="887" spans="1:8">
      <c r="A887" t="str">
        <f>row__2[[#This Row],[Company_Name]]&amp;" "&amp;row__2[[#This Row],[Year]]</f>
        <v>Entegrus Powerlines Inc. 2017</v>
      </c>
      <c r="B887" t="s">
        <v>473</v>
      </c>
      <c r="C887">
        <v>2017</v>
      </c>
      <c r="D887" t="s">
        <v>17</v>
      </c>
      <c r="E887" t="s">
        <v>24</v>
      </c>
      <c r="F887">
        <v>31126.36</v>
      </c>
      <c r="G887">
        <v>1348220.91</v>
      </c>
      <c r="H887">
        <v>0</v>
      </c>
    </row>
    <row r="888" spans="1:8">
      <c r="A888" t="str">
        <f>row__2[[#This Row],[Company_Name]]&amp;" "&amp;row__2[[#This Row],[Year]]</f>
        <v>Entegrus Powerlines Inc. 2017</v>
      </c>
      <c r="B888" t="s">
        <v>473</v>
      </c>
      <c r="C888">
        <v>2017</v>
      </c>
      <c r="D888" t="s">
        <v>8</v>
      </c>
      <c r="E888" t="s">
        <v>26</v>
      </c>
      <c r="F888">
        <v>3682161.11</v>
      </c>
      <c r="G888">
        <v>152138066.18000001</v>
      </c>
      <c r="H888">
        <v>0</v>
      </c>
    </row>
    <row r="889" spans="1:8">
      <c r="A889" t="str">
        <f>row__2[[#This Row],[Company_Name]]&amp;" "&amp;row__2[[#This Row],[Year]]</f>
        <v>Entegrus Powerlines Inc. 2017</v>
      </c>
      <c r="B889" t="s">
        <v>473</v>
      </c>
      <c r="C889">
        <v>2017</v>
      </c>
      <c r="D889" t="s">
        <v>8</v>
      </c>
      <c r="E889" t="s">
        <v>28</v>
      </c>
      <c r="F889">
        <v>5169348.29</v>
      </c>
      <c r="G889">
        <v>553280597.77999997</v>
      </c>
      <c r="H889">
        <v>1474569.23</v>
      </c>
    </row>
    <row r="890" spans="1:8">
      <c r="A890" t="str">
        <f>row__2[[#This Row],[Company_Name]]&amp;" "&amp;row__2[[#This Row],[Year]]</f>
        <v>Entegrus Powerlines Inc. 2017</v>
      </c>
      <c r="B890" t="s">
        <v>473</v>
      </c>
      <c r="C890">
        <v>2017</v>
      </c>
      <c r="D890" t="s">
        <v>8</v>
      </c>
      <c r="E890" t="s">
        <v>30</v>
      </c>
      <c r="F890">
        <v>386268.29</v>
      </c>
      <c r="G890">
        <v>36169526.109999999</v>
      </c>
      <c r="H890">
        <v>180462</v>
      </c>
    </row>
    <row r="891" spans="1:8">
      <c r="A891" t="str">
        <f>row__2[[#This Row],[Company_Name]]&amp;" "&amp;row__2[[#This Row],[Year]]</f>
        <v>Entegrus Powerlines Inc. 2017</v>
      </c>
      <c r="B891" t="s">
        <v>473</v>
      </c>
      <c r="C891">
        <v>2017</v>
      </c>
      <c r="D891" t="s">
        <v>8</v>
      </c>
      <c r="E891" t="s">
        <v>32</v>
      </c>
      <c r="F891">
        <v>15318948.42</v>
      </c>
      <c r="G891">
        <v>387000724.82999998</v>
      </c>
      <c r="H891">
        <v>0</v>
      </c>
    </row>
    <row r="892" spans="1:8">
      <c r="A892" t="str">
        <f>row__2[[#This Row],[Company_Name]]&amp;" "&amp;row__2[[#This Row],[Year]]</f>
        <v>Entegrus Powerlines Inc. 2017</v>
      </c>
      <c r="B892" t="s">
        <v>473</v>
      </c>
      <c r="C892">
        <v>2017</v>
      </c>
      <c r="D892" t="s">
        <v>8</v>
      </c>
      <c r="E892" t="s">
        <v>34</v>
      </c>
      <c r="F892">
        <v>0</v>
      </c>
      <c r="G892">
        <v>0</v>
      </c>
      <c r="H892">
        <v>0</v>
      </c>
    </row>
    <row r="893" spans="1:8">
      <c r="A893" t="str">
        <f>row__2[[#This Row],[Company_Name]]&amp;" "&amp;row__2[[#This Row],[Year]]</f>
        <v>Entegrus Powerlines Inc. 2018</v>
      </c>
      <c r="B893" t="s">
        <v>473</v>
      </c>
      <c r="C893">
        <v>2018</v>
      </c>
      <c r="D893" t="s">
        <v>17</v>
      </c>
      <c r="E893" t="s">
        <v>18</v>
      </c>
      <c r="F893">
        <v>1E-4</v>
      </c>
      <c r="G893">
        <v>13536623</v>
      </c>
      <c r="H893">
        <v>29483</v>
      </c>
    </row>
    <row r="894" spans="1:8">
      <c r="A894" t="str">
        <f>row__2[[#This Row],[Company_Name]]&amp;" "&amp;row__2[[#This Row],[Year]]</f>
        <v>Entegrus Powerlines Inc. 2018</v>
      </c>
      <c r="B894" t="s">
        <v>473</v>
      </c>
      <c r="C894">
        <v>2018</v>
      </c>
      <c r="D894" t="s">
        <v>17</v>
      </c>
      <c r="E894" t="s">
        <v>20</v>
      </c>
      <c r="F894">
        <v>32439.95</v>
      </c>
      <c r="G894">
        <v>420539</v>
      </c>
      <c r="H894">
        <v>1039</v>
      </c>
    </row>
    <row r="895" spans="1:8">
      <c r="A895" t="str">
        <f>row__2[[#This Row],[Company_Name]]&amp;" "&amp;row__2[[#This Row],[Year]]</f>
        <v>Entegrus Powerlines Inc. 2018</v>
      </c>
      <c r="B895" t="s">
        <v>473</v>
      </c>
      <c r="C895">
        <v>2018</v>
      </c>
      <c r="D895" t="s">
        <v>17</v>
      </c>
      <c r="E895" t="s">
        <v>22</v>
      </c>
      <c r="F895">
        <v>411948.12</v>
      </c>
      <c r="G895">
        <v>5551665</v>
      </c>
      <c r="H895">
        <v>15561</v>
      </c>
    </row>
    <row r="896" spans="1:8">
      <c r="A896" t="str">
        <f>row__2[[#This Row],[Company_Name]]&amp;" "&amp;row__2[[#This Row],[Year]]</f>
        <v>Entegrus Powerlines Inc. 2018</v>
      </c>
      <c r="B896" t="s">
        <v>473</v>
      </c>
      <c r="C896">
        <v>2018</v>
      </c>
      <c r="D896" t="s">
        <v>17</v>
      </c>
      <c r="E896" t="s">
        <v>24</v>
      </c>
      <c r="F896">
        <v>27690.41</v>
      </c>
      <c r="G896">
        <v>1344468</v>
      </c>
      <c r="H896">
        <v>0</v>
      </c>
    </row>
    <row r="897" spans="1:8">
      <c r="A897" t="str">
        <f>row__2[[#This Row],[Company_Name]]&amp;" "&amp;row__2[[#This Row],[Year]]</f>
        <v>Entegrus Powerlines Inc. 2018</v>
      </c>
      <c r="B897" t="s">
        <v>473</v>
      </c>
      <c r="C897">
        <v>2018</v>
      </c>
      <c r="D897" t="s">
        <v>8</v>
      </c>
      <c r="E897" t="s">
        <v>26</v>
      </c>
      <c r="F897">
        <v>3847814.46</v>
      </c>
      <c r="G897">
        <v>158043644</v>
      </c>
      <c r="H897">
        <v>0</v>
      </c>
    </row>
    <row r="898" spans="1:8">
      <c r="A898" t="str">
        <f>row__2[[#This Row],[Company_Name]]&amp;" "&amp;row__2[[#This Row],[Year]]</f>
        <v>Entegrus Powerlines Inc. 2018</v>
      </c>
      <c r="B898" t="s">
        <v>473</v>
      </c>
      <c r="C898">
        <v>2018</v>
      </c>
      <c r="D898" t="s">
        <v>8</v>
      </c>
      <c r="E898" t="s">
        <v>28</v>
      </c>
      <c r="F898">
        <v>5618861.9199999999</v>
      </c>
      <c r="G898">
        <v>575545126</v>
      </c>
      <c r="H898">
        <v>1516381</v>
      </c>
    </row>
    <row r="899" spans="1:8">
      <c r="A899" t="str">
        <f>row__2[[#This Row],[Company_Name]]&amp;" "&amp;row__2[[#This Row],[Year]]</f>
        <v>Entegrus Powerlines Inc. 2018</v>
      </c>
      <c r="B899" t="s">
        <v>473</v>
      </c>
      <c r="C899">
        <v>2018</v>
      </c>
      <c r="D899" t="s">
        <v>8</v>
      </c>
      <c r="E899" t="s">
        <v>30</v>
      </c>
      <c r="F899">
        <v>123956.12</v>
      </c>
      <c r="G899">
        <v>39541259</v>
      </c>
      <c r="H899">
        <v>184428</v>
      </c>
    </row>
    <row r="900" spans="1:8">
      <c r="A900" t="str">
        <f>row__2[[#This Row],[Company_Name]]&amp;" "&amp;row__2[[#This Row],[Year]]</f>
        <v>Entegrus Powerlines Inc. 2018</v>
      </c>
      <c r="B900" t="s">
        <v>473</v>
      </c>
      <c r="C900">
        <v>2018</v>
      </c>
      <c r="D900" t="s">
        <v>8</v>
      </c>
      <c r="E900" t="s">
        <v>32</v>
      </c>
      <c r="F900">
        <v>15893287.01</v>
      </c>
      <c r="G900">
        <v>425242691</v>
      </c>
      <c r="H900">
        <v>0</v>
      </c>
    </row>
    <row r="901" spans="1:8">
      <c r="A901" t="str">
        <f>row__2[[#This Row],[Company_Name]]&amp;" "&amp;row__2[[#This Row],[Year]]</f>
        <v>Entegrus Powerlines Inc. 2018</v>
      </c>
      <c r="B901" t="s">
        <v>473</v>
      </c>
      <c r="C901">
        <v>2018</v>
      </c>
      <c r="D901" t="s">
        <v>8</v>
      </c>
      <c r="E901" t="s">
        <v>34</v>
      </c>
      <c r="F901">
        <v>0</v>
      </c>
      <c r="G901">
        <v>0</v>
      </c>
      <c r="H901">
        <v>0</v>
      </c>
    </row>
    <row r="902" spans="1:8">
      <c r="A902" t="str">
        <f>row__2[[#This Row],[Company_Name]]&amp;" "&amp;row__2[[#This Row],[Year]]</f>
        <v>Entegrus Powerlines Inc. 2019</v>
      </c>
      <c r="B902" t="s">
        <v>473</v>
      </c>
      <c r="C902">
        <v>2019</v>
      </c>
      <c r="D902" t="s">
        <v>17</v>
      </c>
      <c r="E902" t="s">
        <v>18</v>
      </c>
      <c r="F902">
        <v>1604.32</v>
      </c>
      <c r="G902">
        <v>4231111</v>
      </c>
      <c r="H902">
        <v>9083</v>
      </c>
    </row>
    <row r="903" spans="1:8">
      <c r="A903" t="str">
        <f>row__2[[#This Row],[Company_Name]]&amp;" "&amp;row__2[[#This Row],[Year]]</f>
        <v>Entegrus Powerlines Inc. 2019</v>
      </c>
      <c r="B903" t="s">
        <v>473</v>
      </c>
      <c r="C903">
        <v>2019</v>
      </c>
      <c r="D903" t="s">
        <v>17</v>
      </c>
      <c r="E903" t="s">
        <v>20</v>
      </c>
      <c r="F903">
        <v>33073.370000000003</v>
      </c>
      <c r="G903">
        <v>423572</v>
      </c>
      <c r="H903">
        <v>1062</v>
      </c>
    </row>
    <row r="904" spans="1:8">
      <c r="A904" t="str">
        <f>row__2[[#This Row],[Company_Name]]&amp;" "&amp;row__2[[#This Row],[Year]]</f>
        <v>Entegrus Powerlines Inc. 2019</v>
      </c>
      <c r="B904" t="s">
        <v>473</v>
      </c>
      <c r="C904">
        <v>2019</v>
      </c>
      <c r="D904" t="s">
        <v>17</v>
      </c>
      <c r="E904" t="s">
        <v>22</v>
      </c>
      <c r="F904">
        <v>417962.97</v>
      </c>
      <c r="G904">
        <v>5300509</v>
      </c>
      <c r="H904">
        <v>15393</v>
      </c>
    </row>
    <row r="905" spans="1:8">
      <c r="A905" t="str">
        <f>row__2[[#This Row],[Company_Name]]&amp;" "&amp;row__2[[#This Row],[Year]]</f>
        <v>Entegrus Powerlines Inc. 2019</v>
      </c>
      <c r="B905" t="s">
        <v>473</v>
      </c>
      <c r="C905">
        <v>2019</v>
      </c>
      <c r="D905" t="s">
        <v>17</v>
      </c>
      <c r="E905" t="s">
        <v>24</v>
      </c>
      <c r="F905">
        <v>28617.3</v>
      </c>
      <c r="G905">
        <v>1276935</v>
      </c>
      <c r="H905">
        <v>0</v>
      </c>
    </row>
    <row r="906" spans="1:8">
      <c r="A906" t="str">
        <f>row__2[[#This Row],[Company_Name]]&amp;" "&amp;row__2[[#This Row],[Year]]</f>
        <v>Entegrus Powerlines Inc. 2019</v>
      </c>
      <c r="B906" t="s">
        <v>473</v>
      </c>
      <c r="C906">
        <v>2019</v>
      </c>
      <c r="D906" t="s">
        <v>8</v>
      </c>
      <c r="E906" t="s">
        <v>26</v>
      </c>
      <c r="F906">
        <v>3772039.38</v>
      </c>
      <c r="G906">
        <v>153655138</v>
      </c>
      <c r="H906">
        <v>0</v>
      </c>
    </row>
    <row r="907" spans="1:8">
      <c r="A907" t="str">
        <f>row__2[[#This Row],[Company_Name]]&amp;" "&amp;row__2[[#This Row],[Year]]</f>
        <v>Entegrus Powerlines Inc. 2019</v>
      </c>
      <c r="B907" t="s">
        <v>473</v>
      </c>
      <c r="C907">
        <v>2019</v>
      </c>
      <c r="D907" t="s">
        <v>8</v>
      </c>
      <c r="E907" t="s">
        <v>28</v>
      </c>
      <c r="F907">
        <v>5704413.4299999997</v>
      </c>
      <c r="G907">
        <v>572133465</v>
      </c>
      <c r="H907">
        <v>1513722</v>
      </c>
    </row>
    <row r="908" spans="1:8">
      <c r="A908" t="str">
        <f>row__2[[#This Row],[Company_Name]]&amp;" "&amp;row__2[[#This Row],[Year]]</f>
        <v>Entegrus Powerlines Inc. 2019</v>
      </c>
      <c r="B908" t="s">
        <v>473</v>
      </c>
      <c r="C908">
        <v>2019</v>
      </c>
      <c r="D908" t="s">
        <v>8</v>
      </c>
      <c r="E908" t="s">
        <v>30</v>
      </c>
      <c r="F908">
        <v>132393.63</v>
      </c>
      <c r="G908">
        <v>40289413</v>
      </c>
      <c r="H908">
        <v>117593</v>
      </c>
    </row>
    <row r="909" spans="1:8">
      <c r="A909" t="str">
        <f>row__2[[#This Row],[Company_Name]]&amp;" "&amp;row__2[[#This Row],[Year]]</f>
        <v>Entegrus Powerlines Inc. 2019</v>
      </c>
      <c r="B909" t="s">
        <v>473</v>
      </c>
      <c r="C909">
        <v>2019</v>
      </c>
      <c r="D909" t="s">
        <v>8</v>
      </c>
      <c r="E909" t="s">
        <v>32</v>
      </c>
      <c r="F909">
        <v>16015566.300000001</v>
      </c>
      <c r="G909">
        <v>411936660</v>
      </c>
      <c r="H909">
        <v>0</v>
      </c>
    </row>
    <row r="910" spans="1:8">
      <c r="A910" t="str">
        <f>row__2[[#This Row],[Company_Name]]&amp;" "&amp;row__2[[#This Row],[Year]]</f>
        <v>Entegrus Powerlines Inc. 2019</v>
      </c>
      <c r="B910" t="s">
        <v>473</v>
      </c>
      <c r="C910">
        <v>2019</v>
      </c>
      <c r="D910" t="s">
        <v>8</v>
      </c>
      <c r="E910" t="s">
        <v>34</v>
      </c>
      <c r="F910">
        <v>0</v>
      </c>
      <c r="G910">
        <v>0</v>
      </c>
      <c r="H910">
        <v>0</v>
      </c>
    </row>
    <row r="911" spans="1:8">
      <c r="A911" t="str">
        <f>row__2[[#This Row],[Company_Name]]&amp;" "&amp;row__2[[#This Row],[Year]]</f>
        <v>Entegrus Powerlines Inc. 2020</v>
      </c>
      <c r="B911" t="s">
        <v>473</v>
      </c>
      <c r="C911">
        <v>2020</v>
      </c>
      <c r="D911" t="s">
        <v>17</v>
      </c>
      <c r="E911" t="s">
        <v>18</v>
      </c>
      <c r="F911">
        <v>1604.32</v>
      </c>
      <c r="G911">
        <v>3559120</v>
      </c>
      <c r="H911">
        <v>11728</v>
      </c>
    </row>
    <row r="912" spans="1:8">
      <c r="A912" t="str">
        <f>row__2[[#This Row],[Company_Name]]&amp;" "&amp;row__2[[#This Row],[Year]]</f>
        <v>Entegrus Powerlines Inc. 2020</v>
      </c>
      <c r="B912" t="s">
        <v>473</v>
      </c>
      <c r="C912">
        <v>2020</v>
      </c>
      <c r="D912" t="s">
        <v>17</v>
      </c>
      <c r="E912" t="s">
        <v>20</v>
      </c>
      <c r="F912">
        <v>33467.56</v>
      </c>
      <c r="G912">
        <v>461598</v>
      </c>
      <c r="H912">
        <v>1023</v>
      </c>
    </row>
    <row r="913" spans="1:8">
      <c r="A913" t="str">
        <f>row__2[[#This Row],[Company_Name]]&amp;" "&amp;row__2[[#This Row],[Year]]</f>
        <v>Entegrus Powerlines Inc. 2020</v>
      </c>
      <c r="B913" t="s">
        <v>473</v>
      </c>
      <c r="C913">
        <v>2020</v>
      </c>
      <c r="D913" t="s">
        <v>17</v>
      </c>
      <c r="E913" t="s">
        <v>22</v>
      </c>
      <c r="F913">
        <v>427057.88</v>
      </c>
      <c r="G913">
        <v>5337821</v>
      </c>
      <c r="H913">
        <v>15438</v>
      </c>
    </row>
    <row r="914" spans="1:8">
      <c r="A914" t="str">
        <f>row__2[[#This Row],[Company_Name]]&amp;" "&amp;row__2[[#This Row],[Year]]</f>
        <v>Entegrus Powerlines Inc. 2020</v>
      </c>
      <c r="B914" t="s">
        <v>473</v>
      </c>
      <c r="C914">
        <v>2020</v>
      </c>
      <c r="D914" t="s">
        <v>17</v>
      </c>
      <c r="E914" t="s">
        <v>24</v>
      </c>
      <c r="F914">
        <v>28845.47</v>
      </c>
      <c r="G914">
        <v>1272419</v>
      </c>
      <c r="H914">
        <v>0</v>
      </c>
    </row>
    <row r="915" spans="1:8">
      <c r="A915" t="str">
        <f>row__2[[#This Row],[Company_Name]]&amp;" "&amp;row__2[[#This Row],[Year]]</f>
        <v>Entegrus Powerlines Inc. 2020</v>
      </c>
      <c r="B915" t="s">
        <v>473</v>
      </c>
      <c r="C915">
        <v>2020</v>
      </c>
      <c r="D915" t="s">
        <v>8</v>
      </c>
      <c r="E915" t="s">
        <v>26</v>
      </c>
      <c r="F915">
        <v>3539050.91</v>
      </c>
      <c r="G915">
        <v>143543988</v>
      </c>
      <c r="H915">
        <v>0</v>
      </c>
    </row>
    <row r="916" spans="1:8">
      <c r="A916" t="str">
        <f>row__2[[#This Row],[Company_Name]]&amp;" "&amp;row__2[[#This Row],[Year]]</f>
        <v>Entegrus Powerlines Inc. 2020</v>
      </c>
      <c r="B916" t="s">
        <v>473</v>
      </c>
      <c r="C916">
        <v>2020</v>
      </c>
      <c r="D916" t="s">
        <v>8</v>
      </c>
      <c r="E916" t="s">
        <v>28</v>
      </c>
      <c r="F916">
        <v>5797578.1299999999</v>
      </c>
      <c r="G916">
        <v>543330885</v>
      </c>
      <c r="H916">
        <v>1482125</v>
      </c>
    </row>
    <row r="917" spans="1:8">
      <c r="A917" t="str">
        <f>row__2[[#This Row],[Company_Name]]&amp;" "&amp;row__2[[#This Row],[Year]]</f>
        <v>Entegrus Powerlines Inc. 2020</v>
      </c>
      <c r="B917" t="s">
        <v>473</v>
      </c>
      <c r="C917">
        <v>2020</v>
      </c>
      <c r="D917" t="s">
        <v>8</v>
      </c>
      <c r="E917" t="s">
        <v>30</v>
      </c>
      <c r="F917">
        <v>121190.1</v>
      </c>
      <c r="G917">
        <v>37618741</v>
      </c>
      <c r="H917">
        <v>109366</v>
      </c>
    </row>
    <row r="918" spans="1:8">
      <c r="A918" t="str">
        <f>row__2[[#This Row],[Company_Name]]&amp;" "&amp;row__2[[#This Row],[Year]]</f>
        <v>Entegrus Powerlines Inc. 2020</v>
      </c>
      <c r="B918" t="s">
        <v>473</v>
      </c>
      <c r="C918">
        <v>2020</v>
      </c>
      <c r="D918" t="s">
        <v>8</v>
      </c>
      <c r="E918" t="s">
        <v>32</v>
      </c>
      <c r="F918">
        <v>16417011.5</v>
      </c>
      <c r="G918">
        <v>439168361</v>
      </c>
      <c r="H918">
        <v>0</v>
      </c>
    </row>
    <row r="919" spans="1:8">
      <c r="A919" t="str">
        <f>row__2[[#This Row],[Company_Name]]&amp;" "&amp;row__2[[#This Row],[Year]]</f>
        <v>Entegrus Powerlines Inc. 2020</v>
      </c>
      <c r="B919" t="s">
        <v>473</v>
      </c>
      <c r="C919">
        <v>2020</v>
      </c>
      <c r="D919" t="s">
        <v>8</v>
      </c>
      <c r="E919" t="s">
        <v>34</v>
      </c>
      <c r="F919">
        <v>0</v>
      </c>
      <c r="G919">
        <v>0</v>
      </c>
      <c r="H919">
        <v>0</v>
      </c>
    </row>
    <row r="920" spans="1:8">
      <c r="A920" t="str">
        <f>row__2[[#This Row],[Company_Name]]&amp;" "&amp;row__2[[#This Row],[Year]]</f>
        <v>Entegrus Powerlines Inc. 2021</v>
      </c>
      <c r="B920" t="s">
        <v>473</v>
      </c>
      <c r="C920">
        <v>2021</v>
      </c>
      <c r="D920" t="s">
        <v>17</v>
      </c>
      <c r="E920" t="s">
        <v>18</v>
      </c>
      <c r="F920">
        <v>1604.32</v>
      </c>
      <c r="G920">
        <v>1688560</v>
      </c>
      <c r="H920">
        <v>11728</v>
      </c>
    </row>
    <row r="921" spans="1:8">
      <c r="A921" t="str">
        <f>row__2[[#This Row],[Company_Name]]&amp;" "&amp;row__2[[#This Row],[Year]]</f>
        <v>Entegrus Powerlines Inc. 2021</v>
      </c>
      <c r="B921" t="s">
        <v>473</v>
      </c>
      <c r="C921">
        <v>2021</v>
      </c>
      <c r="D921" t="s">
        <v>17</v>
      </c>
      <c r="E921" t="s">
        <v>20</v>
      </c>
      <c r="F921">
        <v>440738.76</v>
      </c>
      <c r="G921">
        <v>357348</v>
      </c>
      <c r="H921">
        <v>860</v>
      </c>
    </row>
    <row r="922" spans="1:8">
      <c r="A922" t="str">
        <f>row__2[[#This Row],[Company_Name]]&amp;" "&amp;row__2[[#This Row],[Year]]</f>
        <v>Entegrus Powerlines Inc. 2021</v>
      </c>
      <c r="B922" t="s">
        <v>473</v>
      </c>
      <c r="C922">
        <v>2021</v>
      </c>
      <c r="D922" t="s">
        <v>17</v>
      </c>
      <c r="E922" t="s">
        <v>22</v>
      </c>
      <c r="F922">
        <v>30600.1</v>
      </c>
      <c r="G922">
        <v>5360221</v>
      </c>
      <c r="H922">
        <v>15533</v>
      </c>
    </row>
    <row r="923" spans="1:8">
      <c r="A923" t="str">
        <f>row__2[[#This Row],[Company_Name]]&amp;" "&amp;row__2[[#This Row],[Year]]</f>
        <v>Entegrus Powerlines Inc. 2021</v>
      </c>
      <c r="B923" t="s">
        <v>473</v>
      </c>
      <c r="C923">
        <v>2021</v>
      </c>
      <c r="D923" t="s">
        <v>17</v>
      </c>
      <c r="E923" t="s">
        <v>24</v>
      </c>
      <c r="F923">
        <v>28648.84</v>
      </c>
      <c r="G923">
        <v>1247052</v>
      </c>
      <c r="H923">
        <v>0</v>
      </c>
    </row>
    <row r="924" spans="1:8">
      <c r="A924" t="str">
        <f>row__2[[#This Row],[Company_Name]]&amp;" "&amp;row__2[[#This Row],[Year]]</f>
        <v>Entegrus Powerlines Inc. 2021</v>
      </c>
      <c r="B924" t="s">
        <v>473</v>
      </c>
      <c r="C924">
        <v>2021</v>
      </c>
      <c r="D924" t="s">
        <v>8</v>
      </c>
      <c r="E924" t="s">
        <v>26</v>
      </c>
      <c r="F924">
        <v>4103361</v>
      </c>
      <c r="G924">
        <v>153599300</v>
      </c>
      <c r="H924">
        <v>0</v>
      </c>
    </row>
    <row r="925" spans="1:8">
      <c r="A925" t="str">
        <f>row__2[[#This Row],[Company_Name]]&amp;" "&amp;row__2[[#This Row],[Year]]</f>
        <v>Entegrus Powerlines Inc. 2021</v>
      </c>
      <c r="B925" t="s">
        <v>473</v>
      </c>
      <c r="C925">
        <v>2021</v>
      </c>
      <c r="D925" t="s">
        <v>8</v>
      </c>
      <c r="E925" t="s">
        <v>28</v>
      </c>
      <c r="F925">
        <v>6139964.5800000001</v>
      </c>
      <c r="G925">
        <v>563226111</v>
      </c>
      <c r="H925">
        <v>1470717</v>
      </c>
    </row>
    <row r="926" spans="1:8">
      <c r="A926" t="str">
        <f>row__2[[#This Row],[Company_Name]]&amp;" "&amp;row__2[[#This Row],[Year]]</f>
        <v>Entegrus Powerlines Inc. 2021</v>
      </c>
      <c r="B926" t="s">
        <v>473</v>
      </c>
      <c r="C926">
        <v>2021</v>
      </c>
      <c r="D926" t="s">
        <v>8</v>
      </c>
      <c r="E926" t="s">
        <v>30</v>
      </c>
      <c r="F926">
        <v>126875.77</v>
      </c>
      <c r="G926">
        <v>39779688</v>
      </c>
      <c r="H926">
        <v>108012</v>
      </c>
    </row>
    <row r="927" spans="1:8">
      <c r="A927" t="str">
        <f>row__2[[#This Row],[Company_Name]]&amp;" "&amp;row__2[[#This Row],[Year]]</f>
        <v>Entegrus Powerlines Inc. 2021</v>
      </c>
      <c r="B927" t="s">
        <v>473</v>
      </c>
      <c r="C927">
        <v>2021</v>
      </c>
      <c r="D927" t="s">
        <v>8</v>
      </c>
      <c r="E927" t="s">
        <v>32</v>
      </c>
      <c r="F927">
        <v>16830165.010000002</v>
      </c>
      <c r="G927">
        <v>447806289</v>
      </c>
      <c r="H927">
        <v>0</v>
      </c>
    </row>
    <row r="928" spans="1:8">
      <c r="A928" t="str">
        <f>row__2[[#This Row],[Company_Name]]&amp;" "&amp;row__2[[#This Row],[Year]]</f>
        <v>Entegrus Powerlines Inc. 2021</v>
      </c>
      <c r="B928" t="s">
        <v>473</v>
      </c>
      <c r="C928">
        <v>2021</v>
      </c>
      <c r="D928" t="s">
        <v>8</v>
      </c>
      <c r="E928" t="s">
        <v>34</v>
      </c>
      <c r="F928">
        <v>0</v>
      </c>
      <c r="G928">
        <v>0</v>
      </c>
      <c r="H928">
        <v>0</v>
      </c>
    </row>
    <row r="929" spans="1:8">
      <c r="A929" t="str">
        <f>row__2[[#This Row],[Company_Name]]&amp;" "&amp;row__2[[#This Row],[Year]]</f>
        <v>Entegrus Powerlines Inc. 2022</v>
      </c>
      <c r="B929" t="s">
        <v>473</v>
      </c>
      <c r="C929">
        <v>2022</v>
      </c>
      <c r="D929" t="s">
        <v>17</v>
      </c>
      <c r="E929" t="s">
        <v>18</v>
      </c>
      <c r="F929">
        <v>0.01</v>
      </c>
      <c r="G929">
        <v>0.01</v>
      </c>
      <c r="H929">
        <v>0.01</v>
      </c>
    </row>
    <row r="930" spans="1:8">
      <c r="A930" t="str">
        <f>row__2[[#This Row],[Company_Name]]&amp;" "&amp;row__2[[#This Row],[Year]]</f>
        <v>Entegrus Powerlines Inc. 2022</v>
      </c>
      <c r="B930" t="s">
        <v>473</v>
      </c>
      <c r="C930">
        <v>2022</v>
      </c>
      <c r="D930" t="s">
        <v>17</v>
      </c>
      <c r="E930" t="s">
        <v>20</v>
      </c>
      <c r="F930">
        <v>31690.38</v>
      </c>
      <c r="G930">
        <v>378835</v>
      </c>
      <c r="H930">
        <v>912</v>
      </c>
    </row>
    <row r="931" spans="1:8">
      <c r="A931" t="str">
        <f>row__2[[#This Row],[Company_Name]]&amp;" "&amp;row__2[[#This Row],[Year]]</f>
        <v>Entegrus Powerlines Inc. 2022</v>
      </c>
      <c r="B931" t="s">
        <v>473</v>
      </c>
      <c r="C931">
        <v>2022</v>
      </c>
      <c r="D931" t="s">
        <v>17</v>
      </c>
      <c r="E931" t="s">
        <v>22</v>
      </c>
      <c r="F931">
        <v>459048.99</v>
      </c>
      <c r="G931">
        <v>5385057</v>
      </c>
      <c r="H931">
        <v>15621</v>
      </c>
    </row>
    <row r="932" spans="1:8">
      <c r="A932" t="str">
        <f>row__2[[#This Row],[Company_Name]]&amp;" "&amp;row__2[[#This Row],[Year]]</f>
        <v>Entegrus Powerlines Inc. 2022</v>
      </c>
      <c r="B932" t="s">
        <v>473</v>
      </c>
      <c r="C932">
        <v>2022</v>
      </c>
      <c r="D932" t="s">
        <v>17</v>
      </c>
      <c r="E932" t="s">
        <v>24</v>
      </c>
      <c r="F932">
        <v>29500.81</v>
      </c>
      <c r="G932">
        <v>1247677</v>
      </c>
      <c r="H932">
        <v>0</v>
      </c>
    </row>
    <row r="933" spans="1:8">
      <c r="A933" t="str">
        <f>row__2[[#This Row],[Company_Name]]&amp;" "&amp;row__2[[#This Row],[Year]]</f>
        <v>Entegrus Powerlines Inc. 2022</v>
      </c>
      <c r="B933" t="s">
        <v>473</v>
      </c>
      <c r="C933">
        <v>2022</v>
      </c>
      <c r="D933" t="s">
        <v>8</v>
      </c>
      <c r="E933" t="s">
        <v>26</v>
      </c>
      <c r="F933">
        <v>4106503.6</v>
      </c>
      <c r="G933">
        <v>158958811</v>
      </c>
      <c r="H933">
        <v>0</v>
      </c>
    </row>
    <row r="934" spans="1:8">
      <c r="A934" t="str">
        <f>row__2[[#This Row],[Company_Name]]&amp;" "&amp;row__2[[#This Row],[Year]]</f>
        <v>Entegrus Powerlines Inc. 2022</v>
      </c>
      <c r="B934" t="s">
        <v>473</v>
      </c>
      <c r="C934">
        <v>2022</v>
      </c>
      <c r="D934" t="s">
        <v>8</v>
      </c>
      <c r="E934" t="s">
        <v>28</v>
      </c>
      <c r="F934">
        <v>6144705.9900000002</v>
      </c>
      <c r="G934">
        <v>554186487</v>
      </c>
      <c r="H934">
        <v>1477452</v>
      </c>
    </row>
    <row r="935" spans="1:8">
      <c r="A935" t="str">
        <f>row__2[[#This Row],[Company_Name]]&amp;" "&amp;row__2[[#This Row],[Year]]</f>
        <v>Entegrus Powerlines Inc. 2022</v>
      </c>
      <c r="B935" t="s">
        <v>473</v>
      </c>
      <c r="C935">
        <v>2022</v>
      </c>
      <c r="D935" t="s">
        <v>8</v>
      </c>
      <c r="E935" t="s">
        <v>30</v>
      </c>
      <c r="F935">
        <v>306406.90999999997</v>
      </c>
      <c r="G935">
        <v>80714437</v>
      </c>
      <c r="H935">
        <v>179124</v>
      </c>
    </row>
    <row r="936" spans="1:8">
      <c r="A936" t="str">
        <f>row__2[[#This Row],[Company_Name]]&amp;" "&amp;row__2[[#This Row],[Year]]</f>
        <v>Entegrus Powerlines Inc. 2022</v>
      </c>
      <c r="B936" t="s">
        <v>473</v>
      </c>
      <c r="C936">
        <v>2022</v>
      </c>
      <c r="D936" t="s">
        <v>8</v>
      </c>
      <c r="E936" t="s">
        <v>32</v>
      </c>
      <c r="F936">
        <v>17849718.379999999</v>
      </c>
      <c r="G936">
        <v>447775678</v>
      </c>
      <c r="H936">
        <v>0</v>
      </c>
    </row>
    <row r="937" spans="1:8">
      <c r="A937" t="str">
        <f>row__2[[#This Row],[Company_Name]]&amp;" "&amp;row__2[[#This Row],[Year]]</f>
        <v>Entegrus Powerlines Inc. 2022</v>
      </c>
      <c r="B937" t="s">
        <v>473</v>
      </c>
      <c r="C937">
        <v>2022</v>
      </c>
      <c r="D937" t="s">
        <v>8</v>
      </c>
      <c r="E937" t="s">
        <v>34</v>
      </c>
      <c r="F937">
        <v>0</v>
      </c>
      <c r="G937">
        <v>0</v>
      </c>
      <c r="H937">
        <v>0</v>
      </c>
    </row>
    <row r="938" spans="1:8">
      <c r="A938" t="str">
        <f>row__2[[#This Row],[Company_Name]]&amp;" "&amp;row__2[[#This Row],[Year]]</f>
        <v>ENWIN Utilities Ltd. 2015</v>
      </c>
      <c r="B938" t="s">
        <v>474</v>
      </c>
      <c r="C938">
        <v>2015</v>
      </c>
      <c r="D938" t="s">
        <v>17</v>
      </c>
      <c r="E938" t="s">
        <v>18</v>
      </c>
      <c r="F938">
        <v>0</v>
      </c>
      <c r="G938">
        <v>0</v>
      </c>
      <c r="H938">
        <v>0</v>
      </c>
    </row>
    <row r="939" spans="1:8">
      <c r="A939" t="str">
        <f>row__2[[#This Row],[Company_Name]]&amp;" "&amp;row__2[[#This Row],[Year]]</f>
        <v>ENWIN Utilities Ltd. 2015</v>
      </c>
      <c r="B939" t="s">
        <v>474</v>
      </c>
      <c r="C939">
        <v>2015</v>
      </c>
      <c r="D939" t="s">
        <v>17</v>
      </c>
      <c r="E939" t="s">
        <v>20</v>
      </c>
      <c r="F939">
        <v>88805.6</v>
      </c>
      <c r="G939">
        <v>881726.64</v>
      </c>
      <c r="H939">
        <v>2450.64</v>
      </c>
    </row>
    <row r="940" spans="1:8">
      <c r="A940" t="str">
        <f>row__2[[#This Row],[Company_Name]]&amp;" "&amp;row__2[[#This Row],[Year]]</f>
        <v>ENWIN Utilities Ltd. 2015</v>
      </c>
      <c r="B940" t="s">
        <v>474</v>
      </c>
      <c r="C940">
        <v>2015</v>
      </c>
      <c r="D940" t="s">
        <v>17</v>
      </c>
      <c r="E940" t="s">
        <v>22</v>
      </c>
      <c r="F940">
        <v>1638299.48</v>
      </c>
      <c r="G940">
        <v>17162407.530000001</v>
      </c>
      <c r="H940">
        <v>49145.37</v>
      </c>
    </row>
    <row r="941" spans="1:8">
      <c r="A941" t="str">
        <f>row__2[[#This Row],[Company_Name]]&amp;" "&amp;row__2[[#This Row],[Year]]</f>
        <v>ENWIN Utilities Ltd. 2015</v>
      </c>
      <c r="B941" t="s">
        <v>474</v>
      </c>
      <c r="C941">
        <v>2015</v>
      </c>
      <c r="D941" t="s">
        <v>17</v>
      </c>
      <c r="E941" t="s">
        <v>24</v>
      </c>
      <c r="F941">
        <v>106870.95</v>
      </c>
      <c r="G941">
        <v>2293803</v>
      </c>
      <c r="H941">
        <v>0</v>
      </c>
    </row>
    <row r="942" spans="1:8">
      <c r="A942" t="str">
        <f>row__2[[#This Row],[Company_Name]]&amp;" "&amp;row__2[[#This Row],[Year]]</f>
        <v>ENWIN Utilities Ltd. 2015</v>
      </c>
      <c r="B942" t="s">
        <v>474</v>
      </c>
      <c r="C942">
        <v>2015</v>
      </c>
      <c r="D942" t="s">
        <v>8</v>
      </c>
      <c r="E942" t="s">
        <v>26</v>
      </c>
      <c r="F942">
        <v>6144115.7999999998</v>
      </c>
      <c r="G942">
        <v>209121213.93000001</v>
      </c>
      <c r="H942">
        <v>0</v>
      </c>
    </row>
    <row r="943" spans="1:8">
      <c r="A943" t="str">
        <f>row__2[[#This Row],[Company_Name]]&amp;" "&amp;row__2[[#This Row],[Year]]</f>
        <v>ENWIN Utilities Ltd. 2015</v>
      </c>
      <c r="B943" t="s">
        <v>474</v>
      </c>
      <c r="C943">
        <v>2015</v>
      </c>
      <c r="D943" t="s">
        <v>8</v>
      </c>
      <c r="E943" t="s">
        <v>28</v>
      </c>
      <c r="F943">
        <v>12902346.23</v>
      </c>
      <c r="G943">
        <v>987569558.55999994</v>
      </c>
      <c r="H943">
        <v>2541640.02</v>
      </c>
    </row>
    <row r="944" spans="1:8">
      <c r="A944" t="str">
        <f>row__2[[#This Row],[Company_Name]]&amp;" "&amp;row__2[[#This Row],[Year]]</f>
        <v>ENWIN Utilities Ltd. 2015</v>
      </c>
      <c r="B944" t="s">
        <v>474</v>
      </c>
      <c r="C944">
        <v>2015</v>
      </c>
      <c r="D944" t="s">
        <v>8</v>
      </c>
      <c r="E944" t="s">
        <v>30</v>
      </c>
      <c r="F944">
        <v>4474111.3499999996</v>
      </c>
      <c r="G944">
        <v>589449833.94000006</v>
      </c>
      <c r="H944">
        <v>1129889.27</v>
      </c>
    </row>
    <row r="945" spans="1:8">
      <c r="A945" t="str">
        <f>row__2[[#This Row],[Company_Name]]&amp;" "&amp;row__2[[#This Row],[Year]]</f>
        <v>ENWIN Utilities Ltd. 2015</v>
      </c>
      <c r="B945" t="s">
        <v>474</v>
      </c>
      <c r="C945">
        <v>2015</v>
      </c>
      <c r="D945" t="s">
        <v>8</v>
      </c>
      <c r="E945" t="s">
        <v>32</v>
      </c>
      <c r="F945">
        <v>23014728.260000002</v>
      </c>
      <c r="G945">
        <v>598907059.09000003</v>
      </c>
      <c r="H945">
        <v>0</v>
      </c>
    </row>
    <row r="946" spans="1:8">
      <c r="A946" t="str">
        <f>row__2[[#This Row],[Company_Name]]&amp;" "&amp;row__2[[#This Row],[Year]]</f>
        <v>ENWIN Utilities Ltd. 2015</v>
      </c>
      <c r="B946" t="s">
        <v>474</v>
      </c>
      <c r="C946">
        <v>2015</v>
      </c>
      <c r="D946" t="s">
        <v>8</v>
      </c>
      <c r="E946" t="s">
        <v>34</v>
      </c>
      <c r="F946">
        <v>0</v>
      </c>
      <c r="G946">
        <v>0</v>
      </c>
      <c r="H946">
        <v>0</v>
      </c>
    </row>
    <row r="947" spans="1:8">
      <c r="A947" t="str">
        <f>row__2[[#This Row],[Company_Name]]&amp;" "&amp;row__2[[#This Row],[Year]]</f>
        <v>ENWIN Utilities Ltd. 2016</v>
      </c>
      <c r="B947" t="s">
        <v>474</v>
      </c>
      <c r="C947">
        <v>2016</v>
      </c>
      <c r="D947" t="s">
        <v>17</v>
      </c>
      <c r="E947" t="s">
        <v>18</v>
      </c>
      <c r="F947">
        <v>0</v>
      </c>
      <c r="G947">
        <v>0</v>
      </c>
      <c r="H947">
        <v>0</v>
      </c>
    </row>
    <row r="948" spans="1:8">
      <c r="A948" t="str">
        <f>row__2[[#This Row],[Company_Name]]&amp;" "&amp;row__2[[#This Row],[Year]]</f>
        <v>ENWIN Utilities Ltd. 2016</v>
      </c>
      <c r="B948" t="s">
        <v>474</v>
      </c>
      <c r="C948">
        <v>2016</v>
      </c>
      <c r="D948" t="s">
        <v>17</v>
      </c>
      <c r="E948" t="s">
        <v>20</v>
      </c>
      <c r="F948">
        <v>86676.67</v>
      </c>
      <c r="G948">
        <v>851264.4</v>
      </c>
      <c r="H948">
        <v>2369.6999999999998</v>
      </c>
    </row>
    <row r="949" spans="1:8">
      <c r="A949" t="str">
        <f>row__2[[#This Row],[Company_Name]]&amp;" "&amp;row__2[[#This Row],[Year]]</f>
        <v>ENWIN Utilities Ltd. 2016</v>
      </c>
      <c r="B949" t="s">
        <v>474</v>
      </c>
      <c r="C949">
        <v>2016</v>
      </c>
      <c r="D949" t="s">
        <v>17</v>
      </c>
      <c r="E949" t="s">
        <v>22</v>
      </c>
      <c r="F949">
        <v>1651186.93</v>
      </c>
      <c r="G949">
        <v>14655212.35</v>
      </c>
      <c r="H949">
        <v>43202.96</v>
      </c>
    </row>
    <row r="950" spans="1:8">
      <c r="A950" t="str">
        <f>row__2[[#This Row],[Company_Name]]&amp;" "&amp;row__2[[#This Row],[Year]]</f>
        <v>ENWIN Utilities Ltd. 2016</v>
      </c>
      <c r="B950" t="s">
        <v>474</v>
      </c>
      <c r="C950">
        <v>2016</v>
      </c>
      <c r="D950" t="s">
        <v>17</v>
      </c>
      <c r="E950" t="s">
        <v>24</v>
      </c>
      <c r="F950">
        <v>90362.6</v>
      </c>
      <c r="G950">
        <v>2415557</v>
      </c>
      <c r="H950">
        <v>0</v>
      </c>
    </row>
    <row r="951" spans="1:8">
      <c r="A951" t="str">
        <f>row__2[[#This Row],[Company_Name]]&amp;" "&amp;row__2[[#This Row],[Year]]</f>
        <v>ENWIN Utilities Ltd. 2016</v>
      </c>
      <c r="B951" t="s">
        <v>474</v>
      </c>
      <c r="C951">
        <v>2016</v>
      </c>
      <c r="D951" t="s">
        <v>8</v>
      </c>
      <c r="E951" t="s">
        <v>26</v>
      </c>
      <c r="F951">
        <v>6348449.7400000002</v>
      </c>
      <c r="G951">
        <v>206455878.16999999</v>
      </c>
      <c r="H951">
        <v>0</v>
      </c>
    </row>
    <row r="952" spans="1:8">
      <c r="A952" t="str">
        <f>row__2[[#This Row],[Company_Name]]&amp;" "&amp;row__2[[#This Row],[Year]]</f>
        <v>ENWIN Utilities Ltd. 2016</v>
      </c>
      <c r="B952" t="s">
        <v>474</v>
      </c>
      <c r="C952">
        <v>2016</v>
      </c>
      <c r="D952" t="s">
        <v>8</v>
      </c>
      <c r="E952" t="s">
        <v>28</v>
      </c>
      <c r="F952">
        <v>14271990.880000001</v>
      </c>
      <c r="G952">
        <v>994817639.63999999</v>
      </c>
      <c r="H952">
        <v>2567200.2200000002</v>
      </c>
    </row>
    <row r="953" spans="1:8">
      <c r="A953" t="str">
        <f>row__2[[#This Row],[Company_Name]]&amp;" "&amp;row__2[[#This Row],[Year]]</f>
        <v>ENWIN Utilities Ltd. 2016</v>
      </c>
      <c r="B953" t="s">
        <v>474</v>
      </c>
      <c r="C953">
        <v>2016</v>
      </c>
      <c r="D953" t="s">
        <v>8</v>
      </c>
      <c r="E953" t="s">
        <v>30</v>
      </c>
      <c r="F953">
        <v>5058964.2</v>
      </c>
      <c r="G953">
        <v>626560046.88999999</v>
      </c>
      <c r="H953">
        <v>1167356.5</v>
      </c>
    </row>
    <row r="954" spans="1:8">
      <c r="A954" t="str">
        <f>row__2[[#This Row],[Company_Name]]&amp;" "&amp;row__2[[#This Row],[Year]]</f>
        <v>ENWIN Utilities Ltd. 2016</v>
      </c>
      <c r="B954" t="s">
        <v>474</v>
      </c>
      <c r="C954">
        <v>2016</v>
      </c>
      <c r="D954" t="s">
        <v>8</v>
      </c>
      <c r="E954" t="s">
        <v>32</v>
      </c>
      <c r="F954">
        <v>24593913.219999999</v>
      </c>
      <c r="G954">
        <v>613583704.90999997</v>
      </c>
      <c r="H954">
        <v>0</v>
      </c>
    </row>
    <row r="955" spans="1:8">
      <c r="A955" t="str">
        <f>row__2[[#This Row],[Company_Name]]&amp;" "&amp;row__2[[#This Row],[Year]]</f>
        <v>ENWIN Utilities Ltd. 2016</v>
      </c>
      <c r="B955" t="s">
        <v>474</v>
      </c>
      <c r="C955">
        <v>2016</v>
      </c>
      <c r="D955" t="s">
        <v>8</v>
      </c>
      <c r="E955" t="s">
        <v>34</v>
      </c>
      <c r="F955">
        <v>0</v>
      </c>
      <c r="G955">
        <v>0</v>
      </c>
      <c r="H955">
        <v>0</v>
      </c>
    </row>
    <row r="956" spans="1:8">
      <c r="A956" t="str">
        <f>row__2[[#This Row],[Company_Name]]&amp;" "&amp;row__2[[#This Row],[Year]]</f>
        <v>ENWIN Utilities Ltd. 2017</v>
      </c>
      <c r="B956" t="s">
        <v>474</v>
      </c>
      <c r="C956">
        <v>2017</v>
      </c>
      <c r="D956" t="s">
        <v>17</v>
      </c>
      <c r="E956" t="s">
        <v>18</v>
      </c>
      <c r="F956">
        <v>0</v>
      </c>
      <c r="G956">
        <v>0</v>
      </c>
      <c r="H956">
        <v>0</v>
      </c>
    </row>
    <row r="957" spans="1:8">
      <c r="A957" t="str">
        <f>row__2[[#This Row],[Company_Name]]&amp;" "&amp;row__2[[#This Row],[Year]]</f>
        <v>ENWIN Utilities Ltd. 2017</v>
      </c>
      <c r="B957" t="s">
        <v>474</v>
      </c>
      <c r="C957">
        <v>2017</v>
      </c>
      <c r="D957" t="s">
        <v>17</v>
      </c>
      <c r="E957" t="s">
        <v>20</v>
      </c>
      <c r="F957">
        <v>79496.98</v>
      </c>
      <c r="G957">
        <v>797644.4</v>
      </c>
      <c r="H957">
        <v>2229.64</v>
      </c>
    </row>
    <row r="958" spans="1:8">
      <c r="A958" t="str">
        <f>row__2[[#This Row],[Company_Name]]&amp;" "&amp;row__2[[#This Row],[Year]]</f>
        <v>ENWIN Utilities Ltd. 2017</v>
      </c>
      <c r="B958" t="s">
        <v>474</v>
      </c>
      <c r="C958">
        <v>2017</v>
      </c>
      <c r="D958" t="s">
        <v>17</v>
      </c>
      <c r="E958" t="s">
        <v>22</v>
      </c>
      <c r="F958">
        <v>1715223.4</v>
      </c>
      <c r="G958">
        <v>6962744.2999999998</v>
      </c>
      <c r="H958">
        <v>19819.240000000002</v>
      </c>
    </row>
    <row r="959" spans="1:8">
      <c r="A959" t="str">
        <f>row__2[[#This Row],[Company_Name]]&amp;" "&amp;row__2[[#This Row],[Year]]</f>
        <v>ENWIN Utilities Ltd. 2017</v>
      </c>
      <c r="B959" t="s">
        <v>474</v>
      </c>
      <c r="C959">
        <v>2017</v>
      </c>
      <c r="D959" t="s">
        <v>17</v>
      </c>
      <c r="E959" t="s">
        <v>24</v>
      </c>
      <c r="F959">
        <v>97896.09</v>
      </c>
      <c r="G959">
        <v>2368616.2999999998</v>
      </c>
      <c r="H959">
        <v>0</v>
      </c>
    </row>
    <row r="960" spans="1:8">
      <c r="A960" t="str">
        <f>row__2[[#This Row],[Company_Name]]&amp;" "&amp;row__2[[#This Row],[Year]]</f>
        <v>ENWIN Utilities Ltd. 2017</v>
      </c>
      <c r="B960" t="s">
        <v>474</v>
      </c>
      <c r="C960">
        <v>2017</v>
      </c>
      <c r="D960" t="s">
        <v>8</v>
      </c>
      <c r="E960" t="s">
        <v>26</v>
      </c>
      <c r="F960">
        <v>5988260.2000000002</v>
      </c>
      <c r="G960">
        <v>199305813.43000001</v>
      </c>
      <c r="H960">
        <v>0</v>
      </c>
    </row>
    <row r="961" spans="1:8">
      <c r="A961" t="str">
        <f>row__2[[#This Row],[Company_Name]]&amp;" "&amp;row__2[[#This Row],[Year]]</f>
        <v>ENWIN Utilities Ltd. 2017</v>
      </c>
      <c r="B961" t="s">
        <v>474</v>
      </c>
      <c r="C961">
        <v>2017</v>
      </c>
      <c r="D961" t="s">
        <v>8</v>
      </c>
      <c r="E961" t="s">
        <v>28</v>
      </c>
      <c r="F961">
        <v>13468224.42</v>
      </c>
      <c r="G961">
        <v>979527080.40999997</v>
      </c>
      <c r="H961">
        <v>2526207.5299999998</v>
      </c>
    </row>
    <row r="962" spans="1:8">
      <c r="A962" t="str">
        <f>row__2[[#This Row],[Company_Name]]&amp;" "&amp;row__2[[#This Row],[Year]]</f>
        <v>ENWIN Utilities Ltd. 2017</v>
      </c>
      <c r="B962" t="s">
        <v>474</v>
      </c>
      <c r="C962">
        <v>2017</v>
      </c>
      <c r="D962" t="s">
        <v>8</v>
      </c>
      <c r="E962" t="s">
        <v>30</v>
      </c>
      <c r="F962">
        <v>4711964.28</v>
      </c>
      <c r="G962">
        <v>594937988.20000005</v>
      </c>
      <c r="H962">
        <v>1114591.2</v>
      </c>
    </row>
    <row r="963" spans="1:8">
      <c r="A963" t="str">
        <f>row__2[[#This Row],[Company_Name]]&amp;" "&amp;row__2[[#This Row],[Year]]</f>
        <v>ENWIN Utilities Ltd. 2017</v>
      </c>
      <c r="B963" t="s">
        <v>474</v>
      </c>
      <c r="C963">
        <v>2017</v>
      </c>
      <c r="D963" t="s">
        <v>8</v>
      </c>
      <c r="E963" t="s">
        <v>32</v>
      </c>
      <c r="F963">
        <v>24582092.52</v>
      </c>
      <c r="G963">
        <v>583235038</v>
      </c>
      <c r="H963">
        <v>0</v>
      </c>
    </row>
    <row r="964" spans="1:8">
      <c r="A964" t="str">
        <f>row__2[[#This Row],[Company_Name]]&amp;" "&amp;row__2[[#This Row],[Year]]</f>
        <v>ENWIN Utilities Ltd. 2017</v>
      </c>
      <c r="B964" t="s">
        <v>474</v>
      </c>
      <c r="C964">
        <v>2017</v>
      </c>
      <c r="D964" t="s">
        <v>8</v>
      </c>
      <c r="E964" t="s">
        <v>34</v>
      </c>
      <c r="F964">
        <v>0</v>
      </c>
      <c r="G964">
        <v>0</v>
      </c>
      <c r="H964">
        <v>0</v>
      </c>
    </row>
    <row r="965" spans="1:8">
      <c r="A965" t="str">
        <f>row__2[[#This Row],[Company_Name]]&amp;" "&amp;row__2[[#This Row],[Year]]</f>
        <v>ENWIN Utilities Ltd. 2018</v>
      </c>
      <c r="B965" t="s">
        <v>474</v>
      </c>
      <c r="C965">
        <v>2018</v>
      </c>
      <c r="D965" t="s">
        <v>17</v>
      </c>
      <c r="E965" t="s">
        <v>18</v>
      </c>
      <c r="F965">
        <v>0</v>
      </c>
      <c r="G965">
        <v>0</v>
      </c>
      <c r="H965">
        <v>0</v>
      </c>
    </row>
    <row r="966" spans="1:8">
      <c r="A966" t="str">
        <f>row__2[[#This Row],[Company_Name]]&amp;" "&amp;row__2[[#This Row],[Year]]</f>
        <v>ENWIN Utilities Ltd. 2018</v>
      </c>
      <c r="B966" t="s">
        <v>474</v>
      </c>
      <c r="C966">
        <v>2018</v>
      </c>
      <c r="D966" t="s">
        <v>17</v>
      </c>
      <c r="E966" t="s">
        <v>20</v>
      </c>
      <c r="F966">
        <v>78840.960000000006</v>
      </c>
      <c r="G966">
        <v>768231.8</v>
      </c>
      <c r="H966">
        <v>2141.6999999999998</v>
      </c>
    </row>
    <row r="967" spans="1:8">
      <c r="A967" t="str">
        <f>row__2[[#This Row],[Company_Name]]&amp;" "&amp;row__2[[#This Row],[Year]]</f>
        <v>ENWIN Utilities Ltd. 2018</v>
      </c>
      <c r="B967" t="s">
        <v>474</v>
      </c>
      <c r="C967">
        <v>2018</v>
      </c>
      <c r="D967" t="s">
        <v>17</v>
      </c>
      <c r="E967" t="s">
        <v>22</v>
      </c>
      <c r="F967">
        <v>1792647.26</v>
      </c>
      <c r="G967">
        <v>6467781</v>
      </c>
      <c r="H967">
        <v>18707.3</v>
      </c>
    </row>
    <row r="968" spans="1:8">
      <c r="A968" t="str">
        <f>row__2[[#This Row],[Company_Name]]&amp;" "&amp;row__2[[#This Row],[Year]]</f>
        <v>ENWIN Utilities Ltd. 2018</v>
      </c>
      <c r="B968" t="s">
        <v>474</v>
      </c>
      <c r="C968">
        <v>2018</v>
      </c>
      <c r="D968" t="s">
        <v>17</v>
      </c>
      <c r="E968" t="s">
        <v>24</v>
      </c>
      <c r="F968">
        <v>93572.39</v>
      </c>
      <c r="G968">
        <v>2266364.2999999998</v>
      </c>
      <c r="H968">
        <v>0</v>
      </c>
    </row>
    <row r="969" spans="1:8">
      <c r="A969" t="str">
        <f>row__2[[#This Row],[Company_Name]]&amp;" "&amp;row__2[[#This Row],[Year]]</f>
        <v>ENWIN Utilities Ltd. 2018</v>
      </c>
      <c r="B969" t="s">
        <v>474</v>
      </c>
      <c r="C969">
        <v>2018</v>
      </c>
      <c r="D969" t="s">
        <v>8</v>
      </c>
      <c r="E969" t="s">
        <v>26</v>
      </c>
      <c r="F969">
        <v>6327411.7699999996</v>
      </c>
      <c r="G969">
        <v>203075208.40000001</v>
      </c>
      <c r="H969">
        <v>0</v>
      </c>
    </row>
    <row r="970" spans="1:8">
      <c r="A970" t="str">
        <f>row__2[[#This Row],[Company_Name]]&amp;" "&amp;row__2[[#This Row],[Year]]</f>
        <v>ENWIN Utilities Ltd. 2018</v>
      </c>
      <c r="B970" t="s">
        <v>474</v>
      </c>
      <c r="C970">
        <v>2018</v>
      </c>
      <c r="D970" t="s">
        <v>8</v>
      </c>
      <c r="E970" t="s">
        <v>28</v>
      </c>
      <c r="F970">
        <v>13773283.1</v>
      </c>
      <c r="G970">
        <v>977823645.60000002</v>
      </c>
      <c r="H970">
        <v>2513782.1</v>
      </c>
    </row>
    <row r="971" spans="1:8">
      <c r="A971" t="str">
        <f>row__2[[#This Row],[Company_Name]]&amp;" "&amp;row__2[[#This Row],[Year]]</f>
        <v>ENWIN Utilities Ltd. 2018</v>
      </c>
      <c r="B971" t="s">
        <v>474</v>
      </c>
      <c r="C971">
        <v>2018</v>
      </c>
      <c r="D971" t="s">
        <v>8</v>
      </c>
      <c r="E971" t="s">
        <v>30</v>
      </c>
      <c r="F971">
        <v>4988946.8899999997</v>
      </c>
      <c r="G971">
        <v>611324244.29999995</v>
      </c>
      <c r="H971">
        <v>1136494.8</v>
      </c>
    </row>
    <row r="972" spans="1:8">
      <c r="A972" t="str">
        <f>row__2[[#This Row],[Company_Name]]&amp;" "&amp;row__2[[#This Row],[Year]]</f>
        <v>ENWIN Utilities Ltd. 2018</v>
      </c>
      <c r="B972" t="s">
        <v>474</v>
      </c>
      <c r="C972">
        <v>2018</v>
      </c>
      <c r="D972" t="s">
        <v>8</v>
      </c>
      <c r="E972" t="s">
        <v>32</v>
      </c>
      <c r="F972">
        <v>25717135.829999998</v>
      </c>
      <c r="G972">
        <v>636799630.70000005</v>
      </c>
      <c r="H972">
        <v>0</v>
      </c>
    </row>
    <row r="973" spans="1:8">
      <c r="A973" t="str">
        <f>row__2[[#This Row],[Company_Name]]&amp;" "&amp;row__2[[#This Row],[Year]]</f>
        <v>ENWIN Utilities Ltd. 2018</v>
      </c>
      <c r="B973" t="s">
        <v>474</v>
      </c>
      <c r="C973">
        <v>2018</v>
      </c>
      <c r="D973" t="s">
        <v>8</v>
      </c>
      <c r="E973" t="s">
        <v>34</v>
      </c>
      <c r="F973">
        <v>0</v>
      </c>
      <c r="G973">
        <v>0</v>
      </c>
      <c r="H973">
        <v>0</v>
      </c>
    </row>
    <row r="974" spans="1:8">
      <c r="A974" t="str">
        <f>row__2[[#This Row],[Company_Name]]&amp;" "&amp;row__2[[#This Row],[Year]]</f>
        <v>ENWIN Utilities Ltd. 2019</v>
      </c>
      <c r="B974" t="s">
        <v>474</v>
      </c>
      <c r="C974">
        <v>2019</v>
      </c>
      <c r="D974" t="s">
        <v>17</v>
      </c>
      <c r="E974" t="s">
        <v>18</v>
      </c>
      <c r="F974">
        <v>0</v>
      </c>
      <c r="G974">
        <v>0</v>
      </c>
      <c r="H974">
        <v>0</v>
      </c>
    </row>
    <row r="975" spans="1:8">
      <c r="A975" t="str">
        <f>row__2[[#This Row],[Company_Name]]&amp;" "&amp;row__2[[#This Row],[Year]]</f>
        <v>ENWIN Utilities Ltd. 2019</v>
      </c>
      <c r="B975" t="s">
        <v>474</v>
      </c>
      <c r="C975">
        <v>2019</v>
      </c>
      <c r="D975" t="s">
        <v>17</v>
      </c>
      <c r="E975" t="s">
        <v>20</v>
      </c>
      <c r="F975">
        <v>75474.990000000005</v>
      </c>
      <c r="G975">
        <v>737752.62</v>
      </c>
      <c r="H975">
        <v>2058.83</v>
      </c>
    </row>
    <row r="976" spans="1:8">
      <c r="A976" t="str">
        <f>row__2[[#This Row],[Company_Name]]&amp;" "&amp;row__2[[#This Row],[Year]]</f>
        <v>ENWIN Utilities Ltd. 2019</v>
      </c>
      <c r="B976" t="s">
        <v>474</v>
      </c>
      <c r="C976">
        <v>2019</v>
      </c>
      <c r="D976" t="s">
        <v>17</v>
      </c>
      <c r="E976" t="s">
        <v>22</v>
      </c>
      <c r="F976">
        <v>1750453.22</v>
      </c>
      <c r="G976">
        <v>6539234.7400000002</v>
      </c>
      <c r="H976">
        <v>18862.53</v>
      </c>
    </row>
    <row r="977" spans="1:8">
      <c r="A977" t="str">
        <f>row__2[[#This Row],[Company_Name]]&amp;" "&amp;row__2[[#This Row],[Year]]</f>
        <v>ENWIN Utilities Ltd. 2019</v>
      </c>
      <c r="B977" t="s">
        <v>474</v>
      </c>
      <c r="C977">
        <v>2019</v>
      </c>
      <c r="D977" t="s">
        <v>17</v>
      </c>
      <c r="E977" t="s">
        <v>24</v>
      </c>
      <c r="F977">
        <v>92131.1</v>
      </c>
      <c r="G977">
        <v>2257370.67</v>
      </c>
      <c r="H977">
        <v>0</v>
      </c>
    </row>
    <row r="978" spans="1:8">
      <c r="A978" t="str">
        <f>row__2[[#This Row],[Company_Name]]&amp;" "&amp;row__2[[#This Row],[Year]]</f>
        <v>ENWIN Utilities Ltd. 2019</v>
      </c>
      <c r="B978" t="s">
        <v>474</v>
      </c>
      <c r="C978">
        <v>2019</v>
      </c>
      <c r="D978" t="s">
        <v>8</v>
      </c>
      <c r="E978" t="s">
        <v>26</v>
      </c>
      <c r="F978">
        <v>5882765.4699999997</v>
      </c>
      <c r="G978">
        <v>198954289.5</v>
      </c>
      <c r="H978">
        <v>0</v>
      </c>
    </row>
    <row r="979" spans="1:8">
      <c r="A979" t="str">
        <f>row__2[[#This Row],[Company_Name]]&amp;" "&amp;row__2[[#This Row],[Year]]</f>
        <v>ENWIN Utilities Ltd. 2019</v>
      </c>
      <c r="B979" t="s">
        <v>474</v>
      </c>
      <c r="C979">
        <v>2019</v>
      </c>
      <c r="D979" t="s">
        <v>8</v>
      </c>
      <c r="E979" t="s">
        <v>28</v>
      </c>
      <c r="F979">
        <v>13339230.09</v>
      </c>
      <c r="G979">
        <v>935353416.75</v>
      </c>
      <c r="H979">
        <v>2422755.4900000002</v>
      </c>
    </row>
    <row r="980" spans="1:8">
      <c r="A980" t="str">
        <f>row__2[[#This Row],[Company_Name]]&amp;" "&amp;row__2[[#This Row],[Year]]</f>
        <v>ENWIN Utilities Ltd. 2019</v>
      </c>
      <c r="B980" t="s">
        <v>474</v>
      </c>
      <c r="C980">
        <v>2019</v>
      </c>
      <c r="D980" t="s">
        <v>8</v>
      </c>
      <c r="E980" t="s">
        <v>30</v>
      </c>
      <c r="F980">
        <v>4636863.4800000004</v>
      </c>
      <c r="G980">
        <v>572815511.80999994</v>
      </c>
      <c r="H980">
        <v>1108869.6000000001</v>
      </c>
    </row>
    <row r="981" spans="1:8">
      <c r="A981" t="str">
        <f>row__2[[#This Row],[Company_Name]]&amp;" "&amp;row__2[[#This Row],[Year]]</f>
        <v>ENWIN Utilities Ltd. 2019</v>
      </c>
      <c r="B981" t="s">
        <v>474</v>
      </c>
      <c r="C981">
        <v>2019</v>
      </c>
      <c r="D981" t="s">
        <v>8</v>
      </c>
      <c r="E981" t="s">
        <v>32</v>
      </c>
      <c r="F981">
        <v>25614610.100000001</v>
      </c>
      <c r="G981">
        <v>612218752.64999998</v>
      </c>
      <c r="H981">
        <v>0</v>
      </c>
    </row>
    <row r="982" spans="1:8">
      <c r="A982" t="str">
        <f>row__2[[#This Row],[Company_Name]]&amp;" "&amp;row__2[[#This Row],[Year]]</f>
        <v>ENWIN Utilities Ltd. 2019</v>
      </c>
      <c r="B982" t="s">
        <v>474</v>
      </c>
      <c r="C982">
        <v>2019</v>
      </c>
      <c r="D982" t="s">
        <v>8</v>
      </c>
      <c r="E982" t="s">
        <v>34</v>
      </c>
      <c r="F982">
        <v>0</v>
      </c>
      <c r="G982">
        <v>0</v>
      </c>
      <c r="H982">
        <v>0</v>
      </c>
    </row>
    <row r="983" spans="1:8">
      <c r="A983" t="str">
        <f>row__2[[#This Row],[Company_Name]]&amp;" "&amp;row__2[[#This Row],[Year]]</f>
        <v>ENWIN Utilities Ltd. 2020</v>
      </c>
      <c r="B983" t="s">
        <v>474</v>
      </c>
      <c r="C983">
        <v>2020</v>
      </c>
      <c r="D983" t="s">
        <v>17</v>
      </c>
      <c r="E983" t="s">
        <v>18</v>
      </c>
      <c r="F983">
        <v>0</v>
      </c>
      <c r="G983">
        <v>0</v>
      </c>
      <c r="H983">
        <v>0</v>
      </c>
    </row>
    <row r="984" spans="1:8">
      <c r="A984" t="str">
        <f>row__2[[#This Row],[Company_Name]]&amp;" "&amp;row__2[[#This Row],[Year]]</f>
        <v>ENWIN Utilities Ltd. 2020</v>
      </c>
      <c r="B984" t="s">
        <v>474</v>
      </c>
      <c r="C984">
        <v>2020</v>
      </c>
      <c r="D984" t="s">
        <v>17</v>
      </c>
      <c r="E984" t="s">
        <v>20</v>
      </c>
      <c r="F984">
        <v>71655.210000000006</v>
      </c>
      <c r="G984">
        <v>724230.64</v>
      </c>
      <c r="H984">
        <v>2021.84</v>
      </c>
    </row>
    <row r="985" spans="1:8">
      <c r="A985" t="str">
        <f>row__2[[#This Row],[Company_Name]]&amp;" "&amp;row__2[[#This Row],[Year]]</f>
        <v>ENWIN Utilities Ltd. 2020</v>
      </c>
      <c r="B985" t="s">
        <v>474</v>
      </c>
      <c r="C985">
        <v>2020</v>
      </c>
      <c r="D985" t="s">
        <v>17</v>
      </c>
      <c r="E985" t="s">
        <v>22</v>
      </c>
      <c r="F985">
        <v>1538334.86</v>
      </c>
      <c r="G985">
        <v>6601615.9199999999</v>
      </c>
      <c r="H985">
        <v>18973.419999999998</v>
      </c>
    </row>
    <row r="986" spans="1:8">
      <c r="A986" t="str">
        <f>row__2[[#This Row],[Company_Name]]&amp;" "&amp;row__2[[#This Row],[Year]]</f>
        <v>ENWIN Utilities Ltd. 2020</v>
      </c>
      <c r="B986" t="s">
        <v>474</v>
      </c>
      <c r="C986">
        <v>2020</v>
      </c>
      <c r="D986" t="s">
        <v>17</v>
      </c>
      <c r="E986" t="s">
        <v>24</v>
      </c>
      <c r="F986">
        <v>87101.9</v>
      </c>
      <c r="G986">
        <v>2261697.11</v>
      </c>
      <c r="H986">
        <v>0</v>
      </c>
    </row>
    <row r="987" spans="1:8">
      <c r="A987" t="str">
        <f>row__2[[#This Row],[Company_Name]]&amp;" "&amp;row__2[[#This Row],[Year]]</f>
        <v>ENWIN Utilities Ltd. 2020</v>
      </c>
      <c r="B987" t="s">
        <v>474</v>
      </c>
      <c r="C987">
        <v>2020</v>
      </c>
      <c r="D987" t="s">
        <v>8</v>
      </c>
      <c r="E987" t="s">
        <v>26</v>
      </c>
      <c r="F987">
        <v>5175808.93</v>
      </c>
      <c r="G987">
        <v>189556793.63</v>
      </c>
      <c r="H987">
        <v>0</v>
      </c>
    </row>
    <row r="988" spans="1:8">
      <c r="A988" t="str">
        <f>row__2[[#This Row],[Company_Name]]&amp;" "&amp;row__2[[#This Row],[Year]]</f>
        <v>ENWIN Utilities Ltd. 2020</v>
      </c>
      <c r="B988" t="s">
        <v>474</v>
      </c>
      <c r="C988">
        <v>2020</v>
      </c>
      <c r="D988" t="s">
        <v>8</v>
      </c>
      <c r="E988" t="s">
        <v>28</v>
      </c>
      <c r="F988">
        <v>9072673.0199999996</v>
      </c>
      <c r="G988">
        <v>856328665.96000004</v>
      </c>
      <c r="H988">
        <v>2200276.69</v>
      </c>
    </row>
    <row r="989" spans="1:8">
      <c r="A989" t="str">
        <f>row__2[[#This Row],[Company_Name]]&amp;" "&amp;row__2[[#This Row],[Year]]</f>
        <v>ENWIN Utilities Ltd. 2020</v>
      </c>
      <c r="B989" t="s">
        <v>474</v>
      </c>
      <c r="C989">
        <v>2020</v>
      </c>
      <c r="D989" t="s">
        <v>8</v>
      </c>
      <c r="E989" t="s">
        <v>30</v>
      </c>
      <c r="F989">
        <v>3389370.85</v>
      </c>
      <c r="G989">
        <v>442775889.98000002</v>
      </c>
      <c r="H989">
        <v>915844.27</v>
      </c>
    </row>
    <row r="990" spans="1:8">
      <c r="A990" t="str">
        <f>row__2[[#This Row],[Company_Name]]&amp;" "&amp;row__2[[#This Row],[Year]]</f>
        <v>ENWIN Utilities Ltd. 2020</v>
      </c>
      <c r="B990" t="s">
        <v>474</v>
      </c>
      <c r="C990">
        <v>2020</v>
      </c>
      <c r="D990" t="s">
        <v>8</v>
      </c>
      <c r="E990" t="s">
        <v>32</v>
      </c>
      <c r="F990">
        <v>24002756.239999998</v>
      </c>
      <c r="G990">
        <v>655698583.72000003</v>
      </c>
      <c r="H990">
        <v>0</v>
      </c>
    </row>
    <row r="991" spans="1:8">
      <c r="A991" t="str">
        <f>row__2[[#This Row],[Company_Name]]&amp;" "&amp;row__2[[#This Row],[Year]]</f>
        <v>ENWIN Utilities Ltd. 2020</v>
      </c>
      <c r="B991" t="s">
        <v>474</v>
      </c>
      <c r="C991">
        <v>2020</v>
      </c>
      <c r="D991" t="s">
        <v>8</v>
      </c>
      <c r="E991" t="s">
        <v>34</v>
      </c>
      <c r="F991">
        <v>0</v>
      </c>
      <c r="G991">
        <v>0</v>
      </c>
      <c r="H991">
        <v>0</v>
      </c>
    </row>
    <row r="992" spans="1:8">
      <c r="A992" t="str">
        <f>row__2[[#This Row],[Company_Name]]&amp;" "&amp;row__2[[#This Row],[Year]]</f>
        <v>ENWIN Utilities Ltd. 2021</v>
      </c>
      <c r="B992" t="s">
        <v>474</v>
      </c>
      <c r="C992">
        <v>2021</v>
      </c>
      <c r="D992" t="s">
        <v>17</v>
      </c>
      <c r="E992" t="s">
        <v>18</v>
      </c>
      <c r="F992">
        <v>0</v>
      </c>
      <c r="G992">
        <v>0</v>
      </c>
      <c r="H992">
        <v>0</v>
      </c>
    </row>
    <row r="993" spans="1:8">
      <c r="A993" t="str">
        <f>row__2[[#This Row],[Company_Name]]&amp;" "&amp;row__2[[#This Row],[Year]]</f>
        <v>ENWIN Utilities Ltd. 2021</v>
      </c>
      <c r="B993" t="s">
        <v>474</v>
      </c>
      <c r="C993">
        <v>2021</v>
      </c>
      <c r="D993" t="s">
        <v>17</v>
      </c>
      <c r="E993" t="s">
        <v>20</v>
      </c>
      <c r="F993">
        <v>76616.75</v>
      </c>
      <c r="G993">
        <v>716062.69</v>
      </c>
      <c r="H993">
        <v>1992.57</v>
      </c>
    </row>
    <row r="994" spans="1:8">
      <c r="A994" t="str">
        <f>row__2[[#This Row],[Company_Name]]&amp;" "&amp;row__2[[#This Row],[Year]]</f>
        <v>ENWIN Utilities Ltd. 2021</v>
      </c>
      <c r="B994" t="s">
        <v>474</v>
      </c>
      <c r="C994">
        <v>2021</v>
      </c>
      <c r="D994" t="s">
        <v>17</v>
      </c>
      <c r="E994" t="s">
        <v>22</v>
      </c>
      <c r="F994">
        <v>1585268.94</v>
      </c>
      <c r="G994">
        <v>6599379.3700000001</v>
      </c>
      <c r="H994">
        <v>19022.8</v>
      </c>
    </row>
    <row r="995" spans="1:8">
      <c r="A995" t="str">
        <f>row__2[[#This Row],[Company_Name]]&amp;" "&amp;row__2[[#This Row],[Year]]</f>
        <v>ENWIN Utilities Ltd. 2021</v>
      </c>
      <c r="B995" t="s">
        <v>474</v>
      </c>
      <c r="C995">
        <v>2021</v>
      </c>
      <c r="D995" t="s">
        <v>17</v>
      </c>
      <c r="E995" t="s">
        <v>24</v>
      </c>
      <c r="F995">
        <v>103176.67</v>
      </c>
      <c r="G995">
        <v>2309846.56</v>
      </c>
      <c r="H995">
        <v>0</v>
      </c>
    </row>
    <row r="996" spans="1:8">
      <c r="A996" t="str">
        <f>row__2[[#This Row],[Company_Name]]&amp;" "&amp;row__2[[#This Row],[Year]]</f>
        <v>ENWIN Utilities Ltd. 2021</v>
      </c>
      <c r="B996" t="s">
        <v>474</v>
      </c>
      <c r="C996">
        <v>2021</v>
      </c>
      <c r="D996" t="s">
        <v>8</v>
      </c>
      <c r="E996" t="s">
        <v>26</v>
      </c>
      <c r="F996">
        <v>5909406.71</v>
      </c>
      <c r="G996">
        <v>204021730.13</v>
      </c>
      <c r="H996">
        <v>0</v>
      </c>
    </row>
    <row r="997" spans="1:8">
      <c r="A997" t="str">
        <f>row__2[[#This Row],[Company_Name]]&amp;" "&amp;row__2[[#This Row],[Year]]</f>
        <v>ENWIN Utilities Ltd. 2021</v>
      </c>
      <c r="B997" t="s">
        <v>474</v>
      </c>
      <c r="C997">
        <v>2021</v>
      </c>
      <c r="D997" t="s">
        <v>8</v>
      </c>
      <c r="E997" t="s">
        <v>28</v>
      </c>
      <c r="F997">
        <v>10891531.57</v>
      </c>
      <c r="G997">
        <v>853340601.59000003</v>
      </c>
      <c r="H997">
        <v>2174589.58</v>
      </c>
    </row>
    <row r="998" spans="1:8">
      <c r="A998" t="str">
        <f>row__2[[#This Row],[Company_Name]]&amp;" "&amp;row__2[[#This Row],[Year]]</f>
        <v>ENWIN Utilities Ltd. 2021</v>
      </c>
      <c r="B998" t="s">
        <v>474</v>
      </c>
      <c r="C998">
        <v>2021</v>
      </c>
      <c r="D998" t="s">
        <v>8</v>
      </c>
      <c r="E998" t="s">
        <v>30</v>
      </c>
      <c r="F998">
        <v>4042072.29</v>
      </c>
      <c r="G998">
        <v>354397504.88999999</v>
      </c>
      <c r="H998">
        <v>798924.17</v>
      </c>
    </row>
    <row r="999" spans="1:8">
      <c r="A999" t="str">
        <f>row__2[[#This Row],[Company_Name]]&amp;" "&amp;row__2[[#This Row],[Year]]</f>
        <v>ENWIN Utilities Ltd. 2021</v>
      </c>
      <c r="B999" t="s">
        <v>474</v>
      </c>
      <c r="C999">
        <v>2021</v>
      </c>
      <c r="D999" t="s">
        <v>8</v>
      </c>
      <c r="E999" t="s">
        <v>32</v>
      </c>
      <c r="F999">
        <v>25772540.280000001</v>
      </c>
      <c r="G999">
        <v>662851881.64999998</v>
      </c>
      <c r="H999">
        <v>0</v>
      </c>
    </row>
    <row r="1000" spans="1:8">
      <c r="A1000" t="str">
        <f>row__2[[#This Row],[Company_Name]]&amp;" "&amp;row__2[[#This Row],[Year]]</f>
        <v>ENWIN Utilities Ltd. 2021</v>
      </c>
      <c r="B1000" t="s">
        <v>474</v>
      </c>
      <c r="C1000">
        <v>2021</v>
      </c>
      <c r="D1000" t="s">
        <v>8</v>
      </c>
      <c r="E1000" t="s">
        <v>34</v>
      </c>
      <c r="F1000">
        <v>0</v>
      </c>
      <c r="G1000">
        <v>0</v>
      </c>
      <c r="H1000">
        <v>0</v>
      </c>
    </row>
    <row r="1001" spans="1:8">
      <c r="A1001" t="str">
        <f>row__2[[#This Row],[Company_Name]]&amp;" "&amp;row__2[[#This Row],[Year]]</f>
        <v>ENWIN Utilities Ltd. 2022</v>
      </c>
      <c r="B1001" t="s">
        <v>474</v>
      </c>
      <c r="C1001">
        <v>2022</v>
      </c>
      <c r="D1001" t="s">
        <v>17</v>
      </c>
      <c r="E1001" t="s">
        <v>18</v>
      </c>
      <c r="F1001">
        <v>0</v>
      </c>
      <c r="G1001">
        <v>0</v>
      </c>
      <c r="H1001">
        <v>0</v>
      </c>
    </row>
    <row r="1002" spans="1:8">
      <c r="A1002" t="str">
        <f>row__2[[#This Row],[Company_Name]]&amp;" "&amp;row__2[[#This Row],[Year]]</f>
        <v>ENWIN Utilities Ltd. 2022</v>
      </c>
      <c r="B1002" t="s">
        <v>474</v>
      </c>
      <c r="C1002">
        <v>2022</v>
      </c>
      <c r="D1002" t="s">
        <v>17</v>
      </c>
      <c r="E1002" t="s">
        <v>20</v>
      </c>
      <c r="F1002">
        <v>75280.14</v>
      </c>
      <c r="G1002">
        <v>697684.95</v>
      </c>
      <c r="H1002">
        <v>1942.83</v>
      </c>
    </row>
    <row r="1003" spans="1:8">
      <c r="A1003" t="str">
        <f>row__2[[#This Row],[Company_Name]]&amp;" "&amp;row__2[[#This Row],[Year]]</f>
        <v>ENWIN Utilities Ltd. 2022</v>
      </c>
      <c r="B1003" t="s">
        <v>474</v>
      </c>
      <c r="C1003">
        <v>2022</v>
      </c>
      <c r="D1003" t="s">
        <v>17</v>
      </c>
      <c r="E1003" t="s">
        <v>22</v>
      </c>
      <c r="F1003">
        <v>1640291.53</v>
      </c>
      <c r="G1003">
        <v>6605981.9699999997</v>
      </c>
      <c r="H1003">
        <v>19044.580000000002</v>
      </c>
    </row>
    <row r="1004" spans="1:8">
      <c r="A1004" t="str">
        <f>row__2[[#This Row],[Company_Name]]&amp;" "&amp;row__2[[#This Row],[Year]]</f>
        <v>ENWIN Utilities Ltd. 2022</v>
      </c>
      <c r="B1004" t="s">
        <v>474</v>
      </c>
      <c r="C1004">
        <v>2022</v>
      </c>
      <c r="D1004" t="s">
        <v>17</v>
      </c>
      <c r="E1004" t="s">
        <v>24</v>
      </c>
      <c r="F1004">
        <v>103080.96000000001</v>
      </c>
      <c r="G1004">
        <v>2311452.4300000002</v>
      </c>
      <c r="H1004">
        <v>0</v>
      </c>
    </row>
    <row r="1005" spans="1:8">
      <c r="A1005" t="str">
        <f>row__2[[#This Row],[Company_Name]]&amp;" "&amp;row__2[[#This Row],[Year]]</f>
        <v>ENWIN Utilities Ltd. 2022</v>
      </c>
      <c r="B1005" t="s">
        <v>474</v>
      </c>
      <c r="C1005">
        <v>2022</v>
      </c>
      <c r="D1005" t="s">
        <v>8</v>
      </c>
      <c r="E1005" t="s">
        <v>26</v>
      </c>
      <c r="F1005">
        <v>6975047.1699999999</v>
      </c>
      <c r="G1005">
        <v>250354338.58000001</v>
      </c>
      <c r="H1005">
        <v>0</v>
      </c>
    </row>
    <row r="1006" spans="1:8">
      <c r="A1006" t="str">
        <f>row__2[[#This Row],[Company_Name]]&amp;" "&amp;row__2[[#This Row],[Year]]</f>
        <v>ENWIN Utilities Ltd. 2022</v>
      </c>
      <c r="B1006" t="s">
        <v>474</v>
      </c>
      <c r="C1006">
        <v>2022</v>
      </c>
      <c r="D1006" t="s">
        <v>8</v>
      </c>
      <c r="E1006" t="s">
        <v>28</v>
      </c>
      <c r="F1006">
        <v>10657281.800000001</v>
      </c>
      <c r="G1006">
        <v>847738566.41999996</v>
      </c>
      <c r="H1006">
        <v>2107647.92</v>
      </c>
    </row>
    <row r="1007" spans="1:8">
      <c r="A1007" t="str">
        <f>row__2[[#This Row],[Company_Name]]&amp;" "&amp;row__2[[#This Row],[Year]]</f>
        <v>ENWIN Utilities Ltd. 2022</v>
      </c>
      <c r="B1007" t="s">
        <v>474</v>
      </c>
      <c r="C1007">
        <v>2022</v>
      </c>
      <c r="D1007" t="s">
        <v>8</v>
      </c>
      <c r="E1007" t="s">
        <v>30</v>
      </c>
      <c r="F1007">
        <v>3976193.37</v>
      </c>
      <c r="G1007">
        <v>362270658.05000001</v>
      </c>
      <c r="H1007">
        <v>791443.6</v>
      </c>
    </row>
    <row r="1008" spans="1:8">
      <c r="A1008" t="str">
        <f>row__2[[#This Row],[Company_Name]]&amp;" "&amp;row__2[[#This Row],[Year]]</f>
        <v>ENWIN Utilities Ltd. 2022</v>
      </c>
      <c r="B1008" t="s">
        <v>474</v>
      </c>
      <c r="C1008">
        <v>2022</v>
      </c>
      <c r="D1008" t="s">
        <v>8</v>
      </c>
      <c r="E1008" t="s">
        <v>32</v>
      </c>
      <c r="F1008">
        <v>26635475.559999999</v>
      </c>
      <c r="G1008">
        <v>651504209.01999998</v>
      </c>
      <c r="H1008">
        <v>0</v>
      </c>
    </row>
    <row r="1009" spans="1:8">
      <c r="A1009" t="str">
        <f>row__2[[#This Row],[Company_Name]]&amp;" "&amp;row__2[[#This Row],[Year]]</f>
        <v>ENWIN Utilities Ltd. 2022</v>
      </c>
      <c r="B1009" t="s">
        <v>474</v>
      </c>
      <c r="C1009">
        <v>2022</v>
      </c>
      <c r="D1009" t="s">
        <v>8</v>
      </c>
      <c r="E1009" t="s">
        <v>34</v>
      </c>
      <c r="F1009">
        <v>0</v>
      </c>
      <c r="G1009">
        <v>0</v>
      </c>
      <c r="H1009">
        <v>0</v>
      </c>
    </row>
    <row r="1010" spans="1:8">
      <c r="A1010" t="str">
        <f>row__2[[#This Row],[Company_Name]]&amp;" "&amp;row__2[[#This Row],[Year]]</f>
        <v>EPCOR Electricity Distribution Ontario Inc. 2015</v>
      </c>
      <c r="B1010" t="s">
        <v>475</v>
      </c>
      <c r="C1010">
        <v>2015</v>
      </c>
      <c r="D1010" t="s">
        <v>17</v>
      </c>
      <c r="E1010" t="s">
        <v>18</v>
      </c>
      <c r="F1010">
        <v>0</v>
      </c>
      <c r="G1010">
        <v>0</v>
      </c>
      <c r="H1010">
        <v>0</v>
      </c>
    </row>
    <row r="1011" spans="1:8">
      <c r="A1011" t="str">
        <f>row__2[[#This Row],[Company_Name]]&amp;" "&amp;row__2[[#This Row],[Year]]</f>
        <v>EPCOR Electricity Distribution Ontario Inc. 2015</v>
      </c>
      <c r="B1011" t="s">
        <v>475</v>
      </c>
      <c r="C1011">
        <v>2015</v>
      </c>
      <c r="D1011" t="s">
        <v>17</v>
      </c>
      <c r="E1011" t="s">
        <v>20</v>
      </c>
      <c r="F1011">
        <v>0</v>
      </c>
      <c r="G1011">
        <v>0</v>
      </c>
      <c r="H1011">
        <v>0</v>
      </c>
    </row>
    <row r="1012" spans="1:8">
      <c r="A1012" t="str">
        <f>row__2[[#This Row],[Company_Name]]&amp;" "&amp;row__2[[#This Row],[Year]]</f>
        <v>EPCOR Electricity Distribution Ontario Inc. 2015</v>
      </c>
      <c r="B1012" t="s">
        <v>475</v>
      </c>
      <c r="C1012">
        <v>2015</v>
      </c>
      <c r="D1012" t="s">
        <v>17</v>
      </c>
      <c r="E1012" t="s">
        <v>22</v>
      </c>
      <c r="F1012">
        <v>221362.6</v>
      </c>
      <c r="G1012">
        <v>2184355.94</v>
      </c>
      <c r="H1012">
        <v>6138</v>
      </c>
    </row>
    <row r="1013" spans="1:8">
      <c r="A1013" t="str">
        <f>row__2[[#This Row],[Company_Name]]&amp;" "&amp;row__2[[#This Row],[Year]]</f>
        <v>EPCOR Electricity Distribution Ontario Inc. 2015</v>
      </c>
      <c r="B1013" t="s">
        <v>475</v>
      </c>
      <c r="C1013">
        <v>2015</v>
      </c>
      <c r="D1013" t="s">
        <v>17</v>
      </c>
      <c r="E1013" t="s">
        <v>24</v>
      </c>
      <c r="F1013">
        <v>4762.2</v>
      </c>
      <c r="G1013">
        <v>399450.51</v>
      </c>
      <c r="H1013">
        <v>0</v>
      </c>
    </row>
    <row r="1014" spans="1:8">
      <c r="A1014" t="str">
        <f>row__2[[#This Row],[Company_Name]]&amp;" "&amp;row__2[[#This Row],[Year]]</f>
        <v>EPCOR Electricity Distribution Ontario Inc. 2015</v>
      </c>
      <c r="B1014" t="s">
        <v>475</v>
      </c>
      <c r="C1014">
        <v>2015</v>
      </c>
      <c r="D1014" t="s">
        <v>8</v>
      </c>
      <c r="E1014" t="s">
        <v>26</v>
      </c>
      <c r="F1014">
        <v>1065700.53</v>
      </c>
      <c r="G1014">
        <v>46404404.460000001</v>
      </c>
      <c r="H1014">
        <v>4261</v>
      </c>
    </row>
    <row r="1015" spans="1:8">
      <c r="A1015" t="str">
        <f>row__2[[#This Row],[Company_Name]]&amp;" "&amp;row__2[[#This Row],[Year]]</f>
        <v>EPCOR Electricity Distribution Ontario Inc. 2015</v>
      </c>
      <c r="B1015" t="s">
        <v>475</v>
      </c>
      <c r="C1015">
        <v>2015</v>
      </c>
      <c r="D1015" t="s">
        <v>8</v>
      </c>
      <c r="E1015" t="s">
        <v>28</v>
      </c>
      <c r="F1015">
        <v>1008777.57</v>
      </c>
      <c r="G1015">
        <v>125497988.91</v>
      </c>
      <c r="H1015">
        <v>302976</v>
      </c>
    </row>
    <row r="1016" spans="1:8">
      <c r="A1016" t="str">
        <f>row__2[[#This Row],[Company_Name]]&amp;" "&amp;row__2[[#This Row],[Year]]</f>
        <v>EPCOR Electricity Distribution Ontario Inc. 2015</v>
      </c>
      <c r="B1016" t="s">
        <v>475</v>
      </c>
      <c r="C1016">
        <v>2015</v>
      </c>
      <c r="D1016" t="s">
        <v>8</v>
      </c>
      <c r="E1016" t="s">
        <v>30</v>
      </c>
      <c r="F1016">
        <v>0</v>
      </c>
      <c r="G1016">
        <v>0</v>
      </c>
      <c r="H1016">
        <v>0</v>
      </c>
    </row>
    <row r="1017" spans="1:8">
      <c r="A1017" t="str">
        <f>row__2[[#This Row],[Company_Name]]&amp;" "&amp;row__2[[#This Row],[Year]]</f>
        <v>EPCOR Electricity Distribution Ontario Inc. 2015</v>
      </c>
      <c r="B1017" t="s">
        <v>475</v>
      </c>
      <c r="C1017">
        <v>2015</v>
      </c>
      <c r="D1017" t="s">
        <v>8</v>
      </c>
      <c r="E1017" t="s">
        <v>32</v>
      </c>
      <c r="F1017">
        <v>4242211.05</v>
      </c>
      <c r="G1017">
        <v>121577300.28</v>
      </c>
      <c r="H1017">
        <v>0</v>
      </c>
    </row>
    <row r="1018" spans="1:8">
      <c r="A1018" t="str">
        <f>row__2[[#This Row],[Company_Name]]&amp;" "&amp;row__2[[#This Row],[Year]]</f>
        <v>EPCOR Electricity Distribution Ontario Inc. 2015</v>
      </c>
      <c r="B1018" t="s">
        <v>475</v>
      </c>
      <c r="C1018">
        <v>2015</v>
      </c>
      <c r="D1018" t="s">
        <v>8</v>
      </c>
      <c r="E1018" t="s">
        <v>34</v>
      </c>
      <c r="F1018">
        <v>0</v>
      </c>
      <c r="G1018">
        <v>0</v>
      </c>
      <c r="H1018">
        <v>0</v>
      </c>
    </row>
    <row r="1019" spans="1:8">
      <c r="A1019" t="str">
        <f>row__2[[#This Row],[Company_Name]]&amp;" "&amp;row__2[[#This Row],[Year]]</f>
        <v>EPCOR Electricity Distribution Ontario Inc. 2016</v>
      </c>
      <c r="B1019" t="s">
        <v>475</v>
      </c>
      <c r="C1019">
        <v>2016</v>
      </c>
      <c r="D1019" t="s">
        <v>17</v>
      </c>
      <c r="E1019" t="s">
        <v>18</v>
      </c>
      <c r="F1019">
        <v>0</v>
      </c>
      <c r="G1019">
        <v>0</v>
      </c>
      <c r="H1019">
        <v>0</v>
      </c>
    </row>
    <row r="1020" spans="1:8">
      <c r="A1020" t="str">
        <f>row__2[[#This Row],[Company_Name]]&amp;" "&amp;row__2[[#This Row],[Year]]</f>
        <v>EPCOR Electricity Distribution Ontario Inc. 2016</v>
      </c>
      <c r="B1020" t="s">
        <v>475</v>
      </c>
      <c r="C1020">
        <v>2016</v>
      </c>
      <c r="D1020" t="s">
        <v>17</v>
      </c>
      <c r="E1020" t="s">
        <v>20</v>
      </c>
      <c r="F1020">
        <v>0</v>
      </c>
      <c r="G1020">
        <v>0</v>
      </c>
      <c r="H1020">
        <v>0</v>
      </c>
    </row>
    <row r="1021" spans="1:8">
      <c r="A1021" t="str">
        <f>row__2[[#This Row],[Company_Name]]&amp;" "&amp;row__2[[#This Row],[Year]]</f>
        <v>EPCOR Electricity Distribution Ontario Inc. 2016</v>
      </c>
      <c r="B1021" t="s">
        <v>475</v>
      </c>
      <c r="C1021">
        <v>2016</v>
      </c>
      <c r="D1021" t="s">
        <v>17</v>
      </c>
      <c r="E1021" t="s">
        <v>22</v>
      </c>
      <c r="F1021">
        <v>231509.02</v>
      </c>
      <c r="G1021">
        <v>2077761.29</v>
      </c>
      <c r="H1021">
        <v>5824.64</v>
      </c>
    </row>
    <row r="1022" spans="1:8">
      <c r="A1022" t="str">
        <f>row__2[[#This Row],[Company_Name]]&amp;" "&amp;row__2[[#This Row],[Year]]</f>
        <v>EPCOR Electricity Distribution Ontario Inc. 2016</v>
      </c>
      <c r="B1022" t="s">
        <v>475</v>
      </c>
      <c r="C1022">
        <v>2016</v>
      </c>
      <c r="D1022" t="s">
        <v>17</v>
      </c>
      <c r="E1022" t="s">
        <v>24</v>
      </c>
      <c r="F1022">
        <v>4895.03</v>
      </c>
      <c r="G1022">
        <v>398421.02</v>
      </c>
      <c r="H1022">
        <v>0</v>
      </c>
    </row>
    <row r="1023" spans="1:8">
      <c r="A1023" t="str">
        <f>row__2[[#This Row],[Company_Name]]&amp;" "&amp;row__2[[#This Row],[Year]]</f>
        <v>EPCOR Electricity Distribution Ontario Inc. 2016</v>
      </c>
      <c r="B1023" t="s">
        <v>475</v>
      </c>
      <c r="C1023">
        <v>2016</v>
      </c>
      <c r="D1023" t="s">
        <v>8</v>
      </c>
      <c r="E1023" t="s">
        <v>26</v>
      </c>
      <c r="F1023">
        <v>1083497.25</v>
      </c>
      <c r="G1023">
        <v>45960685.829999998</v>
      </c>
      <c r="H1023">
        <v>3598.54</v>
      </c>
    </row>
    <row r="1024" spans="1:8">
      <c r="A1024" t="str">
        <f>row__2[[#This Row],[Company_Name]]&amp;" "&amp;row__2[[#This Row],[Year]]</f>
        <v>EPCOR Electricity Distribution Ontario Inc. 2016</v>
      </c>
      <c r="B1024" t="s">
        <v>475</v>
      </c>
      <c r="C1024">
        <v>2016</v>
      </c>
      <c r="D1024" t="s">
        <v>8</v>
      </c>
      <c r="E1024" t="s">
        <v>28</v>
      </c>
      <c r="F1024">
        <v>1057976.99</v>
      </c>
      <c r="G1024">
        <v>132829262.67</v>
      </c>
      <c r="H1024">
        <v>319204.07</v>
      </c>
    </row>
    <row r="1025" spans="1:8">
      <c r="A1025" t="str">
        <f>row__2[[#This Row],[Company_Name]]&amp;" "&amp;row__2[[#This Row],[Year]]</f>
        <v>EPCOR Electricity Distribution Ontario Inc. 2016</v>
      </c>
      <c r="B1025" t="s">
        <v>475</v>
      </c>
      <c r="C1025">
        <v>2016</v>
      </c>
      <c r="D1025" t="s">
        <v>8</v>
      </c>
      <c r="E1025" t="s">
        <v>30</v>
      </c>
      <c r="F1025">
        <v>0</v>
      </c>
      <c r="G1025">
        <v>0</v>
      </c>
      <c r="H1025">
        <v>0</v>
      </c>
    </row>
    <row r="1026" spans="1:8">
      <c r="A1026" t="str">
        <f>row__2[[#This Row],[Company_Name]]&amp;" "&amp;row__2[[#This Row],[Year]]</f>
        <v>EPCOR Electricity Distribution Ontario Inc. 2016</v>
      </c>
      <c r="B1026" t="s">
        <v>475</v>
      </c>
      <c r="C1026">
        <v>2016</v>
      </c>
      <c r="D1026" t="s">
        <v>8</v>
      </c>
      <c r="E1026" t="s">
        <v>32</v>
      </c>
      <c r="F1026">
        <v>4352028.5</v>
      </c>
      <c r="G1026">
        <v>117557987.48</v>
      </c>
      <c r="H1026">
        <v>0</v>
      </c>
    </row>
    <row r="1027" spans="1:8">
      <c r="A1027" t="str">
        <f>row__2[[#This Row],[Company_Name]]&amp;" "&amp;row__2[[#This Row],[Year]]</f>
        <v>EPCOR Electricity Distribution Ontario Inc. 2016</v>
      </c>
      <c r="B1027" t="s">
        <v>475</v>
      </c>
      <c r="C1027">
        <v>2016</v>
      </c>
      <c r="D1027" t="s">
        <v>8</v>
      </c>
      <c r="E1027" t="s">
        <v>34</v>
      </c>
      <c r="F1027">
        <v>0</v>
      </c>
      <c r="G1027">
        <v>0</v>
      </c>
      <c r="H1027">
        <v>0</v>
      </c>
    </row>
    <row r="1028" spans="1:8">
      <c r="A1028" t="str">
        <f>row__2[[#This Row],[Company_Name]]&amp;" "&amp;row__2[[#This Row],[Year]]</f>
        <v>EPCOR Electricity Distribution Ontario Inc. 2017</v>
      </c>
      <c r="B1028" t="s">
        <v>475</v>
      </c>
      <c r="C1028">
        <v>2017</v>
      </c>
      <c r="D1028" t="s">
        <v>17</v>
      </c>
      <c r="E1028" t="s">
        <v>18</v>
      </c>
      <c r="F1028">
        <v>0</v>
      </c>
      <c r="G1028">
        <v>0</v>
      </c>
      <c r="H1028">
        <v>0</v>
      </c>
    </row>
    <row r="1029" spans="1:8">
      <c r="A1029" t="str">
        <f>row__2[[#This Row],[Company_Name]]&amp;" "&amp;row__2[[#This Row],[Year]]</f>
        <v>EPCOR Electricity Distribution Ontario Inc. 2017</v>
      </c>
      <c r="B1029" t="s">
        <v>475</v>
      </c>
      <c r="C1029">
        <v>2017</v>
      </c>
      <c r="D1029" t="s">
        <v>17</v>
      </c>
      <c r="E1029" t="s">
        <v>20</v>
      </c>
      <c r="F1029">
        <v>0</v>
      </c>
      <c r="G1029">
        <v>0</v>
      </c>
      <c r="H1029">
        <v>0</v>
      </c>
    </row>
    <row r="1030" spans="1:8">
      <c r="A1030" t="str">
        <f>row__2[[#This Row],[Company_Name]]&amp;" "&amp;row__2[[#This Row],[Year]]</f>
        <v>EPCOR Electricity Distribution Ontario Inc. 2017</v>
      </c>
      <c r="B1030" t="s">
        <v>475</v>
      </c>
      <c r="C1030">
        <v>2017</v>
      </c>
      <c r="D1030" t="s">
        <v>17</v>
      </c>
      <c r="E1030" t="s">
        <v>22</v>
      </c>
      <c r="F1030">
        <v>164791.67000000001</v>
      </c>
      <c r="G1030">
        <v>1228114.8600000001</v>
      </c>
      <c r="H1030">
        <v>3591.12</v>
      </c>
    </row>
    <row r="1031" spans="1:8">
      <c r="A1031" t="str">
        <f>row__2[[#This Row],[Company_Name]]&amp;" "&amp;row__2[[#This Row],[Year]]</f>
        <v>EPCOR Electricity Distribution Ontario Inc. 2017</v>
      </c>
      <c r="B1031" t="s">
        <v>475</v>
      </c>
      <c r="C1031">
        <v>2017</v>
      </c>
      <c r="D1031" t="s">
        <v>17</v>
      </c>
      <c r="E1031" t="s">
        <v>24</v>
      </c>
      <c r="F1031">
        <v>4778.74</v>
      </c>
      <c r="G1031">
        <v>400176.68</v>
      </c>
      <c r="H1031">
        <v>0</v>
      </c>
    </row>
    <row r="1032" spans="1:8">
      <c r="A1032" t="str">
        <f>row__2[[#This Row],[Company_Name]]&amp;" "&amp;row__2[[#This Row],[Year]]</f>
        <v>EPCOR Electricity Distribution Ontario Inc. 2017</v>
      </c>
      <c r="B1032" t="s">
        <v>475</v>
      </c>
      <c r="C1032">
        <v>2017</v>
      </c>
      <c r="D1032" t="s">
        <v>8</v>
      </c>
      <c r="E1032" t="s">
        <v>26</v>
      </c>
      <c r="F1032">
        <v>1209147.3</v>
      </c>
      <c r="G1032">
        <v>45205488.009999998</v>
      </c>
      <c r="H1032">
        <v>3686.64</v>
      </c>
    </row>
    <row r="1033" spans="1:8">
      <c r="A1033" t="str">
        <f>row__2[[#This Row],[Company_Name]]&amp;" "&amp;row__2[[#This Row],[Year]]</f>
        <v>EPCOR Electricity Distribution Ontario Inc. 2017</v>
      </c>
      <c r="B1033" t="s">
        <v>475</v>
      </c>
      <c r="C1033">
        <v>2017</v>
      </c>
      <c r="D1033" t="s">
        <v>8</v>
      </c>
      <c r="E1033" t="s">
        <v>28</v>
      </c>
      <c r="F1033">
        <v>958505.87</v>
      </c>
      <c r="G1033">
        <v>127833335.15000001</v>
      </c>
      <c r="H1033">
        <v>311321.27</v>
      </c>
    </row>
    <row r="1034" spans="1:8">
      <c r="A1034" t="str">
        <f>row__2[[#This Row],[Company_Name]]&amp;" "&amp;row__2[[#This Row],[Year]]</f>
        <v>EPCOR Electricity Distribution Ontario Inc. 2017</v>
      </c>
      <c r="B1034" t="s">
        <v>475</v>
      </c>
      <c r="C1034">
        <v>2017</v>
      </c>
      <c r="D1034" t="s">
        <v>8</v>
      </c>
      <c r="E1034" t="s">
        <v>30</v>
      </c>
      <c r="F1034">
        <v>0</v>
      </c>
      <c r="G1034">
        <v>0</v>
      </c>
      <c r="H1034">
        <v>0</v>
      </c>
    </row>
    <row r="1035" spans="1:8">
      <c r="A1035" t="str">
        <f>row__2[[#This Row],[Company_Name]]&amp;" "&amp;row__2[[#This Row],[Year]]</f>
        <v>EPCOR Electricity Distribution Ontario Inc. 2017</v>
      </c>
      <c r="B1035" t="s">
        <v>475</v>
      </c>
      <c r="C1035">
        <v>2017</v>
      </c>
      <c r="D1035" t="s">
        <v>8</v>
      </c>
      <c r="E1035" t="s">
        <v>32</v>
      </c>
      <c r="F1035">
        <v>4454829.46</v>
      </c>
      <c r="G1035">
        <v>116631538.33</v>
      </c>
      <c r="H1035">
        <v>0</v>
      </c>
    </row>
    <row r="1036" spans="1:8">
      <c r="A1036" t="str">
        <f>row__2[[#This Row],[Company_Name]]&amp;" "&amp;row__2[[#This Row],[Year]]</f>
        <v>EPCOR Electricity Distribution Ontario Inc. 2017</v>
      </c>
      <c r="B1036" t="s">
        <v>475</v>
      </c>
      <c r="C1036">
        <v>2017</v>
      </c>
      <c r="D1036" t="s">
        <v>8</v>
      </c>
      <c r="E1036" t="s">
        <v>34</v>
      </c>
      <c r="F1036">
        <v>0</v>
      </c>
      <c r="G1036">
        <v>0</v>
      </c>
      <c r="H1036">
        <v>0</v>
      </c>
    </row>
    <row r="1037" spans="1:8">
      <c r="A1037" t="str">
        <f>row__2[[#This Row],[Company_Name]]&amp;" "&amp;row__2[[#This Row],[Year]]</f>
        <v>EPCOR Electricity Distribution Ontario Inc. 2018</v>
      </c>
      <c r="B1037" t="s">
        <v>475</v>
      </c>
      <c r="C1037">
        <v>2018</v>
      </c>
      <c r="D1037" t="s">
        <v>17</v>
      </c>
      <c r="E1037" t="s">
        <v>18</v>
      </c>
      <c r="F1037">
        <v>0</v>
      </c>
      <c r="G1037">
        <v>0</v>
      </c>
      <c r="H1037">
        <v>0</v>
      </c>
    </row>
    <row r="1038" spans="1:8">
      <c r="A1038" t="str">
        <f>row__2[[#This Row],[Company_Name]]&amp;" "&amp;row__2[[#This Row],[Year]]</f>
        <v>EPCOR Electricity Distribution Ontario Inc. 2018</v>
      </c>
      <c r="B1038" t="s">
        <v>475</v>
      </c>
      <c r="C1038">
        <v>2018</v>
      </c>
      <c r="D1038" t="s">
        <v>17</v>
      </c>
      <c r="E1038" t="s">
        <v>20</v>
      </c>
      <c r="F1038">
        <v>0</v>
      </c>
      <c r="G1038">
        <v>0</v>
      </c>
      <c r="H1038">
        <v>0</v>
      </c>
    </row>
    <row r="1039" spans="1:8">
      <c r="A1039" t="str">
        <f>row__2[[#This Row],[Company_Name]]&amp;" "&amp;row__2[[#This Row],[Year]]</f>
        <v>EPCOR Electricity Distribution Ontario Inc. 2018</v>
      </c>
      <c r="B1039" t="s">
        <v>475</v>
      </c>
      <c r="C1039">
        <v>2018</v>
      </c>
      <c r="D1039" t="s">
        <v>17</v>
      </c>
      <c r="E1039" t="s">
        <v>22</v>
      </c>
      <c r="F1039">
        <v>269157.65999999997</v>
      </c>
      <c r="G1039">
        <v>1204367.8700000001</v>
      </c>
      <c r="H1039">
        <v>3386.61</v>
      </c>
    </row>
    <row r="1040" spans="1:8">
      <c r="A1040" t="str">
        <f>row__2[[#This Row],[Company_Name]]&amp;" "&amp;row__2[[#This Row],[Year]]</f>
        <v>EPCOR Electricity Distribution Ontario Inc. 2018</v>
      </c>
      <c r="B1040" t="s">
        <v>475</v>
      </c>
      <c r="C1040">
        <v>2018</v>
      </c>
      <c r="D1040" t="s">
        <v>17</v>
      </c>
      <c r="E1040" t="s">
        <v>24</v>
      </c>
      <c r="F1040">
        <v>4582.5200000000004</v>
      </c>
      <c r="G1040">
        <v>397050.52</v>
      </c>
      <c r="H1040">
        <v>0</v>
      </c>
    </row>
    <row r="1041" spans="1:8">
      <c r="A1041" t="str">
        <f>row__2[[#This Row],[Company_Name]]&amp;" "&amp;row__2[[#This Row],[Year]]</f>
        <v>EPCOR Electricity Distribution Ontario Inc. 2018</v>
      </c>
      <c r="B1041" t="s">
        <v>475</v>
      </c>
      <c r="C1041">
        <v>2018</v>
      </c>
      <c r="D1041" t="s">
        <v>8</v>
      </c>
      <c r="E1041" t="s">
        <v>26</v>
      </c>
      <c r="F1041">
        <v>1226097.73</v>
      </c>
      <c r="G1041">
        <v>47152724.920000002</v>
      </c>
      <c r="H1041">
        <v>2503.4</v>
      </c>
    </row>
    <row r="1042" spans="1:8">
      <c r="A1042" t="str">
        <f>row__2[[#This Row],[Company_Name]]&amp;" "&amp;row__2[[#This Row],[Year]]</f>
        <v>EPCOR Electricity Distribution Ontario Inc. 2018</v>
      </c>
      <c r="B1042" t="s">
        <v>475</v>
      </c>
      <c r="C1042">
        <v>2018</v>
      </c>
      <c r="D1042" t="s">
        <v>8</v>
      </c>
      <c r="E1042" t="s">
        <v>28</v>
      </c>
      <c r="F1042">
        <v>1058693.52</v>
      </c>
      <c r="G1042">
        <v>133500883.41</v>
      </c>
      <c r="H1042">
        <v>317009.98</v>
      </c>
    </row>
    <row r="1043" spans="1:8">
      <c r="A1043" t="str">
        <f>row__2[[#This Row],[Company_Name]]&amp;" "&amp;row__2[[#This Row],[Year]]</f>
        <v>EPCOR Electricity Distribution Ontario Inc. 2018</v>
      </c>
      <c r="B1043" t="s">
        <v>475</v>
      </c>
      <c r="C1043">
        <v>2018</v>
      </c>
      <c r="D1043" t="s">
        <v>8</v>
      </c>
      <c r="E1043" t="s">
        <v>30</v>
      </c>
      <c r="F1043">
        <v>0</v>
      </c>
      <c r="G1043">
        <v>0</v>
      </c>
      <c r="H1043">
        <v>0</v>
      </c>
    </row>
    <row r="1044" spans="1:8">
      <c r="A1044" t="str">
        <f>row__2[[#This Row],[Company_Name]]&amp;" "&amp;row__2[[#This Row],[Year]]</f>
        <v>EPCOR Electricity Distribution Ontario Inc. 2018</v>
      </c>
      <c r="B1044" t="s">
        <v>475</v>
      </c>
      <c r="C1044">
        <v>2018</v>
      </c>
      <c r="D1044" t="s">
        <v>8</v>
      </c>
      <c r="E1044" t="s">
        <v>32</v>
      </c>
      <c r="F1044">
        <v>4772517.63</v>
      </c>
      <c r="G1044">
        <v>126982162.70999999</v>
      </c>
      <c r="H1044">
        <v>0</v>
      </c>
    </row>
    <row r="1045" spans="1:8">
      <c r="A1045" t="str">
        <f>row__2[[#This Row],[Company_Name]]&amp;" "&amp;row__2[[#This Row],[Year]]</f>
        <v>EPCOR Electricity Distribution Ontario Inc. 2018</v>
      </c>
      <c r="B1045" t="s">
        <v>475</v>
      </c>
      <c r="C1045">
        <v>2018</v>
      </c>
      <c r="D1045" t="s">
        <v>8</v>
      </c>
      <c r="E1045" t="s">
        <v>34</v>
      </c>
      <c r="F1045">
        <v>0</v>
      </c>
      <c r="G1045">
        <v>0</v>
      </c>
      <c r="H1045">
        <v>0</v>
      </c>
    </row>
    <row r="1046" spans="1:8">
      <c r="A1046" t="str">
        <f>row__2[[#This Row],[Company_Name]]&amp;" "&amp;row__2[[#This Row],[Year]]</f>
        <v>EPCOR Electricity Distribution Ontario Inc. 2019</v>
      </c>
      <c r="B1046" t="s">
        <v>475</v>
      </c>
      <c r="C1046">
        <v>2019</v>
      </c>
      <c r="D1046" t="s">
        <v>17</v>
      </c>
      <c r="E1046" t="s">
        <v>18</v>
      </c>
      <c r="F1046">
        <v>0</v>
      </c>
      <c r="G1046">
        <v>0</v>
      </c>
      <c r="H1046">
        <v>0</v>
      </c>
    </row>
    <row r="1047" spans="1:8">
      <c r="A1047" t="str">
        <f>row__2[[#This Row],[Company_Name]]&amp;" "&amp;row__2[[#This Row],[Year]]</f>
        <v>EPCOR Electricity Distribution Ontario Inc. 2019</v>
      </c>
      <c r="B1047" t="s">
        <v>475</v>
      </c>
      <c r="C1047">
        <v>2019</v>
      </c>
      <c r="D1047" t="s">
        <v>17</v>
      </c>
      <c r="E1047" t="s">
        <v>20</v>
      </c>
      <c r="F1047">
        <v>0</v>
      </c>
      <c r="G1047">
        <v>0</v>
      </c>
      <c r="H1047">
        <v>0</v>
      </c>
    </row>
    <row r="1048" spans="1:8">
      <c r="A1048" t="str">
        <f>row__2[[#This Row],[Company_Name]]&amp;" "&amp;row__2[[#This Row],[Year]]</f>
        <v>EPCOR Electricity Distribution Ontario Inc. 2019</v>
      </c>
      <c r="B1048" t="s">
        <v>475</v>
      </c>
      <c r="C1048">
        <v>2019</v>
      </c>
      <c r="D1048" t="s">
        <v>17</v>
      </c>
      <c r="E1048" t="s">
        <v>22</v>
      </c>
      <c r="F1048">
        <v>196399.53</v>
      </c>
      <c r="G1048">
        <v>1202769.08</v>
      </c>
      <c r="H1048">
        <v>3378.61</v>
      </c>
    </row>
    <row r="1049" spans="1:8">
      <c r="A1049" t="str">
        <f>row__2[[#This Row],[Company_Name]]&amp;" "&amp;row__2[[#This Row],[Year]]</f>
        <v>EPCOR Electricity Distribution Ontario Inc. 2019</v>
      </c>
      <c r="B1049" t="s">
        <v>475</v>
      </c>
      <c r="C1049">
        <v>2019</v>
      </c>
      <c r="D1049" t="s">
        <v>17</v>
      </c>
      <c r="E1049" t="s">
        <v>24</v>
      </c>
      <c r="F1049">
        <v>4965.71</v>
      </c>
      <c r="G1049">
        <v>393942.17</v>
      </c>
      <c r="H1049">
        <v>0</v>
      </c>
    </row>
    <row r="1050" spans="1:8">
      <c r="A1050" t="str">
        <f>row__2[[#This Row],[Company_Name]]&amp;" "&amp;row__2[[#This Row],[Year]]</f>
        <v>EPCOR Electricity Distribution Ontario Inc. 2019</v>
      </c>
      <c r="B1050" t="s">
        <v>475</v>
      </c>
      <c r="C1050">
        <v>2019</v>
      </c>
      <c r="D1050" t="s">
        <v>8</v>
      </c>
      <c r="E1050" t="s">
        <v>26</v>
      </c>
      <c r="F1050">
        <v>1120723.83</v>
      </c>
      <c r="G1050">
        <v>46523087.100000001</v>
      </c>
      <c r="H1050">
        <v>1451.52</v>
      </c>
    </row>
    <row r="1051" spans="1:8">
      <c r="A1051" t="str">
        <f>row__2[[#This Row],[Company_Name]]&amp;" "&amp;row__2[[#This Row],[Year]]</f>
        <v>EPCOR Electricity Distribution Ontario Inc. 2019</v>
      </c>
      <c r="B1051" t="s">
        <v>475</v>
      </c>
      <c r="C1051">
        <v>2019</v>
      </c>
      <c r="D1051" t="s">
        <v>8</v>
      </c>
      <c r="E1051" t="s">
        <v>28</v>
      </c>
      <c r="F1051">
        <v>1062468.52</v>
      </c>
      <c r="G1051">
        <v>129239782.06999999</v>
      </c>
      <c r="H1051">
        <v>306011.01</v>
      </c>
    </row>
    <row r="1052" spans="1:8">
      <c r="A1052" t="str">
        <f>row__2[[#This Row],[Company_Name]]&amp;" "&amp;row__2[[#This Row],[Year]]</f>
        <v>EPCOR Electricity Distribution Ontario Inc. 2019</v>
      </c>
      <c r="B1052" t="s">
        <v>475</v>
      </c>
      <c r="C1052">
        <v>2019</v>
      </c>
      <c r="D1052" t="s">
        <v>8</v>
      </c>
      <c r="E1052" t="s">
        <v>30</v>
      </c>
      <c r="F1052">
        <v>0</v>
      </c>
      <c r="G1052">
        <v>0</v>
      </c>
      <c r="H1052">
        <v>0</v>
      </c>
    </row>
    <row r="1053" spans="1:8">
      <c r="A1053" t="str">
        <f>row__2[[#This Row],[Company_Name]]&amp;" "&amp;row__2[[#This Row],[Year]]</f>
        <v>EPCOR Electricity Distribution Ontario Inc. 2019</v>
      </c>
      <c r="B1053" t="s">
        <v>475</v>
      </c>
      <c r="C1053">
        <v>2019</v>
      </c>
      <c r="D1053" t="s">
        <v>8</v>
      </c>
      <c r="E1053" t="s">
        <v>32</v>
      </c>
      <c r="F1053">
        <v>4848856.3</v>
      </c>
      <c r="G1053">
        <v>125942763.89</v>
      </c>
      <c r="H1053">
        <v>0</v>
      </c>
    </row>
    <row r="1054" spans="1:8">
      <c r="A1054" t="str">
        <f>row__2[[#This Row],[Company_Name]]&amp;" "&amp;row__2[[#This Row],[Year]]</f>
        <v>EPCOR Electricity Distribution Ontario Inc. 2019</v>
      </c>
      <c r="B1054" t="s">
        <v>475</v>
      </c>
      <c r="C1054">
        <v>2019</v>
      </c>
      <c r="D1054" t="s">
        <v>8</v>
      </c>
      <c r="E1054" t="s">
        <v>34</v>
      </c>
      <c r="F1054">
        <v>0</v>
      </c>
      <c r="G1054">
        <v>0</v>
      </c>
      <c r="H1054">
        <v>0</v>
      </c>
    </row>
    <row r="1055" spans="1:8">
      <c r="A1055" t="str">
        <f>row__2[[#This Row],[Company_Name]]&amp;" "&amp;row__2[[#This Row],[Year]]</f>
        <v>EPCOR Electricity Distribution Ontario Inc. 2020</v>
      </c>
      <c r="B1055" t="s">
        <v>475</v>
      </c>
      <c r="C1055">
        <v>2020</v>
      </c>
      <c r="D1055" t="s">
        <v>17</v>
      </c>
      <c r="E1055" t="s">
        <v>18</v>
      </c>
      <c r="F1055">
        <v>0</v>
      </c>
      <c r="G1055">
        <v>0</v>
      </c>
      <c r="H1055">
        <v>0</v>
      </c>
    </row>
    <row r="1056" spans="1:8">
      <c r="A1056" t="str">
        <f>row__2[[#This Row],[Company_Name]]&amp;" "&amp;row__2[[#This Row],[Year]]</f>
        <v>EPCOR Electricity Distribution Ontario Inc. 2020</v>
      </c>
      <c r="B1056" t="s">
        <v>475</v>
      </c>
      <c r="C1056">
        <v>2020</v>
      </c>
      <c r="D1056" t="s">
        <v>17</v>
      </c>
      <c r="E1056" t="s">
        <v>20</v>
      </c>
      <c r="F1056">
        <v>0</v>
      </c>
      <c r="G1056">
        <v>0</v>
      </c>
      <c r="H1056">
        <v>0</v>
      </c>
    </row>
    <row r="1057" spans="1:8">
      <c r="A1057" t="str">
        <f>row__2[[#This Row],[Company_Name]]&amp;" "&amp;row__2[[#This Row],[Year]]</f>
        <v>EPCOR Electricity Distribution Ontario Inc. 2020</v>
      </c>
      <c r="B1057" t="s">
        <v>475</v>
      </c>
      <c r="C1057">
        <v>2020</v>
      </c>
      <c r="D1057" t="s">
        <v>17</v>
      </c>
      <c r="E1057" t="s">
        <v>22</v>
      </c>
      <c r="F1057">
        <v>245353.82</v>
      </c>
      <c r="G1057">
        <v>1224244.72</v>
      </c>
      <c r="H1057">
        <v>3430.2</v>
      </c>
    </row>
    <row r="1058" spans="1:8">
      <c r="A1058" t="str">
        <f>row__2[[#This Row],[Company_Name]]&amp;" "&amp;row__2[[#This Row],[Year]]</f>
        <v>EPCOR Electricity Distribution Ontario Inc. 2020</v>
      </c>
      <c r="B1058" t="s">
        <v>475</v>
      </c>
      <c r="C1058">
        <v>2020</v>
      </c>
      <c r="D1058" t="s">
        <v>17</v>
      </c>
      <c r="E1058" t="s">
        <v>24</v>
      </c>
      <c r="F1058">
        <v>5595.89</v>
      </c>
      <c r="G1058">
        <v>396233.27</v>
      </c>
      <c r="H1058">
        <v>0</v>
      </c>
    </row>
    <row r="1059" spans="1:8">
      <c r="A1059" t="str">
        <f>row__2[[#This Row],[Company_Name]]&amp;" "&amp;row__2[[#This Row],[Year]]</f>
        <v>EPCOR Electricity Distribution Ontario Inc. 2020</v>
      </c>
      <c r="B1059" t="s">
        <v>475</v>
      </c>
      <c r="C1059">
        <v>2020</v>
      </c>
      <c r="D1059" t="s">
        <v>8</v>
      </c>
      <c r="E1059" t="s">
        <v>26</v>
      </c>
      <c r="F1059">
        <v>1051659.78</v>
      </c>
      <c r="G1059">
        <v>42533574.109999999</v>
      </c>
      <c r="H1059">
        <v>0</v>
      </c>
    </row>
    <row r="1060" spans="1:8">
      <c r="A1060" t="str">
        <f>row__2[[#This Row],[Company_Name]]&amp;" "&amp;row__2[[#This Row],[Year]]</f>
        <v>EPCOR Electricity Distribution Ontario Inc. 2020</v>
      </c>
      <c r="B1060" t="s">
        <v>475</v>
      </c>
      <c r="C1060">
        <v>2020</v>
      </c>
      <c r="D1060" t="s">
        <v>8</v>
      </c>
      <c r="E1060" t="s">
        <v>28</v>
      </c>
      <c r="F1060">
        <v>1086781.04</v>
      </c>
      <c r="G1060">
        <v>118373281.65000001</v>
      </c>
      <c r="H1060">
        <v>288467.51</v>
      </c>
    </row>
    <row r="1061" spans="1:8">
      <c r="A1061" t="str">
        <f>row__2[[#This Row],[Company_Name]]&amp;" "&amp;row__2[[#This Row],[Year]]</f>
        <v>EPCOR Electricity Distribution Ontario Inc. 2020</v>
      </c>
      <c r="B1061" t="s">
        <v>475</v>
      </c>
      <c r="C1061">
        <v>2020</v>
      </c>
      <c r="D1061" t="s">
        <v>8</v>
      </c>
      <c r="E1061" t="s">
        <v>30</v>
      </c>
      <c r="F1061">
        <v>0</v>
      </c>
      <c r="G1061">
        <v>0</v>
      </c>
      <c r="H1061">
        <v>0</v>
      </c>
    </row>
    <row r="1062" spans="1:8">
      <c r="A1062" t="str">
        <f>row__2[[#This Row],[Company_Name]]&amp;" "&amp;row__2[[#This Row],[Year]]</f>
        <v>EPCOR Electricity Distribution Ontario Inc. 2020</v>
      </c>
      <c r="B1062" t="s">
        <v>475</v>
      </c>
      <c r="C1062">
        <v>2020</v>
      </c>
      <c r="D1062" t="s">
        <v>8</v>
      </c>
      <c r="E1062" t="s">
        <v>32</v>
      </c>
      <c r="F1062">
        <v>5047863.1900000004</v>
      </c>
      <c r="G1062">
        <v>134777551.84999999</v>
      </c>
      <c r="H1062">
        <v>0</v>
      </c>
    </row>
    <row r="1063" spans="1:8">
      <c r="A1063" t="str">
        <f>row__2[[#This Row],[Company_Name]]&amp;" "&amp;row__2[[#This Row],[Year]]</f>
        <v>EPCOR Electricity Distribution Ontario Inc. 2020</v>
      </c>
      <c r="B1063" t="s">
        <v>475</v>
      </c>
      <c r="C1063">
        <v>2020</v>
      </c>
      <c r="D1063" t="s">
        <v>8</v>
      </c>
      <c r="E1063" t="s">
        <v>34</v>
      </c>
      <c r="F1063">
        <v>0</v>
      </c>
      <c r="G1063">
        <v>0</v>
      </c>
      <c r="H1063">
        <v>0</v>
      </c>
    </row>
    <row r="1064" spans="1:8">
      <c r="A1064" t="str">
        <f>row__2[[#This Row],[Company_Name]]&amp;" "&amp;row__2[[#This Row],[Year]]</f>
        <v>EPCOR Electricity Distribution Ontario Inc. 2021</v>
      </c>
      <c r="B1064" t="s">
        <v>475</v>
      </c>
      <c r="C1064">
        <v>2021</v>
      </c>
      <c r="D1064" t="s">
        <v>17</v>
      </c>
      <c r="E1064" t="s">
        <v>18</v>
      </c>
      <c r="F1064">
        <v>0</v>
      </c>
      <c r="G1064">
        <v>0</v>
      </c>
      <c r="H1064">
        <v>0</v>
      </c>
    </row>
    <row r="1065" spans="1:8">
      <c r="A1065" t="str">
        <f>row__2[[#This Row],[Company_Name]]&amp;" "&amp;row__2[[#This Row],[Year]]</f>
        <v>EPCOR Electricity Distribution Ontario Inc. 2021</v>
      </c>
      <c r="B1065" t="s">
        <v>475</v>
      </c>
      <c r="C1065">
        <v>2021</v>
      </c>
      <c r="D1065" t="s">
        <v>17</v>
      </c>
      <c r="E1065" t="s">
        <v>20</v>
      </c>
      <c r="F1065">
        <v>0</v>
      </c>
      <c r="G1065">
        <v>0</v>
      </c>
      <c r="H1065">
        <v>0</v>
      </c>
    </row>
    <row r="1066" spans="1:8">
      <c r="A1066" t="str">
        <f>row__2[[#This Row],[Company_Name]]&amp;" "&amp;row__2[[#This Row],[Year]]</f>
        <v>EPCOR Electricity Distribution Ontario Inc. 2021</v>
      </c>
      <c r="B1066" t="s">
        <v>475</v>
      </c>
      <c r="C1066">
        <v>2021</v>
      </c>
      <c r="D1066" t="s">
        <v>17</v>
      </c>
      <c r="E1066" t="s">
        <v>22</v>
      </c>
      <c r="F1066">
        <v>250812.47</v>
      </c>
      <c r="G1066">
        <v>1221028.9099999999</v>
      </c>
      <c r="H1066">
        <v>3430.2</v>
      </c>
    </row>
    <row r="1067" spans="1:8">
      <c r="A1067" t="str">
        <f>row__2[[#This Row],[Company_Name]]&amp;" "&amp;row__2[[#This Row],[Year]]</f>
        <v>EPCOR Electricity Distribution Ontario Inc. 2021</v>
      </c>
      <c r="B1067" t="s">
        <v>475</v>
      </c>
      <c r="C1067">
        <v>2021</v>
      </c>
      <c r="D1067" t="s">
        <v>17</v>
      </c>
      <c r="E1067" t="s">
        <v>24</v>
      </c>
      <c r="F1067">
        <v>5154.9399999999996</v>
      </c>
      <c r="G1067">
        <v>396233.27</v>
      </c>
      <c r="H1067">
        <v>0</v>
      </c>
    </row>
    <row r="1068" spans="1:8">
      <c r="A1068" t="str">
        <f>row__2[[#This Row],[Company_Name]]&amp;" "&amp;row__2[[#This Row],[Year]]</f>
        <v>EPCOR Electricity Distribution Ontario Inc. 2021</v>
      </c>
      <c r="B1068" t="s">
        <v>475</v>
      </c>
      <c r="C1068">
        <v>2021</v>
      </c>
      <c r="D1068" t="s">
        <v>8</v>
      </c>
      <c r="E1068" t="s">
        <v>26</v>
      </c>
      <c r="F1068">
        <v>1211210.6200000001</v>
      </c>
      <c r="G1068">
        <v>44546983.109999999</v>
      </c>
      <c r="H1068">
        <v>0</v>
      </c>
    </row>
    <row r="1069" spans="1:8">
      <c r="A1069" t="str">
        <f>row__2[[#This Row],[Company_Name]]&amp;" "&amp;row__2[[#This Row],[Year]]</f>
        <v>EPCOR Electricity Distribution Ontario Inc. 2021</v>
      </c>
      <c r="B1069" t="s">
        <v>475</v>
      </c>
      <c r="C1069">
        <v>2021</v>
      </c>
      <c r="D1069" t="s">
        <v>8</v>
      </c>
      <c r="E1069" t="s">
        <v>28</v>
      </c>
      <c r="F1069">
        <v>1111191.49</v>
      </c>
      <c r="G1069">
        <v>121576191.79000001</v>
      </c>
      <c r="H1069">
        <v>297255.05</v>
      </c>
    </row>
    <row r="1070" spans="1:8">
      <c r="A1070" t="str">
        <f>row__2[[#This Row],[Company_Name]]&amp;" "&amp;row__2[[#This Row],[Year]]</f>
        <v>EPCOR Electricity Distribution Ontario Inc. 2021</v>
      </c>
      <c r="B1070" t="s">
        <v>475</v>
      </c>
      <c r="C1070">
        <v>2021</v>
      </c>
      <c r="D1070" t="s">
        <v>8</v>
      </c>
      <c r="E1070" t="s">
        <v>30</v>
      </c>
      <c r="F1070">
        <v>0</v>
      </c>
      <c r="G1070">
        <v>0</v>
      </c>
      <c r="H1070">
        <v>0</v>
      </c>
    </row>
    <row r="1071" spans="1:8">
      <c r="A1071" t="str">
        <f>row__2[[#This Row],[Company_Name]]&amp;" "&amp;row__2[[#This Row],[Year]]</f>
        <v>EPCOR Electricity Distribution Ontario Inc. 2021</v>
      </c>
      <c r="B1071" t="s">
        <v>475</v>
      </c>
      <c r="C1071">
        <v>2021</v>
      </c>
      <c r="D1071" t="s">
        <v>8</v>
      </c>
      <c r="E1071" t="s">
        <v>32</v>
      </c>
      <c r="F1071">
        <v>5236741.0199999996</v>
      </c>
      <c r="G1071">
        <v>136985040.80000001</v>
      </c>
      <c r="H1071">
        <v>0</v>
      </c>
    </row>
    <row r="1072" spans="1:8">
      <c r="A1072" t="str">
        <f>row__2[[#This Row],[Company_Name]]&amp;" "&amp;row__2[[#This Row],[Year]]</f>
        <v>EPCOR Electricity Distribution Ontario Inc. 2021</v>
      </c>
      <c r="B1072" t="s">
        <v>475</v>
      </c>
      <c r="C1072">
        <v>2021</v>
      </c>
      <c r="D1072" t="s">
        <v>8</v>
      </c>
      <c r="E1072" t="s">
        <v>34</v>
      </c>
      <c r="F1072">
        <v>0</v>
      </c>
      <c r="G1072">
        <v>0</v>
      </c>
      <c r="H1072">
        <v>0</v>
      </c>
    </row>
    <row r="1073" spans="1:8">
      <c r="A1073" t="str">
        <f>row__2[[#This Row],[Company_Name]]&amp;" "&amp;row__2[[#This Row],[Year]]</f>
        <v>EPCOR Electricity Distribution Ontario Inc. 2022</v>
      </c>
      <c r="B1073" t="s">
        <v>475</v>
      </c>
      <c r="C1073">
        <v>2022</v>
      </c>
      <c r="D1073" t="s">
        <v>17</v>
      </c>
      <c r="E1073" t="s">
        <v>18</v>
      </c>
      <c r="F1073">
        <v>0</v>
      </c>
      <c r="G1073">
        <v>0</v>
      </c>
      <c r="H1073">
        <v>0</v>
      </c>
    </row>
    <row r="1074" spans="1:8">
      <c r="A1074" t="str">
        <f>row__2[[#This Row],[Company_Name]]&amp;" "&amp;row__2[[#This Row],[Year]]</f>
        <v>EPCOR Electricity Distribution Ontario Inc. 2022</v>
      </c>
      <c r="B1074" t="s">
        <v>475</v>
      </c>
      <c r="C1074">
        <v>2022</v>
      </c>
      <c r="D1074" t="s">
        <v>17</v>
      </c>
      <c r="E1074" t="s">
        <v>20</v>
      </c>
      <c r="F1074">
        <v>0</v>
      </c>
      <c r="G1074">
        <v>0</v>
      </c>
      <c r="H1074">
        <v>0</v>
      </c>
    </row>
    <row r="1075" spans="1:8">
      <c r="A1075" t="str">
        <f>row__2[[#This Row],[Company_Name]]&amp;" "&amp;row__2[[#This Row],[Year]]</f>
        <v>EPCOR Electricity Distribution Ontario Inc. 2022</v>
      </c>
      <c r="B1075" t="s">
        <v>475</v>
      </c>
      <c r="C1075">
        <v>2022</v>
      </c>
      <c r="D1075" t="s">
        <v>17</v>
      </c>
      <c r="E1075" t="s">
        <v>22</v>
      </c>
      <c r="F1075">
        <v>291016.19</v>
      </c>
      <c r="G1075">
        <v>1223181.2</v>
      </c>
      <c r="H1075">
        <v>3435.44</v>
      </c>
    </row>
    <row r="1076" spans="1:8">
      <c r="A1076" t="str">
        <f>row__2[[#This Row],[Company_Name]]&amp;" "&amp;row__2[[#This Row],[Year]]</f>
        <v>EPCOR Electricity Distribution Ontario Inc. 2022</v>
      </c>
      <c r="B1076" t="s">
        <v>475</v>
      </c>
      <c r="C1076">
        <v>2022</v>
      </c>
      <c r="D1076" t="s">
        <v>17</v>
      </c>
      <c r="E1076" t="s">
        <v>24</v>
      </c>
      <c r="F1076">
        <v>5276.69</v>
      </c>
      <c r="G1076">
        <v>395149.49</v>
      </c>
      <c r="H1076">
        <v>0</v>
      </c>
    </row>
    <row r="1077" spans="1:8">
      <c r="A1077" t="str">
        <f>row__2[[#This Row],[Company_Name]]&amp;" "&amp;row__2[[#This Row],[Year]]</f>
        <v>EPCOR Electricity Distribution Ontario Inc. 2022</v>
      </c>
      <c r="B1077" t="s">
        <v>475</v>
      </c>
      <c r="C1077">
        <v>2022</v>
      </c>
      <c r="D1077" t="s">
        <v>8</v>
      </c>
      <c r="E1077" t="s">
        <v>26</v>
      </c>
      <c r="F1077">
        <v>1287536.8799999999</v>
      </c>
      <c r="G1077">
        <v>46782785.810000002</v>
      </c>
      <c r="H1077">
        <v>0</v>
      </c>
    </row>
    <row r="1078" spans="1:8">
      <c r="A1078" t="str">
        <f>row__2[[#This Row],[Company_Name]]&amp;" "&amp;row__2[[#This Row],[Year]]</f>
        <v>EPCOR Electricity Distribution Ontario Inc. 2022</v>
      </c>
      <c r="B1078" t="s">
        <v>475</v>
      </c>
      <c r="C1078">
        <v>2022</v>
      </c>
      <c r="D1078" t="s">
        <v>8</v>
      </c>
      <c r="E1078" t="s">
        <v>28</v>
      </c>
      <c r="F1078">
        <v>1185470.68</v>
      </c>
      <c r="G1078">
        <v>126863067.88</v>
      </c>
      <c r="H1078">
        <v>312297.64</v>
      </c>
    </row>
    <row r="1079" spans="1:8">
      <c r="A1079" t="str">
        <f>row__2[[#This Row],[Company_Name]]&amp;" "&amp;row__2[[#This Row],[Year]]</f>
        <v>EPCOR Electricity Distribution Ontario Inc. 2022</v>
      </c>
      <c r="B1079" t="s">
        <v>475</v>
      </c>
      <c r="C1079">
        <v>2022</v>
      </c>
      <c r="D1079" t="s">
        <v>8</v>
      </c>
      <c r="E1079" t="s">
        <v>30</v>
      </c>
      <c r="F1079">
        <v>0</v>
      </c>
      <c r="G1079">
        <v>0</v>
      </c>
      <c r="H1079">
        <v>0</v>
      </c>
    </row>
    <row r="1080" spans="1:8">
      <c r="A1080" t="str">
        <f>row__2[[#This Row],[Company_Name]]&amp;" "&amp;row__2[[#This Row],[Year]]</f>
        <v>EPCOR Electricity Distribution Ontario Inc. 2022</v>
      </c>
      <c r="B1080" t="s">
        <v>475</v>
      </c>
      <c r="C1080">
        <v>2022</v>
      </c>
      <c r="D1080" t="s">
        <v>8</v>
      </c>
      <c r="E1080" t="s">
        <v>32</v>
      </c>
      <c r="F1080">
        <v>5420364.1500000004</v>
      </c>
      <c r="G1080">
        <v>138757480.46000001</v>
      </c>
      <c r="H1080">
        <v>0</v>
      </c>
    </row>
    <row r="1081" spans="1:8">
      <c r="A1081" t="str">
        <f>row__2[[#This Row],[Company_Name]]&amp;" "&amp;row__2[[#This Row],[Year]]</f>
        <v>EPCOR Electricity Distribution Ontario Inc. 2022</v>
      </c>
      <c r="B1081" t="s">
        <v>475</v>
      </c>
      <c r="C1081">
        <v>2022</v>
      </c>
      <c r="D1081" t="s">
        <v>8</v>
      </c>
      <c r="E1081" t="s">
        <v>34</v>
      </c>
      <c r="F1081">
        <v>0</v>
      </c>
      <c r="G1081">
        <v>0</v>
      </c>
      <c r="H1081">
        <v>0</v>
      </c>
    </row>
    <row r="1082" spans="1:8">
      <c r="A1082" t="str">
        <f>row__2[[#This Row],[Company_Name]]&amp;" "&amp;row__2[[#This Row],[Year]]</f>
        <v>ERTH Power Corporation 2015</v>
      </c>
      <c r="B1082" t="s">
        <v>476</v>
      </c>
      <c r="C1082">
        <v>2015</v>
      </c>
      <c r="D1082" t="s">
        <v>17</v>
      </c>
      <c r="E1082" t="s">
        <v>18</v>
      </c>
      <c r="F1082">
        <v>230552.23</v>
      </c>
      <c r="G1082">
        <v>16862049</v>
      </c>
      <c r="H1082">
        <v>36701</v>
      </c>
    </row>
    <row r="1083" spans="1:8">
      <c r="A1083" t="str">
        <f>row__2[[#This Row],[Company_Name]]&amp;" "&amp;row__2[[#This Row],[Year]]</f>
        <v>ERTH Power Corporation 2015</v>
      </c>
      <c r="B1083" t="s">
        <v>476</v>
      </c>
      <c r="C1083">
        <v>2015</v>
      </c>
      <c r="D1083" t="s">
        <v>17</v>
      </c>
      <c r="E1083" t="s">
        <v>20</v>
      </c>
      <c r="F1083">
        <v>26933.01</v>
      </c>
      <c r="G1083">
        <v>287908.98</v>
      </c>
      <c r="H1083">
        <v>11</v>
      </c>
    </row>
    <row r="1084" spans="1:8">
      <c r="A1084" t="str">
        <f>row__2[[#This Row],[Company_Name]]&amp;" "&amp;row__2[[#This Row],[Year]]</f>
        <v>ERTH Power Corporation 2015</v>
      </c>
      <c r="B1084" t="s">
        <v>476</v>
      </c>
      <c r="C1084">
        <v>2015</v>
      </c>
      <c r="D1084" t="s">
        <v>17</v>
      </c>
      <c r="E1084" t="s">
        <v>22</v>
      </c>
      <c r="F1084">
        <v>550667.05000000005</v>
      </c>
      <c r="G1084">
        <v>3129767.03</v>
      </c>
      <c r="H1084">
        <v>8333</v>
      </c>
    </row>
    <row r="1085" spans="1:8">
      <c r="A1085" t="str">
        <f>row__2[[#This Row],[Company_Name]]&amp;" "&amp;row__2[[#This Row],[Year]]</f>
        <v>ERTH Power Corporation 2015</v>
      </c>
      <c r="B1085" t="s">
        <v>476</v>
      </c>
      <c r="C1085">
        <v>2015</v>
      </c>
      <c r="D1085" t="s">
        <v>17</v>
      </c>
      <c r="E1085" t="s">
        <v>24</v>
      </c>
      <c r="F1085">
        <v>69306.710000000006</v>
      </c>
      <c r="G1085">
        <v>626792</v>
      </c>
      <c r="H1085">
        <v>0</v>
      </c>
    </row>
    <row r="1086" spans="1:8">
      <c r="A1086" t="str">
        <f>row__2[[#This Row],[Company_Name]]&amp;" "&amp;row__2[[#This Row],[Year]]</f>
        <v>ERTH Power Corporation 2015</v>
      </c>
      <c r="B1086" t="s">
        <v>476</v>
      </c>
      <c r="C1086">
        <v>2015</v>
      </c>
      <c r="D1086" t="s">
        <v>8</v>
      </c>
      <c r="E1086" t="s">
        <v>26</v>
      </c>
      <c r="F1086">
        <v>1543107.25</v>
      </c>
      <c r="G1086">
        <v>49127233.060000002</v>
      </c>
      <c r="H1086">
        <v>56840</v>
      </c>
    </row>
    <row r="1087" spans="1:8">
      <c r="A1087" t="str">
        <f>row__2[[#This Row],[Company_Name]]&amp;" "&amp;row__2[[#This Row],[Year]]</f>
        <v>ERTH Power Corporation 2015</v>
      </c>
      <c r="B1087" t="s">
        <v>476</v>
      </c>
      <c r="C1087">
        <v>2015</v>
      </c>
      <c r="D1087" t="s">
        <v>8</v>
      </c>
      <c r="E1087" t="s">
        <v>28</v>
      </c>
      <c r="F1087">
        <v>2018673.76</v>
      </c>
      <c r="G1087">
        <v>230053850.18000001</v>
      </c>
      <c r="H1087">
        <v>497899</v>
      </c>
    </row>
    <row r="1088" spans="1:8">
      <c r="A1088" t="str">
        <f>row__2[[#This Row],[Company_Name]]&amp;" "&amp;row__2[[#This Row],[Year]]</f>
        <v>ERTH Power Corporation 2015</v>
      </c>
      <c r="B1088" t="s">
        <v>476</v>
      </c>
      <c r="C1088">
        <v>2015</v>
      </c>
      <c r="D1088" t="s">
        <v>8</v>
      </c>
      <c r="E1088" t="s">
        <v>30</v>
      </c>
      <c r="F1088">
        <v>642691.47</v>
      </c>
      <c r="G1088">
        <v>175582358.61000001</v>
      </c>
      <c r="H1088">
        <v>338411</v>
      </c>
    </row>
    <row r="1089" spans="1:8">
      <c r="A1089" t="str">
        <f>row__2[[#This Row],[Company_Name]]&amp;" "&amp;row__2[[#This Row],[Year]]</f>
        <v>ERTH Power Corporation 2015</v>
      </c>
      <c r="B1089" t="s">
        <v>476</v>
      </c>
      <c r="C1089">
        <v>2015</v>
      </c>
      <c r="D1089" t="s">
        <v>8</v>
      </c>
      <c r="E1089" t="s">
        <v>32</v>
      </c>
      <c r="F1089">
        <v>6993388.9000000004</v>
      </c>
      <c r="G1089">
        <v>161450939.86000001</v>
      </c>
      <c r="H1089">
        <v>0</v>
      </c>
    </row>
    <row r="1090" spans="1:8">
      <c r="A1090" t="str">
        <f>row__2[[#This Row],[Company_Name]]&amp;" "&amp;row__2[[#This Row],[Year]]</f>
        <v>ERTH Power Corporation 2015</v>
      </c>
      <c r="B1090" t="s">
        <v>476</v>
      </c>
      <c r="C1090">
        <v>2015</v>
      </c>
      <c r="D1090" t="s">
        <v>8</v>
      </c>
      <c r="E1090" t="s">
        <v>34</v>
      </c>
      <c r="F1090">
        <v>0</v>
      </c>
      <c r="G1090">
        <v>0</v>
      </c>
      <c r="H1090">
        <v>0</v>
      </c>
    </row>
    <row r="1091" spans="1:8">
      <c r="A1091" t="str">
        <f>row__2[[#This Row],[Company_Name]]&amp;" "&amp;row__2[[#This Row],[Year]]</f>
        <v>ERTH Power Corporation 2016</v>
      </c>
      <c r="B1091" t="s">
        <v>476</v>
      </c>
      <c r="C1091">
        <v>2016</v>
      </c>
      <c r="D1091" t="s">
        <v>17</v>
      </c>
      <c r="E1091" t="s">
        <v>18</v>
      </c>
      <c r="F1091">
        <v>349721.19</v>
      </c>
      <c r="G1091">
        <v>16022325</v>
      </c>
      <c r="H1091">
        <v>36389</v>
      </c>
    </row>
    <row r="1092" spans="1:8">
      <c r="A1092" t="str">
        <f>row__2[[#This Row],[Company_Name]]&amp;" "&amp;row__2[[#This Row],[Year]]</f>
        <v>ERTH Power Corporation 2016</v>
      </c>
      <c r="B1092" t="s">
        <v>476</v>
      </c>
      <c r="C1092">
        <v>2016</v>
      </c>
      <c r="D1092" t="s">
        <v>17</v>
      </c>
      <c r="E1092" t="s">
        <v>20</v>
      </c>
      <c r="F1092">
        <v>26123.98</v>
      </c>
      <c r="G1092">
        <v>222638.46</v>
      </c>
      <c r="H1092">
        <v>5.9</v>
      </c>
    </row>
    <row r="1093" spans="1:8">
      <c r="A1093" t="str">
        <f>row__2[[#This Row],[Company_Name]]&amp;" "&amp;row__2[[#This Row],[Year]]</f>
        <v>ERTH Power Corporation 2016</v>
      </c>
      <c r="B1093" t="s">
        <v>476</v>
      </c>
      <c r="C1093">
        <v>2016</v>
      </c>
      <c r="D1093" t="s">
        <v>17</v>
      </c>
      <c r="E1093" t="s">
        <v>22</v>
      </c>
      <c r="F1093">
        <v>510855.84</v>
      </c>
      <c r="G1093">
        <v>2341825</v>
      </c>
      <c r="H1093">
        <v>6393.63</v>
      </c>
    </row>
    <row r="1094" spans="1:8">
      <c r="A1094" t="str">
        <f>row__2[[#This Row],[Company_Name]]&amp;" "&amp;row__2[[#This Row],[Year]]</f>
        <v>ERTH Power Corporation 2016</v>
      </c>
      <c r="B1094" t="s">
        <v>476</v>
      </c>
      <c r="C1094">
        <v>2016</v>
      </c>
      <c r="D1094" t="s">
        <v>17</v>
      </c>
      <c r="E1094" t="s">
        <v>24</v>
      </c>
      <c r="F1094">
        <v>68961.77</v>
      </c>
      <c r="G1094">
        <v>597459</v>
      </c>
      <c r="H1094">
        <v>0</v>
      </c>
    </row>
    <row r="1095" spans="1:8">
      <c r="A1095" t="str">
        <f>row__2[[#This Row],[Company_Name]]&amp;" "&amp;row__2[[#This Row],[Year]]</f>
        <v>ERTH Power Corporation 2016</v>
      </c>
      <c r="B1095" t="s">
        <v>476</v>
      </c>
      <c r="C1095">
        <v>2016</v>
      </c>
      <c r="D1095" t="s">
        <v>8</v>
      </c>
      <c r="E1095" t="s">
        <v>26</v>
      </c>
      <c r="F1095">
        <v>1563705.06</v>
      </c>
      <c r="G1095">
        <v>62629571</v>
      </c>
      <c r="H1095">
        <v>0</v>
      </c>
    </row>
    <row r="1096" spans="1:8">
      <c r="A1096" t="str">
        <f>row__2[[#This Row],[Company_Name]]&amp;" "&amp;row__2[[#This Row],[Year]]</f>
        <v>ERTH Power Corporation 2016</v>
      </c>
      <c r="B1096" t="s">
        <v>476</v>
      </c>
      <c r="C1096">
        <v>2016</v>
      </c>
      <c r="D1096" t="s">
        <v>8</v>
      </c>
      <c r="E1096" t="s">
        <v>28</v>
      </c>
      <c r="F1096">
        <v>1716489.85</v>
      </c>
      <c r="G1096">
        <v>205388901</v>
      </c>
      <c r="H1096">
        <v>567346.76</v>
      </c>
    </row>
    <row r="1097" spans="1:8">
      <c r="A1097" t="str">
        <f>row__2[[#This Row],[Company_Name]]&amp;" "&amp;row__2[[#This Row],[Year]]</f>
        <v>ERTH Power Corporation 2016</v>
      </c>
      <c r="B1097" t="s">
        <v>476</v>
      </c>
      <c r="C1097">
        <v>2016</v>
      </c>
      <c r="D1097" t="s">
        <v>8</v>
      </c>
      <c r="E1097" t="s">
        <v>30</v>
      </c>
      <c r="F1097">
        <v>937052.76</v>
      </c>
      <c r="G1097">
        <v>166415366.19</v>
      </c>
      <c r="H1097">
        <v>325343.65999999997</v>
      </c>
    </row>
    <row r="1098" spans="1:8">
      <c r="A1098" t="str">
        <f>row__2[[#This Row],[Company_Name]]&amp;" "&amp;row__2[[#This Row],[Year]]</f>
        <v>ERTH Power Corporation 2016</v>
      </c>
      <c r="B1098" t="s">
        <v>476</v>
      </c>
      <c r="C1098">
        <v>2016</v>
      </c>
      <c r="D1098" t="s">
        <v>8</v>
      </c>
      <c r="E1098" t="s">
        <v>32</v>
      </c>
      <c r="F1098">
        <v>7192117.5899999999</v>
      </c>
      <c r="G1098">
        <v>160345825</v>
      </c>
      <c r="H1098">
        <v>0</v>
      </c>
    </row>
    <row r="1099" spans="1:8">
      <c r="A1099" t="str">
        <f>row__2[[#This Row],[Company_Name]]&amp;" "&amp;row__2[[#This Row],[Year]]</f>
        <v>ERTH Power Corporation 2016</v>
      </c>
      <c r="B1099" t="s">
        <v>476</v>
      </c>
      <c r="C1099">
        <v>2016</v>
      </c>
      <c r="D1099" t="s">
        <v>8</v>
      </c>
      <c r="E1099" t="s">
        <v>34</v>
      </c>
      <c r="F1099">
        <v>0</v>
      </c>
      <c r="G1099">
        <v>0</v>
      </c>
      <c r="H1099">
        <v>0</v>
      </c>
    </row>
    <row r="1100" spans="1:8">
      <c r="A1100" t="str">
        <f>row__2[[#This Row],[Company_Name]]&amp;" "&amp;row__2[[#This Row],[Year]]</f>
        <v>ERTH Power Corporation 2017</v>
      </c>
      <c r="B1100" t="s">
        <v>476</v>
      </c>
      <c r="C1100">
        <v>2017</v>
      </c>
      <c r="D1100" t="s">
        <v>17</v>
      </c>
      <c r="E1100" t="s">
        <v>18</v>
      </c>
      <c r="F1100">
        <v>234987.17</v>
      </c>
      <c r="G1100">
        <v>15763998</v>
      </c>
      <c r="H1100">
        <v>35543.919999999998</v>
      </c>
    </row>
    <row r="1101" spans="1:8">
      <c r="A1101" t="str">
        <f>row__2[[#This Row],[Company_Name]]&amp;" "&amp;row__2[[#This Row],[Year]]</f>
        <v>ERTH Power Corporation 2017</v>
      </c>
      <c r="B1101" t="s">
        <v>476</v>
      </c>
      <c r="C1101">
        <v>2017</v>
      </c>
      <c r="D1101" t="s">
        <v>17</v>
      </c>
      <c r="E1101" t="s">
        <v>20</v>
      </c>
      <c r="F1101">
        <v>26798.38</v>
      </c>
      <c r="G1101">
        <v>219915.65</v>
      </c>
      <c r="H1101">
        <v>5.35</v>
      </c>
    </row>
    <row r="1102" spans="1:8">
      <c r="A1102" t="str">
        <f>row__2[[#This Row],[Company_Name]]&amp;" "&amp;row__2[[#This Row],[Year]]</f>
        <v>ERTH Power Corporation 2017</v>
      </c>
      <c r="B1102" t="s">
        <v>476</v>
      </c>
      <c r="C1102">
        <v>2017</v>
      </c>
      <c r="D1102" t="s">
        <v>17</v>
      </c>
      <c r="E1102" t="s">
        <v>22</v>
      </c>
      <c r="F1102">
        <v>532989.52</v>
      </c>
      <c r="G1102">
        <v>2305977.83</v>
      </c>
      <c r="H1102">
        <v>8855.56</v>
      </c>
    </row>
    <row r="1103" spans="1:8">
      <c r="A1103" t="str">
        <f>row__2[[#This Row],[Company_Name]]&amp;" "&amp;row__2[[#This Row],[Year]]</f>
        <v>ERTH Power Corporation 2017</v>
      </c>
      <c r="B1103" t="s">
        <v>476</v>
      </c>
      <c r="C1103">
        <v>2017</v>
      </c>
      <c r="D1103" t="s">
        <v>17</v>
      </c>
      <c r="E1103" t="s">
        <v>24</v>
      </c>
      <c r="F1103">
        <v>69674.289999999994</v>
      </c>
      <c r="G1103">
        <v>584109</v>
      </c>
      <c r="H1103">
        <v>0</v>
      </c>
    </row>
    <row r="1104" spans="1:8">
      <c r="A1104" t="str">
        <f>row__2[[#This Row],[Company_Name]]&amp;" "&amp;row__2[[#This Row],[Year]]</f>
        <v>ERTH Power Corporation 2017</v>
      </c>
      <c r="B1104" t="s">
        <v>476</v>
      </c>
      <c r="C1104">
        <v>2017</v>
      </c>
      <c r="D1104" t="s">
        <v>8</v>
      </c>
      <c r="E1104" t="s">
        <v>26</v>
      </c>
      <c r="F1104">
        <v>1533135.87</v>
      </c>
      <c r="G1104">
        <v>62194934.18</v>
      </c>
      <c r="H1104">
        <v>25763.26</v>
      </c>
    </row>
    <row r="1105" spans="1:8">
      <c r="A1105" t="str">
        <f>row__2[[#This Row],[Company_Name]]&amp;" "&amp;row__2[[#This Row],[Year]]</f>
        <v>ERTH Power Corporation 2017</v>
      </c>
      <c r="B1105" t="s">
        <v>476</v>
      </c>
      <c r="C1105">
        <v>2017</v>
      </c>
      <c r="D1105" t="s">
        <v>8</v>
      </c>
      <c r="E1105" t="s">
        <v>28</v>
      </c>
      <c r="F1105">
        <v>2233008.5299999998</v>
      </c>
      <c r="G1105">
        <v>219187234.44</v>
      </c>
      <c r="H1105">
        <v>602958.85</v>
      </c>
    </row>
    <row r="1106" spans="1:8">
      <c r="A1106" t="str">
        <f>row__2[[#This Row],[Company_Name]]&amp;" "&amp;row__2[[#This Row],[Year]]</f>
        <v>ERTH Power Corporation 2017</v>
      </c>
      <c r="B1106" t="s">
        <v>476</v>
      </c>
      <c r="C1106">
        <v>2017</v>
      </c>
      <c r="D1106" t="s">
        <v>8</v>
      </c>
      <c r="E1106" t="s">
        <v>30</v>
      </c>
      <c r="F1106">
        <v>647322.52</v>
      </c>
      <c r="G1106">
        <v>161499013</v>
      </c>
      <c r="H1106">
        <v>249226.4</v>
      </c>
    </row>
    <row r="1107" spans="1:8">
      <c r="A1107" t="str">
        <f>row__2[[#This Row],[Company_Name]]&amp;" "&amp;row__2[[#This Row],[Year]]</f>
        <v>ERTH Power Corporation 2017</v>
      </c>
      <c r="B1107" t="s">
        <v>476</v>
      </c>
      <c r="C1107">
        <v>2017</v>
      </c>
      <c r="D1107" t="s">
        <v>8</v>
      </c>
      <c r="E1107" t="s">
        <v>32</v>
      </c>
      <c r="F1107">
        <v>7275279.21</v>
      </c>
      <c r="G1107">
        <v>155707479.77000001</v>
      </c>
      <c r="H1107">
        <v>0</v>
      </c>
    </row>
    <row r="1108" spans="1:8">
      <c r="A1108" t="str">
        <f>row__2[[#This Row],[Company_Name]]&amp;" "&amp;row__2[[#This Row],[Year]]</f>
        <v>ERTH Power Corporation 2017</v>
      </c>
      <c r="B1108" t="s">
        <v>476</v>
      </c>
      <c r="C1108">
        <v>2017</v>
      </c>
      <c r="D1108" t="s">
        <v>8</v>
      </c>
      <c r="E1108" t="s">
        <v>34</v>
      </c>
      <c r="F1108">
        <v>0</v>
      </c>
      <c r="G1108">
        <v>0</v>
      </c>
      <c r="H1108">
        <v>0</v>
      </c>
    </row>
    <row r="1109" spans="1:8">
      <c r="A1109" t="str">
        <f>row__2[[#This Row],[Company_Name]]&amp;" "&amp;row__2[[#This Row],[Year]]</f>
        <v>ERTH Power Corporation 2018</v>
      </c>
      <c r="B1109" t="s">
        <v>476</v>
      </c>
      <c r="C1109">
        <v>2018</v>
      </c>
      <c r="D1109" t="s">
        <v>17</v>
      </c>
      <c r="E1109" t="s">
        <v>18</v>
      </c>
      <c r="F1109">
        <v>245605.9</v>
      </c>
      <c r="G1109">
        <v>16912248</v>
      </c>
      <c r="H1109">
        <v>38108</v>
      </c>
    </row>
    <row r="1110" spans="1:8">
      <c r="A1110" t="str">
        <f>row__2[[#This Row],[Company_Name]]&amp;" "&amp;row__2[[#This Row],[Year]]</f>
        <v>ERTH Power Corporation 2018</v>
      </c>
      <c r="B1110" t="s">
        <v>476</v>
      </c>
      <c r="C1110">
        <v>2018</v>
      </c>
      <c r="D1110" t="s">
        <v>17</v>
      </c>
      <c r="E1110" t="s">
        <v>20</v>
      </c>
      <c r="F1110">
        <v>26152.38</v>
      </c>
      <c r="G1110">
        <v>218314.4</v>
      </c>
      <c r="H1110">
        <v>5.35</v>
      </c>
    </row>
    <row r="1111" spans="1:8">
      <c r="A1111" t="str">
        <f>row__2[[#This Row],[Company_Name]]&amp;" "&amp;row__2[[#This Row],[Year]]</f>
        <v>ERTH Power Corporation 2018</v>
      </c>
      <c r="B1111" t="s">
        <v>476</v>
      </c>
      <c r="C1111">
        <v>2018</v>
      </c>
      <c r="D1111" t="s">
        <v>17</v>
      </c>
      <c r="E1111" t="s">
        <v>22</v>
      </c>
      <c r="F1111">
        <v>163161.26999999999</v>
      </c>
      <c r="G1111">
        <v>2245621.52</v>
      </c>
      <c r="H1111">
        <v>6736.73</v>
      </c>
    </row>
    <row r="1112" spans="1:8">
      <c r="A1112" t="str">
        <f>row__2[[#This Row],[Company_Name]]&amp;" "&amp;row__2[[#This Row],[Year]]</f>
        <v>ERTH Power Corporation 2018</v>
      </c>
      <c r="B1112" t="s">
        <v>476</v>
      </c>
      <c r="C1112">
        <v>2018</v>
      </c>
      <c r="D1112" t="s">
        <v>17</v>
      </c>
      <c r="E1112" t="s">
        <v>24</v>
      </c>
      <c r="F1112">
        <v>414628.75</v>
      </c>
      <c r="G1112">
        <v>562655</v>
      </c>
      <c r="H1112">
        <v>0</v>
      </c>
    </row>
    <row r="1113" spans="1:8">
      <c r="A1113" t="str">
        <f>row__2[[#This Row],[Company_Name]]&amp;" "&amp;row__2[[#This Row],[Year]]</f>
        <v>ERTH Power Corporation 2018</v>
      </c>
      <c r="B1113" t="s">
        <v>476</v>
      </c>
      <c r="C1113">
        <v>2018</v>
      </c>
      <c r="D1113" t="s">
        <v>8</v>
      </c>
      <c r="E1113" t="s">
        <v>26</v>
      </c>
      <c r="F1113">
        <v>1582008.51</v>
      </c>
      <c r="G1113">
        <v>64828602.5</v>
      </c>
      <c r="H1113">
        <v>0</v>
      </c>
    </row>
    <row r="1114" spans="1:8">
      <c r="A1114" t="str">
        <f>row__2[[#This Row],[Company_Name]]&amp;" "&amp;row__2[[#This Row],[Year]]</f>
        <v>ERTH Power Corporation 2018</v>
      </c>
      <c r="B1114" t="s">
        <v>476</v>
      </c>
      <c r="C1114">
        <v>2018</v>
      </c>
      <c r="D1114" t="s">
        <v>8</v>
      </c>
      <c r="E1114" t="s">
        <v>28</v>
      </c>
      <c r="F1114">
        <v>2482946.08</v>
      </c>
      <c r="G1114">
        <v>250313984.78999999</v>
      </c>
      <c r="H1114">
        <v>704760.34</v>
      </c>
    </row>
    <row r="1115" spans="1:8">
      <c r="A1115" t="str">
        <f>row__2[[#This Row],[Company_Name]]&amp;" "&amp;row__2[[#This Row],[Year]]</f>
        <v>ERTH Power Corporation 2018</v>
      </c>
      <c r="B1115" t="s">
        <v>476</v>
      </c>
      <c r="C1115">
        <v>2018</v>
      </c>
      <c r="D1115" t="s">
        <v>8</v>
      </c>
      <c r="E1115" t="s">
        <v>30</v>
      </c>
      <c r="F1115">
        <v>616904.19999999995</v>
      </c>
      <c r="G1115">
        <v>142012299</v>
      </c>
      <c r="H1115">
        <v>298597.3</v>
      </c>
    </row>
    <row r="1116" spans="1:8">
      <c r="A1116" t="str">
        <f>row__2[[#This Row],[Company_Name]]&amp;" "&amp;row__2[[#This Row],[Year]]</f>
        <v>ERTH Power Corporation 2018</v>
      </c>
      <c r="B1116" t="s">
        <v>476</v>
      </c>
      <c r="C1116">
        <v>2018</v>
      </c>
      <c r="D1116" t="s">
        <v>8</v>
      </c>
      <c r="E1116" t="s">
        <v>32</v>
      </c>
      <c r="F1116">
        <v>7540852.1799999997</v>
      </c>
      <c r="G1116">
        <v>169941844.59</v>
      </c>
      <c r="H1116">
        <v>0</v>
      </c>
    </row>
    <row r="1117" spans="1:8">
      <c r="A1117" t="str">
        <f>row__2[[#This Row],[Company_Name]]&amp;" "&amp;row__2[[#This Row],[Year]]</f>
        <v>ERTH Power Corporation 2018</v>
      </c>
      <c r="B1117" t="s">
        <v>476</v>
      </c>
      <c r="C1117">
        <v>2018</v>
      </c>
      <c r="D1117" t="s">
        <v>8</v>
      </c>
      <c r="E1117" t="s">
        <v>34</v>
      </c>
      <c r="F1117">
        <v>0</v>
      </c>
      <c r="G1117">
        <v>0</v>
      </c>
      <c r="H1117">
        <v>0</v>
      </c>
    </row>
    <row r="1118" spans="1:8">
      <c r="A1118" t="str">
        <f>row__2[[#This Row],[Company_Name]]&amp;" "&amp;row__2[[#This Row],[Year]]</f>
        <v>ERTH Power Corporation 2019</v>
      </c>
      <c r="B1118" t="s">
        <v>476</v>
      </c>
      <c r="C1118">
        <v>2019</v>
      </c>
      <c r="D1118" t="s">
        <v>17</v>
      </c>
      <c r="E1118" t="s">
        <v>18</v>
      </c>
      <c r="F1118">
        <v>167756.68</v>
      </c>
      <c r="G1118">
        <v>17302591.280000001</v>
      </c>
      <c r="H1118">
        <v>37355</v>
      </c>
    </row>
    <row r="1119" spans="1:8">
      <c r="A1119" t="str">
        <f>row__2[[#This Row],[Company_Name]]&amp;" "&amp;row__2[[#This Row],[Year]]</f>
        <v>ERTH Power Corporation 2019</v>
      </c>
      <c r="B1119" t="s">
        <v>476</v>
      </c>
      <c r="C1119">
        <v>2019</v>
      </c>
      <c r="D1119" t="s">
        <v>17</v>
      </c>
      <c r="E1119" t="s">
        <v>20</v>
      </c>
      <c r="F1119">
        <v>59980.03</v>
      </c>
      <c r="G1119">
        <v>217779.46</v>
      </c>
      <c r="H1119">
        <v>0</v>
      </c>
    </row>
    <row r="1120" spans="1:8">
      <c r="A1120" t="str">
        <f>row__2[[#This Row],[Company_Name]]&amp;" "&amp;row__2[[#This Row],[Year]]</f>
        <v>ERTH Power Corporation 2019</v>
      </c>
      <c r="B1120" t="s">
        <v>476</v>
      </c>
      <c r="C1120">
        <v>2019</v>
      </c>
      <c r="D1120" t="s">
        <v>17</v>
      </c>
      <c r="E1120" t="s">
        <v>22</v>
      </c>
      <c r="F1120">
        <v>487045.59</v>
      </c>
      <c r="G1120">
        <v>2170613.66</v>
      </c>
      <c r="H1120">
        <v>5620.46</v>
      </c>
    </row>
    <row r="1121" spans="1:8">
      <c r="A1121" t="str">
        <f>row__2[[#This Row],[Company_Name]]&amp;" "&amp;row__2[[#This Row],[Year]]</f>
        <v>ERTH Power Corporation 2019</v>
      </c>
      <c r="B1121" t="s">
        <v>476</v>
      </c>
      <c r="C1121">
        <v>2019</v>
      </c>
      <c r="D1121" t="s">
        <v>17</v>
      </c>
      <c r="E1121" t="s">
        <v>24</v>
      </c>
      <c r="F1121">
        <v>38421.43</v>
      </c>
      <c r="G1121">
        <v>526701.53</v>
      </c>
      <c r="H1121">
        <v>0</v>
      </c>
    </row>
    <row r="1122" spans="1:8">
      <c r="A1122" t="str">
        <f>row__2[[#This Row],[Company_Name]]&amp;" "&amp;row__2[[#This Row],[Year]]</f>
        <v>ERTH Power Corporation 2019</v>
      </c>
      <c r="B1122" t="s">
        <v>476</v>
      </c>
      <c r="C1122">
        <v>2019</v>
      </c>
      <c r="D1122" t="s">
        <v>8</v>
      </c>
      <c r="E1122" t="s">
        <v>26</v>
      </c>
      <c r="F1122">
        <v>1553050.59</v>
      </c>
      <c r="G1122">
        <v>63692910.030000001</v>
      </c>
      <c r="H1122">
        <v>31</v>
      </c>
    </row>
    <row r="1123" spans="1:8">
      <c r="A1123" t="str">
        <f>row__2[[#This Row],[Company_Name]]&amp;" "&amp;row__2[[#This Row],[Year]]</f>
        <v>ERTH Power Corporation 2019</v>
      </c>
      <c r="B1123" t="s">
        <v>476</v>
      </c>
      <c r="C1123">
        <v>2019</v>
      </c>
      <c r="D1123" t="s">
        <v>8</v>
      </c>
      <c r="E1123" t="s">
        <v>28</v>
      </c>
      <c r="F1123">
        <v>1751585.21</v>
      </c>
      <c r="G1123">
        <v>218698342.36000001</v>
      </c>
      <c r="H1123">
        <v>567528.12</v>
      </c>
    </row>
    <row r="1124" spans="1:8">
      <c r="A1124" t="str">
        <f>row__2[[#This Row],[Company_Name]]&amp;" "&amp;row__2[[#This Row],[Year]]</f>
        <v>ERTH Power Corporation 2019</v>
      </c>
      <c r="B1124" t="s">
        <v>476</v>
      </c>
      <c r="C1124">
        <v>2019</v>
      </c>
      <c r="D1124" t="s">
        <v>8</v>
      </c>
      <c r="E1124" t="s">
        <v>30</v>
      </c>
      <c r="F1124">
        <v>803065.1</v>
      </c>
      <c r="G1124">
        <v>195558801</v>
      </c>
      <c r="H1124">
        <v>396478</v>
      </c>
    </row>
    <row r="1125" spans="1:8">
      <c r="A1125" t="str">
        <f>row__2[[#This Row],[Company_Name]]&amp;" "&amp;row__2[[#This Row],[Year]]</f>
        <v>ERTH Power Corporation 2019</v>
      </c>
      <c r="B1125" t="s">
        <v>476</v>
      </c>
      <c r="C1125">
        <v>2019</v>
      </c>
      <c r="D1125" t="s">
        <v>8</v>
      </c>
      <c r="E1125" t="s">
        <v>32</v>
      </c>
      <c r="F1125">
        <v>8088416.8700000001</v>
      </c>
      <c r="G1125">
        <v>167036481.69</v>
      </c>
      <c r="H1125">
        <v>0</v>
      </c>
    </row>
    <row r="1126" spans="1:8">
      <c r="A1126" t="str">
        <f>row__2[[#This Row],[Company_Name]]&amp;" "&amp;row__2[[#This Row],[Year]]</f>
        <v>ERTH Power Corporation 2019</v>
      </c>
      <c r="B1126" t="s">
        <v>476</v>
      </c>
      <c r="C1126">
        <v>2019</v>
      </c>
      <c r="D1126" t="s">
        <v>8</v>
      </c>
      <c r="E1126" t="s">
        <v>34</v>
      </c>
      <c r="F1126">
        <v>0</v>
      </c>
      <c r="G1126">
        <v>0</v>
      </c>
      <c r="H1126">
        <v>0</v>
      </c>
    </row>
    <row r="1127" spans="1:8">
      <c r="A1127" t="str">
        <f>row__2[[#This Row],[Company_Name]]&amp;" "&amp;row__2[[#This Row],[Year]]</f>
        <v>ERTH Power Corporation 2020</v>
      </c>
      <c r="B1127" t="s">
        <v>476</v>
      </c>
      <c r="C1127">
        <v>2020</v>
      </c>
      <c r="D1127" t="s">
        <v>17</v>
      </c>
      <c r="E1127" t="s">
        <v>18</v>
      </c>
      <c r="F1127">
        <v>117781.23</v>
      </c>
      <c r="G1127">
        <v>16786736</v>
      </c>
      <c r="H1127">
        <v>37381</v>
      </c>
    </row>
    <row r="1128" spans="1:8">
      <c r="A1128" t="str">
        <f>row__2[[#This Row],[Company_Name]]&amp;" "&amp;row__2[[#This Row],[Year]]</f>
        <v>ERTH Power Corporation 2020</v>
      </c>
      <c r="B1128" t="s">
        <v>476</v>
      </c>
      <c r="C1128">
        <v>2020</v>
      </c>
      <c r="D1128" t="s">
        <v>17</v>
      </c>
      <c r="E1128" t="s">
        <v>20</v>
      </c>
      <c r="F1128">
        <v>60564.13</v>
      </c>
      <c r="G1128">
        <v>46843</v>
      </c>
      <c r="H1128">
        <v>0</v>
      </c>
    </row>
    <row r="1129" spans="1:8">
      <c r="A1129" t="str">
        <f>row__2[[#This Row],[Company_Name]]&amp;" "&amp;row__2[[#This Row],[Year]]</f>
        <v>ERTH Power Corporation 2020</v>
      </c>
      <c r="B1129" t="s">
        <v>476</v>
      </c>
      <c r="C1129">
        <v>2020</v>
      </c>
      <c r="D1129" t="s">
        <v>17</v>
      </c>
      <c r="E1129" t="s">
        <v>22</v>
      </c>
      <c r="F1129">
        <v>502958.27</v>
      </c>
      <c r="G1129">
        <v>2210661</v>
      </c>
      <c r="H1129">
        <v>5249</v>
      </c>
    </row>
    <row r="1130" spans="1:8">
      <c r="A1130" t="str">
        <f>row__2[[#This Row],[Company_Name]]&amp;" "&amp;row__2[[#This Row],[Year]]</f>
        <v>ERTH Power Corporation 2020</v>
      </c>
      <c r="B1130" t="s">
        <v>476</v>
      </c>
      <c r="C1130">
        <v>2020</v>
      </c>
      <c r="D1130" t="s">
        <v>17</v>
      </c>
      <c r="E1130" t="s">
        <v>24</v>
      </c>
      <c r="F1130">
        <v>44029</v>
      </c>
      <c r="G1130">
        <v>510965</v>
      </c>
      <c r="H1130">
        <v>0</v>
      </c>
    </row>
    <row r="1131" spans="1:8">
      <c r="A1131" t="str">
        <f>row__2[[#This Row],[Company_Name]]&amp;" "&amp;row__2[[#This Row],[Year]]</f>
        <v>ERTH Power Corporation 2020</v>
      </c>
      <c r="B1131" t="s">
        <v>476</v>
      </c>
      <c r="C1131">
        <v>2020</v>
      </c>
      <c r="D1131" t="s">
        <v>8</v>
      </c>
      <c r="E1131" t="s">
        <v>26</v>
      </c>
      <c r="F1131">
        <v>1545425.13</v>
      </c>
      <c r="G1131">
        <v>61093250</v>
      </c>
      <c r="H1131">
        <v>9043</v>
      </c>
    </row>
    <row r="1132" spans="1:8">
      <c r="A1132" t="str">
        <f>row__2[[#This Row],[Company_Name]]&amp;" "&amp;row__2[[#This Row],[Year]]</f>
        <v>ERTH Power Corporation 2020</v>
      </c>
      <c r="B1132" t="s">
        <v>476</v>
      </c>
      <c r="C1132">
        <v>2020</v>
      </c>
      <c r="D1132" t="s">
        <v>8</v>
      </c>
      <c r="E1132" t="s">
        <v>28</v>
      </c>
      <c r="F1132">
        <v>1778910.64</v>
      </c>
      <c r="G1132">
        <v>201703192</v>
      </c>
      <c r="H1132">
        <v>525536</v>
      </c>
    </row>
    <row r="1133" spans="1:8">
      <c r="A1133" t="str">
        <f>row__2[[#This Row],[Company_Name]]&amp;" "&amp;row__2[[#This Row],[Year]]</f>
        <v>ERTH Power Corporation 2020</v>
      </c>
      <c r="B1133" t="s">
        <v>476</v>
      </c>
      <c r="C1133">
        <v>2020</v>
      </c>
      <c r="D1133" t="s">
        <v>8</v>
      </c>
      <c r="E1133" t="s">
        <v>30</v>
      </c>
      <c r="F1133">
        <v>876589.45</v>
      </c>
      <c r="G1133">
        <v>190399909</v>
      </c>
      <c r="H1133">
        <v>391965</v>
      </c>
    </row>
    <row r="1134" spans="1:8">
      <c r="A1134" t="str">
        <f>row__2[[#This Row],[Company_Name]]&amp;" "&amp;row__2[[#This Row],[Year]]</f>
        <v>ERTH Power Corporation 2020</v>
      </c>
      <c r="B1134" t="s">
        <v>476</v>
      </c>
      <c r="C1134">
        <v>2020</v>
      </c>
      <c r="D1134" t="s">
        <v>8</v>
      </c>
      <c r="E1134" t="s">
        <v>32</v>
      </c>
      <c r="F1134">
        <v>8219058.1500000004</v>
      </c>
      <c r="G1134">
        <v>177598839</v>
      </c>
      <c r="H1134">
        <v>0</v>
      </c>
    </row>
    <row r="1135" spans="1:8">
      <c r="A1135" t="str">
        <f>row__2[[#This Row],[Company_Name]]&amp;" "&amp;row__2[[#This Row],[Year]]</f>
        <v>ERTH Power Corporation 2020</v>
      </c>
      <c r="B1135" t="s">
        <v>476</v>
      </c>
      <c r="C1135">
        <v>2020</v>
      </c>
      <c r="D1135" t="s">
        <v>8</v>
      </c>
      <c r="E1135" t="s">
        <v>34</v>
      </c>
      <c r="F1135">
        <v>0</v>
      </c>
      <c r="G1135">
        <v>0</v>
      </c>
      <c r="H1135">
        <v>0</v>
      </c>
    </row>
    <row r="1136" spans="1:8">
      <c r="A1136" t="str">
        <f>row__2[[#This Row],[Company_Name]]&amp;" "&amp;row__2[[#This Row],[Year]]</f>
        <v>ERTH Power Corporation 2021</v>
      </c>
      <c r="B1136" t="s">
        <v>476</v>
      </c>
      <c r="C1136">
        <v>2021</v>
      </c>
      <c r="D1136" t="s">
        <v>17</v>
      </c>
      <c r="E1136" t="s">
        <v>18</v>
      </c>
      <c r="F1136">
        <v>183170.88</v>
      </c>
      <c r="G1136">
        <v>16786736</v>
      </c>
      <c r="H1136">
        <v>38092</v>
      </c>
    </row>
    <row r="1137" spans="1:8">
      <c r="A1137" t="str">
        <f>row__2[[#This Row],[Company_Name]]&amp;" "&amp;row__2[[#This Row],[Year]]</f>
        <v>ERTH Power Corporation 2021</v>
      </c>
      <c r="B1137" t="s">
        <v>476</v>
      </c>
      <c r="C1137">
        <v>2021</v>
      </c>
      <c r="D1137" t="s">
        <v>17</v>
      </c>
      <c r="E1137" t="s">
        <v>20</v>
      </c>
      <c r="F1137">
        <v>61024.99</v>
      </c>
      <c r="G1137">
        <v>211986</v>
      </c>
      <c r="H1137">
        <v>0</v>
      </c>
    </row>
    <row r="1138" spans="1:8">
      <c r="A1138" t="str">
        <f>row__2[[#This Row],[Company_Name]]&amp;" "&amp;row__2[[#This Row],[Year]]</f>
        <v>ERTH Power Corporation 2021</v>
      </c>
      <c r="B1138" t="s">
        <v>476</v>
      </c>
      <c r="C1138">
        <v>2021</v>
      </c>
      <c r="D1138" t="s">
        <v>17</v>
      </c>
      <c r="E1138" t="s">
        <v>22</v>
      </c>
      <c r="F1138">
        <v>530898.61</v>
      </c>
      <c r="G1138">
        <v>2210662</v>
      </c>
      <c r="H1138">
        <v>6137</v>
      </c>
    </row>
    <row r="1139" spans="1:8">
      <c r="A1139" t="str">
        <f>row__2[[#This Row],[Company_Name]]&amp;" "&amp;row__2[[#This Row],[Year]]</f>
        <v>ERTH Power Corporation 2021</v>
      </c>
      <c r="B1139" t="s">
        <v>476</v>
      </c>
      <c r="C1139">
        <v>2021</v>
      </c>
      <c r="D1139" t="s">
        <v>17</v>
      </c>
      <c r="E1139" t="s">
        <v>24</v>
      </c>
      <c r="F1139">
        <v>44098.96</v>
      </c>
      <c r="G1139">
        <v>510965</v>
      </c>
      <c r="H1139">
        <v>0</v>
      </c>
    </row>
    <row r="1140" spans="1:8">
      <c r="A1140" t="str">
        <f>row__2[[#This Row],[Company_Name]]&amp;" "&amp;row__2[[#This Row],[Year]]</f>
        <v>ERTH Power Corporation 2021</v>
      </c>
      <c r="B1140" t="s">
        <v>476</v>
      </c>
      <c r="C1140">
        <v>2021</v>
      </c>
      <c r="D1140" t="s">
        <v>8</v>
      </c>
      <c r="E1140" t="s">
        <v>26</v>
      </c>
      <c r="F1140">
        <v>1602278.83</v>
      </c>
      <c r="G1140">
        <v>60946736</v>
      </c>
      <c r="H1140">
        <v>0</v>
      </c>
    </row>
    <row r="1141" spans="1:8">
      <c r="A1141" t="str">
        <f>row__2[[#This Row],[Company_Name]]&amp;" "&amp;row__2[[#This Row],[Year]]</f>
        <v>ERTH Power Corporation 2021</v>
      </c>
      <c r="B1141" t="s">
        <v>476</v>
      </c>
      <c r="C1141">
        <v>2021</v>
      </c>
      <c r="D1141" t="s">
        <v>8</v>
      </c>
      <c r="E1141" t="s">
        <v>28</v>
      </c>
      <c r="F1141">
        <v>1697903.01</v>
      </c>
      <c r="G1141">
        <v>212745306</v>
      </c>
      <c r="H1141">
        <v>519651</v>
      </c>
    </row>
    <row r="1142" spans="1:8">
      <c r="A1142" t="str">
        <f>row__2[[#This Row],[Company_Name]]&amp;" "&amp;row__2[[#This Row],[Year]]</f>
        <v>ERTH Power Corporation 2021</v>
      </c>
      <c r="B1142" t="s">
        <v>476</v>
      </c>
      <c r="C1142">
        <v>2021</v>
      </c>
      <c r="D1142" t="s">
        <v>8</v>
      </c>
      <c r="E1142" t="s">
        <v>30</v>
      </c>
      <c r="F1142">
        <v>857114.97</v>
      </c>
      <c r="G1142">
        <v>169250656</v>
      </c>
      <c r="H1142">
        <v>366355</v>
      </c>
    </row>
    <row r="1143" spans="1:8">
      <c r="A1143" t="str">
        <f>row__2[[#This Row],[Company_Name]]&amp;" "&amp;row__2[[#This Row],[Year]]</f>
        <v>ERTH Power Corporation 2021</v>
      </c>
      <c r="B1143" t="s">
        <v>476</v>
      </c>
      <c r="C1143">
        <v>2021</v>
      </c>
      <c r="D1143" t="s">
        <v>8</v>
      </c>
      <c r="E1143" t="s">
        <v>32</v>
      </c>
      <c r="F1143">
        <v>8362021.5099999998</v>
      </c>
      <c r="G1143">
        <v>177619037</v>
      </c>
      <c r="H1143">
        <v>0</v>
      </c>
    </row>
    <row r="1144" spans="1:8">
      <c r="A1144" t="str">
        <f>row__2[[#This Row],[Company_Name]]&amp;" "&amp;row__2[[#This Row],[Year]]</f>
        <v>ERTH Power Corporation 2021</v>
      </c>
      <c r="B1144" t="s">
        <v>476</v>
      </c>
      <c r="C1144">
        <v>2021</v>
      </c>
      <c r="D1144" t="s">
        <v>8</v>
      </c>
      <c r="E1144" t="s">
        <v>34</v>
      </c>
      <c r="F1144">
        <v>0</v>
      </c>
      <c r="G1144">
        <v>0</v>
      </c>
      <c r="H1144">
        <v>0</v>
      </c>
    </row>
    <row r="1145" spans="1:8">
      <c r="A1145" t="str">
        <f>row__2[[#This Row],[Company_Name]]&amp;" "&amp;row__2[[#This Row],[Year]]</f>
        <v>ERTH Power Corporation 2022</v>
      </c>
      <c r="B1145" t="s">
        <v>476</v>
      </c>
      <c r="C1145">
        <v>2022</v>
      </c>
      <c r="D1145" t="s">
        <v>17</v>
      </c>
      <c r="E1145" t="s">
        <v>18</v>
      </c>
      <c r="F1145">
        <v>183592.18</v>
      </c>
      <c r="G1145">
        <v>17962949</v>
      </c>
      <c r="H1145">
        <v>39090</v>
      </c>
    </row>
    <row r="1146" spans="1:8">
      <c r="A1146" t="str">
        <f>row__2[[#This Row],[Company_Name]]&amp;" "&amp;row__2[[#This Row],[Year]]</f>
        <v>ERTH Power Corporation 2022</v>
      </c>
      <c r="B1146" t="s">
        <v>476</v>
      </c>
      <c r="C1146">
        <v>2022</v>
      </c>
      <c r="D1146" t="s">
        <v>17</v>
      </c>
      <c r="E1146" t="s">
        <v>20</v>
      </c>
      <c r="F1146">
        <v>61174.86</v>
      </c>
      <c r="G1146">
        <v>204491</v>
      </c>
      <c r="H1146">
        <v>0</v>
      </c>
    </row>
    <row r="1147" spans="1:8">
      <c r="A1147" t="str">
        <f>row__2[[#This Row],[Company_Name]]&amp;" "&amp;row__2[[#This Row],[Year]]</f>
        <v>ERTH Power Corporation 2022</v>
      </c>
      <c r="B1147" t="s">
        <v>476</v>
      </c>
      <c r="C1147">
        <v>2022</v>
      </c>
      <c r="D1147" t="s">
        <v>17</v>
      </c>
      <c r="E1147" t="s">
        <v>22</v>
      </c>
      <c r="F1147">
        <v>43668.65</v>
      </c>
      <c r="G1147">
        <v>2440801</v>
      </c>
      <c r="H1147">
        <v>6379</v>
      </c>
    </row>
    <row r="1148" spans="1:8">
      <c r="A1148" t="str">
        <f>row__2[[#This Row],[Company_Name]]&amp;" "&amp;row__2[[#This Row],[Year]]</f>
        <v>ERTH Power Corporation 2022</v>
      </c>
      <c r="B1148" t="s">
        <v>476</v>
      </c>
      <c r="C1148">
        <v>2022</v>
      </c>
      <c r="D1148" t="s">
        <v>17</v>
      </c>
      <c r="E1148" t="s">
        <v>24</v>
      </c>
      <c r="F1148">
        <v>545781.27</v>
      </c>
      <c r="G1148">
        <v>486777</v>
      </c>
      <c r="H1148">
        <v>0</v>
      </c>
    </row>
    <row r="1149" spans="1:8">
      <c r="A1149" t="str">
        <f>row__2[[#This Row],[Company_Name]]&amp;" "&amp;row__2[[#This Row],[Year]]</f>
        <v>ERTH Power Corporation 2022</v>
      </c>
      <c r="B1149" t="s">
        <v>476</v>
      </c>
      <c r="C1149">
        <v>2022</v>
      </c>
      <c r="D1149" t="s">
        <v>8</v>
      </c>
      <c r="E1149" t="s">
        <v>26</v>
      </c>
      <c r="F1149">
        <v>1610106.5</v>
      </c>
      <c r="G1149">
        <v>66021524</v>
      </c>
      <c r="H1149">
        <v>0</v>
      </c>
    </row>
    <row r="1150" spans="1:8">
      <c r="A1150" t="str">
        <f>row__2[[#This Row],[Company_Name]]&amp;" "&amp;row__2[[#This Row],[Year]]</f>
        <v>ERTH Power Corporation 2022</v>
      </c>
      <c r="B1150" t="s">
        <v>476</v>
      </c>
      <c r="C1150">
        <v>2022</v>
      </c>
      <c r="D1150" t="s">
        <v>8</v>
      </c>
      <c r="E1150" t="s">
        <v>28</v>
      </c>
      <c r="F1150">
        <v>1819832.47</v>
      </c>
      <c r="G1150">
        <v>200172556</v>
      </c>
      <c r="H1150">
        <v>516224</v>
      </c>
    </row>
    <row r="1151" spans="1:8">
      <c r="A1151" t="str">
        <f>row__2[[#This Row],[Company_Name]]&amp;" "&amp;row__2[[#This Row],[Year]]</f>
        <v>ERTH Power Corporation 2022</v>
      </c>
      <c r="B1151" t="s">
        <v>476</v>
      </c>
      <c r="C1151">
        <v>2022</v>
      </c>
      <c r="D1151" t="s">
        <v>8</v>
      </c>
      <c r="E1151" t="s">
        <v>30</v>
      </c>
      <c r="F1151">
        <v>891683.48</v>
      </c>
      <c r="G1151">
        <v>167079395</v>
      </c>
      <c r="H1151">
        <v>346376</v>
      </c>
    </row>
    <row r="1152" spans="1:8">
      <c r="A1152" t="str">
        <f>row__2[[#This Row],[Company_Name]]&amp;" "&amp;row__2[[#This Row],[Year]]</f>
        <v>ERTH Power Corporation 2022</v>
      </c>
      <c r="B1152" t="s">
        <v>476</v>
      </c>
      <c r="C1152">
        <v>2022</v>
      </c>
      <c r="D1152" t="s">
        <v>8</v>
      </c>
      <c r="E1152" t="s">
        <v>32</v>
      </c>
      <c r="F1152">
        <v>8434127.5500000007</v>
      </c>
      <c r="G1152">
        <v>183379736</v>
      </c>
      <c r="H1152">
        <v>0</v>
      </c>
    </row>
    <row r="1153" spans="1:8">
      <c r="A1153" t="str">
        <f>row__2[[#This Row],[Company_Name]]&amp;" "&amp;row__2[[#This Row],[Year]]</f>
        <v>ERTH Power Corporation 2022</v>
      </c>
      <c r="B1153" t="s">
        <v>476</v>
      </c>
      <c r="C1153">
        <v>2022</v>
      </c>
      <c r="D1153" t="s">
        <v>8</v>
      </c>
      <c r="E1153" t="s">
        <v>34</v>
      </c>
      <c r="F1153">
        <v>0</v>
      </c>
      <c r="G1153">
        <v>0</v>
      </c>
      <c r="H1153">
        <v>0</v>
      </c>
    </row>
    <row r="1154" spans="1:8">
      <c r="A1154" t="str">
        <f>row__2[[#This Row],[Company_Name]]&amp;" "&amp;row__2[[#This Row],[Year]]</f>
        <v>Essex Powerlines Corporation 2015</v>
      </c>
      <c r="B1154" t="s">
        <v>477</v>
      </c>
      <c r="C1154">
        <v>2015</v>
      </c>
      <c r="D1154" t="s">
        <v>17</v>
      </c>
      <c r="E1154" t="s">
        <v>18</v>
      </c>
      <c r="F1154">
        <v>0</v>
      </c>
      <c r="G1154">
        <v>0</v>
      </c>
      <c r="H1154">
        <v>0</v>
      </c>
    </row>
    <row r="1155" spans="1:8">
      <c r="A1155" t="str">
        <f>row__2[[#This Row],[Company_Name]]&amp;" "&amp;row__2[[#This Row],[Year]]</f>
        <v>Essex Powerlines Corporation 2015</v>
      </c>
      <c r="B1155" t="s">
        <v>477</v>
      </c>
      <c r="C1155">
        <v>2015</v>
      </c>
      <c r="D1155" t="s">
        <v>17</v>
      </c>
      <c r="E1155" t="s">
        <v>20</v>
      </c>
      <c r="F1155">
        <v>17371.259999999998</v>
      </c>
      <c r="G1155">
        <v>321764.83</v>
      </c>
      <c r="H1155">
        <v>896</v>
      </c>
    </row>
    <row r="1156" spans="1:8">
      <c r="A1156" t="str">
        <f>row__2[[#This Row],[Company_Name]]&amp;" "&amp;row__2[[#This Row],[Year]]</f>
        <v>Essex Powerlines Corporation 2015</v>
      </c>
      <c r="B1156" t="s">
        <v>477</v>
      </c>
      <c r="C1156">
        <v>2015</v>
      </c>
      <c r="D1156" t="s">
        <v>17</v>
      </c>
      <c r="E1156" t="s">
        <v>22</v>
      </c>
      <c r="F1156">
        <v>272331.87</v>
      </c>
      <c r="G1156">
        <v>6367655.0899999999</v>
      </c>
      <c r="H1156">
        <v>10936</v>
      </c>
    </row>
    <row r="1157" spans="1:8">
      <c r="A1157" t="str">
        <f>row__2[[#This Row],[Company_Name]]&amp;" "&amp;row__2[[#This Row],[Year]]</f>
        <v>Essex Powerlines Corporation 2015</v>
      </c>
      <c r="B1157" t="s">
        <v>477</v>
      </c>
      <c r="C1157">
        <v>2015</v>
      </c>
      <c r="D1157" t="s">
        <v>17</v>
      </c>
      <c r="E1157" t="s">
        <v>24</v>
      </c>
      <c r="F1157">
        <v>60377.96</v>
      </c>
      <c r="G1157">
        <v>1565940.07</v>
      </c>
      <c r="H1157">
        <v>0</v>
      </c>
    </row>
    <row r="1158" spans="1:8">
      <c r="A1158" t="str">
        <f>row__2[[#This Row],[Company_Name]]&amp;" "&amp;row__2[[#This Row],[Year]]</f>
        <v>Essex Powerlines Corporation 2015</v>
      </c>
      <c r="B1158" t="s">
        <v>477</v>
      </c>
      <c r="C1158">
        <v>2015</v>
      </c>
      <c r="D1158" t="s">
        <v>8</v>
      </c>
      <c r="E1158" t="s">
        <v>26</v>
      </c>
      <c r="F1158">
        <v>1919833.39</v>
      </c>
      <c r="G1158">
        <v>65860609.390000001</v>
      </c>
      <c r="H1158">
        <v>0</v>
      </c>
    </row>
    <row r="1159" spans="1:8">
      <c r="A1159" t="str">
        <f>row__2[[#This Row],[Company_Name]]&amp;" "&amp;row__2[[#This Row],[Year]]</f>
        <v>Essex Powerlines Corporation 2015</v>
      </c>
      <c r="B1159" t="s">
        <v>477</v>
      </c>
      <c r="C1159">
        <v>2015</v>
      </c>
      <c r="D1159" t="s">
        <v>8</v>
      </c>
      <c r="E1159" t="s">
        <v>28</v>
      </c>
      <c r="F1159">
        <v>1598367.59</v>
      </c>
      <c r="G1159">
        <v>171092210.77000001</v>
      </c>
      <c r="H1159">
        <v>505076</v>
      </c>
    </row>
    <row r="1160" spans="1:8">
      <c r="A1160" t="str">
        <f>row__2[[#This Row],[Company_Name]]&amp;" "&amp;row__2[[#This Row],[Year]]</f>
        <v>Essex Powerlines Corporation 2015</v>
      </c>
      <c r="B1160" t="s">
        <v>477</v>
      </c>
      <c r="C1160">
        <v>2015</v>
      </c>
      <c r="D1160" t="s">
        <v>8</v>
      </c>
      <c r="E1160" t="s">
        <v>30</v>
      </c>
      <c r="F1160">
        <v>0</v>
      </c>
      <c r="G1160">
        <v>0</v>
      </c>
      <c r="H1160">
        <v>0</v>
      </c>
    </row>
    <row r="1161" spans="1:8">
      <c r="A1161" t="str">
        <f>row__2[[#This Row],[Company_Name]]&amp;" "&amp;row__2[[#This Row],[Year]]</f>
        <v>Essex Powerlines Corporation 2015</v>
      </c>
      <c r="B1161" t="s">
        <v>477</v>
      </c>
      <c r="C1161">
        <v>2015</v>
      </c>
      <c r="D1161" t="s">
        <v>8</v>
      </c>
      <c r="E1161" t="s">
        <v>32</v>
      </c>
      <c r="F1161">
        <v>9894481.2699999996</v>
      </c>
      <c r="G1161">
        <v>246568730.13</v>
      </c>
      <c r="H1161">
        <v>0</v>
      </c>
    </row>
    <row r="1162" spans="1:8">
      <c r="A1162" t="str">
        <f>row__2[[#This Row],[Company_Name]]&amp;" "&amp;row__2[[#This Row],[Year]]</f>
        <v>Essex Powerlines Corporation 2015</v>
      </c>
      <c r="B1162" t="s">
        <v>477</v>
      </c>
      <c r="C1162">
        <v>2015</v>
      </c>
      <c r="D1162" t="s">
        <v>8</v>
      </c>
      <c r="E1162" t="s">
        <v>34</v>
      </c>
      <c r="F1162">
        <v>0</v>
      </c>
      <c r="G1162">
        <v>0</v>
      </c>
      <c r="H1162">
        <v>0</v>
      </c>
    </row>
    <row r="1163" spans="1:8">
      <c r="A1163" t="str">
        <f>row__2[[#This Row],[Company_Name]]&amp;" "&amp;row__2[[#This Row],[Year]]</f>
        <v>Essex Powerlines Corporation 2016</v>
      </c>
      <c r="B1163" t="s">
        <v>477</v>
      </c>
      <c r="C1163">
        <v>2016</v>
      </c>
      <c r="D1163" t="s">
        <v>17</v>
      </c>
      <c r="E1163" t="s">
        <v>18</v>
      </c>
      <c r="F1163">
        <v>0</v>
      </c>
      <c r="G1163">
        <v>0</v>
      </c>
      <c r="H1163">
        <v>0</v>
      </c>
    </row>
    <row r="1164" spans="1:8">
      <c r="A1164" t="str">
        <f>row__2[[#This Row],[Company_Name]]&amp;" "&amp;row__2[[#This Row],[Year]]</f>
        <v>Essex Powerlines Corporation 2016</v>
      </c>
      <c r="B1164" t="s">
        <v>477</v>
      </c>
      <c r="C1164">
        <v>2016</v>
      </c>
      <c r="D1164" t="s">
        <v>17</v>
      </c>
      <c r="E1164" t="s">
        <v>20</v>
      </c>
      <c r="F1164">
        <v>17204.48</v>
      </c>
      <c r="G1164">
        <v>316692.77</v>
      </c>
      <c r="H1164">
        <v>757.84</v>
      </c>
    </row>
    <row r="1165" spans="1:8">
      <c r="A1165" t="str">
        <f>row__2[[#This Row],[Company_Name]]&amp;" "&amp;row__2[[#This Row],[Year]]</f>
        <v>Essex Powerlines Corporation 2016</v>
      </c>
      <c r="B1165" t="s">
        <v>477</v>
      </c>
      <c r="C1165">
        <v>2016</v>
      </c>
      <c r="D1165" t="s">
        <v>17</v>
      </c>
      <c r="E1165" t="s">
        <v>22</v>
      </c>
      <c r="F1165">
        <v>232781.66</v>
      </c>
      <c r="G1165">
        <v>4235100.41</v>
      </c>
      <c r="H1165">
        <v>22340.31</v>
      </c>
    </row>
    <row r="1166" spans="1:8">
      <c r="A1166" t="str">
        <f>row__2[[#This Row],[Company_Name]]&amp;" "&amp;row__2[[#This Row],[Year]]</f>
        <v>Essex Powerlines Corporation 2016</v>
      </c>
      <c r="B1166" t="s">
        <v>477</v>
      </c>
      <c r="C1166">
        <v>2016</v>
      </c>
      <c r="D1166" t="s">
        <v>17</v>
      </c>
      <c r="E1166" t="s">
        <v>24</v>
      </c>
      <c r="F1166">
        <v>59476.17</v>
      </c>
      <c r="G1166">
        <v>1551291.09</v>
      </c>
      <c r="H1166">
        <v>0</v>
      </c>
    </row>
    <row r="1167" spans="1:8">
      <c r="A1167" t="str">
        <f>row__2[[#This Row],[Company_Name]]&amp;" "&amp;row__2[[#This Row],[Year]]</f>
        <v>Essex Powerlines Corporation 2016</v>
      </c>
      <c r="B1167" t="s">
        <v>477</v>
      </c>
      <c r="C1167">
        <v>2016</v>
      </c>
      <c r="D1167" t="s">
        <v>8</v>
      </c>
      <c r="E1167" t="s">
        <v>26</v>
      </c>
      <c r="F1167">
        <v>1795691.35</v>
      </c>
      <c r="G1167">
        <v>67091686.43</v>
      </c>
      <c r="H1167">
        <v>46563.85</v>
      </c>
    </row>
    <row r="1168" spans="1:8">
      <c r="A1168" t="str">
        <f>row__2[[#This Row],[Company_Name]]&amp;" "&amp;row__2[[#This Row],[Year]]</f>
        <v>Essex Powerlines Corporation 2016</v>
      </c>
      <c r="B1168" t="s">
        <v>477</v>
      </c>
      <c r="C1168">
        <v>2016</v>
      </c>
      <c r="D1168" t="s">
        <v>8</v>
      </c>
      <c r="E1168" t="s">
        <v>28</v>
      </c>
      <c r="F1168">
        <v>1603629.34</v>
      </c>
      <c r="G1168">
        <v>181081118.19</v>
      </c>
      <c r="H1168">
        <v>462172.6</v>
      </c>
    </row>
    <row r="1169" spans="1:8">
      <c r="A1169" t="str">
        <f>row__2[[#This Row],[Company_Name]]&amp;" "&amp;row__2[[#This Row],[Year]]</f>
        <v>Essex Powerlines Corporation 2016</v>
      </c>
      <c r="B1169" t="s">
        <v>477</v>
      </c>
      <c r="C1169">
        <v>2016</v>
      </c>
      <c r="D1169" t="s">
        <v>8</v>
      </c>
      <c r="E1169" t="s">
        <v>30</v>
      </c>
      <c r="F1169">
        <v>0</v>
      </c>
      <c r="G1169">
        <v>0</v>
      </c>
      <c r="H1169">
        <v>0</v>
      </c>
    </row>
    <row r="1170" spans="1:8">
      <c r="A1170" t="str">
        <f>row__2[[#This Row],[Company_Name]]&amp;" "&amp;row__2[[#This Row],[Year]]</f>
        <v>Essex Powerlines Corporation 2016</v>
      </c>
      <c r="B1170" t="s">
        <v>477</v>
      </c>
      <c r="C1170">
        <v>2016</v>
      </c>
      <c r="D1170" t="s">
        <v>8</v>
      </c>
      <c r="E1170" t="s">
        <v>32</v>
      </c>
      <c r="F1170">
        <v>8394578.5199999996</v>
      </c>
      <c r="G1170">
        <v>255480799.30000001</v>
      </c>
      <c r="H1170">
        <v>0</v>
      </c>
    </row>
    <row r="1171" spans="1:8">
      <c r="A1171" t="str">
        <f>row__2[[#This Row],[Company_Name]]&amp;" "&amp;row__2[[#This Row],[Year]]</f>
        <v>Essex Powerlines Corporation 2016</v>
      </c>
      <c r="B1171" t="s">
        <v>477</v>
      </c>
      <c r="C1171">
        <v>2016</v>
      </c>
      <c r="D1171" t="s">
        <v>8</v>
      </c>
      <c r="E1171" t="s">
        <v>34</v>
      </c>
      <c r="F1171">
        <v>0</v>
      </c>
      <c r="G1171">
        <v>0</v>
      </c>
      <c r="H1171">
        <v>0</v>
      </c>
    </row>
    <row r="1172" spans="1:8">
      <c r="A1172" t="str">
        <f>row__2[[#This Row],[Company_Name]]&amp;" "&amp;row__2[[#This Row],[Year]]</f>
        <v>Essex Powerlines Corporation 2017</v>
      </c>
      <c r="B1172" t="s">
        <v>477</v>
      </c>
      <c r="C1172">
        <v>2017</v>
      </c>
      <c r="D1172" t="s">
        <v>17</v>
      </c>
      <c r="E1172" t="s">
        <v>18</v>
      </c>
      <c r="F1172">
        <v>0</v>
      </c>
      <c r="G1172">
        <v>0</v>
      </c>
      <c r="H1172">
        <v>0</v>
      </c>
    </row>
    <row r="1173" spans="1:8">
      <c r="A1173" t="str">
        <f>row__2[[#This Row],[Company_Name]]&amp;" "&amp;row__2[[#This Row],[Year]]</f>
        <v>Essex Powerlines Corporation 2017</v>
      </c>
      <c r="B1173" t="s">
        <v>477</v>
      </c>
      <c r="C1173">
        <v>2017</v>
      </c>
      <c r="D1173" t="s">
        <v>17</v>
      </c>
      <c r="E1173" t="s">
        <v>20</v>
      </c>
      <c r="F1173">
        <v>16955.75</v>
      </c>
      <c r="G1173">
        <v>330555.67</v>
      </c>
      <c r="H1173">
        <v>807.57</v>
      </c>
    </row>
    <row r="1174" spans="1:8">
      <c r="A1174" t="str">
        <f>row__2[[#This Row],[Company_Name]]&amp;" "&amp;row__2[[#This Row],[Year]]</f>
        <v>Essex Powerlines Corporation 2017</v>
      </c>
      <c r="B1174" t="s">
        <v>477</v>
      </c>
      <c r="C1174">
        <v>2017</v>
      </c>
      <c r="D1174" t="s">
        <v>17</v>
      </c>
      <c r="E1174" t="s">
        <v>22</v>
      </c>
      <c r="F1174">
        <v>189164.63</v>
      </c>
      <c r="G1174">
        <v>2870929.29</v>
      </c>
      <c r="H1174">
        <v>8920.58</v>
      </c>
    </row>
    <row r="1175" spans="1:8">
      <c r="A1175" t="str">
        <f>row__2[[#This Row],[Company_Name]]&amp;" "&amp;row__2[[#This Row],[Year]]</f>
        <v>Essex Powerlines Corporation 2017</v>
      </c>
      <c r="B1175" t="s">
        <v>477</v>
      </c>
      <c r="C1175">
        <v>2017</v>
      </c>
      <c r="D1175" t="s">
        <v>17</v>
      </c>
      <c r="E1175" t="s">
        <v>24</v>
      </c>
      <c r="F1175">
        <v>60499.67</v>
      </c>
      <c r="G1175">
        <v>1678767.53</v>
      </c>
      <c r="H1175">
        <v>0</v>
      </c>
    </row>
    <row r="1176" spans="1:8">
      <c r="A1176" t="str">
        <f>row__2[[#This Row],[Company_Name]]&amp;" "&amp;row__2[[#This Row],[Year]]</f>
        <v>Essex Powerlines Corporation 2017</v>
      </c>
      <c r="B1176" t="s">
        <v>477</v>
      </c>
      <c r="C1176">
        <v>2017</v>
      </c>
      <c r="D1176" t="s">
        <v>8</v>
      </c>
      <c r="E1176" t="s">
        <v>26</v>
      </c>
      <c r="F1176">
        <v>1638891.47</v>
      </c>
      <c r="G1176">
        <v>64475271.729999997</v>
      </c>
      <c r="H1176">
        <v>44756.17</v>
      </c>
    </row>
    <row r="1177" spans="1:8">
      <c r="A1177" t="str">
        <f>row__2[[#This Row],[Company_Name]]&amp;" "&amp;row__2[[#This Row],[Year]]</f>
        <v>Essex Powerlines Corporation 2017</v>
      </c>
      <c r="B1177" t="s">
        <v>477</v>
      </c>
      <c r="C1177">
        <v>2017</v>
      </c>
      <c r="D1177" t="s">
        <v>8</v>
      </c>
      <c r="E1177" t="s">
        <v>28</v>
      </c>
      <c r="F1177">
        <v>1607176.17</v>
      </c>
      <c r="G1177">
        <v>181133178.75</v>
      </c>
      <c r="H1177">
        <v>514156.06</v>
      </c>
    </row>
    <row r="1178" spans="1:8">
      <c r="A1178" t="str">
        <f>row__2[[#This Row],[Company_Name]]&amp;" "&amp;row__2[[#This Row],[Year]]</f>
        <v>Essex Powerlines Corporation 2017</v>
      </c>
      <c r="B1178" t="s">
        <v>477</v>
      </c>
      <c r="C1178">
        <v>2017</v>
      </c>
      <c r="D1178" t="s">
        <v>8</v>
      </c>
      <c r="E1178" t="s">
        <v>30</v>
      </c>
      <c r="F1178">
        <v>0</v>
      </c>
      <c r="G1178">
        <v>0</v>
      </c>
      <c r="H1178">
        <v>0</v>
      </c>
    </row>
    <row r="1179" spans="1:8">
      <c r="A1179" t="str">
        <f>row__2[[#This Row],[Company_Name]]&amp;" "&amp;row__2[[#This Row],[Year]]</f>
        <v>Essex Powerlines Corporation 2017</v>
      </c>
      <c r="B1179" t="s">
        <v>477</v>
      </c>
      <c r="C1179">
        <v>2017</v>
      </c>
      <c r="D1179" t="s">
        <v>8</v>
      </c>
      <c r="E1179" t="s">
        <v>32</v>
      </c>
      <c r="F1179">
        <v>8450326</v>
      </c>
      <c r="G1179">
        <v>240448047.27000001</v>
      </c>
      <c r="H1179">
        <v>0</v>
      </c>
    </row>
    <row r="1180" spans="1:8">
      <c r="A1180" t="str">
        <f>row__2[[#This Row],[Company_Name]]&amp;" "&amp;row__2[[#This Row],[Year]]</f>
        <v>Essex Powerlines Corporation 2017</v>
      </c>
      <c r="B1180" t="s">
        <v>477</v>
      </c>
      <c r="C1180">
        <v>2017</v>
      </c>
      <c r="D1180" t="s">
        <v>8</v>
      </c>
      <c r="E1180" t="s">
        <v>34</v>
      </c>
      <c r="F1180">
        <v>0</v>
      </c>
      <c r="G1180">
        <v>0</v>
      </c>
      <c r="H1180">
        <v>0</v>
      </c>
    </row>
    <row r="1181" spans="1:8">
      <c r="A1181" t="str">
        <f>row__2[[#This Row],[Company_Name]]&amp;" "&amp;row__2[[#This Row],[Year]]</f>
        <v>Essex Powerlines Corporation 2018</v>
      </c>
      <c r="B1181" t="s">
        <v>477</v>
      </c>
      <c r="C1181">
        <v>2018</v>
      </c>
      <c r="D1181" t="s">
        <v>17</v>
      </c>
      <c r="E1181" t="s">
        <v>18</v>
      </c>
      <c r="F1181">
        <v>63334.93</v>
      </c>
      <c r="G1181">
        <v>8426168.3699999992</v>
      </c>
      <c r="H1181">
        <v>12103.8</v>
      </c>
    </row>
    <row r="1182" spans="1:8">
      <c r="A1182" t="str">
        <f>row__2[[#This Row],[Company_Name]]&amp;" "&amp;row__2[[#This Row],[Year]]</f>
        <v>Essex Powerlines Corporation 2018</v>
      </c>
      <c r="B1182" t="s">
        <v>477</v>
      </c>
      <c r="C1182">
        <v>2018</v>
      </c>
      <c r="D1182" t="s">
        <v>17</v>
      </c>
      <c r="E1182" t="s">
        <v>20</v>
      </c>
      <c r="F1182">
        <v>15463.55</v>
      </c>
      <c r="G1182">
        <v>270036.8</v>
      </c>
      <c r="H1182">
        <v>774.53</v>
      </c>
    </row>
    <row r="1183" spans="1:8">
      <c r="A1183" t="str">
        <f>row__2[[#This Row],[Company_Name]]&amp;" "&amp;row__2[[#This Row],[Year]]</f>
        <v>Essex Powerlines Corporation 2018</v>
      </c>
      <c r="B1183" t="s">
        <v>477</v>
      </c>
      <c r="C1183">
        <v>2018</v>
      </c>
      <c r="D1183" t="s">
        <v>17</v>
      </c>
      <c r="E1183" t="s">
        <v>22</v>
      </c>
      <c r="F1183">
        <v>192696.53</v>
      </c>
      <c r="G1183">
        <v>2897981.26</v>
      </c>
      <c r="H1183">
        <v>8294.69</v>
      </c>
    </row>
    <row r="1184" spans="1:8">
      <c r="A1184" t="str">
        <f>row__2[[#This Row],[Company_Name]]&amp;" "&amp;row__2[[#This Row],[Year]]</f>
        <v>Essex Powerlines Corporation 2018</v>
      </c>
      <c r="B1184" t="s">
        <v>477</v>
      </c>
      <c r="C1184">
        <v>2018</v>
      </c>
      <c r="D1184" t="s">
        <v>17</v>
      </c>
      <c r="E1184" t="s">
        <v>24</v>
      </c>
      <c r="F1184">
        <v>58053.72</v>
      </c>
      <c r="G1184">
        <v>1607702.8</v>
      </c>
      <c r="H1184">
        <v>0</v>
      </c>
    </row>
    <row r="1185" spans="1:8">
      <c r="A1185" t="str">
        <f>row__2[[#This Row],[Company_Name]]&amp;" "&amp;row__2[[#This Row],[Year]]</f>
        <v>Essex Powerlines Corporation 2018</v>
      </c>
      <c r="B1185" t="s">
        <v>477</v>
      </c>
      <c r="C1185">
        <v>2018</v>
      </c>
      <c r="D1185" t="s">
        <v>8</v>
      </c>
      <c r="E1185" t="s">
        <v>26</v>
      </c>
      <c r="F1185">
        <v>1768833.7</v>
      </c>
      <c r="G1185">
        <v>67018257.490000002</v>
      </c>
      <c r="H1185">
        <v>49567.18</v>
      </c>
    </row>
    <row r="1186" spans="1:8">
      <c r="A1186" t="str">
        <f>row__2[[#This Row],[Company_Name]]&amp;" "&amp;row__2[[#This Row],[Year]]</f>
        <v>Essex Powerlines Corporation 2018</v>
      </c>
      <c r="B1186" t="s">
        <v>477</v>
      </c>
      <c r="C1186">
        <v>2018</v>
      </c>
      <c r="D1186" t="s">
        <v>8</v>
      </c>
      <c r="E1186" t="s">
        <v>28</v>
      </c>
      <c r="F1186">
        <v>1606071.96</v>
      </c>
      <c r="G1186">
        <v>178163320.58000001</v>
      </c>
      <c r="H1186">
        <v>490231.05</v>
      </c>
    </row>
    <row r="1187" spans="1:8">
      <c r="A1187" t="str">
        <f>row__2[[#This Row],[Company_Name]]&amp;" "&amp;row__2[[#This Row],[Year]]</f>
        <v>Essex Powerlines Corporation 2018</v>
      </c>
      <c r="B1187" t="s">
        <v>477</v>
      </c>
      <c r="C1187">
        <v>2018</v>
      </c>
      <c r="D1187" t="s">
        <v>8</v>
      </c>
      <c r="E1187" t="s">
        <v>30</v>
      </c>
      <c r="F1187">
        <v>0</v>
      </c>
      <c r="G1187">
        <v>0</v>
      </c>
      <c r="H1187">
        <v>0</v>
      </c>
    </row>
    <row r="1188" spans="1:8">
      <c r="A1188" t="str">
        <f>row__2[[#This Row],[Company_Name]]&amp;" "&amp;row__2[[#This Row],[Year]]</f>
        <v>Essex Powerlines Corporation 2018</v>
      </c>
      <c r="B1188" t="s">
        <v>477</v>
      </c>
      <c r="C1188">
        <v>2018</v>
      </c>
      <c r="D1188" t="s">
        <v>8</v>
      </c>
      <c r="E1188" t="s">
        <v>32</v>
      </c>
      <c r="F1188">
        <v>8984283.5099999998</v>
      </c>
      <c r="G1188">
        <v>260542052.27000001</v>
      </c>
      <c r="H1188">
        <v>0</v>
      </c>
    </row>
    <row r="1189" spans="1:8">
      <c r="A1189" t="str">
        <f>row__2[[#This Row],[Company_Name]]&amp;" "&amp;row__2[[#This Row],[Year]]</f>
        <v>Essex Powerlines Corporation 2018</v>
      </c>
      <c r="B1189" t="s">
        <v>477</v>
      </c>
      <c r="C1189">
        <v>2018</v>
      </c>
      <c r="D1189" t="s">
        <v>8</v>
      </c>
      <c r="E1189" t="s">
        <v>34</v>
      </c>
      <c r="F1189">
        <v>0</v>
      </c>
      <c r="G1189">
        <v>0</v>
      </c>
      <c r="H1189">
        <v>0</v>
      </c>
    </row>
    <row r="1190" spans="1:8">
      <c r="A1190" t="str">
        <f>row__2[[#This Row],[Company_Name]]&amp;" "&amp;row__2[[#This Row],[Year]]</f>
        <v>Essex Powerlines Corporation 2019</v>
      </c>
      <c r="B1190" t="s">
        <v>477</v>
      </c>
      <c r="C1190">
        <v>2019</v>
      </c>
      <c r="D1190" t="s">
        <v>17</v>
      </c>
      <c r="E1190" t="s">
        <v>18</v>
      </c>
      <c r="F1190">
        <v>111652.94</v>
      </c>
      <c r="G1190">
        <v>33018495.350000001</v>
      </c>
      <c r="H1190">
        <v>92168.23</v>
      </c>
    </row>
    <row r="1191" spans="1:8">
      <c r="A1191" t="str">
        <f>row__2[[#This Row],[Company_Name]]&amp;" "&amp;row__2[[#This Row],[Year]]</f>
        <v>Essex Powerlines Corporation 2019</v>
      </c>
      <c r="B1191" t="s">
        <v>477</v>
      </c>
      <c r="C1191">
        <v>2019</v>
      </c>
      <c r="D1191" t="s">
        <v>17</v>
      </c>
      <c r="E1191" t="s">
        <v>20</v>
      </c>
      <c r="F1191">
        <v>15650</v>
      </c>
      <c r="G1191">
        <v>286831.55</v>
      </c>
      <c r="H1191">
        <v>755.52</v>
      </c>
    </row>
    <row r="1192" spans="1:8">
      <c r="A1192" t="str">
        <f>row__2[[#This Row],[Company_Name]]&amp;" "&amp;row__2[[#This Row],[Year]]</f>
        <v>Essex Powerlines Corporation 2019</v>
      </c>
      <c r="B1192" t="s">
        <v>477</v>
      </c>
      <c r="C1192">
        <v>2019</v>
      </c>
      <c r="D1192" t="s">
        <v>17</v>
      </c>
      <c r="E1192" t="s">
        <v>22</v>
      </c>
      <c r="F1192">
        <v>185162.9</v>
      </c>
      <c r="G1192">
        <v>2576355.2000000002</v>
      </c>
      <c r="H1192">
        <v>7690.1</v>
      </c>
    </row>
    <row r="1193" spans="1:8">
      <c r="A1193" t="str">
        <f>row__2[[#This Row],[Company_Name]]&amp;" "&amp;row__2[[#This Row],[Year]]</f>
        <v>Essex Powerlines Corporation 2019</v>
      </c>
      <c r="B1193" t="s">
        <v>477</v>
      </c>
      <c r="C1193">
        <v>2019</v>
      </c>
      <c r="D1193" t="s">
        <v>17</v>
      </c>
      <c r="E1193" t="s">
        <v>24</v>
      </c>
      <c r="F1193">
        <v>56365.42</v>
      </c>
      <c r="G1193">
        <v>1542192.81</v>
      </c>
      <c r="H1193">
        <v>0</v>
      </c>
    </row>
    <row r="1194" spans="1:8">
      <c r="A1194" t="str">
        <f>row__2[[#This Row],[Company_Name]]&amp;" "&amp;row__2[[#This Row],[Year]]</f>
        <v>Essex Powerlines Corporation 2019</v>
      </c>
      <c r="B1194" t="s">
        <v>477</v>
      </c>
      <c r="C1194">
        <v>2019</v>
      </c>
      <c r="D1194" t="s">
        <v>8</v>
      </c>
      <c r="E1194" t="s">
        <v>26</v>
      </c>
      <c r="F1194">
        <v>1641599.34</v>
      </c>
      <c r="G1194">
        <v>65528508.619999997</v>
      </c>
      <c r="H1194">
        <v>40585.31</v>
      </c>
    </row>
    <row r="1195" spans="1:8">
      <c r="A1195" t="str">
        <f>row__2[[#This Row],[Company_Name]]&amp;" "&amp;row__2[[#This Row],[Year]]</f>
        <v>Essex Powerlines Corporation 2019</v>
      </c>
      <c r="B1195" t="s">
        <v>477</v>
      </c>
      <c r="C1195">
        <v>2019</v>
      </c>
      <c r="D1195" t="s">
        <v>8</v>
      </c>
      <c r="E1195" t="s">
        <v>28</v>
      </c>
      <c r="F1195">
        <v>1542970.41</v>
      </c>
      <c r="G1195">
        <v>181081623.38999999</v>
      </c>
      <c r="H1195">
        <v>498086.19</v>
      </c>
    </row>
    <row r="1196" spans="1:8">
      <c r="A1196" t="str">
        <f>row__2[[#This Row],[Company_Name]]&amp;" "&amp;row__2[[#This Row],[Year]]</f>
        <v>Essex Powerlines Corporation 2019</v>
      </c>
      <c r="B1196" t="s">
        <v>477</v>
      </c>
      <c r="C1196">
        <v>2019</v>
      </c>
      <c r="D1196" t="s">
        <v>8</v>
      </c>
      <c r="E1196" t="s">
        <v>30</v>
      </c>
      <c r="F1196">
        <v>0</v>
      </c>
      <c r="G1196">
        <v>0</v>
      </c>
      <c r="H1196">
        <v>0</v>
      </c>
    </row>
    <row r="1197" spans="1:8">
      <c r="A1197" t="str">
        <f>row__2[[#This Row],[Company_Name]]&amp;" "&amp;row__2[[#This Row],[Year]]</f>
        <v>Essex Powerlines Corporation 2019</v>
      </c>
      <c r="B1197" t="s">
        <v>477</v>
      </c>
      <c r="C1197">
        <v>2019</v>
      </c>
      <c r="D1197" t="s">
        <v>8</v>
      </c>
      <c r="E1197" t="s">
        <v>32</v>
      </c>
      <c r="F1197">
        <v>8841842.2100000009</v>
      </c>
      <c r="G1197">
        <v>254037913.53</v>
      </c>
      <c r="H1197">
        <v>0</v>
      </c>
    </row>
    <row r="1198" spans="1:8">
      <c r="A1198" t="str">
        <f>row__2[[#This Row],[Company_Name]]&amp;" "&amp;row__2[[#This Row],[Year]]</f>
        <v>Essex Powerlines Corporation 2019</v>
      </c>
      <c r="B1198" t="s">
        <v>477</v>
      </c>
      <c r="C1198">
        <v>2019</v>
      </c>
      <c r="D1198" t="s">
        <v>8</v>
      </c>
      <c r="E1198" t="s">
        <v>34</v>
      </c>
      <c r="F1198">
        <v>0</v>
      </c>
      <c r="G1198">
        <v>0</v>
      </c>
      <c r="H1198">
        <v>0</v>
      </c>
    </row>
    <row r="1199" spans="1:8">
      <c r="A1199" t="str">
        <f>row__2[[#This Row],[Company_Name]]&amp;" "&amp;row__2[[#This Row],[Year]]</f>
        <v>Essex Powerlines Corporation 2020</v>
      </c>
      <c r="B1199" t="s">
        <v>477</v>
      </c>
      <c r="C1199">
        <v>2020</v>
      </c>
      <c r="D1199" t="s">
        <v>17</v>
      </c>
      <c r="E1199" t="s">
        <v>18</v>
      </c>
      <c r="F1199">
        <v>140566.63</v>
      </c>
      <c r="G1199">
        <v>28434550.989999998</v>
      </c>
      <c r="H1199">
        <v>89413.4</v>
      </c>
    </row>
    <row r="1200" spans="1:8">
      <c r="A1200" t="str">
        <f>row__2[[#This Row],[Company_Name]]&amp;" "&amp;row__2[[#This Row],[Year]]</f>
        <v>Essex Powerlines Corporation 2020</v>
      </c>
      <c r="B1200" t="s">
        <v>477</v>
      </c>
      <c r="C1200">
        <v>2020</v>
      </c>
      <c r="D1200" t="s">
        <v>17</v>
      </c>
      <c r="E1200" t="s">
        <v>20</v>
      </c>
      <c r="F1200">
        <v>13783.02</v>
      </c>
      <c r="G1200">
        <v>280651.58</v>
      </c>
      <c r="H1200">
        <v>765.89</v>
      </c>
    </row>
    <row r="1201" spans="1:8">
      <c r="A1201" t="str">
        <f>row__2[[#This Row],[Company_Name]]&amp;" "&amp;row__2[[#This Row],[Year]]</f>
        <v>Essex Powerlines Corporation 2020</v>
      </c>
      <c r="B1201" t="s">
        <v>477</v>
      </c>
      <c r="C1201">
        <v>2020</v>
      </c>
      <c r="D1201" t="s">
        <v>17</v>
      </c>
      <c r="E1201" t="s">
        <v>22</v>
      </c>
      <c r="F1201">
        <v>181776.2</v>
      </c>
      <c r="G1201">
        <v>2455694.4900000002</v>
      </c>
      <c r="H1201">
        <v>7408.7</v>
      </c>
    </row>
    <row r="1202" spans="1:8">
      <c r="A1202" t="str">
        <f>row__2[[#This Row],[Company_Name]]&amp;" "&amp;row__2[[#This Row],[Year]]</f>
        <v>Essex Powerlines Corporation 2020</v>
      </c>
      <c r="B1202" t="s">
        <v>477</v>
      </c>
      <c r="C1202">
        <v>2020</v>
      </c>
      <c r="D1202" t="s">
        <v>17</v>
      </c>
      <c r="E1202" t="s">
        <v>24</v>
      </c>
      <c r="F1202">
        <v>54273.46</v>
      </c>
      <c r="G1202">
        <v>1388851.12</v>
      </c>
      <c r="H1202">
        <v>0</v>
      </c>
    </row>
    <row r="1203" spans="1:8">
      <c r="A1203" t="str">
        <f>row__2[[#This Row],[Company_Name]]&amp;" "&amp;row__2[[#This Row],[Year]]</f>
        <v>Essex Powerlines Corporation 2020</v>
      </c>
      <c r="B1203" t="s">
        <v>477</v>
      </c>
      <c r="C1203">
        <v>2020</v>
      </c>
      <c r="D1203" t="s">
        <v>8</v>
      </c>
      <c r="E1203" t="s">
        <v>26</v>
      </c>
      <c r="F1203">
        <v>1643587.6</v>
      </c>
      <c r="G1203">
        <v>60940074.770000003</v>
      </c>
      <c r="H1203">
        <v>35787.51</v>
      </c>
    </row>
    <row r="1204" spans="1:8">
      <c r="A1204" t="str">
        <f>row__2[[#This Row],[Company_Name]]&amp;" "&amp;row__2[[#This Row],[Year]]</f>
        <v>Essex Powerlines Corporation 2020</v>
      </c>
      <c r="B1204" t="s">
        <v>477</v>
      </c>
      <c r="C1204">
        <v>2020</v>
      </c>
      <c r="D1204" t="s">
        <v>8</v>
      </c>
      <c r="E1204" t="s">
        <v>28</v>
      </c>
      <c r="F1204">
        <v>1677212.56</v>
      </c>
      <c r="G1204">
        <v>171351395.08000001</v>
      </c>
      <c r="H1204">
        <v>503311.95</v>
      </c>
    </row>
    <row r="1205" spans="1:8">
      <c r="A1205" t="str">
        <f>row__2[[#This Row],[Company_Name]]&amp;" "&amp;row__2[[#This Row],[Year]]</f>
        <v>Essex Powerlines Corporation 2020</v>
      </c>
      <c r="B1205" t="s">
        <v>477</v>
      </c>
      <c r="C1205">
        <v>2020</v>
      </c>
      <c r="D1205" t="s">
        <v>8</v>
      </c>
      <c r="E1205" t="s">
        <v>30</v>
      </c>
      <c r="F1205">
        <v>0</v>
      </c>
      <c r="G1205">
        <v>0</v>
      </c>
      <c r="H1205">
        <v>0</v>
      </c>
    </row>
    <row r="1206" spans="1:8">
      <c r="A1206" t="str">
        <f>row__2[[#This Row],[Company_Name]]&amp;" "&amp;row__2[[#This Row],[Year]]</f>
        <v>Essex Powerlines Corporation 2020</v>
      </c>
      <c r="B1206" t="s">
        <v>477</v>
      </c>
      <c r="C1206">
        <v>2020</v>
      </c>
      <c r="D1206" t="s">
        <v>8</v>
      </c>
      <c r="E1206" t="s">
        <v>32</v>
      </c>
      <c r="F1206">
        <v>9265058.5</v>
      </c>
      <c r="G1206">
        <v>271334675.93000001</v>
      </c>
      <c r="H1206">
        <v>0</v>
      </c>
    </row>
    <row r="1207" spans="1:8">
      <c r="A1207" t="str">
        <f>row__2[[#This Row],[Company_Name]]&amp;" "&amp;row__2[[#This Row],[Year]]</f>
        <v>Essex Powerlines Corporation 2020</v>
      </c>
      <c r="B1207" t="s">
        <v>477</v>
      </c>
      <c r="C1207">
        <v>2020</v>
      </c>
      <c r="D1207" t="s">
        <v>8</v>
      </c>
      <c r="E1207" t="s">
        <v>34</v>
      </c>
      <c r="F1207">
        <v>0</v>
      </c>
      <c r="G1207">
        <v>0</v>
      </c>
      <c r="H1207">
        <v>0</v>
      </c>
    </row>
    <row r="1208" spans="1:8">
      <c r="A1208" t="str">
        <f>row__2[[#This Row],[Company_Name]]&amp;" "&amp;row__2[[#This Row],[Year]]</f>
        <v>Essex Powerlines Corporation 2021</v>
      </c>
      <c r="B1208" t="s">
        <v>477</v>
      </c>
      <c r="C1208">
        <v>2021</v>
      </c>
      <c r="D1208" t="s">
        <v>17</v>
      </c>
      <c r="E1208" t="s">
        <v>18</v>
      </c>
      <c r="F1208">
        <v>150971.94</v>
      </c>
      <c r="G1208">
        <v>28075680.829999998</v>
      </c>
      <c r="H1208">
        <v>88339</v>
      </c>
    </row>
    <row r="1209" spans="1:8">
      <c r="A1209" t="str">
        <f>row__2[[#This Row],[Company_Name]]&amp;" "&amp;row__2[[#This Row],[Year]]</f>
        <v>Essex Powerlines Corporation 2021</v>
      </c>
      <c r="B1209" t="s">
        <v>477</v>
      </c>
      <c r="C1209">
        <v>2021</v>
      </c>
      <c r="D1209" t="s">
        <v>17</v>
      </c>
      <c r="E1209" t="s">
        <v>20</v>
      </c>
      <c r="F1209">
        <v>14892.71</v>
      </c>
      <c r="G1209">
        <v>278848.45</v>
      </c>
      <c r="H1209">
        <v>761.1</v>
      </c>
    </row>
    <row r="1210" spans="1:8">
      <c r="A1210" t="str">
        <f>row__2[[#This Row],[Company_Name]]&amp;" "&amp;row__2[[#This Row],[Year]]</f>
        <v>Essex Powerlines Corporation 2021</v>
      </c>
      <c r="B1210" t="s">
        <v>477</v>
      </c>
      <c r="C1210">
        <v>2021</v>
      </c>
      <c r="D1210" t="s">
        <v>17</v>
      </c>
      <c r="E1210" t="s">
        <v>22</v>
      </c>
      <c r="F1210">
        <v>187794.3</v>
      </c>
      <c r="G1210">
        <v>2445127.42</v>
      </c>
      <c r="H1210">
        <v>7401.4</v>
      </c>
    </row>
    <row r="1211" spans="1:8">
      <c r="A1211" t="str">
        <f>row__2[[#This Row],[Company_Name]]&amp;" "&amp;row__2[[#This Row],[Year]]</f>
        <v>Essex Powerlines Corporation 2021</v>
      </c>
      <c r="B1211" t="s">
        <v>477</v>
      </c>
      <c r="C1211">
        <v>2021</v>
      </c>
      <c r="D1211" t="s">
        <v>17</v>
      </c>
      <c r="E1211" t="s">
        <v>24</v>
      </c>
      <c r="F1211">
        <v>54688.95</v>
      </c>
      <c r="G1211">
        <v>1408704.75</v>
      </c>
      <c r="H1211">
        <v>0</v>
      </c>
    </row>
    <row r="1212" spans="1:8">
      <c r="A1212" t="str">
        <f>row__2[[#This Row],[Company_Name]]&amp;" "&amp;row__2[[#This Row],[Year]]</f>
        <v>Essex Powerlines Corporation 2021</v>
      </c>
      <c r="B1212" t="s">
        <v>477</v>
      </c>
      <c r="C1212">
        <v>2021</v>
      </c>
      <c r="D1212" t="s">
        <v>8</v>
      </c>
      <c r="E1212" t="s">
        <v>26</v>
      </c>
      <c r="F1212">
        <v>1705331.52</v>
      </c>
      <c r="G1212">
        <v>62314973.119999997</v>
      </c>
      <c r="H1212">
        <v>35069.449999999997</v>
      </c>
    </row>
    <row r="1213" spans="1:8">
      <c r="A1213" t="str">
        <f>row__2[[#This Row],[Company_Name]]&amp;" "&amp;row__2[[#This Row],[Year]]</f>
        <v>Essex Powerlines Corporation 2021</v>
      </c>
      <c r="B1213" t="s">
        <v>477</v>
      </c>
      <c r="C1213">
        <v>2021</v>
      </c>
      <c r="D1213" t="s">
        <v>8</v>
      </c>
      <c r="E1213" t="s">
        <v>28</v>
      </c>
      <c r="F1213">
        <v>1725221.35</v>
      </c>
      <c r="G1213">
        <v>177428224.09999999</v>
      </c>
      <c r="H1213">
        <v>507899.81</v>
      </c>
    </row>
    <row r="1214" spans="1:8">
      <c r="A1214" t="str">
        <f>row__2[[#This Row],[Company_Name]]&amp;" "&amp;row__2[[#This Row],[Year]]</f>
        <v>Essex Powerlines Corporation 2021</v>
      </c>
      <c r="B1214" t="s">
        <v>477</v>
      </c>
      <c r="C1214">
        <v>2021</v>
      </c>
      <c r="D1214" t="s">
        <v>8</v>
      </c>
      <c r="E1214" t="s">
        <v>30</v>
      </c>
      <c r="F1214">
        <v>0</v>
      </c>
      <c r="G1214">
        <v>0</v>
      </c>
      <c r="H1214">
        <v>0</v>
      </c>
    </row>
    <row r="1215" spans="1:8">
      <c r="A1215" t="str">
        <f>row__2[[#This Row],[Company_Name]]&amp;" "&amp;row__2[[#This Row],[Year]]</f>
        <v>Essex Powerlines Corporation 2021</v>
      </c>
      <c r="B1215" t="s">
        <v>477</v>
      </c>
      <c r="C1215">
        <v>2021</v>
      </c>
      <c r="D1215" t="s">
        <v>8</v>
      </c>
      <c r="E1215" t="s">
        <v>32</v>
      </c>
      <c r="F1215">
        <v>9305801.0099999998</v>
      </c>
      <c r="G1215">
        <v>277440135.79000002</v>
      </c>
      <c r="H1215">
        <v>0</v>
      </c>
    </row>
    <row r="1216" spans="1:8">
      <c r="A1216" t="str">
        <f>row__2[[#This Row],[Company_Name]]&amp;" "&amp;row__2[[#This Row],[Year]]</f>
        <v>Essex Powerlines Corporation 2021</v>
      </c>
      <c r="B1216" t="s">
        <v>477</v>
      </c>
      <c r="C1216">
        <v>2021</v>
      </c>
      <c r="D1216" t="s">
        <v>8</v>
      </c>
      <c r="E1216" t="s">
        <v>34</v>
      </c>
      <c r="F1216">
        <v>0</v>
      </c>
      <c r="G1216">
        <v>0</v>
      </c>
      <c r="H1216">
        <v>0</v>
      </c>
    </row>
    <row r="1217" spans="1:8">
      <c r="A1217" t="str">
        <f>row__2[[#This Row],[Company_Name]]&amp;" "&amp;row__2[[#This Row],[Year]]</f>
        <v>Essex Powerlines Corporation 2022</v>
      </c>
      <c r="B1217" t="s">
        <v>477</v>
      </c>
      <c r="C1217">
        <v>2022</v>
      </c>
      <c r="D1217" t="s">
        <v>17</v>
      </c>
      <c r="E1217" t="s">
        <v>18</v>
      </c>
      <c r="F1217">
        <v>136248.81</v>
      </c>
      <c r="G1217">
        <v>27551639.09</v>
      </c>
      <c r="H1217">
        <v>82760.36</v>
      </c>
    </row>
    <row r="1218" spans="1:8">
      <c r="A1218" t="str">
        <f>row__2[[#This Row],[Company_Name]]&amp;" "&amp;row__2[[#This Row],[Year]]</f>
        <v>Essex Powerlines Corporation 2022</v>
      </c>
      <c r="B1218" t="s">
        <v>477</v>
      </c>
      <c r="C1218">
        <v>2022</v>
      </c>
      <c r="D1218" t="s">
        <v>17</v>
      </c>
      <c r="E1218" t="s">
        <v>20</v>
      </c>
      <c r="F1218">
        <v>14302.82</v>
      </c>
      <c r="G1218">
        <v>271667.96999999997</v>
      </c>
      <c r="H1218">
        <v>742.1</v>
      </c>
    </row>
    <row r="1219" spans="1:8">
      <c r="A1219" t="str">
        <f>row__2[[#This Row],[Company_Name]]&amp;" "&amp;row__2[[#This Row],[Year]]</f>
        <v>Essex Powerlines Corporation 2022</v>
      </c>
      <c r="B1219" t="s">
        <v>477</v>
      </c>
      <c r="C1219">
        <v>2022</v>
      </c>
      <c r="D1219" t="s">
        <v>17</v>
      </c>
      <c r="E1219" t="s">
        <v>22</v>
      </c>
      <c r="F1219">
        <v>188700.5</v>
      </c>
      <c r="G1219">
        <v>2405992.31</v>
      </c>
      <c r="H1219">
        <v>7286.44</v>
      </c>
    </row>
    <row r="1220" spans="1:8">
      <c r="A1220" t="str">
        <f>row__2[[#This Row],[Company_Name]]&amp;" "&amp;row__2[[#This Row],[Year]]</f>
        <v>Essex Powerlines Corporation 2022</v>
      </c>
      <c r="B1220" t="s">
        <v>477</v>
      </c>
      <c r="C1220">
        <v>2022</v>
      </c>
      <c r="D1220" t="s">
        <v>17</v>
      </c>
      <c r="E1220" t="s">
        <v>24</v>
      </c>
      <c r="F1220">
        <v>55996.84</v>
      </c>
      <c r="G1220">
        <v>1408704.73</v>
      </c>
      <c r="H1220">
        <v>0</v>
      </c>
    </row>
    <row r="1221" spans="1:8">
      <c r="A1221" t="str">
        <f>row__2[[#This Row],[Company_Name]]&amp;" "&amp;row__2[[#This Row],[Year]]</f>
        <v>Essex Powerlines Corporation 2022</v>
      </c>
      <c r="B1221" t="s">
        <v>477</v>
      </c>
      <c r="C1221">
        <v>2022</v>
      </c>
      <c r="D1221" t="s">
        <v>8</v>
      </c>
      <c r="E1221" t="s">
        <v>26</v>
      </c>
      <c r="F1221">
        <v>1857858.08</v>
      </c>
      <c r="G1221">
        <v>67690342.329999998</v>
      </c>
      <c r="H1221">
        <v>41408.339999999997</v>
      </c>
    </row>
    <row r="1222" spans="1:8">
      <c r="A1222" t="str">
        <f>row__2[[#This Row],[Company_Name]]&amp;" "&amp;row__2[[#This Row],[Year]]</f>
        <v>Essex Powerlines Corporation 2022</v>
      </c>
      <c r="B1222" t="s">
        <v>477</v>
      </c>
      <c r="C1222">
        <v>2022</v>
      </c>
      <c r="D1222" t="s">
        <v>8</v>
      </c>
      <c r="E1222" t="s">
        <v>28</v>
      </c>
      <c r="F1222">
        <v>1771112.83</v>
      </c>
      <c r="G1222">
        <v>183800050.37</v>
      </c>
      <c r="H1222">
        <v>504915.85</v>
      </c>
    </row>
    <row r="1223" spans="1:8">
      <c r="A1223" t="str">
        <f>row__2[[#This Row],[Company_Name]]&amp;" "&amp;row__2[[#This Row],[Year]]</f>
        <v>Essex Powerlines Corporation 2022</v>
      </c>
      <c r="B1223" t="s">
        <v>477</v>
      </c>
      <c r="C1223">
        <v>2022</v>
      </c>
      <c r="D1223" t="s">
        <v>8</v>
      </c>
      <c r="E1223" t="s">
        <v>30</v>
      </c>
      <c r="F1223">
        <v>0</v>
      </c>
      <c r="G1223">
        <v>0</v>
      </c>
      <c r="H1223">
        <v>0</v>
      </c>
    </row>
    <row r="1224" spans="1:8">
      <c r="A1224" t="str">
        <f>row__2[[#This Row],[Company_Name]]&amp;" "&amp;row__2[[#This Row],[Year]]</f>
        <v>Essex Powerlines Corporation 2022</v>
      </c>
      <c r="B1224" t="s">
        <v>477</v>
      </c>
      <c r="C1224">
        <v>2022</v>
      </c>
      <c r="D1224" t="s">
        <v>8</v>
      </c>
      <c r="E1224" t="s">
        <v>32</v>
      </c>
      <c r="F1224">
        <v>9747413.8200000003</v>
      </c>
      <c r="G1224">
        <v>272676247.41000003</v>
      </c>
      <c r="H1224">
        <v>0</v>
      </c>
    </row>
    <row r="1225" spans="1:8">
      <c r="A1225" t="str">
        <f>row__2[[#This Row],[Company_Name]]&amp;" "&amp;row__2[[#This Row],[Year]]</f>
        <v>Essex Powerlines Corporation 2022</v>
      </c>
      <c r="B1225" t="s">
        <v>477</v>
      </c>
      <c r="C1225">
        <v>2022</v>
      </c>
      <c r="D1225" t="s">
        <v>8</v>
      </c>
      <c r="E1225" t="s">
        <v>34</v>
      </c>
      <c r="F1225">
        <v>0</v>
      </c>
      <c r="G1225">
        <v>0</v>
      </c>
      <c r="H1225">
        <v>0</v>
      </c>
    </row>
    <row r="1226" spans="1:8">
      <c r="A1226" t="str">
        <f>row__2[[#This Row],[Company_Name]]&amp;" "&amp;row__2[[#This Row],[Year]]</f>
        <v>Festival Hydro Inc. 2015</v>
      </c>
      <c r="B1226" t="s">
        <v>478</v>
      </c>
      <c r="C1226">
        <v>2015</v>
      </c>
      <c r="D1226" t="s">
        <v>17</v>
      </c>
      <c r="E1226" t="s">
        <v>18</v>
      </c>
      <c r="F1226">
        <v>0</v>
      </c>
      <c r="G1226">
        <v>0</v>
      </c>
      <c r="H1226">
        <v>0</v>
      </c>
    </row>
    <row r="1227" spans="1:8">
      <c r="A1227" t="str">
        <f>row__2[[#This Row],[Company_Name]]&amp;" "&amp;row__2[[#This Row],[Year]]</f>
        <v>Festival Hydro Inc. 2015</v>
      </c>
      <c r="B1227" t="s">
        <v>478</v>
      </c>
      <c r="C1227">
        <v>2015</v>
      </c>
      <c r="D1227" t="s">
        <v>17</v>
      </c>
      <c r="E1227" t="s">
        <v>20</v>
      </c>
      <c r="F1227">
        <v>6443.98</v>
      </c>
      <c r="G1227">
        <v>130859.43</v>
      </c>
      <c r="H1227">
        <v>363.5</v>
      </c>
    </row>
    <row r="1228" spans="1:8">
      <c r="A1228" t="str">
        <f>row__2[[#This Row],[Company_Name]]&amp;" "&amp;row__2[[#This Row],[Year]]</f>
        <v>Festival Hydro Inc. 2015</v>
      </c>
      <c r="B1228" t="s">
        <v>478</v>
      </c>
      <c r="C1228">
        <v>2015</v>
      </c>
      <c r="D1228" t="s">
        <v>17</v>
      </c>
      <c r="E1228" t="s">
        <v>22</v>
      </c>
      <c r="F1228">
        <v>136839.54999999999</v>
      </c>
      <c r="G1228">
        <v>4307270.96</v>
      </c>
      <c r="H1228">
        <v>11102.61</v>
      </c>
    </row>
    <row r="1229" spans="1:8">
      <c r="A1229" t="str">
        <f>row__2[[#This Row],[Company_Name]]&amp;" "&amp;row__2[[#This Row],[Year]]</f>
        <v>Festival Hydro Inc. 2015</v>
      </c>
      <c r="B1229" t="s">
        <v>478</v>
      </c>
      <c r="C1229">
        <v>2015</v>
      </c>
      <c r="D1229" t="s">
        <v>17</v>
      </c>
      <c r="E1229" t="s">
        <v>24</v>
      </c>
      <c r="F1229">
        <v>37185.61</v>
      </c>
      <c r="G1229">
        <v>663213.03</v>
      </c>
      <c r="H1229">
        <v>0</v>
      </c>
    </row>
    <row r="1230" spans="1:8">
      <c r="A1230" t="str">
        <f>row__2[[#This Row],[Company_Name]]&amp;" "&amp;row__2[[#This Row],[Year]]</f>
        <v>Festival Hydro Inc. 2015</v>
      </c>
      <c r="B1230" t="s">
        <v>478</v>
      </c>
      <c r="C1230">
        <v>2015</v>
      </c>
      <c r="D1230" t="s">
        <v>8</v>
      </c>
      <c r="E1230" t="s">
        <v>26</v>
      </c>
      <c r="F1230">
        <v>2038199.29</v>
      </c>
      <c r="G1230">
        <v>63555664.079999998</v>
      </c>
      <c r="H1230">
        <v>0</v>
      </c>
    </row>
    <row r="1231" spans="1:8">
      <c r="A1231" t="str">
        <f>row__2[[#This Row],[Company_Name]]&amp;" "&amp;row__2[[#This Row],[Year]]</f>
        <v>Festival Hydro Inc. 2015</v>
      </c>
      <c r="B1231" t="s">
        <v>478</v>
      </c>
      <c r="C1231">
        <v>2015</v>
      </c>
      <c r="D1231" t="s">
        <v>8</v>
      </c>
      <c r="E1231" t="s">
        <v>28</v>
      </c>
      <c r="F1231">
        <v>3021868.51</v>
      </c>
      <c r="G1231">
        <v>373336498.86000001</v>
      </c>
      <c r="H1231">
        <v>953204</v>
      </c>
    </row>
    <row r="1232" spans="1:8">
      <c r="A1232" t="str">
        <f>row__2[[#This Row],[Company_Name]]&amp;" "&amp;row__2[[#This Row],[Year]]</f>
        <v>Festival Hydro Inc. 2015</v>
      </c>
      <c r="B1232" t="s">
        <v>478</v>
      </c>
      <c r="C1232">
        <v>2015</v>
      </c>
      <c r="D1232" t="s">
        <v>8</v>
      </c>
      <c r="E1232" t="s">
        <v>30</v>
      </c>
      <c r="F1232">
        <v>170806.9</v>
      </c>
      <c r="G1232">
        <v>24639647.649999999</v>
      </c>
      <c r="H1232">
        <v>39140</v>
      </c>
    </row>
    <row r="1233" spans="1:8">
      <c r="A1233" t="str">
        <f>row__2[[#This Row],[Company_Name]]&amp;" "&amp;row__2[[#This Row],[Year]]</f>
        <v>Festival Hydro Inc. 2015</v>
      </c>
      <c r="B1233" t="s">
        <v>478</v>
      </c>
      <c r="C1233">
        <v>2015</v>
      </c>
      <c r="D1233" t="s">
        <v>8</v>
      </c>
      <c r="E1233" t="s">
        <v>32</v>
      </c>
      <c r="F1233">
        <v>6992951.5999999996</v>
      </c>
      <c r="G1233">
        <v>138916795.50999999</v>
      </c>
      <c r="H1233">
        <v>0</v>
      </c>
    </row>
    <row r="1234" spans="1:8">
      <c r="A1234" t="str">
        <f>row__2[[#This Row],[Company_Name]]&amp;" "&amp;row__2[[#This Row],[Year]]</f>
        <v>Festival Hydro Inc. 2015</v>
      </c>
      <c r="B1234" t="s">
        <v>478</v>
      </c>
      <c r="C1234">
        <v>2015</v>
      </c>
      <c r="D1234" t="s">
        <v>8</v>
      </c>
      <c r="E1234" t="s">
        <v>34</v>
      </c>
      <c r="F1234">
        <v>0</v>
      </c>
      <c r="G1234">
        <v>0</v>
      </c>
      <c r="H1234">
        <v>0</v>
      </c>
    </row>
    <row r="1235" spans="1:8">
      <c r="A1235" t="str">
        <f>row__2[[#This Row],[Company_Name]]&amp;" "&amp;row__2[[#This Row],[Year]]</f>
        <v>Festival Hydro Inc. 2016</v>
      </c>
      <c r="B1235" t="s">
        <v>478</v>
      </c>
      <c r="C1235">
        <v>2016</v>
      </c>
      <c r="D1235" t="s">
        <v>17</v>
      </c>
      <c r="E1235" t="s">
        <v>18</v>
      </c>
      <c r="F1235">
        <v>0</v>
      </c>
      <c r="G1235">
        <v>0</v>
      </c>
      <c r="H1235">
        <v>0</v>
      </c>
    </row>
    <row r="1236" spans="1:8">
      <c r="A1236" t="str">
        <f>row__2[[#This Row],[Company_Name]]&amp;" "&amp;row__2[[#This Row],[Year]]</f>
        <v>Festival Hydro Inc. 2016</v>
      </c>
      <c r="B1236" t="s">
        <v>478</v>
      </c>
      <c r="C1236">
        <v>2016</v>
      </c>
      <c r="D1236" t="s">
        <v>17</v>
      </c>
      <c r="E1236" t="s">
        <v>20</v>
      </c>
      <c r="F1236">
        <v>5966.71</v>
      </c>
      <c r="G1236">
        <v>132437.74</v>
      </c>
      <c r="H1236">
        <v>367.99</v>
      </c>
    </row>
    <row r="1237" spans="1:8">
      <c r="A1237" t="str">
        <f>row__2[[#This Row],[Company_Name]]&amp;" "&amp;row__2[[#This Row],[Year]]</f>
        <v>Festival Hydro Inc. 2016</v>
      </c>
      <c r="B1237" t="s">
        <v>478</v>
      </c>
      <c r="C1237">
        <v>2016</v>
      </c>
      <c r="D1237" t="s">
        <v>17</v>
      </c>
      <c r="E1237" t="s">
        <v>22</v>
      </c>
      <c r="F1237">
        <v>117454.35</v>
      </c>
      <c r="G1237">
        <v>2722097.28</v>
      </c>
      <c r="H1237">
        <v>7005.69</v>
      </c>
    </row>
    <row r="1238" spans="1:8">
      <c r="A1238" t="str">
        <f>row__2[[#This Row],[Company_Name]]&amp;" "&amp;row__2[[#This Row],[Year]]</f>
        <v>Festival Hydro Inc. 2016</v>
      </c>
      <c r="B1238" t="s">
        <v>478</v>
      </c>
      <c r="C1238">
        <v>2016</v>
      </c>
      <c r="D1238" t="s">
        <v>17</v>
      </c>
      <c r="E1238" t="s">
        <v>24</v>
      </c>
      <c r="F1238">
        <v>28261.43</v>
      </c>
      <c r="G1238">
        <v>665566.46</v>
      </c>
      <c r="H1238">
        <v>0</v>
      </c>
    </row>
    <row r="1239" spans="1:8">
      <c r="A1239" t="str">
        <f>row__2[[#This Row],[Company_Name]]&amp;" "&amp;row__2[[#This Row],[Year]]</f>
        <v>Festival Hydro Inc. 2016</v>
      </c>
      <c r="B1239" t="s">
        <v>478</v>
      </c>
      <c r="C1239">
        <v>2016</v>
      </c>
      <c r="D1239" t="s">
        <v>8</v>
      </c>
      <c r="E1239" t="s">
        <v>26</v>
      </c>
      <c r="F1239">
        <v>1806887.03</v>
      </c>
      <c r="G1239">
        <v>63059837.18</v>
      </c>
      <c r="H1239">
        <v>0</v>
      </c>
    </row>
    <row r="1240" spans="1:8">
      <c r="A1240" t="str">
        <f>row__2[[#This Row],[Company_Name]]&amp;" "&amp;row__2[[#This Row],[Year]]</f>
        <v>Festival Hydro Inc. 2016</v>
      </c>
      <c r="B1240" t="s">
        <v>478</v>
      </c>
      <c r="C1240">
        <v>2016</v>
      </c>
      <c r="D1240" t="s">
        <v>8</v>
      </c>
      <c r="E1240" t="s">
        <v>28</v>
      </c>
      <c r="F1240">
        <v>2596493.29</v>
      </c>
      <c r="G1240">
        <v>376642562.50999999</v>
      </c>
      <c r="H1240">
        <v>917614.41</v>
      </c>
    </row>
    <row r="1241" spans="1:8">
      <c r="A1241" t="str">
        <f>row__2[[#This Row],[Company_Name]]&amp;" "&amp;row__2[[#This Row],[Year]]</f>
        <v>Festival Hydro Inc. 2016</v>
      </c>
      <c r="B1241" t="s">
        <v>478</v>
      </c>
      <c r="C1241">
        <v>2016</v>
      </c>
      <c r="D1241" t="s">
        <v>8</v>
      </c>
      <c r="E1241" t="s">
        <v>30</v>
      </c>
      <c r="F1241">
        <v>189125.53</v>
      </c>
      <c r="G1241">
        <v>25183381.620000001</v>
      </c>
      <c r="H1241">
        <v>38847.800000000003</v>
      </c>
    </row>
    <row r="1242" spans="1:8">
      <c r="A1242" t="str">
        <f>row__2[[#This Row],[Company_Name]]&amp;" "&amp;row__2[[#This Row],[Year]]</f>
        <v>Festival Hydro Inc. 2016</v>
      </c>
      <c r="B1242" t="s">
        <v>478</v>
      </c>
      <c r="C1242">
        <v>2016</v>
      </c>
      <c r="D1242" t="s">
        <v>8</v>
      </c>
      <c r="E1242" t="s">
        <v>32</v>
      </c>
      <c r="F1242">
        <v>6055766.1500000004</v>
      </c>
      <c r="G1242">
        <v>139158721.56</v>
      </c>
      <c r="H1242">
        <v>0</v>
      </c>
    </row>
    <row r="1243" spans="1:8">
      <c r="A1243" t="str">
        <f>row__2[[#This Row],[Company_Name]]&amp;" "&amp;row__2[[#This Row],[Year]]</f>
        <v>Festival Hydro Inc. 2016</v>
      </c>
      <c r="B1243" t="s">
        <v>478</v>
      </c>
      <c r="C1243">
        <v>2016</v>
      </c>
      <c r="D1243" t="s">
        <v>8</v>
      </c>
      <c r="E1243" t="s">
        <v>34</v>
      </c>
      <c r="F1243">
        <v>0</v>
      </c>
      <c r="G1243">
        <v>0</v>
      </c>
      <c r="H1243">
        <v>0</v>
      </c>
    </row>
    <row r="1244" spans="1:8">
      <c r="A1244" t="str">
        <f>row__2[[#This Row],[Company_Name]]&amp;" "&amp;row__2[[#This Row],[Year]]</f>
        <v>Festival Hydro Inc. 2017</v>
      </c>
      <c r="B1244" t="s">
        <v>478</v>
      </c>
      <c r="C1244">
        <v>2017</v>
      </c>
      <c r="D1244" t="s">
        <v>17</v>
      </c>
      <c r="E1244" t="s">
        <v>18</v>
      </c>
      <c r="F1244">
        <v>0</v>
      </c>
      <c r="G1244">
        <v>0</v>
      </c>
      <c r="H1244">
        <v>0</v>
      </c>
    </row>
    <row r="1245" spans="1:8">
      <c r="A1245" t="str">
        <f>row__2[[#This Row],[Company_Name]]&amp;" "&amp;row__2[[#This Row],[Year]]</f>
        <v>Festival Hydro Inc. 2017</v>
      </c>
      <c r="B1245" t="s">
        <v>478</v>
      </c>
      <c r="C1245">
        <v>2017</v>
      </c>
      <c r="D1245" t="s">
        <v>17</v>
      </c>
      <c r="E1245" t="s">
        <v>20</v>
      </c>
      <c r="F1245">
        <v>5654.63</v>
      </c>
      <c r="G1245">
        <v>129471.93</v>
      </c>
      <c r="H1245">
        <v>360</v>
      </c>
    </row>
    <row r="1246" spans="1:8">
      <c r="A1246" t="str">
        <f>row__2[[#This Row],[Company_Name]]&amp;" "&amp;row__2[[#This Row],[Year]]</f>
        <v>Festival Hydro Inc. 2017</v>
      </c>
      <c r="B1246" t="s">
        <v>478</v>
      </c>
      <c r="C1246">
        <v>2017</v>
      </c>
      <c r="D1246" t="s">
        <v>17</v>
      </c>
      <c r="E1246" t="s">
        <v>22</v>
      </c>
      <c r="F1246">
        <v>96510.7</v>
      </c>
      <c r="G1246">
        <v>2622813.08</v>
      </c>
      <c r="H1246">
        <v>6204.95</v>
      </c>
    </row>
    <row r="1247" spans="1:8">
      <c r="A1247" t="str">
        <f>row__2[[#This Row],[Company_Name]]&amp;" "&amp;row__2[[#This Row],[Year]]</f>
        <v>Festival Hydro Inc. 2017</v>
      </c>
      <c r="B1247" t="s">
        <v>478</v>
      </c>
      <c r="C1247">
        <v>2017</v>
      </c>
      <c r="D1247" t="s">
        <v>17</v>
      </c>
      <c r="E1247" t="s">
        <v>24</v>
      </c>
      <c r="F1247">
        <v>18566</v>
      </c>
      <c r="G1247">
        <v>659309.14</v>
      </c>
      <c r="H1247">
        <v>0</v>
      </c>
    </row>
    <row r="1248" spans="1:8">
      <c r="A1248" t="str">
        <f>row__2[[#This Row],[Company_Name]]&amp;" "&amp;row__2[[#This Row],[Year]]</f>
        <v>Festival Hydro Inc. 2017</v>
      </c>
      <c r="B1248" t="s">
        <v>478</v>
      </c>
      <c r="C1248">
        <v>2017</v>
      </c>
      <c r="D1248" t="s">
        <v>8</v>
      </c>
      <c r="E1248" t="s">
        <v>26</v>
      </c>
      <c r="F1248">
        <v>1858682.55</v>
      </c>
      <c r="G1248">
        <v>62117168.049999997</v>
      </c>
      <c r="H1248">
        <v>0</v>
      </c>
    </row>
    <row r="1249" spans="1:8">
      <c r="A1249" t="str">
        <f>row__2[[#This Row],[Company_Name]]&amp;" "&amp;row__2[[#This Row],[Year]]</f>
        <v>Festival Hydro Inc. 2017</v>
      </c>
      <c r="B1249" t="s">
        <v>478</v>
      </c>
      <c r="C1249">
        <v>2017</v>
      </c>
      <c r="D1249" t="s">
        <v>8</v>
      </c>
      <c r="E1249" t="s">
        <v>28</v>
      </c>
      <c r="F1249">
        <v>2684211.02</v>
      </c>
      <c r="G1249">
        <v>368767216.51999998</v>
      </c>
      <c r="H1249">
        <v>900560.93</v>
      </c>
    </row>
    <row r="1250" spans="1:8">
      <c r="A1250" t="str">
        <f>row__2[[#This Row],[Company_Name]]&amp;" "&amp;row__2[[#This Row],[Year]]</f>
        <v>Festival Hydro Inc. 2017</v>
      </c>
      <c r="B1250" t="s">
        <v>478</v>
      </c>
      <c r="C1250">
        <v>2017</v>
      </c>
      <c r="D1250" t="s">
        <v>8</v>
      </c>
      <c r="E1250" t="s">
        <v>30</v>
      </c>
      <c r="F1250">
        <v>149978.20000000001</v>
      </c>
      <c r="G1250">
        <v>24407204.23</v>
      </c>
      <c r="H1250">
        <v>36858.239999999998</v>
      </c>
    </row>
    <row r="1251" spans="1:8">
      <c r="A1251" t="str">
        <f>row__2[[#This Row],[Company_Name]]&amp;" "&amp;row__2[[#This Row],[Year]]</f>
        <v>Festival Hydro Inc. 2017</v>
      </c>
      <c r="B1251" t="s">
        <v>478</v>
      </c>
      <c r="C1251">
        <v>2017</v>
      </c>
      <c r="D1251" t="s">
        <v>8</v>
      </c>
      <c r="E1251" t="s">
        <v>32</v>
      </c>
      <c r="F1251">
        <v>6076538.2999999998</v>
      </c>
      <c r="G1251">
        <v>134065183.8</v>
      </c>
      <c r="H1251">
        <v>0</v>
      </c>
    </row>
    <row r="1252" spans="1:8">
      <c r="A1252" t="str">
        <f>row__2[[#This Row],[Company_Name]]&amp;" "&amp;row__2[[#This Row],[Year]]</f>
        <v>Festival Hydro Inc. 2017</v>
      </c>
      <c r="B1252" t="s">
        <v>478</v>
      </c>
      <c r="C1252">
        <v>2017</v>
      </c>
      <c r="D1252" t="s">
        <v>8</v>
      </c>
      <c r="E1252" t="s">
        <v>34</v>
      </c>
      <c r="F1252">
        <v>0</v>
      </c>
      <c r="G1252">
        <v>0</v>
      </c>
      <c r="H1252">
        <v>0</v>
      </c>
    </row>
    <row r="1253" spans="1:8">
      <c r="A1253" t="str">
        <f>row__2[[#This Row],[Company_Name]]&amp;" "&amp;row__2[[#This Row],[Year]]</f>
        <v>Festival Hydro Inc. 2018</v>
      </c>
      <c r="B1253" t="s">
        <v>478</v>
      </c>
      <c r="C1253">
        <v>2018</v>
      </c>
      <c r="D1253" t="s">
        <v>17</v>
      </c>
      <c r="E1253" t="s">
        <v>18</v>
      </c>
      <c r="F1253">
        <v>0</v>
      </c>
      <c r="G1253">
        <v>0</v>
      </c>
      <c r="H1253">
        <v>0</v>
      </c>
    </row>
    <row r="1254" spans="1:8">
      <c r="A1254" t="str">
        <f>row__2[[#This Row],[Company_Name]]&amp;" "&amp;row__2[[#This Row],[Year]]</f>
        <v>Festival Hydro Inc. 2018</v>
      </c>
      <c r="B1254" t="s">
        <v>478</v>
      </c>
      <c r="C1254">
        <v>2018</v>
      </c>
      <c r="D1254" t="s">
        <v>17</v>
      </c>
      <c r="E1254" t="s">
        <v>20</v>
      </c>
      <c r="F1254">
        <v>4977</v>
      </c>
      <c r="G1254">
        <v>110217</v>
      </c>
      <c r="H1254">
        <v>306</v>
      </c>
    </row>
    <row r="1255" spans="1:8">
      <c r="A1255" t="str">
        <f>row__2[[#This Row],[Company_Name]]&amp;" "&amp;row__2[[#This Row],[Year]]</f>
        <v>Festival Hydro Inc. 2018</v>
      </c>
      <c r="B1255" t="s">
        <v>478</v>
      </c>
      <c r="C1255">
        <v>2018</v>
      </c>
      <c r="D1255" t="s">
        <v>17</v>
      </c>
      <c r="E1255" t="s">
        <v>22</v>
      </c>
      <c r="F1255">
        <v>116429</v>
      </c>
      <c r="G1255">
        <v>2481816</v>
      </c>
      <c r="H1255">
        <v>6104</v>
      </c>
    </row>
    <row r="1256" spans="1:8">
      <c r="A1256" t="str">
        <f>row__2[[#This Row],[Company_Name]]&amp;" "&amp;row__2[[#This Row],[Year]]</f>
        <v>Festival Hydro Inc. 2018</v>
      </c>
      <c r="B1256" t="s">
        <v>478</v>
      </c>
      <c r="C1256">
        <v>2018</v>
      </c>
      <c r="D1256" t="s">
        <v>17</v>
      </c>
      <c r="E1256" t="s">
        <v>24</v>
      </c>
      <c r="F1256">
        <v>28754</v>
      </c>
      <c r="G1256">
        <v>643588</v>
      </c>
      <c r="H1256">
        <v>0</v>
      </c>
    </row>
    <row r="1257" spans="1:8">
      <c r="A1257" t="str">
        <f>row__2[[#This Row],[Company_Name]]&amp;" "&amp;row__2[[#This Row],[Year]]</f>
        <v>Festival Hydro Inc. 2018</v>
      </c>
      <c r="B1257" t="s">
        <v>478</v>
      </c>
      <c r="C1257">
        <v>2018</v>
      </c>
      <c r="D1257" t="s">
        <v>8</v>
      </c>
      <c r="E1257" t="s">
        <v>26</v>
      </c>
      <c r="F1257">
        <v>1887722</v>
      </c>
      <c r="G1257">
        <v>64384300</v>
      </c>
      <c r="H1257">
        <v>0</v>
      </c>
    </row>
    <row r="1258" spans="1:8">
      <c r="A1258" t="str">
        <f>row__2[[#This Row],[Company_Name]]&amp;" "&amp;row__2[[#This Row],[Year]]</f>
        <v>Festival Hydro Inc. 2018</v>
      </c>
      <c r="B1258" t="s">
        <v>478</v>
      </c>
      <c r="C1258">
        <v>2018</v>
      </c>
      <c r="D1258" t="s">
        <v>8</v>
      </c>
      <c r="E1258" t="s">
        <v>28</v>
      </c>
      <c r="F1258">
        <v>2618788</v>
      </c>
      <c r="G1258">
        <v>371680174</v>
      </c>
      <c r="H1258">
        <v>918767</v>
      </c>
    </row>
    <row r="1259" spans="1:8">
      <c r="A1259" t="str">
        <f>row__2[[#This Row],[Company_Name]]&amp;" "&amp;row__2[[#This Row],[Year]]</f>
        <v>Festival Hydro Inc. 2018</v>
      </c>
      <c r="B1259" t="s">
        <v>478</v>
      </c>
      <c r="C1259">
        <v>2018</v>
      </c>
      <c r="D1259" t="s">
        <v>8</v>
      </c>
      <c r="E1259" t="s">
        <v>30</v>
      </c>
      <c r="F1259">
        <v>309819</v>
      </c>
      <c r="G1259">
        <v>27733527</v>
      </c>
      <c r="H1259">
        <v>79480</v>
      </c>
    </row>
    <row r="1260" spans="1:8">
      <c r="A1260" t="str">
        <f>row__2[[#This Row],[Company_Name]]&amp;" "&amp;row__2[[#This Row],[Year]]</f>
        <v>Festival Hydro Inc. 2018</v>
      </c>
      <c r="B1260" t="s">
        <v>478</v>
      </c>
      <c r="C1260">
        <v>2018</v>
      </c>
      <c r="D1260" t="s">
        <v>8</v>
      </c>
      <c r="E1260" t="s">
        <v>32</v>
      </c>
      <c r="F1260">
        <v>6450827</v>
      </c>
      <c r="G1260">
        <v>146158990</v>
      </c>
      <c r="H1260">
        <v>0</v>
      </c>
    </row>
    <row r="1261" spans="1:8">
      <c r="A1261" t="str">
        <f>row__2[[#This Row],[Company_Name]]&amp;" "&amp;row__2[[#This Row],[Year]]</f>
        <v>Festival Hydro Inc. 2018</v>
      </c>
      <c r="B1261" t="s">
        <v>478</v>
      </c>
      <c r="C1261">
        <v>2018</v>
      </c>
      <c r="D1261" t="s">
        <v>8</v>
      </c>
      <c r="E1261" t="s">
        <v>34</v>
      </c>
      <c r="F1261">
        <v>0</v>
      </c>
      <c r="G1261">
        <v>0</v>
      </c>
      <c r="H1261">
        <v>0</v>
      </c>
    </row>
    <row r="1262" spans="1:8">
      <c r="A1262" t="str">
        <f>row__2[[#This Row],[Company_Name]]&amp;" "&amp;row__2[[#This Row],[Year]]</f>
        <v>Festival Hydro Inc. 2019</v>
      </c>
      <c r="B1262" t="s">
        <v>478</v>
      </c>
      <c r="C1262">
        <v>2019</v>
      </c>
      <c r="D1262" t="s">
        <v>17</v>
      </c>
      <c r="E1262" t="s">
        <v>18</v>
      </c>
      <c r="F1262">
        <v>0</v>
      </c>
      <c r="G1262">
        <v>0</v>
      </c>
      <c r="H1262">
        <v>0</v>
      </c>
    </row>
    <row r="1263" spans="1:8">
      <c r="A1263" t="str">
        <f>row__2[[#This Row],[Company_Name]]&amp;" "&amp;row__2[[#This Row],[Year]]</f>
        <v>Festival Hydro Inc. 2019</v>
      </c>
      <c r="B1263" t="s">
        <v>478</v>
      </c>
      <c r="C1263">
        <v>2019</v>
      </c>
      <c r="D1263" t="s">
        <v>17</v>
      </c>
      <c r="E1263" t="s">
        <v>20</v>
      </c>
      <c r="F1263">
        <v>4582</v>
      </c>
      <c r="G1263">
        <v>97846</v>
      </c>
      <c r="H1263">
        <v>272</v>
      </c>
    </row>
    <row r="1264" spans="1:8">
      <c r="A1264" t="str">
        <f>row__2[[#This Row],[Company_Name]]&amp;" "&amp;row__2[[#This Row],[Year]]</f>
        <v>Festival Hydro Inc. 2019</v>
      </c>
      <c r="B1264" t="s">
        <v>478</v>
      </c>
      <c r="C1264">
        <v>2019</v>
      </c>
      <c r="D1264" t="s">
        <v>17</v>
      </c>
      <c r="E1264" t="s">
        <v>22</v>
      </c>
      <c r="F1264">
        <v>112906</v>
      </c>
      <c r="G1264">
        <v>2482833</v>
      </c>
      <c r="H1264">
        <v>6667</v>
      </c>
    </row>
    <row r="1265" spans="1:8">
      <c r="A1265" t="str">
        <f>row__2[[#This Row],[Company_Name]]&amp;" "&amp;row__2[[#This Row],[Year]]</f>
        <v>Festival Hydro Inc. 2019</v>
      </c>
      <c r="B1265" t="s">
        <v>478</v>
      </c>
      <c r="C1265">
        <v>2019</v>
      </c>
      <c r="D1265" t="s">
        <v>17</v>
      </c>
      <c r="E1265" t="s">
        <v>24</v>
      </c>
      <c r="F1265">
        <v>28439</v>
      </c>
      <c r="G1265">
        <v>648488</v>
      </c>
      <c r="H1265">
        <v>0</v>
      </c>
    </row>
    <row r="1266" spans="1:8">
      <c r="A1266" t="str">
        <f>row__2[[#This Row],[Company_Name]]&amp;" "&amp;row__2[[#This Row],[Year]]</f>
        <v>Festival Hydro Inc. 2019</v>
      </c>
      <c r="B1266" t="s">
        <v>478</v>
      </c>
      <c r="C1266">
        <v>2019</v>
      </c>
      <c r="D1266" t="s">
        <v>8</v>
      </c>
      <c r="E1266" t="s">
        <v>26</v>
      </c>
      <c r="F1266">
        <v>1882917</v>
      </c>
      <c r="G1266">
        <v>62985946</v>
      </c>
      <c r="H1266">
        <v>0</v>
      </c>
    </row>
    <row r="1267" spans="1:8">
      <c r="A1267" t="str">
        <f>row__2[[#This Row],[Company_Name]]&amp;" "&amp;row__2[[#This Row],[Year]]</f>
        <v>Festival Hydro Inc. 2019</v>
      </c>
      <c r="B1267" t="s">
        <v>478</v>
      </c>
      <c r="C1267">
        <v>2019</v>
      </c>
      <c r="D1267" t="s">
        <v>8</v>
      </c>
      <c r="E1267" t="s">
        <v>28</v>
      </c>
      <c r="F1267">
        <v>2748367</v>
      </c>
      <c r="G1267">
        <v>379872624</v>
      </c>
      <c r="H1267">
        <v>923922</v>
      </c>
    </row>
    <row r="1268" spans="1:8">
      <c r="A1268" t="str">
        <f>row__2[[#This Row],[Company_Name]]&amp;" "&amp;row__2[[#This Row],[Year]]</f>
        <v>Festival Hydro Inc. 2019</v>
      </c>
      <c r="B1268" t="s">
        <v>478</v>
      </c>
      <c r="C1268">
        <v>2019</v>
      </c>
      <c r="D1268" t="s">
        <v>8</v>
      </c>
      <c r="E1268" t="s">
        <v>30</v>
      </c>
      <c r="F1268">
        <v>320409</v>
      </c>
      <c r="G1268">
        <v>28573716</v>
      </c>
      <c r="H1268">
        <v>89387</v>
      </c>
    </row>
    <row r="1269" spans="1:8">
      <c r="A1269" t="str">
        <f>row__2[[#This Row],[Company_Name]]&amp;" "&amp;row__2[[#This Row],[Year]]</f>
        <v>Festival Hydro Inc. 2019</v>
      </c>
      <c r="B1269" t="s">
        <v>478</v>
      </c>
      <c r="C1269">
        <v>2019</v>
      </c>
      <c r="D1269" t="s">
        <v>8</v>
      </c>
      <c r="E1269" t="s">
        <v>32</v>
      </c>
      <c r="F1269">
        <v>6385363</v>
      </c>
      <c r="G1269">
        <v>143256844</v>
      </c>
      <c r="H1269">
        <v>0</v>
      </c>
    </row>
    <row r="1270" spans="1:8">
      <c r="A1270" t="str">
        <f>row__2[[#This Row],[Company_Name]]&amp;" "&amp;row__2[[#This Row],[Year]]</f>
        <v>Festival Hydro Inc. 2019</v>
      </c>
      <c r="B1270" t="s">
        <v>478</v>
      </c>
      <c r="C1270">
        <v>2019</v>
      </c>
      <c r="D1270" t="s">
        <v>8</v>
      </c>
      <c r="E1270" t="s">
        <v>34</v>
      </c>
      <c r="F1270">
        <v>0</v>
      </c>
      <c r="G1270">
        <v>0</v>
      </c>
      <c r="H1270">
        <v>0</v>
      </c>
    </row>
    <row r="1271" spans="1:8">
      <c r="A1271" t="str">
        <f>row__2[[#This Row],[Company_Name]]&amp;" "&amp;row__2[[#This Row],[Year]]</f>
        <v>Festival Hydro Inc. 2020</v>
      </c>
      <c r="B1271" t="s">
        <v>478</v>
      </c>
      <c r="C1271">
        <v>2020</v>
      </c>
      <c r="D1271" t="s">
        <v>17</v>
      </c>
      <c r="E1271" t="s">
        <v>18</v>
      </c>
      <c r="F1271">
        <v>0</v>
      </c>
      <c r="G1271">
        <v>0</v>
      </c>
      <c r="H1271">
        <v>0</v>
      </c>
    </row>
    <row r="1272" spans="1:8">
      <c r="A1272" t="str">
        <f>row__2[[#This Row],[Company_Name]]&amp;" "&amp;row__2[[#This Row],[Year]]</f>
        <v>Festival Hydro Inc. 2020</v>
      </c>
      <c r="B1272" t="s">
        <v>478</v>
      </c>
      <c r="C1272">
        <v>2020</v>
      </c>
      <c r="D1272" t="s">
        <v>17</v>
      </c>
      <c r="E1272" t="s">
        <v>20</v>
      </c>
      <c r="F1272">
        <v>4650.92</v>
      </c>
      <c r="G1272">
        <v>95110.12</v>
      </c>
      <c r="H1272">
        <v>264.19</v>
      </c>
    </row>
    <row r="1273" spans="1:8">
      <c r="A1273" t="str">
        <f>row__2[[#This Row],[Company_Name]]&amp;" "&amp;row__2[[#This Row],[Year]]</f>
        <v>Festival Hydro Inc. 2020</v>
      </c>
      <c r="B1273" t="s">
        <v>478</v>
      </c>
      <c r="C1273">
        <v>2020</v>
      </c>
      <c r="D1273" t="s">
        <v>17</v>
      </c>
      <c r="E1273" t="s">
        <v>22</v>
      </c>
      <c r="F1273">
        <v>111800.19</v>
      </c>
      <c r="G1273">
        <v>2394908.37</v>
      </c>
      <c r="H1273">
        <v>6381.3</v>
      </c>
    </row>
    <row r="1274" spans="1:8">
      <c r="A1274" t="str">
        <f>row__2[[#This Row],[Company_Name]]&amp;" "&amp;row__2[[#This Row],[Year]]</f>
        <v>Festival Hydro Inc. 2020</v>
      </c>
      <c r="B1274" t="s">
        <v>478</v>
      </c>
      <c r="C1274">
        <v>2020</v>
      </c>
      <c r="D1274" t="s">
        <v>17</v>
      </c>
      <c r="E1274" t="s">
        <v>24</v>
      </c>
      <c r="F1274">
        <v>46181.15</v>
      </c>
      <c r="G1274">
        <v>671397.98</v>
      </c>
      <c r="H1274">
        <v>0</v>
      </c>
    </row>
    <row r="1275" spans="1:8">
      <c r="A1275" t="str">
        <f>row__2[[#This Row],[Company_Name]]&amp;" "&amp;row__2[[#This Row],[Year]]</f>
        <v>Festival Hydro Inc. 2020</v>
      </c>
      <c r="B1275" t="s">
        <v>478</v>
      </c>
      <c r="C1275">
        <v>2020</v>
      </c>
      <c r="D1275" t="s">
        <v>8</v>
      </c>
      <c r="E1275" t="s">
        <v>26</v>
      </c>
      <c r="F1275">
        <v>1859366.74</v>
      </c>
      <c r="G1275">
        <v>58159693.82</v>
      </c>
      <c r="H1275">
        <v>0</v>
      </c>
    </row>
    <row r="1276" spans="1:8">
      <c r="A1276" t="str">
        <f>row__2[[#This Row],[Company_Name]]&amp;" "&amp;row__2[[#This Row],[Year]]</f>
        <v>Festival Hydro Inc. 2020</v>
      </c>
      <c r="B1276" t="s">
        <v>478</v>
      </c>
      <c r="C1276">
        <v>2020</v>
      </c>
      <c r="D1276" t="s">
        <v>8</v>
      </c>
      <c r="E1276" t="s">
        <v>28</v>
      </c>
      <c r="F1276">
        <v>2709586.6</v>
      </c>
      <c r="G1276">
        <v>353633198.94</v>
      </c>
      <c r="H1276">
        <v>871669.57</v>
      </c>
    </row>
    <row r="1277" spans="1:8">
      <c r="A1277" t="str">
        <f>row__2[[#This Row],[Company_Name]]&amp;" "&amp;row__2[[#This Row],[Year]]</f>
        <v>Festival Hydro Inc. 2020</v>
      </c>
      <c r="B1277" t="s">
        <v>478</v>
      </c>
      <c r="C1277">
        <v>2020</v>
      </c>
      <c r="D1277" t="s">
        <v>8</v>
      </c>
      <c r="E1277" t="s">
        <v>30</v>
      </c>
      <c r="F1277">
        <v>318943.96999999997</v>
      </c>
      <c r="G1277">
        <v>27923511.190000001</v>
      </c>
      <c r="H1277">
        <v>91460.33</v>
      </c>
    </row>
    <row r="1278" spans="1:8">
      <c r="A1278" t="str">
        <f>row__2[[#This Row],[Company_Name]]&amp;" "&amp;row__2[[#This Row],[Year]]</f>
        <v>Festival Hydro Inc. 2020</v>
      </c>
      <c r="B1278" t="s">
        <v>478</v>
      </c>
      <c r="C1278">
        <v>2020</v>
      </c>
      <c r="D1278" t="s">
        <v>8</v>
      </c>
      <c r="E1278" t="s">
        <v>32</v>
      </c>
      <c r="F1278">
        <v>6556533.4100000001</v>
      </c>
      <c r="G1278">
        <v>151219359.99000001</v>
      </c>
      <c r="H1278">
        <v>0</v>
      </c>
    </row>
    <row r="1279" spans="1:8">
      <c r="A1279" t="str">
        <f>row__2[[#This Row],[Company_Name]]&amp;" "&amp;row__2[[#This Row],[Year]]</f>
        <v>Festival Hydro Inc. 2020</v>
      </c>
      <c r="B1279" t="s">
        <v>478</v>
      </c>
      <c r="C1279">
        <v>2020</v>
      </c>
      <c r="D1279" t="s">
        <v>8</v>
      </c>
      <c r="E1279" t="s">
        <v>34</v>
      </c>
      <c r="F1279">
        <v>0</v>
      </c>
      <c r="G1279">
        <v>0</v>
      </c>
      <c r="H1279">
        <v>0</v>
      </c>
    </row>
    <row r="1280" spans="1:8">
      <c r="A1280" t="str">
        <f>row__2[[#This Row],[Company_Name]]&amp;" "&amp;row__2[[#This Row],[Year]]</f>
        <v>Festival Hydro Inc. 2021</v>
      </c>
      <c r="B1280" t="s">
        <v>478</v>
      </c>
      <c r="C1280">
        <v>2021</v>
      </c>
      <c r="D1280" t="s">
        <v>17</v>
      </c>
      <c r="E1280" t="s">
        <v>18</v>
      </c>
      <c r="F1280">
        <v>0</v>
      </c>
      <c r="G1280">
        <v>0</v>
      </c>
      <c r="H1280">
        <v>0</v>
      </c>
    </row>
    <row r="1281" spans="1:8">
      <c r="A1281" t="str">
        <f>row__2[[#This Row],[Company_Name]]&amp;" "&amp;row__2[[#This Row],[Year]]</f>
        <v>Festival Hydro Inc. 2021</v>
      </c>
      <c r="B1281" t="s">
        <v>478</v>
      </c>
      <c r="C1281">
        <v>2021</v>
      </c>
      <c r="D1281" t="s">
        <v>17</v>
      </c>
      <c r="E1281" t="s">
        <v>20</v>
      </c>
      <c r="F1281">
        <v>4701.82</v>
      </c>
      <c r="G1281">
        <v>95991.94</v>
      </c>
      <c r="H1281">
        <v>266.64</v>
      </c>
    </row>
    <row r="1282" spans="1:8">
      <c r="A1282" t="str">
        <f>row__2[[#This Row],[Company_Name]]&amp;" "&amp;row__2[[#This Row],[Year]]</f>
        <v>Festival Hydro Inc. 2021</v>
      </c>
      <c r="B1282" t="s">
        <v>478</v>
      </c>
      <c r="C1282">
        <v>2021</v>
      </c>
      <c r="D1282" t="s">
        <v>17</v>
      </c>
      <c r="E1282" t="s">
        <v>22</v>
      </c>
      <c r="F1282">
        <v>115954.42</v>
      </c>
      <c r="G1282">
        <v>2328792.4900000002</v>
      </c>
      <c r="H1282">
        <v>6225.79</v>
      </c>
    </row>
    <row r="1283" spans="1:8">
      <c r="A1283" t="str">
        <f>row__2[[#This Row],[Company_Name]]&amp;" "&amp;row__2[[#This Row],[Year]]</f>
        <v>Festival Hydro Inc. 2021</v>
      </c>
      <c r="B1283" t="s">
        <v>478</v>
      </c>
      <c r="C1283">
        <v>2021</v>
      </c>
      <c r="D1283" t="s">
        <v>17</v>
      </c>
      <c r="E1283" t="s">
        <v>24</v>
      </c>
      <c r="F1283">
        <v>49051.38</v>
      </c>
      <c r="G1283">
        <v>1151808.3799999999</v>
      </c>
      <c r="H1283">
        <v>0</v>
      </c>
    </row>
    <row r="1284" spans="1:8">
      <c r="A1284" t="str">
        <f>row__2[[#This Row],[Company_Name]]&amp;" "&amp;row__2[[#This Row],[Year]]</f>
        <v>Festival Hydro Inc. 2021</v>
      </c>
      <c r="B1284" t="s">
        <v>478</v>
      </c>
      <c r="C1284">
        <v>2021</v>
      </c>
      <c r="D1284" t="s">
        <v>8</v>
      </c>
      <c r="E1284" t="s">
        <v>26</v>
      </c>
      <c r="F1284">
        <v>1756368.65</v>
      </c>
      <c r="G1284">
        <v>72569497.75</v>
      </c>
      <c r="H1284">
        <v>0</v>
      </c>
    </row>
    <row r="1285" spans="1:8">
      <c r="A1285" t="str">
        <f>row__2[[#This Row],[Company_Name]]&amp;" "&amp;row__2[[#This Row],[Year]]</f>
        <v>Festival Hydro Inc. 2021</v>
      </c>
      <c r="B1285" t="s">
        <v>478</v>
      </c>
      <c r="C1285">
        <v>2021</v>
      </c>
      <c r="D1285" t="s">
        <v>8</v>
      </c>
      <c r="E1285" t="s">
        <v>28</v>
      </c>
      <c r="F1285">
        <v>2604860.2200000002</v>
      </c>
      <c r="G1285">
        <v>339930008.24000001</v>
      </c>
      <c r="H1285">
        <v>883163.99</v>
      </c>
    </row>
    <row r="1286" spans="1:8">
      <c r="A1286" t="str">
        <f>row__2[[#This Row],[Company_Name]]&amp;" "&amp;row__2[[#This Row],[Year]]</f>
        <v>Festival Hydro Inc. 2021</v>
      </c>
      <c r="B1286" t="s">
        <v>478</v>
      </c>
      <c r="C1286">
        <v>2021</v>
      </c>
      <c r="D1286" t="s">
        <v>8</v>
      </c>
      <c r="E1286" t="s">
        <v>30</v>
      </c>
      <c r="F1286">
        <v>322793.52</v>
      </c>
      <c r="G1286">
        <v>28887205.780000001</v>
      </c>
      <c r="H1286">
        <v>65697.61</v>
      </c>
    </row>
    <row r="1287" spans="1:8">
      <c r="A1287" t="str">
        <f>row__2[[#This Row],[Company_Name]]&amp;" "&amp;row__2[[#This Row],[Year]]</f>
        <v>Festival Hydro Inc. 2021</v>
      </c>
      <c r="B1287" t="s">
        <v>478</v>
      </c>
      <c r="C1287">
        <v>2021</v>
      </c>
      <c r="D1287" t="s">
        <v>8</v>
      </c>
      <c r="E1287" t="s">
        <v>32</v>
      </c>
      <c r="F1287">
        <v>6728968.2999999998</v>
      </c>
      <c r="G1287">
        <v>155853186.12</v>
      </c>
      <c r="H1287">
        <v>0</v>
      </c>
    </row>
    <row r="1288" spans="1:8">
      <c r="A1288" t="str">
        <f>row__2[[#This Row],[Company_Name]]&amp;" "&amp;row__2[[#This Row],[Year]]</f>
        <v>Festival Hydro Inc. 2021</v>
      </c>
      <c r="B1288" t="s">
        <v>478</v>
      </c>
      <c r="C1288">
        <v>2021</v>
      </c>
      <c r="D1288" t="s">
        <v>8</v>
      </c>
      <c r="E1288" t="s">
        <v>34</v>
      </c>
      <c r="F1288">
        <v>0</v>
      </c>
      <c r="G1288">
        <v>0</v>
      </c>
      <c r="H1288">
        <v>0</v>
      </c>
    </row>
    <row r="1289" spans="1:8">
      <c r="A1289" t="str">
        <f>row__2[[#This Row],[Company_Name]]&amp;" "&amp;row__2[[#This Row],[Year]]</f>
        <v>Festival Hydro Inc. 2022</v>
      </c>
      <c r="B1289" t="s">
        <v>478</v>
      </c>
      <c r="C1289">
        <v>2022</v>
      </c>
      <c r="D1289" t="s">
        <v>17</v>
      </c>
      <c r="E1289" t="s">
        <v>18</v>
      </c>
      <c r="F1289">
        <v>0</v>
      </c>
      <c r="G1289">
        <v>0</v>
      </c>
      <c r="H1289">
        <v>0</v>
      </c>
    </row>
    <row r="1290" spans="1:8">
      <c r="A1290" t="str">
        <f>row__2[[#This Row],[Company_Name]]&amp;" "&amp;row__2[[#This Row],[Year]]</f>
        <v>Festival Hydro Inc. 2022</v>
      </c>
      <c r="B1290" t="s">
        <v>478</v>
      </c>
      <c r="C1290">
        <v>2022</v>
      </c>
      <c r="D1290" t="s">
        <v>17</v>
      </c>
      <c r="E1290" t="s">
        <v>20</v>
      </c>
      <c r="F1290">
        <v>5219.2</v>
      </c>
      <c r="G1290">
        <v>99494.48</v>
      </c>
      <c r="H1290">
        <v>276.37</v>
      </c>
    </row>
    <row r="1291" spans="1:8">
      <c r="A1291" t="str">
        <f>row__2[[#This Row],[Company_Name]]&amp;" "&amp;row__2[[#This Row],[Year]]</f>
        <v>Festival Hydro Inc. 2022</v>
      </c>
      <c r="B1291" t="s">
        <v>478</v>
      </c>
      <c r="C1291">
        <v>2022</v>
      </c>
      <c r="D1291" t="s">
        <v>17</v>
      </c>
      <c r="E1291" t="s">
        <v>22</v>
      </c>
      <c r="F1291">
        <v>117692</v>
      </c>
      <c r="G1291">
        <v>2546051.4900000002</v>
      </c>
      <c r="H1291">
        <v>6244.71</v>
      </c>
    </row>
    <row r="1292" spans="1:8">
      <c r="A1292" t="str">
        <f>row__2[[#This Row],[Company_Name]]&amp;" "&amp;row__2[[#This Row],[Year]]</f>
        <v>Festival Hydro Inc. 2022</v>
      </c>
      <c r="B1292" t="s">
        <v>478</v>
      </c>
      <c r="C1292">
        <v>2022</v>
      </c>
      <c r="D1292" t="s">
        <v>17</v>
      </c>
      <c r="E1292" t="s">
        <v>24</v>
      </c>
      <c r="F1292">
        <v>53238.6</v>
      </c>
      <c r="G1292">
        <v>702388.04</v>
      </c>
      <c r="H1292">
        <v>0</v>
      </c>
    </row>
    <row r="1293" spans="1:8">
      <c r="A1293" t="str">
        <f>row__2[[#This Row],[Company_Name]]&amp;" "&amp;row__2[[#This Row],[Year]]</f>
        <v>Festival Hydro Inc. 2022</v>
      </c>
      <c r="B1293" t="s">
        <v>478</v>
      </c>
      <c r="C1293">
        <v>2022</v>
      </c>
      <c r="D1293" t="s">
        <v>8</v>
      </c>
      <c r="E1293" t="s">
        <v>26</v>
      </c>
      <c r="F1293">
        <v>1889133.38</v>
      </c>
      <c r="G1293">
        <v>61132366.780000001</v>
      </c>
      <c r="H1293">
        <v>84.23</v>
      </c>
    </row>
    <row r="1294" spans="1:8">
      <c r="A1294" t="str">
        <f>row__2[[#This Row],[Company_Name]]&amp;" "&amp;row__2[[#This Row],[Year]]</f>
        <v>Festival Hydro Inc. 2022</v>
      </c>
      <c r="B1294" t="s">
        <v>478</v>
      </c>
      <c r="C1294">
        <v>2022</v>
      </c>
      <c r="D1294" t="s">
        <v>8</v>
      </c>
      <c r="E1294" t="s">
        <v>28</v>
      </c>
      <c r="F1294">
        <v>2706564.77</v>
      </c>
      <c r="G1294">
        <v>366426609.24000001</v>
      </c>
      <c r="H1294">
        <v>886183.27</v>
      </c>
    </row>
    <row r="1295" spans="1:8">
      <c r="A1295" t="str">
        <f>row__2[[#This Row],[Company_Name]]&amp;" "&amp;row__2[[#This Row],[Year]]</f>
        <v>Festival Hydro Inc. 2022</v>
      </c>
      <c r="B1295" t="s">
        <v>478</v>
      </c>
      <c r="C1295">
        <v>2022</v>
      </c>
      <c r="D1295" t="s">
        <v>8</v>
      </c>
      <c r="E1295" t="s">
        <v>30</v>
      </c>
      <c r="F1295">
        <v>321666.34999999998</v>
      </c>
      <c r="G1295">
        <v>30088157.260000002</v>
      </c>
      <c r="H1295">
        <v>49278.79</v>
      </c>
    </row>
    <row r="1296" spans="1:8">
      <c r="A1296" t="str">
        <f>row__2[[#This Row],[Company_Name]]&amp;" "&amp;row__2[[#This Row],[Year]]</f>
        <v>Festival Hydro Inc. 2022</v>
      </c>
      <c r="B1296" t="s">
        <v>478</v>
      </c>
      <c r="C1296">
        <v>2022</v>
      </c>
      <c r="D1296" t="s">
        <v>8</v>
      </c>
      <c r="E1296" t="s">
        <v>32</v>
      </c>
      <c r="F1296">
        <v>7080570.5</v>
      </c>
      <c r="G1296">
        <v>153959247.71000001</v>
      </c>
      <c r="H1296">
        <v>0</v>
      </c>
    </row>
    <row r="1297" spans="1:8">
      <c r="A1297" t="str">
        <f>row__2[[#This Row],[Company_Name]]&amp;" "&amp;row__2[[#This Row],[Year]]</f>
        <v>Festival Hydro Inc. 2022</v>
      </c>
      <c r="B1297" t="s">
        <v>478</v>
      </c>
      <c r="C1297">
        <v>2022</v>
      </c>
      <c r="D1297" t="s">
        <v>8</v>
      </c>
      <c r="E1297" t="s">
        <v>34</v>
      </c>
      <c r="F1297">
        <v>0</v>
      </c>
      <c r="G1297">
        <v>0</v>
      </c>
      <c r="H1297">
        <v>0</v>
      </c>
    </row>
    <row r="1298" spans="1:8">
      <c r="A1298" t="str">
        <f>row__2[[#This Row],[Company_Name]]&amp;" "&amp;row__2[[#This Row],[Year]]</f>
        <v>Fort Frances Power Corporation 2015</v>
      </c>
      <c r="B1298" t="s">
        <v>479</v>
      </c>
      <c r="C1298">
        <v>2015</v>
      </c>
      <c r="D1298" t="s">
        <v>17</v>
      </c>
      <c r="E1298" t="s">
        <v>18</v>
      </c>
      <c r="F1298">
        <v>0</v>
      </c>
      <c r="G1298">
        <v>0</v>
      </c>
      <c r="H1298">
        <v>0</v>
      </c>
    </row>
    <row r="1299" spans="1:8">
      <c r="A1299" t="str">
        <f>row__2[[#This Row],[Company_Name]]&amp;" "&amp;row__2[[#This Row],[Year]]</f>
        <v>Fort Frances Power Corporation 2015</v>
      </c>
      <c r="B1299" t="s">
        <v>479</v>
      </c>
      <c r="C1299">
        <v>2015</v>
      </c>
      <c r="D1299" t="s">
        <v>17</v>
      </c>
      <c r="E1299" t="s">
        <v>20</v>
      </c>
      <c r="F1299">
        <v>0</v>
      </c>
      <c r="G1299">
        <v>0</v>
      </c>
      <c r="H1299">
        <v>0</v>
      </c>
    </row>
    <row r="1300" spans="1:8">
      <c r="A1300" t="str">
        <f>row__2[[#This Row],[Company_Name]]&amp;" "&amp;row__2[[#This Row],[Year]]</f>
        <v>Fort Frances Power Corporation 2015</v>
      </c>
      <c r="B1300" t="s">
        <v>479</v>
      </c>
      <c r="C1300">
        <v>2015</v>
      </c>
      <c r="D1300" t="s">
        <v>17</v>
      </c>
      <c r="E1300" t="s">
        <v>22</v>
      </c>
      <c r="F1300">
        <v>24820.97</v>
      </c>
      <c r="G1300">
        <v>418422</v>
      </c>
      <c r="H1300">
        <v>1159</v>
      </c>
    </row>
    <row r="1301" spans="1:8">
      <c r="A1301" t="str">
        <f>row__2[[#This Row],[Company_Name]]&amp;" "&amp;row__2[[#This Row],[Year]]</f>
        <v>Fort Frances Power Corporation 2015</v>
      </c>
      <c r="B1301" t="s">
        <v>479</v>
      </c>
      <c r="C1301">
        <v>2015</v>
      </c>
      <c r="D1301" t="s">
        <v>17</v>
      </c>
      <c r="E1301" t="s">
        <v>24</v>
      </c>
      <c r="F1301">
        <v>3292.88</v>
      </c>
      <c r="G1301">
        <v>62628</v>
      </c>
      <c r="H1301">
        <v>0</v>
      </c>
    </row>
    <row r="1302" spans="1:8">
      <c r="A1302" t="str">
        <f>row__2[[#This Row],[Company_Name]]&amp;" "&amp;row__2[[#This Row],[Year]]</f>
        <v>Fort Frances Power Corporation 2015</v>
      </c>
      <c r="B1302" t="s">
        <v>479</v>
      </c>
      <c r="C1302">
        <v>2015</v>
      </c>
      <c r="D1302" t="s">
        <v>8</v>
      </c>
      <c r="E1302" t="s">
        <v>26</v>
      </c>
      <c r="F1302">
        <v>341998.25</v>
      </c>
      <c r="G1302">
        <v>13308371.289999999</v>
      </c>
      <c r="H1302">
        <v>0</v>
      </c>
    </row>
    <row r="1303" spans="1:8">
      <c r="A1303" t="str">
        <f>row__2[[#This Row],[Company_Name]]&amp;" "&amp;row__2[[#This Row],[Year]]</f>
        <v>Fort Frances Power Corporation 2015</v>
      </c>
      <c r="B1303" t="s">
        <v>479</v>
      </c>
      <c r="C1303">
        <v>2015</v>
      </c>
      <c r="D1303" t="s">
        <v>8</v>
      </c>
      <c r="E1303" t="s">
        <v>28</v>
      </c>
      <c r="F1303">
        <v>226131.21</v>
      </c>
      <c r="G1303">
        <v>23591051</v>
      </c>
      <c r="H1303">
        <v>56596</v>
      </c>
    </row>
    <row r="1304" spans="1:8">
      <c r="A1304" t="str">
        <f>row__2[[#This Row],[Company_Name]]&amp;" "&amp;row__2[[#This Row],[Year]]</f>
        <v>Fort Frances Power Corporation 2015</v>
      </c>
      <c r="B1304" t="s">
        <v>479</v>
      </c>
      <c r="C1304">
        <v>2015</v>
      </c>
      <c r="D1304" t="s">
        <v>8</v>
      </c>
      <c r="E1304" t="s">
        <v>30</v>
      </c>
      <c r="F1304">
        <v>0</v>
      </c>
      <c r="G1304">
        <v>0</v>
      </c>
      <c r="H1304">
        <v>0</v>
      </c>
    </row>
    <row r="1305" spans="1:8">
      <c r="A1305" t="str">
        <f>row__2[[#This Row],[Company_Name]]&amp;" "&amp;row__2[[#This Row],[Year]]</f>
        <v>Fort Frances Power Corporation 2015</v>
      </c>
      <c r="B1305" t="s">
        <v>479</v>
      </c>
      <c r="C1305">
        <v>2015</v>
      </c>
      <c r="D1305" t="s">
        <v>8</v>
      </c>
      <c r="E1305" t="s">
        <v>32</v>
      </c>
      <c r="F1305">
        <v>1208841.33</v>
      </c>
      <c r="G1305">
        <v>36038802.490000002</v>
      </c>
      <c r="H1305">
        <v>0</v>
      </c>
    </row>
    <row r="1306" spans="1:8">
      <c r="A1306" t="str">
        <f>row__2[[#This Row],[Company_Name]]&amp;" "&amp;row__2[[#This Row],[Year]]</f>
        <v>Fort Frances Power Corporation 2015</v>
      </c>
      <c r="B1306" t="s">
        <v>479</v>
      </c>
      <c r="C1306">
        <v>2015</v>
      </c>
      <c r="D1306" t="s">
        <v>8</v>
      </c>
      <c r="E1306" t="s">
        <v>34</v>
      </c>
      <c r="F1306">
        <v>0</v>
      </c>
      <c r="G1306">
        <v>0</v>
      </c>
      <c r="H1306">
        <v>0</v>
      </c>
    </row>
    <row r="1307" spans="1:8">
      <c r="A1307" t="str">
        <f>row__2[[#This Row],[Company_Name]]&amp;" "&amp;row__2[[#This Row],[Year]]</f>
        <v>Fort Frances Power Corporation 2016</v>
      </c>
      <c r="B1307" t="s">
        <v>479</v>
      </c>
      <c r="C1307">
        <v>2016</v>
      </c>
      <c r="D1307" t="s">
        <v>17</v>
      </c>
      <c r="E1307" t="s">
        <v>18</v>
      </c>
      <c r="F1307">
        <v>0</v>
      </c>
      <c r="G1307">
        <v>0</v>
      </c>
      <c r="H1307">
        <v>0</v>
      </c>
    </row>
    <row r="1308" spans="1:8">
      <c r="A1308" t="str">
        <f>row__2[[#This Row],[Company_Name]]&amp;" "&amp;row__2[[#This Row],[Year]]</f>
        <v>Fort Frances Power Corporation 2016</v>
      </c>
      <c r="B1308" t="s">
        <v>479</v>
      </c>
      <c r="C1308">
        <v>2016</v>
      </c>
      <c r="D1308" t="s">
        <v>17</v>
      </c>
      <c r="E1308" t="s">
        <v>20</v>
      </c>
      <c r="F1308">
        <v>0</v>
      </c>
      <c r="G1308">
        <v>0</v>
      </c>
      <c r="H1308">
        <v>0</v>
      </c>
    </row>
    <row r="1309" spans="1:8">
      <c r="A1309" t="str">
        <f>row__2[[#This Row],[Company_Name]]&amp;" "&amp;row__2[[#This Row],[Year]]</f>
        <v>Fort Frances Power Corporation 2016</v>
      </c>
      <c r="B1309" t="s">
        <v>479</v>
      </c>
      <c r="C1309">
        <v>2016</v>
      </c>
      <c r="D1309" t="s">
        <v>17</v>
      </c>
      <c r="E1309" t="s">
        <v>22</v>
      </c>
      <c r="F1309">
        <v>38768.11</v>
      </c>
      <c r="G1309">
        <v>395705</v>
      </c>
      <c r="H1309">
        <v>1159</v>
      </c>
    </row>
    <row r="1310" spans="1:8">
      <c r="A1310" t="str">
        <f>row__2[[#This Row],[Company_Name]]&amp;" "&amp;row__2[[#This Row],[Year]]</f>
        <v>Fort Frances Power Corporation 2016</v>
      </c>
      <c r="B1310" t="s">
        <v>479</v>
      </c>
      <c r="C1310">
        <v>2016</v>
      </c>
      <c r="D1310" t="s">
        <v>17</v>
      </c>
      <c r="E1310" t="s">
        <v>24</v>
      </c>
      <c r="F1310">
        <v>3348.28</v>
      </c>
      <c r="G1310">
        <v>62628</v>
      </c>
      <c r="H1310">
        <v>0</v>
      </c>
    </row>
    <row r="1311" spans="1:8">
      <c r="A1311" t="str">
        <f>row__2[[#This Row],[Company_Name]]&amp;" "&amp;row__2[[#This Row],[Year]]</f>
        <v>Fort Frances Power Corporation 2016</v>
      </c>
      <c r="B1311" t="s">
        <v>479</v>
      </c>
      <c r="C1311">
        <v>2016</v>
      </c>
      <c r="D1311" t="s">
        <v>8</v>
      </c>
      <c r="E1311" t="s">
        <v>26</v>
      </c>
      <c r="F1311">
        <v>350724.94</v>
      </c>
      <c r="G1311">
        <v>13758092.02</v>
      </c>
      <c r="H1311">
        <v>0</v>
      </c>
    </row>
    <row r="1312" spans="1:8">
      <c r="A1312" t="str">
        <f>row__2[[#This Row],[Company_Name]]&amp;" "&amp;row__2[[#This Row],[Year]]</f>
        <v>Fort Frances Power Corporation 2016</v>
      </c>
      <c r="B1312" t="s">
        <v>479</v>
      </c>
      <c r="C1312">
        <v>2016</v>
      </c>
      <c r="D1312" t="s">
        <v>8</v>
      </c>
      <c r="E1312" t="s">
        <v>28</v>
      </c>
      <c r="F1312">
        <v>219364.48000000001</v>
      </c>
      <c r="G1312">
        <v>23072741</v>
      </c>
      <c r="H1312">
        <v>54705</v>
      </c>
    </row>
    <row r="1313" spans="1:8">
      <c r="A1313" t="str">
        <f>row__2[[#This Row],[Company_Name]]&amp;" "&amp;row__2[[#This Row],[Year]]</f>
        <v>Fort Frances Power Corporation 2016</v>
      </c>
      <c r="B1313" t="s">
        <v>479</v>
      </c>
      <c r="C1313">
        <v>2016</v>
      </c>
      <c r="D1313" t="s">
        <v>8</v>
      </c>
      <c r="E1313" t="s">
        <v>30</v>
      </c>
      <c r="F1313">
        <v>0</v>
      </c>
      <c r="G1313">
        <v>0</v>
      </c>
      <c r="H1313">
        <v>0</v>
      </c>
    </row>
    <row r="1314" spans="1:8">
      <c r="A1314" t="str">
        <f>row__2[[#This Row],[Company_Name]]&amp;" "&amp;row__2[[#This Row],[Year]]</f>
        <v>Fort Frances Power Corporation 2016</v>
      </c>
      <c r="B1314" t="s">
        <v>479</v>
      </c>
      <c r="C1314">
        <v>2016</v>
      </c>
      <c r="D1314" t="s">
        <v>8</v>
      </c>
      <c r="E1314" t="s">
        <v>32</v>
      </c>
      <c r="F1314">
        <v>1209302.72</v>
      </c>
      <c r="G1314">
        <v>34444297.310000002</v>
      </c>
      <c r="H1314">
        <v>0</v>
      </c>
    </row>
    <row r="1315" spans="1:8">
      <c r="A1315" t="str">
        <f>row__2[[#This Row],[Company_Name]]&amp;" "&amp;row__2[[#This Row],[Year]]</f>
        <v>Fort Frances Power Corporation 2016</v>
      </c>
      <c r="B1315" t="s">
        <v>479</v>
      </c>
      <c r="C1315">
        <v>2016</v>
      </c>
      <c r="D1315" t="s">
        <v>8</v>
      </c>
      <c r="E1315" t="s">
        <v>34</v>
      </c>
      <c r="F1315">
        <v>0</v>
      </c>
      <c r="G1315">
        <v>0</v>
      </c>
      <c r="H1315">
        <v>0</v>
      </c>
    </row>
    <row r="1316" spans="1:8">
      <c r="A1316" t="str">
        <f>row__2[[#This Row],[Company_Name]]&amp;" "&amp;row__2[[#This Row],[Year]]</f>
        <v>Fort Frances Power Corporation 2017</v>
      </c>
      <c r="B1316" t="s">
        <v>479</v>
      </c>
      <c r="C1316">
        <v>2017</v>
      </c>
      <c r="D1316" t="s">
        <v>17</v>
      </c>
      <c r="E1316" t="s">
        <v>18</v>
      </c>
      <c r="F1316">
        <v>0</v>
      </c>
      <c r="G1316">
        <v>0</v>
      </c>
      <c r="H1316">
        <v>0</v>
      </c>
    </row>
    <row r="1317" spans="1:8">
      <c r="A1317" t="str">
        <f>row__2[[#This Row],[Company_Name]]&amp;" "&amp;row__2[[#This Row],[Year]]</f>
        <v>Fort Frances Power Corporation 2017</v>
      </c>
      <c r="B1317" t="s">
        <v>479</v>
      </c>
      <c r="C1317">
        <v>2017</v>
      </c>
      <c r="D1317" t="s">
        <v>17</v>
      </c>
      <c r="E1317" t="s">
        <v>20</v>
      </c>
      <c r="F1317">
        <v>0</v>
      </c>
      <c r="G1317">
        <v>0</v>
      </c>
      <c r="H1317">
        <v>0</v>
      </c>
    </row>
    <row r="1318" spans="1:8">
      <c r="A1318" t="str">
        <f>row__2[[#This Row],[Company_Name]]&amp;" "&amp;row__2[[#This Row],[Year]]</f>
        <v>Fort Frances Power Corporation 2017</v>
      </c>
      <c r="B1318" t="s">
        <v>479</v>
      </c>
      <c r="C1318">
        <v>2017</v>
      </c>
      <c r="D1318" t="s">
        <v>17</v>
      </c>
      <c r="E1318" t="s">
        <v>22</v>
      </c>
      <c r="F1318">
        <v>29114.23</v>
      </c>
      <c r="G1318">
        <v>432172</v>
      </c>
      <c r="H1318">
        <v>1159</v>
      </c>
    </row>
    <row r="1319" spans="1:8">
      <c r="A1319" t="str">
        <f>row__2[[#This Row],[Company_Name]]&amp;" "&amp;row__2[[#This Row],[Year]]</f>
        <v>Fort Frances Power Corporation 2017</v>
      </c>
      <c r="B1319" t="s">
        <v>479</v>
      </c>
      <c r="C1319">
        <v>2017</v>
      </c>
      <c r="D1319" t="s">
        <v>17</v>
      </c>
      <c r="E1319" t="s">
        <v>24</v>
      </c>
      <c r="F1319">
        <v>3394.6</v>
      </c>
      <c r="G1319">
        <v>62628</v>
      </c>
      <c r="H1319">
        <v>0</v>
      </c>
    </row>
    <row r="1320" spans="1:8">
      <c r="A1320" t="str">
        <f>row__2[[#This Row],[Company_Name]]&amp;" "&amp;row__2[[#This Row],[Year]]</f>
        <v>Fort Frances Power Corporation 2017</v>
      </c>
      <c r="B1320" t="s">
        <v>479</v>
      </c>
      <c r="C1320">
        <v>2017</v>
      </c>
      <c r="D1320" t="s">
        <v>8</v>
      </c>
      <c r="E1320" t="s">
        <v>26</v>
      </c>
      <c r="F1320">
        <v>367952.14</v>
      </c>
      <c r="G1320">
        <v>14276971.789999999</v>
      </c>
      <c r="H1320">
        <v>0</v>
      </c>
    </row>
    <row r="1321" spans="1:8">
      <c r="A1321" t="str">
        <f>row__2[[#This Row],[Company_Name]]&amp;" "&amp;row__2[[#This Row],[Year]]</f>
        <v>Fort Frances Power Corporation 2017</v>
      </c>
      <c r="B1321" t="s">
        <v>479</v>
      </c>
      <c r="C1321">
        <v>2017</v>
      </c>
      <c r="D1321" t="s">
        <v>8</v>
      </c>
      <c r="E1321" t="s">
        <v>28</v>
      </c>
      <c r="F1321">
        <v>206027.84</v>
      </c>
      <c r="G1321">
        <v>22977236</v>
      </c>
      <c r="H1321">
        <v>48721</v>
      </c>
    </row>
    <row r="1322" spans="1:8">
      <c r="A1322" t="str">
        <f>row__2[[#This Row],[Company_Name]]&amp;" "&amp;row__2[[#This Row],[Year]]</f>
        <v>Fort Frances Power Corporation 2017</v>
      </c>
      <c r="B1322" t="s">
        <v>479</v>
      </c>
      <c r="C1322">
        <v>2017</v>
      </c>
      <c r="D1322" t="s">
        <v>8</v>
      </c>
      <c r="E1322" t="s">
        <v>30</v>
      </c>
      <c r="F1322">
        <v>0</v>
      </c>
      <c r="G1322">
        <v>0</v>
      </c>
      <c r="H1322">
        <v>0</v>
      </c>
    </row>
    <row r="1323" spans="1:8">
      <c r="A1323" t="str">
        <f>row__2[[#This Row],[Company_Name]]&amp;" "&amp;row__2[[#This Row],[Year]]</f>
        <v>Fort Frances Power Corporation 2017</v>
      </c>
      <c r="B1323" t="s">
        <v>479</v>
      </c>
      <c r="C1323">
        <v>2017</v>
      </c>
      <c r="D1323" t="s">
        <v>8</v>
      </c>
      <c r="E1323" t="s">
        <v>32</v>
      </c>
      <c r="F1323">
        <v>1246680.29</v>
      </c>
      <c r="G1323">
        <v>34559925.759999998</v>
      </c>
      <c r="H1323">
        <v>0</v>
      </c>
    </row>
    <row r="1324" spans="1:8">
      <c r="A1324" t="str">
        <f>row__2[[#This Row],[Company_Name]]&amp;" "&amp;row__2[[#This Row],[Year]]</f>
        <v>Fort Frances Power Corporation 2017</v>
      </c>
      <c r="B1324" t="s">
        <v>479</v>
      </c>
      <c r="C1324">
        <v>2017</v>
      </c>
      <c r="D1324" t="s">
        <v>8</v>
      </c>
      <c r="E1324" t="s">
        <v>34</v>
      </c>
      <c r="F1324">
        <v>0</v>
      </c>
      <c r="G1324">
        <v>0</v>
      </c>
      <c r="H1324">
        <v>0</v>
      </c>
    </row>
    <row r="1325" spans="1:8">
      <c r="A1325" t="str">
        <f>row__2[[#This Row],[Company_Name]]&amp;" "&amp;row__2[[#This Row],[Year]]</f>
        <v>Fort Frances Power Corporation 2018</v>
      </c>
      <c r="B1325" t="s">
        <v>479</v>
      </c>
      <c r="C1325">
        <v>2018</v>
      </c>
      <c r="D1325" t="s">
        <v>17</v>
      </c>
      <c r="E1325" t="s">
        <v>18</v>
      </c>
      <c r="F1325">
        <v>0</v>
      </c>
      <c r="G1325">
        <v>0</v>
      </c>
      <c r="H1325">
        <v>0</v>
      </c>
    </row>
    <row r="1326" spans="1:8">
      <c r="A1326" t="str">
        <f>row__2[[#This Row],[Company_Name]]&amp;" "&amp;row__2[[#This Row],[Year]]</f>
        <v>Fort Frances Power Corporation 2018</v>
      </c>
      <c r="B1326" t="s">
        <v>479</v>
      </c>
      <c r="C1326">
        <v>2018</v>
      </c>
      <c r="D1326" t="s">
        <v>17</v>
      </c>
      <c r="E1326" t="s">
        <v>20</v>
      </c>
      <c r="F1326">
        <v>0</v>
      </c>
      <c r="G1326">
        <v>0</v>
      </c>
      <c r="H1326">
        <v>0</v>
      </c>
    </row>
    <row r="1327" spans="1:8">
      <c r="A1327" t="str">
        <f>row__2[[#This Row],[Company_Name]]&amp;" "&amp;row__2[[#This Row],[Year]]</f>
        <v>Fort Frances Power Corporation 2018</v>
      </c>
      <c r="B1327" t="s">
        <v>479</v>
      </c>
      <c r="C1327">
        <v>2018</v>
      </c>
      <c r="D1327" t="s">
        <v>17</v>
      </c>
      <c r="E1327" t="s">
        <v>22</v>
      </c>
      <c r="F1327">
        <v>29305.33</v>
      </c>
      <c r="G1327">
        <v>432172</v>
      </c>
      <c r="H1327">
        <v>1159</v>
      </c>
    </row>
    <row r="1328" spans="1:8">
      <c r="A1328" t="str">
        <f>row__2[[#This Row],[Company_Name]]&amp;" "&amp;row__2[[#This Row],[Year]]</f>
        <v>Fort Frances Power Corporation 2018</v>
      </c>
      <c r="B1328" t="s">
        <v>479</v>
      </c>
      <c r="C1328">
        <v>2018</v>
      </c>
      <c r="D1328" t="s">
        <v>17</v>
      </c>
      <c r="E1328" t="s">
        <v>24</v>
      </c>
      <c r="F1328">
        <v>3693.64</v>
      </c>
      <c r="G1328">
        <v>62628</v>
      </c>
      <c r="H1328">
        <v>0</v>
      </c>
    </row>
    <row r="1329" spans="1:8">
      <c r="A1329" t="str">
        <f>row__2[[#This Row],[Company_Name]]&amp;" "&amp;row__2[[#This Row],[Year]]</f>
        <v>Fort Frances Power Corporation 2018</v>
      </c>
      <c r="B1329" t="s">
        <v>479</v>
      </c>
      <c r="C1329">
        <v>2018</v>
      </c>
      <c r="D1329" t="s">
        <v>8</v>
      </c>
      <c r="E1329" t="s">
        <v>26</v>
      </c>
      <c r="F1329">
        <v>393883.21</v>
      </c>
      <c r="G1329">
        <v>15003148.99</v>
      </c>
      <c r="H1329">
        <v>0</v>
      </c>
    </row>
    <row r="1330" spans="1:8">
      <c r="A1330" t="str">
        <f>row__2[[#This Row],[Company_Name]]&amp;" "&amp;row__2[[#This Row],[Year]]</f>
        <v>Fort Frances Power Corporation 2018</v>
      </c>
      <c r="B1330" t="s">
        <v>479</v>
      </c>
      <c r="C1330">
        <v>2018</v>
      </c>
      <c r="D1330" t="s">
        <v>8</v>
      </c>
      <c r="E1330" t="s">
        <v>28</v>
      </c>
      <c r="F1330">
        <v>190376.71</v>
      </c>
      <c r="G1330">
        <v>21717741</v>
      </c>
      <c r="H1330">
        <v>47888</v>
      </c>
    </row>
    <row r="1331" spans="1:8">
      <c r="A1331" t="str">
        <f>row__2[[#This Row],[Company_Name]]&amp;" "&amp;row__2[[#This Row],[Year]]</f>
        <v>Fort Frances Power Corporation 2018</v>
      </c>
      <c r="B1331" t="s">
        <v>479</v>
      </c>
      <c r="C1331">
        <v>2018</v>
      </c>
      <c r="D1331" t="s">
        <v>8</v>
      </c>
      <c r="E1331" t="s">
        <v>30</v>
      </c>
      <c r="F1331">
        <v>0</v>
      </c>
      <c r="G1331">
        <v>0</v>
      </c>
      <c r="H1331">
        <v>0</v>
      </c>
    </row>
    <row r="1332" spans="1:8">
      <c r="A1332" t="str">
        <f>row__2[[#This Row],[Company_Name]]&amp;" "&amp;row__2[[#This Row],[Year]]</f>
        <v>Fort Frances Power Corporation 2018</v>
      </c>
      <c r="B1332" t="s">
        <v>479</v>
      </c>
      <c r="C1332">
        <v>2018</v>
      </c>
      <c r="D1332" t="s">
        <v>8</v>
      </c>
      <c r="E1332" t="s">
        <v>32</v>
      </c>
      <c r="F1332">
        <v>1299866.05</v>
      </c>
      <c r="G1332">
        <v>36591266.170000002</v>
      </c>
      <c r="H1332">
        <v>0</v>
      </c>
    </row>
    <row r="1333" spans="1:8">
      <c r="A1333" t="str">
        <f>row__2[[#This Row],[Company_Name]]&amp;" "&amp;row__2[[#This Row],[Year]]</f>
        <v>Fort Frances Power Corporation 2018</v>
      </c>
      <c r="B1333" t="s">
        <v>479</v>
      </c>
      <c r="C1333">
        <v>2018</v>
      </c>
      <c r="D1333" t="s">
        <v>8</v>
      </c>
      <c r="E1333" t="s">
        <v>34</v>
      </c>
      <c r="F1333">
        <v>0</v>
      </c>
      <c r="G1333">
        <v>0</v>
      </c>
      <c r="H1333">
        <v>0</v>
      </c>
    </row>
    <row r="1334" spans="1:8">
      <c r="A1334" t="str">
        <f>row__2[[#This Row],[Company_Name]]&amp;" "&amp;row__2[[#This Row],[Year]]</f>
        <v>Fort Frances Power Corporation 2019</v>
      </c>
      <c r="B1334" t="s">
        <v>479</v>
      </c>
      <c r="C1334">
        <v>2019</v>
      </c>
      <c r="D1334" t="s">
        <v>17</v>
      </c>
      <c r="E1334" t="s">
        <v>18</v>
      </c>
      <c r="F1334">
        <v>0</v>
      </c>
      <c r="G1334">
        <v>0</v>
      </c>
      <c r="H1334">
        <v>0</v>
      </c>
    </row>
    <row r="1335" spans="1:8">
      <c r="A1335" t="str">
        <f>row__2[[#This Row],[Company_Name]]&amp;" "&amp;row__2[[#This Row],[Year]]</f>
        <v>Fort Frances Power Corporation 2019</v>
      </c>
      <c r="B1335" t="s">
        <v>479</v>
      </c>
      <c r="C1335">
        <v>2019</v>
      </c>
      <c r="D1335" t="s">
        <v>17</v>
      </c>
      <c r="E1335" t="s">
        <v>20</v>
      </c>
      <c r="F1335">
        <v>0</v>
      </c>
      <c r="G1335">
        <v>0</v>
      </c>
      <c r="H1335">
        <v>0</v>
      </c>
    </row>
    <row r="1336" spans="1:8">
      <c r="A1336" t="str">
        <f>row__2[[#This Row],[Company_Name]]&amp;" "&amp;row__2[[#This Row],[Year]]</f>
        <v>Fort Frances Power Corporation 2019</v>
      </c>
      <c r="B1336" t="s">
        <v>479</v>
      </c>
      <c r="C1336">
        <v>2019</v>
      </c>
      <c r="D1336" t="s">
        <v>17</v>
      </c>
      <c r="E1336" t="s">
        <v>22</v>
      </c>
      <c r="F1336">
        <v>31677.54</v>
      </c>
      <c r="G1336">
        <v>432172</v>
      </c>
      <c r="H1336">
        <v>1159</v>
      </c>
    </row>
    <row r="1337" spans="1:8">
      <c r="A1337" t="str">
        <f>row__2[[#This Row],[Company_Name]]&amp;" "&amp;row__2[[#This Row],[Year]]</f>
        <v>Fort Frances Power Corporation 2019</v>
      </c>
      <c r="B1337" t="s">
        <v>479</v>
      </c>
      <c r="C1337">
        <v>2019</v>
      </c>
      <c r="D1337" t="s">
        <v>17</v>
      </c>
      <c r="E1337" t="s">
        <v>24</v>
      </c>
      <c r="F1337">
        <v>3422.26</v>
      </c>
      <c r="G1337">
        <v>62628</v>
      </c>
      <c r="H1337">
        <v>0</v>
      </c>
    </row>
    <row r="1338" spans="1:8">
      <c r="A1338" t="str">
        <f>row__2[[#This Row],[Company_Name]]&amp;" "&amp;row__2[[#This Row],[Year]]</f>
        <v>Fort Frances Power Corporation 2019</v>
      </c>
      <c r="B1338" t="s">
        <v>479</v>
      </c>
      <c r="C1338">
        <v>2019</v>
      </c>
      <c r="D1338" t="s">
        <v>8</v>
      </c>
      <c r="E1338" t="s">
        <v>26</v>
      </c>
      <c r="F1338">
        <v>377886.71</v>
      </c>
      <c r="G1338">
        <v>15052600.640000001</v>
      </c>
      <c r="H1338">
        <v>0</v>
      </c>
    </row>
    <row r="1339" spans="1:8">
      <c r="A1339" t="str">
        <f>row__2[[#This Row],[Company_Name]]&amp;" "&amp;row__2[[#This Row],[Year]]</f>
        <v>Fort Frances Power Corporation 2019</v>
      </c>
      <c r="B1339" t="s">
        <v>479</v>
      </c>
      <c r="C1339">
        <v>2019</v>
      </c>
      <c r="D1339" t="s">
        <v>8</v>
      </c>
      <c r="E1339" t="s">
        <v>28</v>
      </c>
      <c r="F1339">
        <v>206163.44</v>
      </c>
      <c r="G1339">
        <v>21114088</v>
      </c>
      <c r="H1339">
        <v>48894</v>
      </c>
    </row>
    <row r="1340" spans="1:8">
      <c r="A1340" t="str">
        <f>row__2[[#This Row],[Company_Name]]&amp;" "&amp;row__2[[#This Row],[Year]]</f>
        <v>Fort Frances Power Corporation 2019</v>
      </c>
      <c r="B1340" t="s">
        <v>479</v>
      </c>
      <c r="C1340">
        <v>2019</v>
      </c>
      <c r="D1340" t="s">
        <v>8</v>
      </c>
      <c r="E1340" t="s">
        <v>30</v>
      </c>
      <c r="F1340">
        <v>0</v>
      </c>
      <c r="G1340">
        <v>0</v>
      </c>
      <c r="H1340">
        <v>0</v>
      </c>
    </row>
    <row r="1341" spans="1:8">
      <c r="A1341" t="str">
        <f>row__2[[#This Row],[Company_Name]]&amp;" "&amp;row__2[[#This Row],[Year]]</f>
        <v>Fort Frances Power Corporation 2019</v>
      </c>
      <c r="B1341" t="s">
        <v>479</v>
      </c>
      <c r="C1341">
        <v>2019</v>
      </c>
      <c r="D1341" t="s">
        <v>8</v>
      </c>
      <c r="E1341" t="s">
        <v>32</v>
      </c>
      <c r="F1341">
        <v>1300172.8899999999</v>
      </c>
      <c r="G1341">
        <v>36831505.359999999</v>
      </c>
      <c r="H1341">
        <v>0</v>
      </c>
    </row>
    <row r="1342" spans="1:8">
      <c r="A1342" t="str">
        <f>row__2[[#This Row],[Company_Name]]&amp;" "&amp;row__2[[#This Row],[Year]]</f>
        <v>Fort Frances Power Corporation 2019</v>
      </c>
      <c r="B1342" t="s">
        <v>479</v>
      </c>
      <c r="C1342">
        <v>2019</v>
      </c>
      <c r="D1342" t="s">
        <v>8</v>
      </c>
      <c r="E1342" t="s">
        <v>34</v>
      </c>
      <c r="F1342">
        <v>0</v>
      </c>
      <c r="G1342">
        <v>0</v>
      </c>
      <c r="H1342">
        <v>0</v>
      </c>
    </row>
    <row r="1343" spans="1:8">
      <c r="A1343" t="str">
        <f>row__2[[#This Row],[Company_Name]]&amp;" "&amp;row__2[[#This Row],[Year]]</f>
        <v>Fort Frances Power Corporation 2020</v>
      </c>
      <c r="B1343" t="s">
        <v>479</v>
      </c>
      <c r="C1343">
        <v>2020</v>
      </c>
      <c r="D1343" t="s">
        <v>17</v>
      </c>
      <c r="E1343" t="s">
        <v>18</v>
      </c>
      <c r="F1343">
        <v>0</v>
      </c>
      <c r="G1343">
        <v>0</v>
      </c>
      <c r="H1343">
        <v>0</v>
      </c>
    </row>
    <row r="1344" spans="1:8">
      <c r="A1344" t="str">
        <f>row__2[[#This Row],[Company_Name]]&amp;" "&amp;row__2[[#This Row],[Year]]</f>
        <v>Fort Frances Power Corporation 2020</v>
      </c>
      <c r="B1344" t="s">
        <v>479</v>
      </c>
      <c r="C1344">
        <v>2020</v>
      </c>
      <c r="D1344" t="s">
        <v>17</v>
      </c>
      <c r="E1344" t="s">
        <v>20</v>
      </c>
      <c r="F1344">
        <v>0</v>
      </c>
      <c r="G1344">
        <v>0</v>
      </c>
      <c r="H1344">
        <v>0</v>
      </c>
    </row>
    <row r="1345" spans="1:8">
      <c r="A1345" t="str">
        <f>row__2[[#This Row],[Company_Name]]&amp;" "&amp;row__2[[#This Row],[Year]]</f>
        <v>Fort Frances Power Corporation 2020</v>
      </c>
      <c r="B1345" t="s">
        <v>479</v>
      </c>
      <c r="C1345">
        <v>2020</v>
      </c>
      <c r="D1345" t="s">
        <v>17</v>
      </c>
      <c r="E1345" t="s">
        <v>22</v>
      </c>
      <c r="F1345">
        <v>22501.5</v>
      </c>
      <c r="G1345">
        <v>433533</v>
      </c>
      <c r="H1345">
        <v>1159</v>
      </c>
    </row>
    <row r="1346" spans="1:8">
      <c r="A1346" t="str">
        <f>row__2[[#This Row],[Company_Name]]&amp;" "&amp;row__2[[#This Row],[Year]]</f>
        <v>Fort Frances Power Corporation 2020</v>
      </c>
      <c r="B1346" t="s">
        <v>479</v>
      </c>
      <c r="C1346">
        <v>2020</v>
      </c>
      <c r="D1346" t="s">
        <v>17</v>
      </c>
      <c r="E1346" t="s">
        <v>24</v>
      </c>
      <c r="F1346">
        <v>3407.98</v>
      </c>
      <c r="G1346">
        <v>62628</v>
      </c>
      <c r="H1346">
        <v>0</v>
      </c>
    </row>
    <row r="1347" spans="1:8">
      <c r="A1347" t="str">
        <f>row__2[[#This Row],[Company_Name]]&amp;" "&amp;row__2[[#This Row],[Year]]</f>
        <v>Fort Frances Power Corporation 2020</v>
      </c>
      <c r="B1347" t="s">
        <v>479</v>
      </c>
      <c r="C1347">
        <v>2020</v>
      </c>
      <c r="D1347" t="s">
        <v>8</v>
      </c>
      <c r="E1347" t="s">
        <v>26</v>
      </c>
      <c r="F1347">
        <v>380583.93</v>
      </c>
      <c r="G1347">
        <v>14196693.029999999</v>
      </c>
      <c r="H1347">
        <v>0</v>
      </c>
    </row>
    <row r="1348" spans="1:8">
      <c r="A1348" t="str">
        <f>row__2[[#This Row],[Company_Name]]&amp;" "&amp;row__2[[#This Row],[Year]]</f>
        <v>Fort Frances Power Corporation 2020</v>
      </c>
      <c r="B1348" t="s">
        <v>479</v>
      </c>
      <c r="C1348">
        <v>2020</v>
      </c>
      <c r="D1348" t="s">
        <v>8</v>
      </c>
      <c r="E1348" t="s">
        <v>28</v>
      </c>
      <c r="F1348">
        <v>192536.6</v>
      </c>
      <c r="G1348">
        <v>19331777</v>
      </c>
      <c r="H1348">
        <v>46554</v>
      </c>
    </row>
    <row r="1349" spans="1:8">
      <c r="A1349" t="str">
        <f>row__2[[#This Row],[Company_Name]]&amp;" "&amp;row__2[[#This Row],[Year]]</f>
        <v>Fort Frances Power Corporation 2020</v>
      </c>
      <c r="B1349" t="s">
        <v>479</v>
      </c>
      <c r="C1349">
        <v>2020</v>
      </c>
      <c r="D1349" t="s">
        <v>8</v>
      </c>
      <c r="E1349" t="s">
        <v>30</v>
      </c>
      <c r="F1349">
        <v>0</v>
      </c>
      <c r="G1349">
        <v>0</v>
      </c>
      <c r="H1349">
        <v>0</v>
      </c>
    </row>
    <row r="1350" spans="1:8">
      <c r="A1350" t="str">
        <f>row__2[[#This Row],[Company_Name]]&amp;" "&amp;row__2[[#This Row],[Year]]</f>
        <v>Fort Frances Power Corporation 2020</v>
      </c>
      <c r="B1350" t="s">
        <v>479</v>
      </c>
      <c r="C1350">
        <v>2020</v>
      </c>
      <c r="D1350" t="s">
        <v>8</v>
      </c>
      <c r="E1350" t="s">
        <v>32</v>
      </c>
      <c r="F1350">
        <v>1293593.3700000001</v>
      </c>
      <c r="G1350">
        <v>37007290.109999999</v>
      </c>
      <c r="H1350">
        <v>0</v>
      </c>
    </row>
    <row r="1351" spans="1:8">
      <c r="A1351" t="str">
        <f>row__2[[#This Row],[Company_Name]]&amp;" "&amp;row__2[[#This Row],[Year]]</f>
        <v>Fort Frances Power Corporation 2020</v>
      </c>
      <c r="B1351" t="s">
        <v>479</v>
      </c>
      <c r="C1351">
        <v>2020</v>
      </c>
      <c r="D1351" t="s">
        <v>8</v>
      </c>
      <c r="E1351" t="s">
        <v>34</v>
      </c>
      <c r="F1351">
        <v>0</v>
      </c>
      <c r="G1351">
        <v>0</v>
      </c>
      <c r="H1351">
        <v>0</v>
      </c>
    </row>
    <row r="1352" spans="1:8">
      <c r="A1352" t="str">
        <f>row__2[[#This Row],[Company_Name]]&amp;" "&amp;row__2[[#This Row],[Year]]</f>
        <v>Fort Frances Power Corporation 2021</v>
      </c>
      <c r="B1352" t="s">
        <v>479</v>
      </c>
      <c r="C1352">
        <v>2021</v>
      </c>
      <c r="D1352" t="s">
        <v>17</v>
      </c>
      <c r="E1352" t="s">
        <v>18</v>
      </c>
      <c r="F1352">
        <v>0</v>
      </c>
      <c r="G1352">
        <v>0</v>
      </c>
      <c r="H1352">
        <v>0</v>
      </c>
    </row>
    <row r="1353" spans="1:8">
      <c r="A1353" t="str">
        <f>row__2[[#This Row],[Company_Name]]&amp;" "&amp;row__2[[#This Row],[Year]]</f>
        <v>Fort Frances Power Corporation 2021</v>
      </c>
      <c r="B1353" t="s">
        <v>479</v>
      </c>
      <c r="C1353">
        <v>2021</v>
      </c>
      <c r="D1353" t="s">
        <v>17</v>
      </c>
      <c r="E1353" t="s">
        <v>20</v>
      </c>
      <c r="F1353">
        <v>0</v>
      </c>
      <c r="G1353">
        <v>0</v>
      </c>
      <c r="H1353">
        <v>0</v>
      </c>
    </row>
    <row r="1354" spans="1:8">
      <c r="A1354" t="str">
        <f>row__2[[#This Row],[Company_Name]]&amp;" "&amp;row__2[[#This Row],[Year]]</f>
        <v>Fort Frances Power Corporation 2021</v>
      </c>
      <c r="B1354" t="s">
        <v>479</v>
      </c>
      <c r="C1354">
        <v>2021</v>
      </c>
      <c r="D1354" t="s">
        <v>17</v>
      </c>
      <c r="E1354" t="s">
        <v>22</v>
      </c>
      <c r="F1354">
        <v>27712.07</v>
      </c>
      <c r="G1354">
        <v>432172</v>
      </c>
      <c r="H1354">
        <v>1159</v>
      </c>
    </row>
    <row r="1355" spans="1:8">
      <c r="A1355" t="str">
        <f>row__2[[#This Row],[Company_Name]]&amp;" "&amp;row__2[[#This Row],[Year]]</f>
        <v>Fort Frances Power Corporation 2021</v>
      </c>
      <c r="B1355" t="s">
        <v>479</v>
      </c>
      <c r="C1355">
        <v>2021</v>
      </c>
      <c r="D1355" t="s">
        <v>17</v>
      </c>
      <c r="E1355" t="s">
        <v>24</v>
      </c>
      <c r="F1355">
        <v>3521.02</v>
      </c>
      <c r="G1355">
        <v>62628</v>
      </c>
      <c r="H1355">
        <v>0</v>
      </c>
    </row>
    <row r="1356" spans="1:8">
      <c r="A1356" t="str">
        <f>row__2[[#This Row],[Company_Name]]&amp;" "&amp;row__2[[#This Row],[Year]]</f>
        <v>Fort Frances Power Corporation 2021</v>
      </c>
      <c r="B1356" t="s">
        <v>479</v>
      </c>
      <c r="C1356">
        <v>2021</v>
      </c>
      <c r="D1356" t="s">
        <v>8</v>
      </c>
      <c r="E1356" t="s">
        <v>26</v>
      </c>
      <c r="F1356">
        <v>382466.44</v>
      </c>
      <c r="G1356">
        <v>14077193.23</v>
      </c>
      <c r="H1356">
        <v>0</v>
      </c>
    </row>
    <row r="1357" spans="1:8">
      <c r="A1357" t="str">
        <f>row__2[[#This Row],[Company_Name]]&amp;" "&amp;row__2[[#This Row],[Year]]</f>
        <v>Fort Frances Power Corporation 2021</v>
      </c>
      <c r="B1357" t="s">
        <v>479</v>
      </c>
      <c r="C1357">
        <v>2021</v>
      </c>
      <c r="D1357" t="s">
        <v>8</v>
      </c>
      <c r="E1357" t="s">
        <v>28</v>
      </c>
      <c r="F1357">
        <v>199592.1</v>
      </c>
      <c r="G1357">
        <v>19292032</v>
      </c>
      <c r="H1357">
        <v>41861</v>
      </c>
    </row>
    <row r="1358" spans="1:8">
      <c r="A1358" t="str">
        <f>row__2[[#This Row],[Company_Name]]&amp;" "&amp;row__2[[#This Row],[Year]]</f>
        <v>Fort Frances Power Corporation 2021</v>
      </c>
      <c r="B1358" t="s">
        <v>479</v>
      </c>
      <c r="C1358">
        <v>2021</v>
      </c>
      <c r="D1358" t="s">
        <v>8</v>
      </c>
      <c r="E1358" t="s">
        <v>30</v>
      </c>
      <c r="F1358">
        <v>0</v>
      </c>
      <c r="G1358">
        <v>0</v>
      </c>
      <c r="H1358">
        <v>0</v>
      </c>
    </row>
    <row r="1359" spans="1:8">
      <c r="A1359" t="str">
        <f>row__2[[#This Row],[Company_Name]]&amp;" "&amp;row__2[[#This Row],[Year]]</f>
        <v>Fort Frances Power Corporation 2021</v>
      </c>
      <c r="B1359" t="s">
        <v>479</v>
      </c>
      <c r="C1359">
        <v>2021</v>
      </c>
      <c r="D1359" t="s">
        <v>8</v>
      </c>
      <c r="E1359" t="s">
        <v>32</v>
      </c>
      <c r="F1359">
        <v>1329654.6299999999</v>
      </c>
      <c r="G1359">
        <v>36623945.119999997</v>
      </c>
      <c r="H1359">
        <v>0</v>
      </c>
    </row>
    <row r="1360" spans="1:8">
      <c r="A1360" t="str">
        <f>row__2[[#This Row],[Company_Name]]&amp;" "&amp;row__2[[#This Row],[Year]]</f>
        <v>Fort Frances Power Corporation 2021</v>
      </c>
      <c r="B1360" t="s">
        <v>479</v>
      </c>
      <c r="C1360">
        <v>2021</v>
      </c>
      <c r="D1360" t="s">
        <v>8</v>
      </c>
      <c r="E1360" t="s">
        <v>34</v>
      </c>
      <c r="F1360">
        <v>0</v>
      </c>
      <c r="G1360">
        <v>0</v>
      </c>
      <c r="H1360">
        <v>0</v>
      </c>
    </row>
    <row r="1361" spans="1:8">
      <c r="A1361" t="str">
        <f>row__2[[#This Row],[Company_Name]]&amp;" "&amp;row__2[[#This Row],[Year]]</f>
        <v>Fort Frances Power Corporation 2022</v>
      </c>
      <c r="B1361" t="s">
        <v>479</v>
      </c>
      <c r="C1361">
        <v>2022</v>
      </c>
      <c r="D1361" t="s">
        <v>17</v>
      </c>
      <c r="E1361" t="s">
        <v>18</v>
      </c>
      <c r="F1361">
        <v>0</v>
      </c>
      <c r="G1361">
        <v>0</v>
      </c>
      <c r="H1361">
        <v>0</v>
      </c>
    </row>
    <row r="1362" spans="1:8">
      <c r="A1362" t="str">
        <f>row__2[[#This Row],[Company_Name]]&amp;" "&amp;row__2[[#This Row],[Year]]</f>
        <v>Fort Frances Power Corporation 2022</v>
      </c>
      <c r="B1362" t="s">
        <v>479</v>
      </c>
      <c r="C1362">
        <v>2022</v>
      </c>
      <c r="D1362" t="s">
        <v>17</v>
      </c>
      <c r="E1362" t="s">
        <v>20</v>
      </c>
      <c r="F1362">
        <v>0</v>
      </c>
      <c r="G1362">
        <v>0</v>
      </c>
      <c r="H1362">
        <v>0</v>
      </c>
    </row>
    <row r="1363" spans="1:8">
      <c r="A1363" t="str">
        <f>row__2[[#This Row],[Company_Name]]&amp;" "&amp;row__2[[#This Row],[Year]]</f>
        <v>Fort Frances Power Corporation 2022</v>
      </c>
      <c r="B1363" t="s">
        <v>479</v>
      </c>
      <c r="C1363">
        <v>2022</v>
      </c>
      <c r="D1363" t="s">
        <v>17</v>
      </c>
      <c r="E1363" t="s">
        <v>22</v>
      </c>
      <c r="F1363">
        <v>28064.53</v>
      </c>
      <c r="G1363">
        <v>432172</v>
      </c>
      <c r="H1363">
        <v>1159</v>
      </c>
    </row>
    <row r="1364" spans="1:8">
      <c r="A1364" t="str">
        <f>row__2[[#This Row],[Company_Name]]&amp;" "&amp;row__2[[#This Row],[Year]]</f>
        <v>Fort Frances Power Corporation 2022</v>
      </c>
      <c r="B1364" t="s">
        <v>479</v>
      </c>
      <c r="C1364">
        <v>2022</v>
      </c>
      <c r="D1364" t="s">
        <v>17</v>
      </c>
      <c r="E1364" t="s">
        <v>24</v>
      </c>
      <c r="F1364">
        <v>3618.88</v>
      </c>
      <c r="G1364">
        <v>62628</v>
      </c>
      <c r="H1364">
        <v>0</v>
      </c>
    </row>
    <row r="1365" spans="1:8">
      <c r="A1365" t="str">
        <f>row__2[[#This Row],[Company_Name]]&amp;" "&amp;row__2[[#This Row],[Year]]</f>
        <v>Fort Frances Power Corporation 2022</v>
      </c>
      <c r="B1365" t="s">
        <v>479</v>
      </c>
      <c r="C1365">
        <v>2022</v>
      </c>
      <c r="D1365" t="s">
        <v>8</v>
      </c>
      <c r="E1365" t="s">
        <v>26</v>
      </c>
      <c r="F1365">
        <v>392863.84</v>
      </c>
      <c r="G1365">
        <v>14466126.199999999</v>
      </c>
      <c r="H1365">
        <v>0</v>
      </c>
    </row>
    <row r="1366" spans="1:8">
      <c r="A1366" t="str">
        <f>row__2[[#This Row],[Company_Name]]&amp;" "&amp;row__2[[#This Row],[Year]]</f>
        <v>Fort Frances Power Corporation 2022</v>
      </c>
      <c r="B1366" t="s">
        <v>479</v>
      </c>
      <c r="C1366">
        <v>2022</v>
      </c>
      <c r="D1366" t="s">
        <v>8</v>
      </c>
      <c r="E1366" t="s">
        <v>28</v>
      </c>
      <c r="F1366">
        <v>233448.2</v>
      </c>
      <c r="G1366">
        <v>20328776</v>
      </c>
      <c r="H1366">
        <v>48376</v>
      </c>
    </row>
    <row r="1367" spans="1:8">
      <c r="A1367" t="str">
        <f>row__2[[#This Row],[Company_Name]]&amp;" "&amp;row__2[[#This Row],[Year]]</f>
        <v>Fort Frances Power Corporation 2022</v>
      </c>
      <c r="B1367" t="s">
        <v>479</v>
      </c>
      <c r="C1367">
        <v>2022</v>
      </c>
      <c r="D1367" t="s">
        <v>8</v>
      </c>
      <c r="E1367" t="s">
        <v>30</v>
      </c>
      <c r="F1367">
        <v>0</v>
      </c>
      <c r="G1367">
        <v>0</v>
      </c>
      <c r="H1367">
        <v>0</v>
      </c>
    </row>
    <row r="1368" spans="1:8">
      <c r="A1368" t="str">
        <f>row__2[[#This Row],[Company_Name]]&amp;" "&amp;row__2[[#This Row],[Year]]</f>
        <v>Fort Frances Power Corporation 2022</v>
      </c>
      <c r="B1368" t="s">
        <v>479</v>
      </c>
      <c r="C1368">
        <v>2022</v>
      </c>
      <c r="D1368" t="s">
        <v>8</v>
      </c>
      <c r="E1368" t="s">
        <v>32</v>
      </c>
      <c r="F1368">
        <v>1342112.98</v>
      </c>
      <c r="G1368">
        <v>37830098.619999997</v>
      </c>
      <c r="H1368">
        <v>0</v>
      </c>
    </row>
    <row r="1369" spans="1:8">
      <c r="A1369" t="str">
        <f>row__2[[#This Row],[Company_Name]]&amp;" "&amp;row__2[[#This Row],[Year]]</f>
        <v>Fort Frances Power Corporation 2022</v>
      </c>
      <c r="B1369" t="s">
        <v>479</v>
      </c>
      <c r="C1369">
        <v>2022</v>
      </c>
      <c r="D1369" t="s">
        <v>8</v>
      </c>
      <c r="E1369" t="s">
        <v>34</v>
      </c>
      <c r="F1369">
        <v>0</v>
      </c>
      <c r="G1369">
        <v>0</v>
      </c>
      <c r="H1369">
        <v>0</v>
      </c>
    </row>
    <row r="1370" spans="1:8">
      <c r="A1370" t="str">
        <f>row__2[[#This Row],[Company_Name]]&amp;" "&amp;row__2[[#This Row],[Year]]</f>
        <v>GrandBridge Energy Inc. 2015</v>
      </c>
      <c r="B1370" t="s">
        <v>480</v>
      </c>
      <c r="C1370">
        <v>2015</v>
      </c>
      <c r="D1370" t="s">
        <v>17</v>
      </c>
      <c r="E1370" t="s">
        <v>18</v>
      </c>
      <c r="F1370">
        <v>422018.83</v>
      </c>
      <c r="G1370">
        <v>81869812</v>
      </c>
      <c r="H1370">
        <v>279975</v>
      </c>
    </row>
    <row r="1371" spans="1:8">
      <c r="A1371" t="str">
        <f>row__2[[#This Row],[Company_Name]]&amp;" "&amp;row__2[[#This Row],[Year]]</f>
        <v>GrandBridge Energy Inc. 2015</v>
      </c>
      <c r="B1371" t="s">
        <v>480</v>
      </c>
      <c r="C1371">
        <v>2015</v>
      </c>
      <c r="D1371" t="s">
        <v>17</v>
      </c>
      <c r="E1371" t="s">
        <v>20</v>
      </c>
      <c r="F1371">
        <v>75151.929999999993</v>
      </c>
      <c r="G1371">
        <v>572969.97</v>
      </c>
      <c r="H1371">
        <v>1733</v>
      </c>
    </row>
    <row r="1372" spans="1:8">
      <c r="A1372" t="str">
        <f>row__2[[#This Row],[Company_Name]]&amp;" "&amp;row__2[[#This Row],[Year]]</f>
        <v>GrandBridge Energy Inc. 2015</v>
      </c>
      <c r="B1372" t="s">
        <v>480</v>
      </c>
      <c r="C1372">
        <v>2015</v>
      </c>
      <c r="D1372" t="s">
        <v>17</v>
      </c>
      <c r="E1372" t="s">
        <v>22</v>
      </c>
      <c r="F1372">
        <v>1215049.08</v>
      </c>
      <c r="G1372">
        <v>18495759</v>
      </c>
      <c r="H1372">
        <v>34405</v>
      </c>
    </row>
    <row r="1373" spans="1:8">
      <c r="A1373" t="str">
        <f>row__2[[#This Row],[Company_Name]]&amp;" "&amp;row__2[[#This Row],[Year]]</f>
        <v>GrandBridge Energy Inc. 2015</v>
      </c>
      <c r="B1373" t="s">
        <v>480</v>
      </c>
      <c r="C1373">
        <v>2015</v>
      </c>
      <c r="D1373" t="s">
        <v>17</v>
      </c>
      <c r="E1373" t="s">
        <v>24</v>
      </c>
      <c r="F1373">
        <v>144984.18</v>
      </c>
      <c r="G1373">
        <v>3942963</v>
      </c>
      <c r="H1373">
        <v>0</v>
      </c>
    </row>
    <row r="1374" spans="1:8">
      <c r="A1374" t="str">
        <f>row__2[[#This Row],[Company_Name]]&amp;" "&amp;row__2[[#This Row],[Year]]</f>
        <v>GrandBridge Energy Inc. 2015</v>
      </c>
      <c r="B1374" t="s">
        <v>480</v>
      </c>
      <c r="C1374">
        <v>2015</v>
      </c>
      <c r="D1374" t="s">
        <v>8</v>
      </c>
      <c r="E1374" t="s">
        <v>26</v>
      </c>
      <c r="F1374">
        <v>5744450.8499999996</v>
      </c>
      <c r="G1374">
        <v>300250702.85000002</v>
      </c>
      <c r="H1374">
        <v>407</v>
      </c>
    </row>
    <row r="1375" spans="1:8">
      <c r="A1375" t="str">
        <f>row__2[[#This Row],[Company_Name]]&amp;" "&amp;row__2[[#This Row],[Year]]</f>
        <v>GrandBridge Energy Inc. 2015</v>
      </c>
      <c r="B1375" t="s">
        <v>480</v>
      </c>
      <c r="C1375">
        <v>2015</v>
      </c>
      <c r="D1375" t="s">
        <v>8</v>
      </c>
      <c r="E1375" t="s">
        <v>28</v>
      </c>
      <c r="F1375">
        <v>14414403.16</v>
      </c>
      <c r="G1375">
        <v>1349485362.0899999</v>
      </c>
      <c r="H1375">
        <v>3202268</v>
      </c>
    </row>
    <row r="1376" spans="1:8">
      <c r="A1376" t="str">
        <f>row__2[[#This Row],[Company_Name]]&amp;" "&amp;row__2[[#This Row],[Year]]</f>
        <v>GrandBridge Energy Inc. 2015</v>
      </c>
      <c r="B1376" t="s">
        <v>480</v>
      </c>
      <c r="C1376">
        <v>2015</v>
      </c>
      <c r="D1376" t="s">
        <v>8</v>
      </c>
      <c r="E1376" t="s">
        <v>30</v>
      </c>
      <c r="F1376">
        <v>1228320.78</v>
      </c>
      <c r="G1376">
        <v>207374362</v>
      </c>
      <c r="H1376">
        <v>430087</v>
      </c>
    </row>
    <row r="1377" spans="1:8">
      <c r="A1377" t="str">
        <f>row__2[[#This Row],[Company_Name]]&amp;" "&amp;row__2[[#This Row],[Year]]</f>
        <v>GrandBridge Energy Inc. 2015</v>
      </c>
      <c r="B1377" t="s">
        <v>480</v>
      </c>
      <c r="C1377">
        <v>2015</v>
      </c>
      <c r="D1377" t="s">
        <v>8</v>
      </c>
      <c r="E1377" t="s">
        <v>32</v>
      </c>
      <c r="F1377">
        <v>26062264.870000001</v>
      </c>
      <c r="G1377">
        <v>768116829.08000004</v>
      </c>
      <c r="H1377">
        <v>0</v>
      </c>
    </row>
    <row r="1378" spans="1:8">
      <c r="A1378" t="str">
        <f>row__2[[#This Row],[Company_Name]]&amp;" "&amp;row__2[[#This Row],[Year]]</f>
        <v>GrandBridge Energy Inc. 2015</v>
      </c>
      <c r="B1378" t="s">
        <v>480</v>
      </c>
      <c r="C1378">
        <v>2015</v>
      </c>
      <c r="D1378" t="s">
        <v>8</v>
      </c>
      <c r="E1378" t="s">
        <v>34</v>
      </c>
      <c r="F1378">
        <v>0</v>
      </c>
      <c r="G1378">
        <v>0</v>
      </c>
      <c r="H1378">
        <v>0</v>
      </c>
    </row>
    <row r="1379" spans="1:8">
      <c r="A1379" t="str">
        <f>row__2[[#This Row],[Company_Name]]&amp;" "&amp;row__2[[#This Row],[Year]]</f>
        <v>GrandBridge Energy Inc. 2016</v>
      </c>
      <c r="B1379" t="s">
        <v>480</v>
      </c>
      <c r="C1379">
        <v>2016</v>
      </c>
      <c r="D1379" t="s">
        <v>17</v>
      </c>
      <c r="E1379" t="s">
        <v>18</v>
      </c>
      <c r="F1379">
        <v>442664.81</v>
      </c>
      <c r="G1379">
        <v>78271938</v>
      </c>
      <c r="H1379">
        <v>284821.2</v>
      </c>
    </row>
    <row r="1380" spans="1:8">
      <c r="A1380" t="str">
        <f>row__2[[#This Row],[Company_Name]]&amp;" "&amp;row__2[[#This Row],[Year]]</f>
        <v>GrandBridge Energy Inc. 2016</v>
      </c>
      <c r="B1380" t="s">
        <v>480</v>
      </c>
      <c r="C1380">
        <v>2016</v>
      </c>
      <c r="D1380" t="s">
        <v>17</v>
      </c>
      <c r="E1380" t="s">
        <v>20</v>
      </c>
      <c r="F1380">
        <v>63114.96</v>
      </c>
      <c r="G1380">
        <v>450388</v>
      </c>
      <c r="H1380">
        <v>1375.38</v>
      </c>
    </row>
    <row r="1381" spans="1:8">
      <c r="A1381" t="str">
        <f>row__2[[#This Row],[Company_Name]]&amp;" "&amp;row__2[[#This Row],[Year]]</f>
        <v>GrandBridge Energy Inc. 2016</v>
      </c>
      <c r="B1381" t="s">
        <v>480</v>
      </c>
      <c r="C1381">
        <v>2016</v>
      </c>
      <c r="D1381" t="s">
        <v>17</v>
      </c>
      <c r="E1381" t="s">
        <v>22</v>
      </c>
      <c r="F1381">
        <v>1192451.55</v>
      </c>
      <c r="G1381">
        <v>18545430</v>
      </c>
      <c r="H1381">
        <v>53744</v>
      </c>
    </row>
    <row r="1382" spans="1:8">
      <c r="A1382" t="str">
        <f>row__2[[#This Row],[Company_Name]]&amp;" "&amp;row__2[[#This Row],[Year]]</f>
        <v>GrandBridge Energy Inc. 2016</v>
      </c>
      <c r="B1382" t="s">
        <v>480</v>
      </c>
      <c r="C1382">
        <v>2016</v>
      </c>
      <c r="D1382" t="s">
        <v>17</v>
      </c>
      <c r="E1382" t="s">
        <v>24</v>
      </c>
      <c r="F1382">
        <v>143219.89000000001</v>
      </c>
      <c r="G1382">
        <v>3874228</v>
      </c>
      <c r="H1382">
        <v>0</v>
      </c>
    </row>
    <row r="1383" spans="1:8">
      <c r="A1383" t="str">
        <f>row__2[[#This Row],[Company_Name]]&amp;" "&amp;row__2[[#This Row],[Year]]</f>
        <v>GrandBridge Energy Inc. 2016</v>
      </c>
      <c r="B1383" t="s">
        <v>480</v>
      </c>
      <c r="C1383">
        <v>2016</v>
      </c>
      <c r="D1383" t="s">
        <v>8</v>
      </c>
      <c r="E1383" t="s">
        <v>26</v>
      </c>
      <c r="F1383">
        <v>5642119.2199999997</v>
      </c>
      <c r="G1383">
        <v>294730074</v>
      </c>
      <c r="H1383">
        <v>57.64</v>
      </c>
    </row>
    <row r="1384" spans="1:8">
      <c r="A1384" t="str">
        <f>row__2[[#This Row],[Company_Name]]&amp;" "&amp;row__2[[#This Row],[Year]]</f>
        <v>GrandBridge Energy Inc. 2016</v>
      </c>
      <c r="B1384" t="s">
        <v>480</v>
      </c>
      <c r="C1384">
        <v>2016</v>
      </c>
      <c r="D1384" t="s">
        <v>8</v>
      </c>
      <c r="E1384" t="s">
        <v>28</v>
      </c>
      <c r="F1384">
        <v>15151416.42</v>
      </c>
      <c r="G1384">
        <v>1371306321</v>
      </c>
      <c r="H1384">
        <v>3674487.28</v>
      </c>
    </row>
    <row r="1385" spans="1:8">
      <c r="A1385" t="str">
        <f>row__2[[#This Row],[Company_Name]]&amp;" "&amp;row__2[[#This Row],[Year]]</f>
        <v>GrandBridge Energy Inc. 2016</v>
      </c>
      <c r="B1385" t="s">
        <v>480</v>
      </c>
      <c r="C1385">
        <v>2016</v>
      </c>
      <c r="D1385" t="s">
        <v>8</v>
      </c>
      <c r="E1385" t="s">
        <v>30</v>
      </c>
      <c r="F1385">
        <v>1173639.76</v>
      </c>
      <c r="G1385">
        <v>149214429</v>
      </c>
      <c r="H1385">
        <v>364970</v>
      </c>
    </row>
    <row r="1386" spans="1:8">
      <c r="A1386" t="str">
        <f>row__2[[#This Row],[Company_Name]]&amp;" "&amp;row__2[[#This Row],[Year]]</f>
        <v>GrandBridge Energy Inc. 2016</v>
      </c>
      <c r="B1386" t="s">
        <v>480</v>
      </c>
      <c r="C1386">
        <v>2016</v>
      </c>
      <c r="D1386" t="s">
        <v>8</v>
      </c>
      <c r="E1386" t="s">
        <v>32</v>
      </c>
      <c r="F1386">
        <v>26140223.129999999</v>
      </c>
      <c r="G1386">
        <v>769479487</v>
      </c>
      <c r="H1386">
        <v>0</v>
      </c>
    </row>
    <row r="1387" spans="1:8">
      <c r="A1387" t="str">
        <f>row__2[[#This Row],[Company_Name]]&amp;" "&amp;row__2[[#This Row],[Year]]</f>
        <v>GrandBridge Energy Inc. 2016</v>
      </c>
      <c r="B1387" t="s">
        <v>480</v>
      </c>
      <c r="C1387">
        <v>2016</v>
      </c>
      <c r="D1387" t="s">
        <v>8</v>
      </c>
      <c r="E1387" t="s">
        <v>34</v>
      </c>
      <c r="F1387">
        <v>0</v>
      </c>
      <c r="G1387">
        <v>0</v>
      </c>
      <c r="H1387">
        <v>0</v>
      </c>
    </row>
    <row r="1388" spans="1:8">
      <c r="A1388" t="str">
        <f>row__2[[#This Row],[Company_Name]]&amp;" "&amp;row__2[[#This Row],[Year]]</f>
        <v>GrandBridge Energy Inc. 2017</v>
      </c>
      <c r="B1388" t="s">
        <v>480</v>
      </c>
      <c r="C1388">
        <v>2017</v>
      </c>
      <c r="D1388" t="s">
        <v>17</v>
      </c>
      <c r="E1388" t="s">
        <v>18</v>
      </c>
      <c r="F1388">
        <v>418781.61</v>
      </c>
      <c r="G1388">
        <v>55914408.219999999</v>
      </c>
      <c r="H1388">
        <v>245543.82</v>
      </c>
    </row>
    <row r="1389" spans="1:8">
      <c r="A1389" t="str">
        <f>row__2[[#This Row],[Company_Name]]&amp;" "&amp;row__2[[#This Row],[Year]]</f>
        <v>GrandBridge Energy Inc. 2017</v>
      </c>
      <c r="B1389" t="s">
        <v>480</v>
      </c>
      <c r="C1389">
        <v>2017</v>
      </c>
      <c r="D1389" t="s">
        <v>17</v>
      </c>
      <c r="E1389" t="s">
        <v>20</v>
      </c>
      <c r="F1389">
        <v>50974.14</v>
      </c>
      <c r="G1389">
        <v>207449.11</v>
      </c>
      <c r="H1389">
        <v>569.78</v>
      </c>
    </row>
    <row r="1390" spans="1:8">
      <c r="A1390" t="str">
        <f>row__2[[#This Row],[Company_Name]]&amp;" "&amp;row__2[[#This Row],[Year]]</f>
        <v>GrandBridge Energy Inc. 2017</v>
      </c>
      <c r="B1390" t="s">
        <v>480</v>
      </c>
      <c r="C1390">
        <v>2017</v>
      </c>
      <c r="D1390" t="s">
        <v>17</v>
      </c>
      <c r="E1390" t="s">
        <v>22</v>
      </c>
      <c r="F1390">
        <v>1180669.8700000001</v>
      </c>
      <c r="G1390">
        <v>15702977.390000001</v>
      </c>
      <c r="H1390">
        <v>45222.58</v>
      </c>
    </row>
    <row r="1391" spans="1:8">
      <c r="A1391" t="str">
        <f>row__2[[#This Row],[Company_Name]]&amp;" "&amp;row__2[[#This Row],[Year]]</f>
        <v>GrandBridge Energy Inc. 2017</v>
      </c>
      <c r="B1391" t="s">
        <v>480</v>
      </c>
      <c r="C1391">
        <v>2017</v>
      </c>
      <c r="D1391" t="s">
        <v>17</v>
      </c>
      <c r="E1391" t="s">
        <v>24</v>
      </c>
      <c r="F1391">
        <v>143482.01</v>
      </c>
      <c r="G1391">
        <v>3800261.14</v>
      </c>
      <c r="H1391">
        <v>0</v>
      </c>
    </row>
    <row r="1392" spans="1:8">
      <c r="A1392" t="str">
        <f>row__2[[#This Row],[Company_Name]]&amp;" "&amp;row__2[[#This Row],[Year]]</f>
        <v>GrandBridge Energy Inc. 2017</v>
      </c>
      <c r="B1392" t="s">
        <v>480</v>
      </c>
      <c r="C1392">
        <v>2017</v>
      </c>
      <c r="D1392" t="s">
        <v>8</v>
      </c>
      <c r="E1392" t="s">
        <v>26</v>
      </c>
      <c r="F1392">
        <v>6141107.3600000003</v>
      </c>
      <c r="G1392">
        <v>285545791.30000001</v>
      </c>
      <c r="H1392">
        <v>0</v>
      </c>
    </row>
    <row r="1393" spans="1:8">
      <c r="A1393" t="str">
        <f>row__2[[#This Row],[Company_Name]]&amp;" "&amp;row__2[[#This Row],[Year]]</f>
        <v>GrandBridge Energy Inc. 2017</v>
      </c>
      <c r="B1393" t="s">
        <v>480</v>
      </c>
      <c r="C1393">
        <v>2017</v>
      </c>
      <c r="D1393" t="s">
        <v>8</v>
      </c>
      <c r="E1393" t="s">
        <v>28</v>
      </c>
      <c r="F1393">
        <v>14854449.310000001</v>
      </c>
      <c r="G1393">
        <v>1349858694.9100001</v>
      </c>
      <c r="H1393">
        <v>3760452.74</v>
      </c>
    </row>
    <row r="1394" spans="1:8">
      <c r="A1394" t="str">
        <f>row__2[[#This Row],[Company_Name]]&amp;" "&amp;row__2[[#This Row],[Year]]</f>
        <v>GrandBridge Energy Inc. 2017</v>
      </c>
      <c r="B1394" t="s">
        <v>480</v>
      </c>
      <c r="C1394">
        <v>2017</v>
      </c>
      <c r="D1394" t="s">
        <v>8</v>
      </c>
      <c r="E1394" t="s">
        <v>30</v>
      </c>
      <c r="F1394">
        <v>1288466</v>
      </c>
      <c r="G1394">
        <v>146226388.16</v>
      </c>
      <c r="H1394">
        <v>356065.02</v>
      </c>
    </row>
    <row r="1395" spans="1:8">
      <c r="A1395" t="str">
        <f>row__2[[#This Row],[Company_Name]]&amp;" "&amp;row__2[[#This Row],[Year]]</f>
        <v>GrandBridge Energy Inc. 2017</v>
      </c>
      <c r="B1395" t="s">
        <v>480</v>
      </c>
      <c r="C1395">
        <v>2017</v>
      </c>
      <c r="D1395" t="s">
        <v>8</v>
      </c>
      <c r="E1395" t="s">
        <v>32</v>
      </c>
      <c r="F1395">
        <v>26778810.27</v>
      </c>
      <c r="G1395">
        <v>727700978.76999998</v>
      </c>
      <c r="H1395">
        <v>0</v>
      </c>
    </row>
    <row r="1396" spans="1:8">
      <c r="A1396" t="str">
        <f>row__2[[#This Row],[Company_Name]]&amp;" "&amp;row__2[[#This Row],[Year]]</f>
        <v>GrandBridge Energy Inc. 2017</v>
      </c>
      <c r="B1396" t="s">
        <v>480</v>
      </c>
      <c r="C1396">
        <v>2017</v>
      </c>
      <c r="D1396" t="s">
        <v>8</v>
      </c>
      <c r="E1396" t="s">
        <v>34</v>
      </c>
      <c r="F1396">
        <v>0</v>
      </c>
      <c r="G1396">
        <v>0</v>
      </c>
      <c r="H1396">
        <v>0</v>
      </c>
    </row>
    <row r="1397" spans="1:8">
      <c r="A1397" t="str">
        <f>row__2[[#This Row],[Company_Name]]&amp;" "&amp;row__2[[#This Row],[Year]]</f>
        <v>GrandBridge Energy Inc. 2018</v>
      </c>
      <c r="B1397" t="s">
        <v>480</v>
      </c>
      <c r="C1397">
        <v>2018</v>
      </c>
      <c r="D1397" t="s">
        <v>17</v>
      </c>
      <c r="E1397" t="s">
        <v>18</v>
      </c>
      <c r="F1397">
        <v>419312</v>
      </c>
      <c r="G1397">
        <v>115404141</v>
      </c>
      <c r="H1397">
        <v>239134.59</v>
      </c>
    </row>
    <row r="1398" spans="1:8">
      <c r="A1398" t="str">
        <f>row__2[[#This Row],[Company_Name]]&amp;" "&amp;row__2[[#This Row],[Year]]</f>
        <v>GrandBridge Energy Inc. 2018</v>
      </c>
      <c r="B1398" t="s">
        <v>480</v>
      </c>
      <c r="C1398">
        <v>2018</v>
      </c>
      <c r="D1398" t="s">
        <v>17</v>
      </c>
      <c r="E1398" t="s">
        <v>20</v>
      </c>
      <c r="F1398">
        <v>48503</v>
      </c>
      <c r="G1398">
        <v>204323.91</v>
      </c>
      <c r="H1398">
        <v>776.3</v>
      </c>
    </row>
    <row r="1399" spans="1:8">
      <c r="A1399" t="str">
        <f>row__2[[#This Row],[Company_Name]]&amp;" "&amp;row__2[[#This Row],[Year]]</f>
        <v>GrandBridge Energy Inc. 2018</v>
      </c>
      <c r="B1399" t="s">
        <v>480</v>
      </c>
      <c r="C1399">
        <v>2018</v>
      </c>
      <c r="D1399" t="s">
        <v>17</v>
      </c>
      <c r="E1399" t="s">
        <v>22</v>
      </c>
      <c r="F1399">
        <v>1082348</v>
      </c>
      <c r="G1399">
        <v>13152570.98</v>
      </c>
      <c r="H1399">
        <v>38718.629999999997</v>
      </c>
    </row>
    <row r="1400" spans="1:8">
      <c r="A1400" t="str">
        <f>row__2[[#This Row],[Company_Name]]&amp;" "&amp;row__2[[#This Row],[Year]]</f>
        <v>GrandBridge Energy Inc. 2018</v>
      </c>
      <c r="B1400" t="s">
        <v>480</v>
      </c>
      <c r="C1400">
        <v>2018</v>
      </c>
      <c r="D1400" t="s">
        <v>17</v>
      </c>
      <c r="E1400" t="s">
        <v>24</v>
      </c>
      <c r="F1400">
        <v>143180</v>
      </c>
      <c r="G1400">
        <v>3746104.01</v>
      </c>
      <c r="H1400">
        <v>0</v>
      </c>
    </row>
    <row r="1401" spans="1:8">
      <c r="A1401" t="str">
        <f>row__2[[#This Row],[Company_Name]]&amp;" "&amp;row__2[[#This Row],[Year]]</f>
        <v>GrandBridge Energy Inc. 2018</v>
      </c>
      <c r="B1401" t="s">
        <v>480</v>
      </c>
      <c r="C1401">
        <v>2018</v>
      </c>
      <c r="D1401" t="s">
        <v>8</v>
      </c>
      <c r="E1401" t="s">
        <v>26</v>
      </c>
      <c r="F1401">
        <v>6052456</v>
      </c>
      <c r="G1401">
        <v>297730384.10000002</v>
      </c>
      <c r="H1401">
        <v>0</v>
      </c>
    </row>
    <row r="1402" spans="1:8">
      <c r="A1402" t="str">
        <f>row__2[[#This Row],[Company_Name]]&amp;" "&amp;row__2[[#This Row],[Year]]</f>
        <v>GrandBridge Energy Inc. 2018</v>
      </c>
      <c r="B1402" t="s">
        <v>480</v>
      </c>
      <c r="C1402">
        <v>2018</v>
      </c>
      <c r="D1402" t="s">
        <v>8</v>
      </c>
      <c r="E1402" t="s">
        <v>28</v>
      </c>
      <c r="F1402">
        <v>14652011</v>
      </c>
      <c r="G1402">
        <v>1371235286.45</v>
      </c>
      <c r="H1402">
        <v>4018472.69</v>
      </c>
    </row>
    <row r="1403" spans="1:8">
      <c r="A1403" t="str">
        <f>row__2[[#This Row],[Company_Name]]&amp;" "&amp;row__2[[#This Row],[Year]]</f>
        <v>GrandBridge Energy Inc. 2018</v>
      </c>
      <c r="B1403" t="s">
        <v>480</v>
      </c>
      <c r="C1403">
        <v>2018</v>
      </c>
      <c r="D1403" t="s">
        <v>8</v>
      </c>
      <c r="E1403" t="s">
        <v>30</v>
      </c>
      <c r="F1403">
        <v>1269330</v>
      </c>
      <c r="G1403">
        <v>143975015</v>
      </c>
      <c r="H1403">
        <v>358147</v>
      </c>
    </row>
    <row r="1404" spans="1:8">
      <c r="A1404" t="str">
        <f>row__2[[#This Row],[Company_Name]]&amp;" "&amp;row__2[[#This Row],[Year]]</f>
        <v>GrandBridge Energy Inc. 2018</v>
      </c>
      <c r="B1404" t="s">
        <v>480</v>
      </c>
      <c r="C1404">
        <v>2018</v>
      </c>
      <c r="D1404" t="s">
        <v>8</v>
      </c>
      <c r="E1404" t="s">
        <v>32</v>
      </c>
      <c r="F1404">
        <v>27970352</v>
      </c>
      <c r="G1404">
        <v>798679925.63999999</v>
      </c>
      <c r="H1404">
        <v>0</v>
      </c>
    </row>
    <row r="1405" spans="1:8">
      <c r="A1405" t="str">
        <f>row__2[[#This Row],[Company_Name]]&amp;" "&amp;row__2[[#This Row],[Year]]</f>
        <v>GrandBridge Energy Inc. 2018</v>
      </c>
      <c r="B1405" t="s">
        <v>480</v>
      </c>
      <c r="C1405">
        <v>2018</v>
      </c>
      <c r="D1405" t="s">
        <v>8</v>
      </c>
      <c r="E1405" t="s">
        <v>34</v>
      </c>
      <c r="F1405">
        <v>0</v>
      </c>
      <c r="G1405">
        <v>0</v>
      </c>
      <c r="H1405">
        <v>0</v>
      </c>
    </row>
    <row r="1406" spans="1:8">
      <c r="A1406" t="str">
        <f>row__2[[#This Row],[Company_Name]]&amp;" "&amp;row__2[[#This Row],[Year]]</f>
        <v>GrandBridge Energy Inc. 2019</v>
      </c>
      <c r="B1406" t="s">
        <v>480</v>
      </c>
      <c r="C1406">
        <v>2019</v>
      </c>
      <c r="D1406" t="s">
        <v>17</v>
      </c>
      <c r="E1406" t="s">
        <v>18</v>
      </c>
      <c r="F1406">
        <v>442637</v>
      </c>
      <c r="G1406">
        <v>183590315.09</v>
      </c>
      <c r="H1406">
        <v>415597.05</v>
      </c>
    </row>
    <row r="1407" spans="1:8">
      <c r="A1407" t="str">
        <f>row__2[[#This Row],[Company_Name]]&amp;" "&amp;row__2[[#This Row],[Year]]</f>
        <v>GrandBridge Energy Inc. 2019</v>
      </c>
      <c r="B1407" t="s">
        <v>480</v>
      </c>
      <c r="C1407">
        <v>2019</v>
      </c>
      <c r="D1407" t="s">
        <v>17</v>
      </c>
      <c r="E1407" t="s">
        <v>20</v>
      </c>
      <c r="F1407">
        <v>49600</v>
      </c>
      <c r="G1407">
        <v>207352.89</v>
      </c>
      <c r="H1407">
        <v>813.66</v>
      </c>
    </row>
    <row r="1408" spans="1:8">
      <c r="A1408" t="str">
        <f>row__2[[#This Row],[Company_Name]]&amp;" "&amp;row__2[[#This Row],[Year]]</f>
        <v>GrandBridge Energy Inc. 2019</v>
      </c>
      <c r="B1408" t="s">
        <v>480</v>
      </c>
      <c r="C1408">
        <v>2019</v>
      </c>
      <c r="D1408" t="s">
        <v>17</v>
      </c>
      <c r="E1408" t="s">
        <v>22</v>
      </c>
      <c r="F1408">
        <v>871977</v>
      </c>
      <c r="G1408">
        <v>13050371.33</v>
      </c>
      <c r="H1408">
        <v>38453.81</v>
      </c>
    </row>
    <row r="1409" spans="1:8">
      <c r="A1409" t="str">
        <f>row__2[[#This Row],[Company_Name]]&amp;" "&amp;row__2[[#This Row],[Year]]</f>
        <v>GrandBridge Energy Inc. 2019</v>
      </c>
      <c r="B1409" t="s">
        <v>480</v>
      </c>
      <c r="C1409">
        <v>2019</v>
      </c>
      <c r="D1409" t="s">
        <v>17</v>
      </c>
      <c r="E1409" t="s">
        <v>24</v>
      </c>
      <c r="F1409">
        <v>143474</v>
      </c>
      <c r="G1409">
        <v>3778128.27</v>
      </c>
      <c r="H1409">
        <v>0</v>
      </c>
    </row>
    <row r="1410" spans="1:8">
      <c r="A1410" t="str">
        <f>row__2[[#This Row],[Company_Name]]&amp;" "&amp;row__2[[#This Row],[Year]]</f>
        <v>GrandBridge Energy Inc. 2019</v>
      </c>
      <c r="B1410" t="s">
        <v>480</v>
      </c>
      <c r="C1410">
        <v>2019</v>
      </c>
      <c r="D1410" t="s">
        <v>8</v>
      </c>
      <c r="E1410" t="s">
        <v>26</v>
      </c>
      <c r="F1410">
        <v>6233335</v>
      </c>
      <c r="G1410">
        <v>298115650.85000002</v>
      </c>
      <c r="H1410">
        <v>4218</v>
      </c>
    </row>
    <row r="1411" spans="1:8">
      <c r="A1411" t="str">
        <f>row__2[[#This Row],[Company_Name]]&amp;" "&amp;row__2[[#This Row],[Year]]</f>
        <v>GrandBridge Energy Inc. 2019</v>
      </c>
      <c r="B1411" t="s">
        <v>480</v>
      </c>
      <c r="C1411">
        <v>2019</v>
      </c>
      <c r="D1411" t="s">
        <v>8</v>
      </c>
      <c r="E1411" t="s">
        <v>28</v>
      </c>
      <c r="F1411">
        <v>13646069</v>
      </c>
      <c r="G1411">
        <v>1287665234.26</v>
      </c>
      <c r="H1411">
        <v>3536122.51</v>
      </c>
    </row>
    <row r="1412" spans="1:8">
      <c r="A1412" t="str">
        <f>row__2[[#This Row],[Company_Name]]&amp;" "&amp;row__2[[#This Row],[Year]]</f>
        <v>GrandBridge Energy Inc. 2019</v>
      </c>
      <c r="B1412" t="s">
        <v>480</v>
      </c>
      <c r="C1412">
        <v>2019</v>
      </c>
      <c r="D1412" t="s">
        <v>8</v>
      </c>
      <c r="E1412" t="s">
        <v>30</v>
      </c>
      <c r="F1412">
        <v>764639</v>
      </c>
      <c r="G1412">
        <v>150408665</v>
      </c>
      <c r="H1412">
        <v>340124</v>
      </c>
    </row>
    <row r="1413" spans="1:8">
      <c r="A1413" t="str">
        <f>row__2[[#This Row],[Company_Name]]&amp;" "&amp;row__2[[#This Row],[Year]]</f>
        <v>GrandBridge Energy Inc. 2019</v>
      </c>
      <c r="B1413" t="s">
        <v>480</v>
      </c>
      <c r="C1413">
        <v>2019</v>
      </c>
      <c r="D1413" t="s">
        <v>8</v>
      </c>
      <c r="E1413" t="s">
        <v>32</v>
      </c>
      <c r="F1413">
        <v>29726148</v>
      </c>
      <c r="G1413">
        <v>774405164.94000006</v>
      </c>
      <c r="H1413">
        <v>0</v>
      </c>
    </row>
    <row r="1414" spans="1:8">
      <c r="A1414" t="str">
        <f>row__2[[#This Row],[Company_Name]]&amp;" "&amp;row__2[[#This Row],[Year]]</f>
        <v>GrandBridge Energy Inc. 2019</v>
      </c>
      <c r="B1414" t="s">
        <v>480</v>
      </c>
      <c r="C1414">
        <v>2019</v>
      </c>
      <c r="D1414" t="s">
        <v>8</v>
      </c>
      <c r="E1414" t="s">
        <v>34</v>
      </c>
      <c r="F1414">
        <v>0</v>
      </c>
      <c r="G1414">
        <v>0</v>
      </c>
      <c r="H1414">
        <v>0</v>
      </c>
    </row>
    <row r="1415" spans="1:8">
      <c r="A1415" t="str">
        <f>row__2[[#This Row],[Company_Name]]&amp;" "&amp;row__2[[#This Row],[Year]]</f>
        <v>GrandBridge Energy Inc. 2020</v>
      </c>
      <c r="B1415" t="s">
        <v>480</v>
      </c>
      <c r="C1415">
        <v>2020</v>
      </c>
      <c r="D1415" t="s">
        <v>17</v>
      </c>
      <c r="E1415" t="s">
        <v>18</v>
      </c>
      <c r="F1415">
        <v>471672.69</v>
      </c>
      <c r="G1415">
        <v>191582888.81</v>
      </c>
      <c r="H1415">
        <v>425101.04</v>
      </c>
    </row>
    <row r="1416" spans="1:8">
      <c r="A1416" t="str">
        <f>row__2[[#This Row],[Company_Name]]&amp;" "&amp;row__2[[#This Row],[Year]]</f>
        <v>GrandBridge Energy Inc. 2020</v>
      </c>
      <c r="B1416" t="s">
        <v>480</v>
      </c>
      <c r="C1416">
        <v>2020</v>
      </c>
      <c r="D1416" t="s">
        <v>17</v>
      </c>
      <c r="E1416" t="s">
        <v>20</v>
      </c>
      <c r="F1416">
        <v>51374</v>
      </c>
      <c r="G1416">
        <v>199361.69</v>
      </c>
      <c r="H1416">
        <v>809.93</v>
      </c>
    </row>
    <row r="1417" spans="1:8">
      <c r="A1417" t="str">
        <f>row__2[[#This Row],[Company_Name]]&amp;" "&amp;row__2[[#This Row],[Year]]</f>
        <v>GrandBridge Energy Inc. 2020</v>
      </c>
      <c r="B1417" t="s">
        <v>480</v>
      </c>
      <c r="C1417">
        <v>2020</v>
      </c>
      <c r="D1417" t="s">
        <v>17</v>
      </c>
      <c r="E1417" t="s">
        <v>22</v>
      </c>
      <c r="F1417">
        <v>878839.51</v>
      </c>
      <c r="G1417">
        <v>12860223.560000001</v>
      </c>
      <c r="H1417">
        <v>37989.269999999997</v>
      </c>
    </row>
    <row r="1418" spans="1:8">
      <c r="A1418" t="str">
        <f>row__2[[#This Row],[Company_Name]]&amp;" "&amp;row__2[[#This Row],[Year]]</f>
        <v>GrandBridge Energy Inc. 2020</v>
      </c>
      <c r="B1418" t="s">
        <v>480</v>
      </c>
      <c r="C1418">
        <v>2020</v>
      </c>
      <c r="D1418" t="s">
        <v>17</v>
      </c>
      <c r="E1418" t="s">
        <v>24</v>
      </c>
      <c r="F1418">
        <v>148153.01999999999</v>
      </c>
      <c r="G1418">
        <v>3711012.23</v>
      </c>
      <c r="H1418">
        <v>0</v>
      </c>
    </row>
    <row r="1419" spans="1:8">
      <c r="A1419" t="str">
        <f>row__2[[#This Row],[Company_Name]]&amp;" "&amp;row__2[[#This Row],[Year]]</f>
        <v>GrandBridge Energy Inc. 2020</v>
      </c>
      <c r="B1419" t="s">
        <v>480</v>
      </c>
      <c r="C1419">
        <v>2020</v>
      </c>
      <c r="D1419" t="s">
        <v>8</v>
      </c>
      <c r="E1419" t="s">
        <v>26</v>
      </c>
      <c r="F1419">
        <v>6142869.21</v>
      </c>
      <c r="G1419">
        <v>283537207.06</v>
      </c>
      <c r="H1419">
        <v>4106.1099999999997</v>
      </c>
    </row>
    <row r="1420" spans="1:8">
      <c r="A1420" t="str">
        <f>row__2[[#This Row],[Company_Name]]&amp;" "&amp;row__2[[#This Row],[Year]]</f>
        <v>GrandBridge Energy Inc. 2020</v>
      </c>
      <c r="B1420" t="s">
        <v>480</v>
      </c>
      <c r="C1420">
        <v>2020</v>
      </c>
      <c r="D1420" t="s">
        <v>8</v>
      </c>
      <c r="E1420" t="s">
        <v>28</v>
      </c>
      <c r="F1420">
        <v>13723382.99</v>
      </c>
      <c r="G1420">
        <v>1216640704.04</v>
      </c>
      <c r="H1420">
        <v>3426205.39</v>
      </c>
    </row>
    <row r="1421" spans="1:8">
      <c r="A1421" t="str">
        <f>row__2[[#This Row],[Company_Name]]&amp;" "&amp;row__2[[#This Row],[Year]]</f>
        <v>GrandBridge Energy Inc. 2020</v>
      </c>
      <c r="B1421" t="s">
        <v>480</v>
      </c>
      <c r="C1421">
        <v>2020</v>
      </c>
      <c r="D1421" t="s">
        <v>8</v>
      </c>
      <c r="E1421" t="s">
        <v>30</v>
      </c>
      <c r="F1421">
        <v>794016.46</v>
      </c>
      <c r="G1421">
        <v>143311258.59999999</v>
      </c>
      <c r="H1421">
        <v>350604.49</v>
      </c>
    </row>
    <row r="1422" spans="1:8">
      <c r="A1422" t="str">
        <f>row__2[[#This Row],[Company_Name]]&amp;" "&amp;row__2[[#This Row],[Year]]</f>
        <v>GrandBridge Energy Inc. 2020</v>
      </c>
      <c r="B1422" t="s">
        <v>480</v>
      </c>
      <c r="C1422">
        <v>2020</v>
      </c>
      <c r="D1422" t="s">
        <v>8</v>
      </c>
      <c r="E1422" t="s">
        <v>32</v>
      </c>
      <c r="F1422">
        <v>31183530</v>
      </c>
      <c r="G1422">
        <v>837080788.26999998</v>
      </c>
      <c r="H1422">
        <v>0</v>
      </c>
    </row>
    <row r="1423" spans="1:8">
      <c r="A1423" t="str">
        <f>row__2[[#This Row],[Company_Name]]&amp;" "&amp;row__2[[#This Row],[Year]]</f>
        <v>GrandBridge Energy Inc. 2020</v>
      </c>
      <c r="B1423" t="s">
        <v>480</v>
      </c>
      <c r="C1423">
        <v>2020</v>
      </c>
      <c r="D1423" t="s">
        <v>8</v>
      </c>
      <c r="E1423" t="s">
        <v>34</v>
      </c>
      <c r="F1423">
        <v>0</v>
      </c>
      <c r="G1423">
        <v>0</v>
      </c>
      <c r="H1423">
        <v>0</v>
      </c>
    </row>
    <row r="1424" spans="1:8">
      <c r="A1424" t="str">
        <f>row__2[[#This Row],[Company_Name]]&amp;" "&amp;row__2[[#This Row],[Year]]</f>
        <v>GrandBridge Energy Inc. 2021</v>
      </c>
      <c r="B1424" t="s">
        <v>480</v>
      </c>
      <c r="C1424">
        <v>2021</v>
      </c>
      <c r="D1424" t="s">
        <v>17</v>
      </c>
      <c r="E1424" t="s">
        <v>18</v>
      </c>
      <c r="F1424">
        <v>533143.97</v>
      </c>
      <c r="G1424">
        <v>206289393.56999999</v>
      </c>
      <c r="H1424">
        <v>466617.21</v>
      </c>
    </row>
    <row r="1425" spans="1:8">
      <c r="A1425" t="str">
        <f>row__2[[#This Row],[Company_Name]]&amp;" "&amp;row__2[[#This Row],[Year]]</f>
        <v>GrandBridge Energy Inc. 2021</v>
      </c>
      <c r="B1425" t="s">
        <v>480</v>
      </c>
      <c r="C1425">
        <v>2021</v>
      </c>
      <c r="D1425" t="s">
        <v>17</v>
      </c>
      <c r="E1425" t="s">
        <v>20</v>
      </c>
      <c r="F1425">
        <v>52022.49</v>
      </c>
      <c r="G1425">
        <v>197318.36</v>
      </c>
      <c r="H1425">
        <v>838.87</v>
      </c>
    </row>
    <row r="1426" spans="1:8">
      <c r="A1426" t="str">
        <f>row__2[[#This Row],[Company_Name]]&amp;" "&amp;row__2[[#This Row],[Year]]</f>
        <v>GrandBridge Energy Inc. 2021</v>
      </c>
      <c r="B1426" t="s">
        <v>480</v>
      </c>
      <c r="C1426">
        <v>2021</v>
      </c>
      <c r="D1426" t="s">
        <v>17</v>
      </c>
      <c r="E1426" t="s">
        <v>22</v>
      </c>
      <c r="F1426">
        <v>881864.17</v>
      </c>
      <c r="G1426">
        <v>11458484.310000001</v>
      </c>
      <c r="H1426">
        <v>33167.980000000003</v>
      </c>
    </row>
    <row r="1427" spans="1:8">
      <c r="A1427" t="str">
        <f>row__2[[#This Row],[Company_Name]]&amp;" "&amp;row__2[[#This Row],[Year]]</f>
        <v>GrandBridge Energy Inc. 2021</v>
      </c>
      <c r="B1427" t="s">
        <v>480</v>
      </c>
      <c r="C1427">
        <v>2021</v>
      </c>
      <c r="D1427" t="s">
        <v>17</v>
      </c>
      <c r="E1427" t="s">
        <v>24</v>
      </c>
      <c r="F1427">
        <v>148860.5</v>
      </c>
      <c r="G1427">
        <v>3721274.43</v>
      </c>
      <c r="H1427">
        <v>0</v>
      </c>
    </row>
    <row r="1428" spans="1:8">
      <c r="A1428" t="str">
        <f>row__2[[#This Row],[Company_Name]]&amp;" "&amp;row__2[[#This Row],[Year]]</f>
        <v>GrandBridge Energy Inc. 2021</v>
      </c>
      <c r="B1428" t="s">
        <v>480</v>
      </c>
      <c r="C1428">
        <v>2021</v>
      </c>
      <c r="D1428" t="s">
        <v>8</v>
      </c>
      <c r="E1428" t="s">
        <v>26</v>
      </c>
      <c r="F1428">
        <v>6433988.7000000002</v>
      </c>
      <c r="G1428">
        <v>289839013.76999998</v>
      </c>
      <c r="H1428">
        <v>3879.74</v>
      </c>
    </row>
    <row r="1429" spans="1:8">
      <c r="A1429" t="str">
        <f>row__2[[#This Row],[Company_Name]]&amp;" "&amp;row__2[[#This Row],[Year]]</f>
        <v>GrandBridge Energy Inc. 2021</v>
      </c>
      <c r="B1429" t="s">
        <v>480</v>
      </c>
      <c r="C1429">
        <v>2021</v>
      </c>
      <c r="D1429" t="s">
        <v>8</v>
      </c>
      <c r="E1429" t="s">
        <v>28</v>
      </c>
      <c r="F1429">
        <v>14304104.34</v>
      </c>
      <c r="G1429">
        <v>1258905625.8599999</v>
      </c>
      <c r="H1429">
        <v>3728890.85</v>
      </c>
    </row>
    <row r="1430" spans="1:8">
      <c r="A1430" t="str">
        <f>row__2[[#This Row],[Company_Name]]&amp;" "&amp;row__2[[#This Row],[Year]]</f>
        <v>GrandBridge Energy Inc. 2021</v>
      </c>
      <c r="B1430" t="s">
        <v>480</v>
      </c>
      <c r="C1430">
        <v>2021</v>
      </c>
      <c r="D1430" t="s">
        <v>8</v>
      </c>
      <c r="E1430" t="s">
        <v>30</v>
      </c>
      <c r="F1430">
        <v>843646.08</v>
      </c>
      <c r="G1430">
        <v>144867973.15000001</v>
      </c>
      <c r="H1430">
        <v>352232.27</v>
      </c>
    </row>
    <row r="1431" spans="1:8">
      <c r="A1431" t="str">
        <f>row__2[[#This Row],[Company_Name]]&amp;" "&amp;row__2[[#This Row],[Year]]</f>
        <v>GrandBridge Energy Inc. 2021</v>
      </c>
      <c r="B1431" t="s">
        <v>480</v>
      </c>
      <c r="C1431">
        <v>2021</v>
      </c>
      <c r="D1431" t="s">
        <v>8</v>
      </c>
      <c r="E1431" t="s">
        <v>32</v>
      </c>
      <c r="F1431">
        <v>32425433.129999999</v>
      </c>
      <c r="G1431">
        <v>838541868.14999998</v>
      </c>
      <c r="H1431">
        <v>0</v>
      </c>
    </row>
    <row r="1432" spans="1:8">
      <c r="A1432" t="str">
        <f>row__2[[#This Row],[Company_Name]]&amp;" "&amp;row__2[[#This Row],[Year]]</f>
        <v>GrandBridge Energy Inc. 2021</v>
      </c>
      <c r="B1432" t="s">
        <v>480</v>
      </c>
      <c r="C1432">
        <v>2021</v>
      </c>
      <c r="D1432" t="s">
        <v>8</v>
      </c>
      <c r="E1432" t="s">
        <v>34</v>
      </c>
      <c r="F1432">
        <v>0</v>
      </c>
      <c r="G1432">
        <v>0</v>
      </c>
      <c r="H1432">
        <v>0</v>
      </c>
    </row>
    <row r="1433" spans="1:8">
      <c r="A1433" t="str">
        <f>row__2[[#This Row],[Company_Name]]&amp;" "&amp;row__2[[#This Row],[Year]]</f>
        <v>GrandBridge Energy Inc. 2022</v>
      </c>
      <c r="B1433" t="s">
        <v>480</v>
      </c>
      <c r="C1433">
        <v>2022</v>
      </c>
      <c r="D1433" t="s">
        <v>17</v>
      </c>
      <c r="E1433" t="s">
        <v>18</v>
      </c>
      <c r="F1433">
        <v>497788.96</v>
      </c>
      <c r="G1433">
        <v>187758517.78</v>
      </c>
      <c r="H1433">
        <v>411580.27</v>
      </c>
    </row>
    <row r="1434" spans="1:8">
      <c r="A1434" t="str">
        <f>row__2[[#This Row],[Company_Name]]&amp;" "&amp;row__2[[#This Row],[Year]]</f>
        <v>GrandBridge Energy Inc. 2022</v>
      </c>
      <c r="B1434" t="s">
        <v>480</v>
      </c>
      <c r="C1434">
        <v>2022</v>
      </c>
      <c r="D1434" t="s">
        <v>17</v>
      </c>
      <c r="E1434" t="s">
        <v>20</v>
      </c>
      <c r="F1434">
        <v>50547.42</v>
      </c>
      <c r="G1434">
        <v>193253.61</v>
      </c>
      <c r="H1434">
        <v>245.14</v>
      </c>
    </row>
    <row r="1435" spans="1:8">
      <c r="A1435" t="str">
        <f>row__2[[#This Row],[Company_Name]]&amp;" "&amp;row__2[[#This Row],[Year]]</f>
        <v>GrandBridge Energy Inc. 2022</v>
      </c>
      <c r="B1435" t="s">
        <v>480</v>
      </c>
      <c r="C1435">
        <v>2022</v>
      </c>
      <c r="D1435" t="s">
        <v>17</v>
      </c>
      <c r="E1435" t="s">
        <v>22</v>
      </c>
      <c r="F1435">
        <v>901414.2</v>
      </c>
      <c r="G1435">
        <v>10410518.23</v>
      </c>
      <c r="H1435">
        <v>29882.959999999999</v>
      </c>
    </row>
    <row r="1436" spans="1:8">
      <c r="A1436" t="str">
        <f>row__2[[#This Row],[Company_Name]]&amp;" "&amp;row__2[[#This Row],[Year]]</f>
        <v>GrandBridge Energy Inc. 2022</v>
      </c>
      <c r="B1436" t="s">
        <v>480</v>
      </c>
      <c r="C1436">
        <v>2022</v>
      </c>
      <c r="D1436" t="s">
        <v>17</v>
      </c>
      <c r="E1436" t="s">
        <v>24</v>
      </c>
      <c r="F1436">
        <v>116219.1</v>
      </c>
      <c r="G1436">
        <v>3711164.09</v>
      </c>
      <c r="H1436">
        <v>0</v>
      </c>
    </row>
    <row r="1437" spans="1:8">
      <c r="A1437" t="str">
        <f>row__2[[#This Row],[Company_Name]]&amp;" "&amp;row__2[[#This Row],[Year]]</f>
        <v>GrandBridge Energy Inc. 2022</v>
      </c>
      <c r="B1437" t="s">
        <v>480</v>
      </c>
      <c r="C1437">
        <v>2022</v>
      </c>
      <c r="D1437" t="s">
        <v>8</v>
      </c>
      <c r="E1437" t="s">
        <v>26</v>
      </c>
      <c r="F1437">
        <v>7196450.7599999998</v>
      </c>
      <c r="G1437">
        <v>310985207.13999999</v>
      </c>
      <c r="H1437">
        <v>7937.69</v>
      </c>
    </row>
    <row r="1438" spans="1:8">
      <c r="A1438" t="str">
        <f>row__2[[#This Row],[Company_Name]]&amp;" "&amp;row__2[[#This Row],[Year]]</f>
        <v>GrandBridge Energy Inc. 2022</v>
      </c>
      <c r="B1438" t="s">
        <v>480</v>
      </c>
      <c r="C1438">
        <v>2022</v>
      </c>
      <c r="D1438" t="s">
        <v>8</v>
      </c>
      <c r="E1438" t="s">
        <v>28</v>
      </c>
      <c r="F1438">
        <v>15226409.08</v>
      </c>
      <c r="G1438">
        <v>1297527329.8199999</v>
      </c>
      <c r="H1438">
        <v>3561188.89</v>
      </c>
    </row>
    <row r="1439" spans="1:8">
      <c r="A1439" t="str">
        <f>row__2[[#This Row],[Company_Name]]&amp;" "&amp;row__2[[#This Row],[Year]]</f>
        <v>GrandBridge Energy Inc. 2022</v>
      </c>
      <c r="B1439" t="s">
        <v>480</v>
      </c>
      <c r="C1439">
        <v>2022</v>
      </c>
      <c r="D1439" t="s">
        <v>8</v>
      </c>
      <c r="E1439" t="s">
        <v>30</v>
      </c>
      <c r="F1439">
        <v>839192.84</v>
      </c>
      <c r="G1439">
        <v>152323702.44999999</v>
      </c>
      <c r="H1439">
        <v>342419.6</v>
      </c>
    </row>
    <row r="1440" spans="1:8">
      <c r="A1440" t="str">
        <f>row__2[[#This Row],[Company_Name]]&amp;" "&amp;row__2[[#This Row],[Year]]</f>
        <v>GrandBridge Energy Inc. 2022</v>
      </c>
      <c r="B1440" t="s">
        <v>480</v>
      </c>
      <c r="C1440">
        <v>2022</v>
      </c>
      <c r="D1440" t="s">
        <v>8</v>
      </c>
      <c r="E1440" t="s">
        <v>32</v>
      </c>
      <c r="F1440">
        <v>34499991.32</v>
      </c>
      <c r="G1440">
        <v>837717481.54999995</v>
      </c>
      <c r="H1440">
        <v>0</v>
      </c>
    </row>
    <row r="1441" spans="1:8">
      <c r="A1441" t="str">
        <f>row__2[[#This Row],[Company_Name]]&amp;" "&amp;row__2[[#This Row],[Year]]</f>
        <v>GrandBridge Energy Inc. 2022</v>
      </c>
      <c r="B1441" t="s">
        <v>480</v>
      </c>
      <c r="C1441">
        <v>2022</v>
      </c>
      <c r="D1441" t="s">
        <v>8</v>
      </c>
      <c r="E1441" t="s">
        <v>34</v>
      </c>
      <c r="F1441">
        <v>0</v>
      </c>
      <c r="G1441">
        <v>0</v>
      </c>
      <c r="H1441">
        <v>0</v>
      </c>
    </row>
    <row r="1442" spans="1:8">
      <c r="A1442" t="str">
        <f>row__2[[#This Row],[Company_Name]]&amp;" "&amp;row__2[[#This Row],[Year]]</f>
        <v>Greater Sudbury Hydro Inc. 2015</v>
      </c>
      <c r="B1442" t="s">
        <v>481</v>
      </c>
      <c r="C1442">
        <v>2015</v>
      </c>
      <c r="D1442" t="s">
        <v>17</v>
      </c>
      <c r="E1442" t="s">
        <v>18</v>
      </c>
      <c r="F1442">
        <v>0</v>
      </c>
      <c r="G1442">
        <v>0</v>
      </c>
      <c r="H1442">
        <v>0</v>
      </c>
    </row>
    <row r="1443" spans="1:8">
      <c r="A1443" t="str">
        <f>row__2[[#This Row],[Company_Name]]&amp;" "&amp;row__2[[#This Row],[Year]]</f>
        <v>Greater Sudbury Hydro Inc. 2015</v>
      </c>
      <c r="B1443" t="s">
        <v>481</v>
      </c>
      <c r="C1443">
        <v>2015</v>
      </c>
      <c r="D1443" t="s">
        <v>17</v>
      </c>
      <c r="E1443" t="s">
        <v>20</v>
      </c>
      <c r="F1443">
        <v>34127.279999999999</v>
      </c>
      <c r="G1443">
        <v>429371.09</v>
      </c>
      <c r="H1443">
        <v>1182</v>
      </c>
    </row>
    <row r="1444" spans="1:8">
      <c r="A1444" t="str">
        <f>row__2[[#This Row],[Company_Name]]&amp;" "&amp;row__2[[#This Row],[Year]]</f>
        <v>Greater Sudbury Hydro Inc. 2015</v>
      </c>
      <c r="B1444" t="s">
        <v>481</v>
      </c>
      <c r="C1444">
        <v>2015</v>
      </c>
      <c r="D1444" t="s">
        <v>17</v>
      </c>
      <c r="E1444" t="s">
        <v>22</v>
      </c>
      <c r="F1444">
        <v>690999.09</v>
      </c>
      <c r="G1444">
        <v>7541643.8099999996</v>
      </c>
      <c r="H1444">
        <v>21075</v>
      </c>
    </row>
    <row r="1445" spans="1:8">
      <c r="A1445" t="str">
        <f>row__2[[#This Row],[Company_Name]]&amp;" "&amp;row__2[[#This Row],[Year]]</f>
        <v>Greater Sudbury Hydro Inc. 2015</v>
      </c>
      <c r="B1445" t="s">
        <v>481</v>
      </c>
      <c r="C1445">
        <v>2015</v>
      </c>
      <c r="D1445" t="s">
        <v>17</v>
      </c>
      <c r="E1445" t="s">
        <v>24</v>
      </c>
      <c r="F1445">
        <v>41843.279999999999</v>
      </c>
      <c r="G1445">
        <v>1276037.3999999999</v>
      </c>
      <c r="H1445">
        <v>0</v>
      </c>
    </row>
    <row r="1446" spans="1:8">
      <c r="A1446" t="str">
        <f>row__2[[#This Row],[Company_Name]]&amp;" "&amp;row__2[[#This Row],[Year]]</f>
        <v>Greater Sudbury Hydro Inc. 2015</v>
      </c>
      <c r="B1446" t="s">
        <v>481</v>
      </c>
      <c r="C1446">
        <v>2015</v>
      </c>
      <c r="D1446" t="s">
        <v>8</v>
      </c>
      <c r="E1446" t="s">
        <v>26</v>
      </c>
      <c r="F1446">
        <v>3647392.5</v>
      </c>
      <c r="G1446">
        <v>137728861.19</v>
      </c>
      <c r="H1446">
        <v>0</v>
      </c>
    </row>
    <row r="1447" spans="1:8">
      <c r="A1447" t="str">
        <f>row__2[[#This Row],[Company_Name]]&amp;" "&amp;row__2[[#This Row],[Year]]</f>
        <v>Greater Sudbury Hydro Inc. 2015</v>
      </c>
      <c r="B1447" t="s">
        <v>481</v>
      </c>
      <c r="C1447">
        <v>2015</v>
      </c>
      <c r="D1447" t="s">
        <v>8</v>
      </c>
      <c r="E1447" t="s">
        <v>28</v>
      </c>
      <c r="F1447">
        <v>4794355.4000000004</v>
      </c>
      <c r="G1447">
        <v>359288499.37</v>
      </c>
      <c r="H1447">
        <v>902988</v>
      </c>
    </row>
    <row r="1448" spans="1:8">
      <c r="A1448" t="str">
        <f>row__2[[#This Row],[Company_Name]]&amp;" "&amp;row__2[[#This Row],[Year]]</f>
        <v>Greater Sudbury Hydro Inc. 2015</v>
      </c>
      <c r="B1448" t="s">
        <v>481</v>
      </c>
      <c r="C1448">
        <v>2015</v>
      </c>
      <c r="D1448" t="s">
        <v>8</v>
      </c>
      <c r="E1448" t="s">
        <v>30</v>
      </c>
      <c r="F1448">
        <v>0</v>
      </c>
      <c r="G1448">
        <v>0</v>
      </c>
      <c r="H1448">
        <v>0</v>
      </c>
    </row>
    <row r="1449" spans="1:8">
      <c r="A1449" t="str">
        <f>row__2[[#This Row],[Company_Name]]&amp;" "&amp;row__2[[#This Row],[Year]]</f>
        <v>Greater Sudbury Hydro Inc. 2015</v>
      </c>
      <c r="B1449" t="s">
        <v>481</v>
      </c>
      <c r="C1449">
        <v>2015</v>
      </c>
      <c r="D1449" t="s">
        <v>8</v>
      </c>
      <c r="E1449" t="s">
        <v>32</v>
      </c>
      <c r="F1449">
        <v>13107845.26</v>
      </c>
      <c r="G1449">
        <v>379394019.45999998</v>
      </c>
      <c r="H1449">
        <v>0</v>
      </c>
    </row>
    <row r="1450" spans="1:8">
      <c r="A1450" t="str">
        <f>row__2[[#This Row],[Company_Name]]&amp;" "&amp;row__2[[#This Row],[Year]]</f>
        <v>Greater Sudbury Hydro Inc. 2015</v>
      </c>
      <c r="B1450" t="s">
        <v>481</v>
      </c>
      <c r="C1450">
        <v>2015</v>
      </c>
      <c r="D1450" t="s">
        <v>8</v>
      </c>
      <c r="E1450" t="s">
        <v>34</v>
      </c>
      <c r="F1450">
        <v>0</v>
      </c>
      <c r="G1450">
        <v>0</v>
      </c>
      <c r="H1450">
        <v>0</v>
      </c>
    </row>
    <row r="1451" spans="1:8">
      <c r="A1451" t="str">
        <f>row__2[[#This Row],[Company_Name]]&amp;" "&amp;row__2[[#This Row],[Year]]</f>
        <v>Greater Sudbury Hydro Inc. 2016</v>
      </c>
      <c r="B1451" t="s">
        <v>481</v>
      </c>
      <c r="C1451">
        <v>2016</v>
      </c>
      <c r="D1451" t="s">
        <v>17</v>
      </c>
      <c r="E1451" t="s">
        <v>18</v>
      </c>
      <c r="F1451">
        <v>0</v>
      </c>
      <c r="G1451">
        <v>0</v>
      </c>
      <c r="H1451">
        <v>0</v>
      </c>
    </row>
    <row r="1452" spans="1:8">
      <c r="A1452" t="str">
        <f>row__2[[#This Row],[Company_Name]]&amp;" "&amp;row__2[[#This Row],[Year]]</f>
        <v>Greater Sudbury Hydro Inc. 2016</v>
      </c>
      <c r="B1452" t="s">
        <v>481</v>
      </c>
      <c r="C1452">
        <v>2016</v>
      </c>
      <c r="D1452" t="s">
        <v>17</v>
      </c>
      <c r="E1452" t="s">
        <v>20</v>
      </c>
      <c r="F1452">
        <v>31502.07</v>
      </c>
      <c r="G1452">
        <v>427366.34</v>
      </c>
      <c r="H1452">
        <v>1077.7</v>
      </c>
    </row>
    <row r="1453" spans="1:8">
      <c r="A1453" t="str">
        <f>row__2[[#This Row],[Company_Name]]&amp;" "&amp;row__2[[#This Row],[Year]]</f>
        <v>Greater Sudbury Hydro Inc. 2016</v>
      </c>
      <c r="B1453" t="s">
        <v>481</v>
      </c>
      <c r="C1453">
        <v>2016</v>
      </c>
      <c r="D1453" t="s">
        <v>17</v>
      </c>
      <c r="E1453" t="s">
        <v>22</v>
      </c>
      <c r="F1453">
        <v>668696</v>
      </c>
      <c r="G1453">
        <v>7520842.1200000001</v>
      </c>
      <c r="H1453">
        <v>20946.189999999999</v>
      </c>
    </row>
    <row r="1454" spans="1:8">
      <c r="A1454" t="str">
        <f>row__2[[#This Row],[Company_Name]]&amp;" "&amp;row__2[[#This Row],[Year]]</f>
        <v>Greater Sudbury Hydro Inc. 2016</v>
      </c>
      <c r="B1454" t="s">
        <v>481</v>
      </c>
      <c r="C1454">
        <v>2016</v>
      </c>
      <c r="D1454" t="s">
        <v>17</v>
      </c>
      <c r="E1454" t="s">
        <v>24</v>
      </c>
      <c r="F1454">
        <v>41060.17</v>
      </c>
      <c r="G1454">
        <v>1218850.98</v>
      </c>
      <c r="H1454">
        <v>0</v>
      </c>
    </row>
    <row r="1455" spans="1:8">
      <c r="A1455" t="str">
        <f>row__2[[#This Row],[Company_Name]]&amp;" "&amp;row__2[[#This Row],[Year]]</f>
        <v>Greater Sudbury Hydro Inc. 2016</v>
      </c>
      <c r="B1455" t="s">
        <v>481</v>
      </c>
      <c r="C1455">
        <v>2016</v>
      </c>
      <c r="D1455" t="s">
        <v>8</v>
      </c>
      <c r="E1455" t="s">
        <v>26</v>
      </c>
      <c r="F1455">
        <v>3816342.29</v>
      </c>
      <c r="G1455">
        <v>135269773.41</v>
      </c>
      <c r="H1455">
        <v>0</v>
      </c>
    </row>
    <row r="1456" spans="1:8">
      <c r="A1456" t="str">
        <f>row__2[[#This Row],[Company_Name]]&amp;" "&amp;row__2[[#This Row],[Year]]</f>
        <v>Greater Sudbury Hydro Inc. 2016</v>
      </c>
      <c r="B1456" t="s">
        <v>481</v>
      </c>
      <c r="C1456">
        <v>2016</v>
      </c>
      <c r="D1456" t="s">
        <v>8</v>
      </c>
      <c r="E1456" t="s">
        <v>28</v>
      </c>
      <c r="F1456">
        <v>4668664.43</v>
      </c>
      <c r="G1456">
        <v>347751693.08999997</v>
      </c>
      <c r="H1456">
        <v>886866.2</v>
      </c>
    </row>
    <row r="1457" spans="1:8">
      <c r="A1457" t="str">
        <f>row__2[[#This Row],[Company_Name]]&amp;" "&amp;row__2[[#This Row],[Year]]</f>
        <v>Greater Sudbury Hydro Inc. 2016</v>
      </c>
      <c r="B1457" t="s">
        <v>481</v>
      </c>
      <c r="C1457">
        <v>2016</v>
      </c>
      <c r="D1457" t="s">
        <v>8</v>
      </c>
      <c r="E1457" t="s">
        <v>30</v>
      </c>
      <c r="F1457">
        <v>0</v>
      </c>
      <c r="G1457">
        <v>0</v>
      </c>
      <c r="H1457">
        <v>0</v>
      </c>
    </row>
    <row r="1458" spans="1:8">
      <c r="A1458" t="str">
        <f>row__2[[#This Row],[Company_Name]]&amp;" "&amp;row__2[[#This Row],[Year]]</f>
        <v>Greater Sudbury Hydro Inc. 2016</v>
      </c>
      <c r="B1458" t="s">
        <v>481</v>
      </c>
      <c r="C1458">
        <v>2016</v>
      </c>
      <c r="D1458" t="s">
        <v>8</v>
      </c>
      <c r="E1458" t="s">
        <v>32</v>
      </c>
      <c r="F1458">
        <v>13448828.869999999</v>
      </c>
      <c r="G1458">
        <v>364828775.63999999</v>
      </c>
      <c r="H1458">
        <v>0</v>
      </c>
    </row>
    <row r="1459" spans="1:8">
      <c r="A1459" t="str">
        <f>row__2[[#This Row],[Company_Name]]&amp;" "&amp;row__2[[#This Row],[Year]]</f>
        <v>Greater Sudbury Hydro Inc. 2016</v>
      </c>
      <c r="B1459" t="s">
        <v>481</v>
      </c>
      <c r="C1459">
        <v>2016</v>
      </c>
      <c r="D1459" t="s">
        <v>8</v>
      </c>
      <c r="E1459" t="s">
        <v>34</v>
      </c>
      <c r="F1459">
        <v>0</v>
      </c>
      <c r="G1459">
        <v>0</v>
      </c>
      <c r="H1459">
        <v>0</v>
      </c>
    </row>
    <row r="1460" spans="1:8">
      <c r="A1460" t="str">
        <f>row__2[[#This Row],[Company_Name]]&amp;" "&amp;row__2[[#This Row],[Year]]</f>
        <v>Greater Sudbury Hydro Inc. 2017</v>
      </c>
      <c r="B1460" t="s">
        <v>481</v>
      </c>
      <c r="C1460">
        <v>2017</v>
      </c>
      <c r="D1460" t="s">
        <v>17</v>
      </c>
      <c r="E1460" t="s">
        <v>18</v>
      </c>
      <c r="F1460">
        <v>0</v>
      </c>
      <c r="G1460">
        <v>0</v>
      </c>
      <c r="H1460">
        <v>0</v>
      </c>
    </row>
    <row r="1461" spans="1:8">
      <c r="A1461" t="str">
        <f>row__2[[#This Row],[Company_Name]]&amp;" "&amp;row__2[[#This Row],[Year]]</f>
        <v>Greater Sudbury Hydro Inc. 2017</v>
      </c>
      <c r="B1461" t="s">
        <v>481</v>
      </c>
      <c r="C1461">
        <v>2017</v>
      </c>
      <c r="D1461" t="s">
        <v>17</v>
      </c>
      <c r="E1461" t="s">
        <v>20</v>
      </c>
      <c r="F1461">
        <v>33086.46</v>
      </c>
      <c r="G1461">
        <v>412946.08</v>
      </c>
      <c r="H1461">
        <v>1137.3399999999999</v>
      </c>
    </row>
    <row r="1462" spans="1:8">
      <c r="A1462" t="str">
        <f>row__2[[#This Row],[Company_Name]]&amp;" "&amp;row__2[[#This Row],[Year]]</f>
        <v>Greater Sudbury Hydro Inc. 2017</v>
      </c>
      <c r="B1462" t="s">
        <v>481</v>
      </c>
      <c r="C1462">
        <v>2017</v>
      </c>
      <c r="D1462" t="s">
        <v>17</v>
      </c>
      <c r="E1462" t="s">
        <v>22</v>
      </c>
      <c r="F1462">
        <v>705096.63</v>
      </c>
      <c r="G1462">
        <v>7471832.7400000002</v>
      </c>
      <c r="H1462">
        <v>20884.21</v>
      </c>
    </row>
    <row r="1463" spans="1:8">
      <c r="A1463" t="str">
        <f>row__2[[#This Row],[Company_Name]]&amp;" "&amp;row__2[[#This Row],[Year]]</f>
        <v>Greater Sudbury Hydro Inc. 2017</v>
      </c>
      <c r="B1463" t="s">
        <v>481</v>
      </c>
      <c r="C1463">
        <v>2017</v>
      </c>
      <c r="D1463" t="s">
        <v>17</v>
      </c>
      <c r="E1463" t="s">
        <v>24</v>
      </c>
      <c r="F1463">
        <v>39318.160000000003</v>
      </c>
      <c r="G1463">
        <v>1179514.8</v>
      </c>
      <c r="H1463">
        <v>0</v>
      </c>
    </row>
    <row r="1464" spans="1:8">
      <c r="A1464" t="str">
        <f>row__2[[#This Row],[Company_Name]]&amp;" "&amp;row__2[[#This Row],[Year]]</f>
        <v>Greater Sudbury Hydro Inc. 2017</v>
      </c>
      <c r="B1464" t="s">
        <v>481</v>
      </c>
      <c r="C1464">
        <v>2017</v>
      </c>
      <c r="D1464" t="s">
        <v>8</v>
      </c>
      <c r="E1464" t="s">
        <v>26</v>
      </c>
      <c r="F1464">
        <v>3687028.65</v>
      </c>
      <c r="G1464">
        <v>132255649.59</v>
      </c>
      <c r="H1464">
        <v>0</v>
      </c>
    </row>
    <row r="1465" spans="1:8">
      <c r="A1465" t="str">
        <f>row__2[[#This Row],[Company_Name]]&amp;" "&amp;row__2[[#This Row],[Year]]</f>
        <v>Greater Sudbury Hydro Inc. 2017</v>
      </c>
      <c r="B1465" t="s">
        <v>481</v>
      </c>
      <c r="C1465">
        <v>2017</v>
      </c>
      <c r="D1465" t="s">
        <v>8</v>
      </c>
      <c r="E1465" t="s">
        <v>28</v>
      </c>
      <c r="F1465">
        <v>4856064.38</v>
      </c>
      <c r="G1465">
        <v>352142096.67000002</v>
      </c>
      <c r="H1465">
        <v>875677.68</v>
      </c>
    </row>
    <row r="1466" spans="1:8">
      <c r="A1466" t="str">
        <f>row__2[[#This Row],[Company_Name]]&amp;" "&amp;row__2[[#This Row],[Year]]</f>
        <v>Greater Sudbury Hydro Inc. 2017</v>
      </c>
      <c r="B1466" t="s">
        <v>481</v>
      </c>
      <c r="C1466">
        <v>2017</v>
      </c>
      <c r="D1466" t="s">
        <v>8</v>
      </c>
      <c r="E1466" t="s">
        <v>30</v>
      </c>
      <c r="F1466">
        <v>0</v>
      </c>
      <c r="G1466">
        <v>0</v>
      </c>
      <c r="H1466">
        <v>0</v>
      </c>
    </row>
    <row r="1467" spans="1:8">
      <c r="A1467" t="str">
        <f>row__2[[#This Row],[Company_Name]]&amp;" "&amp;row__2[[#This Row],[Year]]</f>
        <v>Greater Sudbury Hydro Inc. 2017</v>
      </c>
      <c r="B1467" t="s">
        <v>481</v>
      </c>
      <c r="C1467">
        <v>2017</v>
      </c>
      <c r="D1467" t="s">
        <v>8</v>
      </c>
      <c r="E1467" t="s">
        <v>32</v>
      </c>
      <c r="F1467">
        <v>13395231.300000001</v>
      </c>
      <c r="G1467">
        <v>354259332.93000001</v>
      </c>
      <c r="H1467">
        <v>0</v>
      </c>
    </row>
    <row r="1468" spans="1:8">
      <c r="A1468" t="str">
        <f>row__2[[#This Row],[Company_Name]]&amp;" "&amp;row__2[[#This Row],[Year]]</f>
        <v>Greater Sudbury Hydro Inc. 2017</v>
      </c>
      <c r="B1468" t="s">
        <v>481</v>
      </c>
      <c r="C1468">
        <v>2017</v>
      </c>
      <c r="D1468" t="s">
        <v>8</v>
      </c>
      <c r="E1468" t="s">
        <v>34</v>
      </c>
      <c r="F1468">
        <v>0</v>
      </c>
      <c r="G1468">
        <v>0</v>
      </c>
      <c r="H1468">
        <v>0</v>
      </c>
    </row>
    <row r="1469" spans="1:8">
      <c r="A1469" t="str">
        <f>row__2[[#This Row],[Company_Name]]&amp;" "&amp;row__2[[#This Row],[Year]]</f>
        <v>Greater Sudbury Hydro Inc. 2018</v>
      </c>
      <c r="B1469" t="s">
        <v>481</v>
      </c>
      <c r="C1469">
        <v>2018</v>
      </c>
      <c r="D1469" t="s">
        <v>17</v>
      </c>
      <c r="E1469" t="s">
        <v>18</v>
      </c>
      <c r="F1469">
        <v>0</v>
      </c>
      <c r="G1469">
        <v>0</v>
      </c>
      <c r="H1469">
        <v>0</v>
      </c>
    </row>
    <row r="1470" spans="1:8">
      <c r="A1470" t="str">
        <f>row__2[[#This Row],[Company_Name]]&amp;" "&amp;row__2[[#This Row],[Year]]</f>
        <v>Greater Sudbury Hydro Inc. 2018</v>
      </c>
      <c r="B1470" t="s">
        <v>481</v>
      </c>
      <c r="C1470">
        <v>2018</v>
      </c>
      <c r="D1470" t="s">
        <v>17</v>
      </c>
      <c r="E1470" t="s">
        <v>20</v>
      </c>
      <c r="F1470">
        <v>33310.04</v>
      </c>
      <c r="G1470">
        <v>403669.78</v>
      </c>
      <c r="H1470">
        <v>1111.06</v>
      </c>
    </row>
    <row r="1471" spans="1:8">
      <c r="A1471" t="str">
        <f>row__2[[#This Row],[Company_Name]]&amp;" "&amp;row__2[[#This Row],[Year]]</f>
        <v>Greater Sudbury Hydro Inc. 2018</v>
      </c>
      <c r="B1471" t="s">
        <v>481</v>
      </c>
      <c r="C1471">
        <v>2018</v>
      </c>
      <c r="D1471" t="s">
        <v>17</v>
      </c>
      <c r="E1471" t="s">
        <v>22</v>
      </c>
      <c r="F1471">
        <v>716239.61</v>
      </c>
      <c r="G1471">
        <v>7471084.9699999997</v>
      </c>
      <c r="H1471">
        <v>20877.91</v>
      </c>
    </row>
    <row r="1472" spans="1:8">
      <c r="A1472" t="str">
        <f>row__2[[#This Row],[Company_Name]]&amp;" "&amp;row__2[[#This Row],[Year]]</f>
        <v>Greater Sudbury Hydro Inc. 2018</v>
      </c>
      <c r="B1472" t="s">
        <v>481</v>
      </c>
      <c r="C1472">
        <v>2018</v>
      </c>
      <c r="D1472" t="s">
        <v>17</v>
      </c>
      <c r="E1472" t="s">
        <v>24</v>
      </c>
      <c r="F1472">
        <v>38273.43</v>
      </c>
      <c r="G1472">
        <v>1134622.2</v>
      </c>
      <c r="H1472">
        <v>0</v>
      </c>
    </row>
    <row r="1473" spans="1:8">
      <c r="A1473" t="str">
        <f>row__2[[#This Row],[Company_Name]]&amp;" "&amp;row__2[[#This Row],[Year]]</f>
        <v>Greater Sudbury Hydro Inc. 2018</v>
      </c>
      <c r="B1473" t="s">
        <v>481</v>
      </c>
      <c r="C1473">
        <v>2018</v>
      </c>
      <c r="D1473" t="s">
        <v>8</v>
      </c>
      <c r="E1473" t="s">
        <v>26</v>
      </c>
      <c r="F1473">
        <v>3730144.82</v>
      </c>
      <c r="G1473">
        <v>137871408.96000001</v>
      </c>
      <c r="H1473">
        <v>0</v>
      </c>
    </row>
    <row r="1474" spans="1:8">
      <c r="A1474" t="str">
        <f>row__2[[#This Row],[Company_Name]]&amp;" "&amp;row__2[[#This Row],[Year]]</f>
        <v>Greater Sudbury Hydro Inc. 2018</v>
      </c>
      <c r="B1474" t="s">
        <v>481</v>
      </c>
      <c r="C1474">
        <v>2018</v>
      </c>
      <c r="D1474" t="s">
        <v>8</v>
      </c>
      <c r="E1474" t="s">
        <v>28</v>
      </c>
      <c r="F1474">
        <v>4915775.63</v>
      </c>
      <c r="G1474">
        <v>360043485.08999997</v>
      </c>
      <c r="H1474">
        <v>880526.89</v>
      </c>
    </row>
    <row r="1475" spans="1:8">
      <c r="A1475" t="str">
        <f>row__2[[#This Row],[Company_Name]]&amp;" "&amp;row__2[[#This Row],[Year]]</f>
        <v>Greater Sudbury Hydro Inc. 2018</v>
      </c>
      <c r="B1475" t="s">
        <v>481</v>
      </c>
      <c r="C1475">
        <v>2018</v>
      </c>
      <c r="D1475" t="s">
        <v>8</v>
      </c>
      <c r="E1475" t="s">
        <v>30</v>
      </c>
      <c r="F1475">
        <v>0</v>
      </c>
      <c r="G1475">
        <v>0</v>
      </c>
      <c r="H1475">
        <v>0</v>
      </c>
    </row>
    <row r="1476" spans="1:8">
      <c r="A1476" t="str">
        <f>row__2[[#This Row],[Company_Name]]&amp;" "&amp;row__2[[#This Row],[Year]]</f>
        <v>Greater Sudbury Hydro Inc. 2018</v>
      </c>
      <c r="B1476" t="s">
        <v>481</v>
      </c>
      <c r="C1476">
        <v>2018</v>
      </c>
      <c r="D1476" t="s">
        <v>8</v>
      </c>
      <c r="E1476" t="s">
        <v>32</v>
      </c>
      <c r="F1476">
        <v>13865619.1</v>
      </c>
      <c r="G1476">
        <v>375723904.17000002</v>
      </c>
      <c r="H1476">
        <v>0</v>
      </c>
    </row>
    <row r="1477" spans="1:8">
      <c r="A1477" t="str">
        <f>row__2[[#This Row],[Company_Name]]&amp;" "&amp;row__2[[#This Row],[Year]]</f>
        <v>Greater Sudbury Hydro Inc. 2018</v>
      </c>
      <c r="B1477" t="s">
        <v>481</v>
      </c>
      <c r="C1477">
        <v>2018</v>
      </c>
      <c r="D1477" t="s">
        <v>8</v>
      </c>
      <c r="E1477" t="s">
        <v>34</v>
      </c>
      <c r="F1477">
        <v>0</v>
      </c>
      <c r="G1477">
        <v>0</v>
      </c>
      <c r="H1477">
        <v>0</v>
      </c>
    </row>
    <row r="1478" spans="1:8">
      <c r="A1478" t="str">
        <f>row__2[[#This Row],[Company_Name]]&amp;" "&amp;row__2[[#This Row],[Year]]</f>
        <v>Greater Sudbury Hydro Inc. 2019</v>
      </c>
      <c r="B1478" t="s">
        <v>481</v>
      </c>
      <c r="C1478">
        <v>2019</v>
      </c>
      <c r="D1478" t="s">
        <v>17</v>
      </c>
      <c r="E1478" t="s">
        <v>18</v>
      </c>
      <c r="F1478">
        <v>0</v>
      </c>
      <c r="G1478">
        <v>0</v>
      </c>
      <c r="H1478">
        <v>0</v>
      </c>
    </row>
    <row r="1479" spans="1:8">
      <c r="A1479" t="str">
        <f>row__2[[#This Row],[Company_Name]]&amp;" "&amp;row__2[[#This Row],[Year]]</f>
        <v>Greater Sudbury Hydro Inc. 2019</v>
      </c>
      <c r="B1479" t="s">
        <v>481</v>
      </c>
      <c r="C1479">
        <v>2019</v>
      </c>
      <c r="D1479" t="s">
        <v>17</v>
      </c>
      <c r="E1479" t="s">
        <v>20</v>
      </c>
      <c r="F1479">
        <v>31231.39</v>
      </c>
      <c r="G1479">
        <v>372541.78</v>
      </c>
      <c r="H1479">
        <v>1025.32</v>
      </c>
    </row>
    <row r="1480" spans="1:8">
      <c r="A1480" t="str">
        <f>row__2[[#This Row],[Company_Name]]&amp;" "&amp;row__2[[#This Row],[Year]]</f>
        <v>Greater Sudbury Hydro Inc. 2019</v>
      </c>
      <c r="B1480" t="s">
        <v>481</v>
      </c>
      <c r="C1480">
        <v>2019</v>
      </c>
      <c r="D1480" t="s">
        <v>17</v>
      </c>
      <c r="E1480" t="s">
        <v>22</v>
      </c>
      <c r="F1480">
        <v>727050.56</v>
      </c>
      <c r="G1480">
        <v>7481251.9100000001</v>
      </c>
      <c r="H1480">
        <v>20902.349999999999</v>
      </c>
    </row>
    <row r="1481" spans="1:8">
      <c r="A1481" t="str">
        <f>row__2[[#This Row],[Company_Name]]&amp;" "&amp;row__2[[#This Row],[Year]]</f>
        <v>Greater Sudbury Hydro Inc. 2019</v>
      </c>
      <c r="B1481" t="s">
        <v>481</v>
      </c>
      <c r="C1481">
        <v>2019</v>
      </c>
      <c r="D1481" t="s">
        <v>17</v>
      </c>
      <c r="E1481" t="s">
        <v>24</v>
      </c>
      <c r="F1481">
        <v>38550.910000000003</v>
      </c>
      <c r="G1481">
        <v>1133887</v>
      </c>
      <c r="H1481">
        <v>0</v>
      </c>
    </row>
    <row r="1482" spans="1:8">
      <c r="A1482" t="str">
        <f>row__2[[#This Row],[Company_Name]]&amp;" "&amp;row__2[[#This Row],[Year]]</f>
        <v>Greater Sudbury Hydro Inc. 2019</v>
      </c>
      <c r="B1482" t="s">
        <v>481</v>
      </c>
      <c r="C1482">
        <v>2019</v>
      </c>
      <c r="D1482" t="s">
        <v>8</v>
      </c>
      <c r="E1482" t="s">
        <v>26</v>
      </c>
      <c r="F1482">
        <v>3979485.13</v>
      </c>
      <c r="G1482">
        <v>135968289.19</v>
      </c>
      <c r="H1482">
        <v>0</v>
      </c>
    </row>
    <row r="1483" spans="1:8">
      <c r="A1483" t="str">
        <f>row__2[[#This Row],[Company_Name]]&amp;" "&amp;row__2[[#This Row],[Year]]</f>
        <v>Greater Sudbury Hydro Inc. 2019</v>
      </c>
      <c r="B1483" t="s">
        <v>481</v>
      </c>
      <c r="C1483">
        <v>2019</v>
      </c>
      <c r="D1483" t="s">
        <v>8</v>
      </c>
      <c r="E1483" t="s">
        <v>28</v>
      </c>
      <c r="F1483">
        <v>5002894.8899999997</v>
      </c>
      <c r="G1483">
        <v>350908706.60000002</v>
      </c>
      <c r="H1483">
        <v>845615.36</v>
      </c>
    </row>
    <row r="1484" spans="1:8">
      <c r="A1484" t="str">
        <f>row__2[[#This Row],[Company_Name]]&amp;" "&amp;row__2[[#This Row],[Year]]</f>
        <v>Greater Sudbury Hydro Inc. 2019</v>
      </c>
      <c r="B1484" t="s">
        <v>481</v>
      </c>
      <c r="C1484">
        <v>2019</v>
      </c>
      <c r="D1484" t="s">
        <v>8</v>
      </c>
      <c r="E1484" t="s">
        <v>30</v>
      </c>
      <c r="F1484">
        <v>0</v>
      </c>
      <c r="G1484">
        <v>0</v>
      </c>
      <c r="H1484">
        <v>0</v>
      </c>
    </row>
    <row r="1485" spans="1:8">
      <c r="A1485" t="str">
        <f>row__2[[#This Row],[Company_Name]]&amp;" "&amp;row__2[[#This Row],[Year]]</f>
        <v>Greater Sudbury Hydro Inc. 2019</v>
      </c>
      <c r="B1485" t="s">
        <v>481</v>
      </c>
      <c r="C1485">
        <v>2019</v>
      </c>
      <c r="D1485" t="s">
        <v>8</v>
      </c>
      <c r="E1485" t="s">
        <v>32</v>
      </c>
      <c r="F1485">
        <v>14136089.66</v>
      </c>
      <c r="G1485">
        <v>375118358.05000001</v>
      </c>
      <c r="H1485">
        <v>0</v>
      </c>
    </row>
    <row r="1486" spans="1:8">
      <c r="A1486" t="str">
        <f>row__2[[#This Row],[Company_Name]]&amp;" "&amp;row__2[[#This Row],[Year]]</f>
        <v>Greater Sudbury Hydro Inc. 2019</v>
      </c>
      <c r="B1486" t="s">
        <v>481</v>
      </c>
      <c r="C1486">
        <v>2019</v>
      </c>
      <c r="D1486" t="s">
        <v>8</v>
      </c>
      <c r="E1486" t="s">
        <v>34</v>
      </c>
      <c r="F1486">
        <v>0</v>
      </c>
      <c r="G1486">
        <v>0</v>
      </c>
      <c r="H1486">
        <v>0</v>
      </c>
    </row>
    <row r="1487" spans="1:8">
      <c r="A1487" t="str">
        <f>row__2[[#This Row],[Company_Name]]&amp;" "&amp;row__2[[#This Row],[Year]]</f>
        <v>Greater Sudbury Hydro Inc. 2020</v>
      </c>
      <c r="B1487" t="s">
        <v>481</v>
      </c>
      <c r="C1487">
        <v>2020</v>
      </c>
      <c r="D1487" t="s">
        <v>17</v>
      </c>
      <c r="E1487" t="s">
        <v>18</v>
      </c>
      <c r="F1487">
        <v>0</v>
      </c>
      <c r="G1487">
        <v>0</v>
      </c>
      <c r="H1487">
        <v>0</v>
      </c>
    </row>
    <row r="1488" spans="1:8">
      <c r="A1488" t="str">
        <f>row__2[[#This Row],[Company_Name]]&amp;" "&amp;row__2[[#This Row],[Year]]</f>
        <v>Greater Sudbury Hydro Inc. 2020</v>
      </c>
      <c r="B1488" t="s">
        <v>481</v>
      </c>
      <c r="C1488">
        <v>2020</v>
      </c>
      <c r="D1488" t="s">
        <v>17</v>
      </c>
      <c r="E1488" t="s">
        <v>20</v>
      </c>
      <c r="F1488">
        <v>34665.07</v>
      </c>
      <c r="G1488">
        <v>363254.6</v>
      </c>
      <c r="H1488">
        <v>998.48</v>
      </c>
    </row>
    <row r="1489" spans="1:8">
      <c r="A1489" t="str">
        <f>row__2[[#This Row],[Company_Name]]&amp;" "&amp;row__2[[#This Row],[Year]]</f>
        <v>Greater Sudbury Hydro Inc. 2020</v>
      </c>
      <c r="B1489" t="s">
        <v>481</v>
      </c>
      <c r="C1489">
        <v>2020</v>
      </c>
      <c r="D1489" t="s">
        <v>17</v>
      </c>
      <c r="E1489" t="s">
        <v>22</v>
      </c>
      <c r="F1489">
        <v>720284.21</v>
      </c>
      <c r="G1489">
        <v>6391575.9500000002</v>
      </c>
      <c r="H1489">
        <v>18315.38</v>
      </c>
    </row>
    <row r="1490" spans="1:8">
      <c r="A1490" t="str">
        <f>row__2[[#This Row],[Company_Name]]&amp;" "&amp;row__2[[#This Row],[Year]]</f>
        <v>Greater Sudbury Hydro Inc. 2020</v>
      </c>
      <c r="B1490" t="s">
        <v>481</v>
      </c>
      <c r="C1490">
        <v>2020</v>
      </c>
      <c r="D1490" t="s">
        <v>17</v>
      </c>
      <c r="E1490" t="s">
        <v>24</v>
      </c>
      <c r="F1490">
        <v>38002.300000000003</v>
      </c>
      <c r="G1490">
        <v>1032903</v>
      </c>
      <c r="H1490">
        <v>0</v>
      </c>
    </row>
    <row r="1491" spans="1:8">
      <c r="A1491" t="str">
        <f>row__2[[#This Row],[Company_Name]]&amp;" "&amp;row__2[[#This Row],[Year]]</f>
        <v>Greater Sudbury Hydro Inc. 2020</v>
      </c>
      <c r="B1491" t="s">
        <v>481</v>
      </c>
      <c r="C1491">
        <v>2020</v>
      </c>
      <c r="D1491" t="s">
        <v>8</v>
      </c>
      <c r="E1491" t="s">
        <v>26</v>
      </c>
      <c r="F1491">
        <v>3815027.12</v>
      </c>
      <c r="G1491">
        <v>128297208.87</v>
      </c>
      <c r="H1491">
        <v>0</v>
      </c>
    </row>
    <row r="1492" spans="1:8">
      <c r="A1492" t="str">
        <f>row__2[[#This Row],[Company_Name]]&amp;" "&amp;row__2[[#This Row],[Year]]</f>
        <v>Greater Sudbury Hydro Inc. 2020</v>
      </c>
      <c r="B1492" t="s">
        <v>481</v>
      </c>
      <c r="C1492">
        <v>2020</v>
      </c>
      <c r="D1492" t="s">
        <v>8</v>
      </c>
      <c r="E1492" t="s">
        <v>28</v>
      </c>
      <c r="F1492">
        <v>4542934.7300000004</v>
      </c>
      <c r="G1492">
        <v>319950237.29000002</v>
      </c>
      <c r="H1492">
        <v>774313.29</v>
      </c>
    </row>
    <row r="1493" spans="1:8">
      <c r="A1493" t="str">
        <f>row__2[[#This Row],[Company_Name]]&amp;" "&amp;row__2[[#This Row],[Year]]</f>
        <v>Greater Sudbury Hydro Inc. 2020</v>
      </c>
      <c r="B1493" t="s">
        <v>481</v>
      </c>
      <c r="C1493">
        <v>2020</v>
      </c>
      <c r="D1493" t="s">
        <v>8</v>
      </c>
      <c r="E1493" t="s">
        <v>30</v>
      </c>
      <c r="F1493">
        <v>0</v>
      </c>
      <c r="G1493">
        <v>0</v>
      </c>
      <c r="H1493">
        <v>0</v>
      </c>
    </row>
    <row r="1494" spans="1:8">
      <c r="A1494" t="str">
        <f>row__2[[#This Row],[Company_Name]]&amp;" "&amp;row__2[[#This Row],[Year]]</f>
        <v>Greater Sudbury Hydro Inc. 2020</v>
      </c>
      <c r="B1494" t="s">
        <v>481</v>
      </c>
      <c r="C1494">
        <v>2020</v>
      </c>
      <c r="D1494" t="s">
        <v>8</v>
      </c>
      <c r="E1494" t="s">
        <v>32</v>
      </c>
      <c r="F1494">
        <v>14773759.699999999</v>
      </c>
      <c r="G1494">
        <v>381949545.73000002</v>
      </c>
      <c r="H1494">
        <v>0</v>
      </c>
    </row>
    <row r="1495" spans="1:8">
      <c r="A1495" t="str">
        <f>row__2[[#This Row],[Company_Name]]&amp;" "&amp;row__2[[#This Row],[Year]]</f>
        <v>Greater Sudbury Hydro Inc. 2020</v>
      </c>
      <c r="B1495" t="s">
        <v>481</v>
      </c>
      <c r="C1495">
        <v>2020</v>
      </c>
      <c r="D1495" t="s">
        <v>8</v>
      </c>
      <c r="E1495" t="s">
        <v>34</v>
      </c>
      <c r="F1495">
        <v>0</v>
      </c>
      <c r="G1495">
        <v>0</v>
      </c>
      <c r="H1495">
        <v>0</v>
      </c>
    </row>
    <row r="1496" spans="1:8">
      <c r="A1496" t="str">
        <f>row__2[[#This Row],[Company_Name]]&amp;" "&amp;row__2[[#This Row],[Year]]</f>
        <v>Greater Sudbury Hydro Inc. 2021</v>
      </c>
      <c r="B1496" t="s">
        <v>481</v>
      </c>
      <c r="C1496">
        <v>2021</v>
      </c>
      <c r="D1496" t="s">
        <v>17</v>
      </c>
      <c r="E1496" t="s">
        <v>18</v>
      </c>
      <c r="F1496">
        <v>0</v>
      </c>
      <c r="G1496">
        <v>0</v>
      </c>
      <c r="H1496">
        <v>0</v>
      </c>
    </row>
    <row r="1497" spans="1:8">
      <c r="A1497" t="str">
        <f>row__2[[#This Row],[Company_Name]]&amp;" "&amp;row__2[[#This Row],[Year]]</f>
        <v>Greater Sudbury Hydro Inc. 2021</v>
      </c>
      <c r="B1497" t="s">
        <v>481</v>
      </c>
      <c r="C1497">
        <v>2021</v>
      </c>
      <c r="D1497" t="s">
        <v>17</v>
      </c>
      <c r="E1497" t="s">
        <v>20</v>
      </c>
      <c r="F1497">
        <v>34065.129999999997</v>
      </c>
      <c r="G1497">
        <v>360331.91</v>
      </c>
      <c r="H1497">
        <v>967.29</v>
      </c>
    </row>
    <row r="1498" spans="1:8">
      <c r="A1498" t="str">
        <f>row__2[[#This Row],[Company_Name]]&amp;" "&amp;row__2[[#This Row],[Year]]</f>
        <v>Greater Sudbury Hydro Inc. 2021</v>
      </c>
      <c r="B1498" t="s">
        <v>481</v>
      </c>
      <c r="C1498">
        <v>2021</v>
      </c>
      <c r="D1498" t="s">
        <v>17</v>
      </c>
      <c r="E1498" t="s">
        <v>22</v>
      </c>
      <c r="F1498">
        <v>669390.62</v>
      </c>
      <c r="G1498">
        <v>3586468.23</v>
      </c>
      <c r="H1498">
        <v>10103.25</v>
      </c>
    </row>
    <row r="1499" spans="1:8">
      <c r="A1499" t="str">
        <f>row__2[[#This Row],[Company_Name]]&amp;" "&amp;row__2[[#This Row],[Year]]</f>
        <v>Greater Sudbury Hydro Inc. 2021</v>
      </c>
      <c r="B1499" t="s">
        <v>481</v>
      </c>
      <c r="C1499">
        <v>2021</v>
      </c>
      <c r="D1499" t="s">
        <v>17</v>
      </c>
      <c r="E1499" t="s">
        <v>24</v>
      </c>
      <c r="F1499">
        <v>37807.660000000003</v>
      </c>
      <c r="G1499">
        <v>987840</v>
      </c>
      <c r="H1499">
        <v>0</v>
      </c>
    </row>
    <row r="1500" spans="1:8">
      <c r="A1500" t="str">
        <f>row__2[[#This Row],[Company_Name]]&amp;" "&amp;row__2[[#This Row],[Year]]</f>
        <v>Greater Sudbury Hydro Inc. 2021</v>
      </c>
      <c r="B1500" t="s">
        <v>481</v>
      </c>
      <c r="C1500">
        <v>2021</v>
      </c>
      <c r="D1500" t="s">
        <v>8</v>
      </c>
      <c r="E1500" t="s">
        <v>26</v>
      </c>
      <c r="F1500">
        <v>3912080.79</v>
      </c>
      <c r="G1500">
        <v>127942203.64</v>
      </c>
      <c r="H1500">
        <v>0</v>
      </c>
    </row>
    <row r="1501" spans="1:8">
      <c r="A1501" t="str">
        <f>row__2[[#This Row],[Company_Name]]&amp;" "&amp;row__2[[#This Row],[Year]]</f>
        <v>Greater Sudbury Hydro Inc. 2021</v>
      </c>
      <c r="B1501" t="s">
        <v>481</v>
      </c>
      <c r="C1501">
        <v>2021</v>
      </c>
      <c r="D1501" t="s">
        <v>8</v>
      </c>
      <c r="E1501" t="s">
        <v>28</v>
      </c>
      <c r="F1501">
        <v>4562659.99</v>
      </c>
      <c r="G1501">
        <v>317054998.02999997</v>
      </c>
      <c r="H1501">
        <v>776217.71</v>
      </c>
    </row>
    <row r="1502" spans="1:8">
      <c r="A1502" t="str">
        <f>row__2[[#This Row],[Company_Name]]&amp;" "&amp;row__2[[#This Row],[Year]]</f>
        <v>Greater Sudbury Hydro Inc. 2021</v>
      </c>
      <c r="B1502" t="s">
        <v>481</v>
      </c>
      <c r="C1502">
        <v>2021</v>
      </c>
      <c r="D1502" t="s">
        <v>8</v>
      </c>
      <c r="E1502" t="s">
        <v>30</v>
      </c>
      <c r="F1502">
        <v>0</v>
      </c>
      <c r="G1502">
        <v>0</v>
      </c>
      <c r="H1502">
        <v>0</v>
      </c>
    </row>
    <row r="1503" spans="1:8">
      <c r="A1503" t="str">
        <f>row__2[[#This Row],[Company_Name]]&amp;" "&amp;row__2[[#This Row],[Year]]</f>
        <v>Greater Sudbury Hydro Inc. 2021</v>
      </c>
      <c r="B1503" t="s">
        <v>481</v>
      </c>
      <c r="C1503">
        <v>2021</v>
      </c>
      <c r="D1503" t="s">
        <v>8</v>
      </c>
      <c r="E1503" t="s">
        <v>32</v>
      </c>
      <c r="F1503">
        <v>15393669.880000001</v>
      </c>
      <c r="G1503">
        <v>374569366.70999998</v>
      </c>
      <c r="H1503">
        <v>0</v>
      </c>
    </row>
    <row r="1504" spans="1:8">
      <c r="A1504" t="str">
        <f>row__2[[#This Row],[Company_Name]]&amp;" "&amp;row__2[[#This Row],[Year]]</f>
        <v>Greater Sudbury Hydro Inc. 2021</v>
      </c>
      <c r="B1504" t="s">
        <v>481</v>
      </c>
      <c r="C1504">
        <v>2021</v>
      </c>
      <c r="D1504" t="s">
        <v>8</v>
      </c>
      <c r="E1504" t="s">
        <v>34</v>
      </c>
      <c r="F1504">
        <v>0</v>
      </c>
      <c r="G1504">
        <v>0</v>
      </c>
      <c r="H1504">
        <v>0</v>
      </c>
    </row>
    <row r="1505" spans="1:8">
      <c r="A1505" t="str">
        <f>row__2[[#This Row],[Company_Name]]&amp;" "&amp;row__2[[#This Row],[Year]]</f>
        <v>Greater Sudbury Hydro Inc. 2022</v>
      </c>
      <c r="B1505" t="s">
        <v>481</v>
      </c>
      <c r="C1505">
        <v>2022</v>
      </c>
      <c r="D1505" t="s">
        <v>17</v>
      </c>
      <c r="E1505" t="s">
        <v>18</v>
      </c>
      <c r="F1505">
        <v>0</v>
      </c>
      <c r="G1505">
        <v>0</v>
      </c>
      <c r="H1505">
        <v>0</v>
      </c>
    </row>
    <row r="1506" spans="1:8">
      <c r="A1506" t="str">
        <f>row__2[[#This Row],[Company_Name]]&amp;" "&amp;row__2[[#This Row],[Year]]</f>
        <v>Greater Sudbury Hydro Inc. 2022</v>
      </c>
      <c r="B1506" t="s">
        <v>481</v>
      </c>
      <c r="C1506">
        <v>2022</v>
      </c>
      <c r="D1506" t="s">
        <v>17</v>
      </c>
      <c r="E1506" t="s">
        <v>20</v>
      </c>
      <c r="F1506">
        <v>37582.089999999997</v>
      </c>
      <c r="G1506">
        <v>348723.78</v>
      </c>
      <c r="H1506">
        <v>960.91</v>
      </c>
    </row>
    <row r="1507" spans="1:8">
      <c r="A1507" t="str">
        <f>row__2[[#This Row],[Company_Name]]&amp;" "&amp;row__2[[#This Row],[Year]]</f>
        <v>Greater Sudbury Hydro Inc. 2022</v>
      </c>
      <c r="B1507" t="s">
        <v>481</v>
      </c>
      <c r="C1507">
        <v>2022</v>
      </c>
      <c r="D1507" t="s">
        <v>17</v>
      </c>
      <c r="E1507" t="s">
        <v>22</v>
      </c>
      <c r="F1507">
        <v>624067.97</v>
      </c>
      <c r="G1507">
        <v>3599100.4</v>
      </c>
      <c r="H1507">
        <v>10056.86</v>
      </c>
    </row>
    <row r="1508" spans="1:8">
      <c r="A1508" t="str">
        <f>row__2[[#This Row],[Company_Name]]&amp;" "&amp;row__2[[#This Row],[Year]]</f>
        <v>Greater Sudbury Hydro Inc. 2022</v>
      </c>
      <c r="B1508" t="s">
        <v>481</v>
      </c>
      <c r="C1508">
        <v>2022</v>
      </c>
      <c r="D1508" t="s">
        <v>17</v>
      </c>
      <c r="E1508" t="s">
        <v>24</v>
      </c>
      <c r="F1508">
        <v>37735.870000000003</v>
      </c>
      <c r="G1508">
        <v>947504</v>
      </c>
      <c r="H1508">
        <v>0</v>
      </c>
    </row>
    <row r="1509" spans="1:8">
      <c r="A1509" t="str">
        <f>row__2[[#This Row],[Company_Name]]&amp;" "&amp;row__2[[#This Row],[Year]]</f>
        <v>Greater Sudbury Hydro Inc. 2022</v>
      </c>
      <c r="B1509" t="s">
        <v>481</v>
      </c>
      <c r="C1509">
        <v>2022</v>
      </c>
      <c r="D1509" t="s">
        <v>8</v>
      </c>
      <c r="E1509" t="s">
        <v>26</v>
      </c>
      <c r="F1509">
        <v>4109884.32</v>
      </c>
      <c r="G1509">
        <v>133108083.86</v>
      </c>
      <c r="H1509">
        <v>0</v>
      </c>
    </row>
    <row r="1510" spans="1:8">
      <c r="A1510" t="str">
        <f>row__2[[#This Row],[Company_Name]]&amp;" "&amp;row__2[[#This Row],[Year]]</f>
        <v>Greater Sudbury Hydro Inc. 2022</v>
      </c>
      <c r="B1510" t="s">
        <v>481</v>
      </c>
      <c r="C1510">
        <v>2022</v>
      </c>
      <c r="D1510" t="s">
        <v>8</v>
      </c>
      <c r="E1510" t="s">
        <v>28</v>
      </c>
      <c r="F1510">
        <v>4989819.33</v>
      </c>
      <c r="G1510">
        <v>331557844.47000003</v>
      </c>
      <c r="H1510">
        <v>789668.43</v>
      </c>
    </row>
    <row r="1511" spans="1:8">
      <c r="A1511" t="str">
        <f>row__2[[#This Row],[Company_Name]]&amp;" "&amp;row__2[[#This Row],[Year]]</f>
        <v>Greater Sudbury Hydro Inc. 2022</v>
      </c>
      <c r="B1511" t="s">
        <v>481</v>
      </c>
      <c r="C1511">
        <v>2022</v>
      </c>
      <c r="D1511" t="s">
        <v>8</v>
      </c>
      <c r="E1511" t="s">
        <v>30</v>
      </c>
      <c r="F1511">
        <v>0</v>
      </c>
      <c r="G1511">
        <v>0</v>
      </c>
      <c r="H1511">
        <v>0</v>
      </c>
    </row>
    <row r="1512" spans="1:8">
      <c r="A1512" t="str">
        <f>row__2[[#This Row],[Company_Name]]&amp;" "&amp;row__2[[#This Row],[Year]]</f>
        <v>Greater Sudbury Hydro Inc. 2022</v>
      </c>
      <c r="B1512" t="s">
        <v>481</v>
      </c>
      <c r="C1512">
        <v>2022</v>
      </c>
      <c r="D1512" t="s">
        <v>8</v>
      </c>
      <c r="E1512" t="s">
        <v>32</v>
      </c>
      <c r="F1512">
        <v>15875759.98</v>
      </c>
      <c r="G1512">
        <v>380769008.25</v>
      </c>
      <c r="H1512">
        <v>0</v>
      </c>
    </row>
    <row r="1513" spans="1:8">
      <c r="A1513" t="str">
        <f>row__2[[#This Row],[Company_Name]]&amp;" "&amp;row__2[[#This Row],[Year]]</f>
        <v>Greater Sudbury Hydro Inc. 2022</v>
      </c>
      <c r="B1513" t="s">
        <v>481</v>
      </c>
      <c r="C1513">
        <v>2022</v>
      </c>
      <c r="D1513" t="s">
        <v>8</v>
      </c>
      <c r="E1513" t="s">
        <v>34</v>
      </c>
      <c r="F1513">
        <v>0</v>
      </c>
      <c r="G1513">
        <v>0</v>
      </c>
      <c r="H1513">
        <v>0</v>
      </c>
    </row>
    <row r="1514" spans="1:8">
      <c r="A1514" t="str">
        <f>row__2[[#This Row],[Company_Name]]&amp;" "&amp;row__2[[#This Row],[Year]]</f>
        <v>Grimsby Power Incorporated 2015</v>
      </c>
      <c r="B1514" t="s">
        <v>482</v>
      </c>
      <c r="C1514">
        <v>2015</v>
      </c>
      <c r="D1514" t="s">
        <v>17</v>
      </c>
      <c r="E1514" t="s">
        <v>18</v>
      </c>
      <c r="F1514">
        <v>0</v>
      </c>
      <c r="G1514">
        <v>0</v>
      </c>
      <c r="H1514">
        <v>0</v>
      </c>
    </row>
    <row r="1515" spans="1:8">
      <c r="A1515" t="str">
        <f>row__2[[#This Row],[Company_Name]]&amp;" "&amp;row__2[[#This Row],[Year]]</f>
        <v>Grimsby Power Incorporated 2015</v>
      </c>
      <c r="B1515" t="s">
        <v>482</v>
      </c>
      <c r="C1515">
        <v>2015</v>
      </c>
      <c r="D1515" t="s">
        <v>17</v>
      </c>
      <c r="E1515" t="s">
        <v>20</v>
      </c>
      <c r="F1515">
        <v>0</v>
      </c>
      <c r="G1515">
        <v>0</v>
      </c>
      <c r="H1515">
        <v>0</v>
      </c>
    </row>
    <row r="1516" spans="1:8">
      <c r="A1516" t="str">
        <f>row__2[[#This Row],[Company_Name]]&amp;" "&amp;row__2[[#This Row],[Year]]</f>
        <v>Grimsby Power Incorporated 2015</v>
      </c>
      <c r="B1516" t="s">
        <v>482</v>
      </c>
      <c r="C1516">
        <v>2015</v>
      </c>
      <c r="D1516" t="s">
        <v>17</v>
      </c>
      <c r="E1516" t="s">
        <v>22</v>
      </c>
      <c r="F1516">
        <v>77844.23</v>
      </c>
      <c r="G1516">
        <v>718341.39</v>
      </c>
      <c r="H1516">
        <v>1989.88</v>
      </c>
    </row>
    <row r="1517" spans="1:8">
      <c r="A1517" t="str">
        <f>row__2[[#This Row],[Company_Name]]&amp;" "&amp;row__2[[#This Row],[Year]]</f>
        <v>Grimsby Power Incorporated 2015</v>
      </c>
      <c r="B1517" t="s">
        <v>482</v>
      </c>
      <c r="C1517">
        <v>2015</v>
      </c>
      <c r="D1517" t="s">
        <v>17</v>
      </c>
      <c r="E1517" t="s">
        <v>24</v>
      </c>
      <c r="F1517">
        <v>19893.689999999999</v>
      </c>
      <c r="G1517">
        <v>365406.04</v>
      </c>
      <c r="H1517">
        <v>0</v>
      </c>
    </row>
    <row r="1518" spans="1:8">
      <c r="A1518" t="str">
        <f>row__2[[#This Row],[Company_Name]]&amp;" "&amp;row__2[[#This Row],[Year]]</f>
        <v>Grimsby Power Incorporated 2015</v>
      </c>
      <c r="B1518" t="s">
        <v>482</v>
      </c>
      <c r="C1518">
        <v>2015</v>
      </c>
      <c r="D1518" t="s">
        <v>8</v>
      </c>
      <c r="E1518" t="s">
        <v>26</v>
      </c>
      <c r="F1518">
        <v>506739.74</v>
      </c>
      <c r="G1518">
        <v>19224957.609999999</v>
      </c>
      <c r="H1518">
        <v>0</v>
      </c>
    </row>
    <row r="1519" spans="1:8">
      <c r="A1519" t="str">
        <f>row__2[[#This Row],[Company_Name]]&amp;" "&amp;row__2[[#This Row],[Year]]</f>
        <v>Grimsby Power Incorporated 2015</v>
      </c>
      <c r="B1519" t="s">
        <v>482</v>
      </c>
      <c r="C1519">
        <v>2015</v>
      </c>
      <c r="D1519" t="s">
        <v>8</v>
      </c>
      <c r="E1519" t="s">
        <v>28</v>
      </c>
      <c r="F1519">
        <v>488134.85</v>
      </c>
      <c r="G1519">
        <v>62576607.270000003</v>
      </c>
      <c r="H1519">
        <v>177968.44</v>
      </c>
    </row>
    <row r="1520" spans="1:8">
      <c r="A1520" t="str">
        <f>row__2[[#This Row],[Company_Name]]&amp;" "&amp;row__2[[#This Row],[Year]]</f>
        <v>Grimsby Power Incorporated 2015</v>
      </c>
      <c r="B1520" t="s">
        <v>482</v>
      </c>
      <c r="C1520">
        <v>2015</v>
      </c>
      <c r="D1520" t="s">
        <v>8</v>
      </c>
      <c r="E1520" t="s">
        <v>30</v>
      </c>
      <c r="F1520">
        <v>0</v>
      </c>
      <c r="G1520">
        <v>0</v>
      </c>
      <c r="H1520">
        <v>0</v>
      </c>
    </row>
    <row r="1521" spans="1:8">
      <c r="A1521" t="str">
        <f>row__2[[#This Row],[Company_Name]]&amp;" "&amp;row__2[[#This Row],[Year]]</f>
        <v>Grimsby Power Incorporated 2015</v>
      </c>
      <c r="B1521" t="s">
        <v>482</v>
      </c>
      <c r="C1521">
        <v>2015</v>
      </c>
      <c r="D1521" t="s">
        <v>8</v>
      </c>
      <c r="E1521" t="s">
        <v>32</v>
      </c>
      <c r="F1521">
        <v>3052544.4</v>
      </c>
      <c r="G1521">
        <v>93153598.810000002</v>
      </c>
      <c r="H1521">
        <v>0</v>
      </c>
    </row>
    <row r="1522" spans="1:8">
      <c r="A1522" t="str">
        <f>row__2[[#This Row],[Company_Name]]&amp;" "&amp;row__2[[#This Row],[Year]]</f>
        <v>Grimsby Power Incorporated 2015</v>
      </c>
      <c r="B1522" t="s">
        <v>482</v>
      </c>
      <c r="C1522">
        <v>2015</v>
      </c>
      <c r="D1522" t="s">
        <v>8</v>
      </c>
      <c r="E1522" t="s">
        <v>34</v>
      </c>
      <c r="F1522">
        <v>0</v>
      </c>
      <c r="G1522">
        <v>0</v>
      </c>
      <c r="H1522">
        <v>0</v>
      </c>
    </row>
    <row r="1523" spans="1:8">
      <c r="A1523" t="str">
        <f>row__2[[#This Row],[Company_Name]]&amp;" "&amp;row__2[[#This Row],[Year]]</f>
        <v>Grimsby Power Incorporated 2016</v>
      </c>
      <c r="B1523" t="s">
        <v>482</v>
      </c>
      <c r="C1523">
        <v>2016</v>
      </c>
      <c r="D1523" t="s">
        <v>17</v>
      </c>
      <c r="E1523" t="s">
        <v>18</v>
      </c>
      <c r="F1523">
        <v>132874.26</v>
      </c>
      <c r="G1523">
        <v>0</v>
      </c>
      <c r="H1523">
        <v>37002.449999999997</v>
      </c>
    </row>
    <row r="1524" spans="1:8">
      <c r="A1524" t="str">
        <f>row__2[[#This Row],[Company_Name]]&amp;" "&amp;row__2[[#This Row],[Year]]</f>
        <v>Grimsby Power Incorporated 2016</v>
      </c>
      <c r="B1524" t="s">
        <v>482</v>
      </c>
      <c r="C1524">
        <v>2016</v>
      </c>
      <c r="D1524" t="s">
        <v>17</v>
      </c>
      <c r="E1524" t="s">
        <v>20</v>
      </c>
      <c r="F1524">
        <v>0</v>
      </c>
      <c r="G1524">
        <v>0</v>
      </c>
      <c r="H1524">
        <v>0</v>
      </c>
    </row>
    <row r="1525" spans="1:8">
      <c r="A1525" t="str">
        <f>row__2[[#This Row],[Company_Name]]&amp;" "&amp;row__2[[#This Row],[Year]]</f>
        <v>Grimsby Power Incorporated 2016</v>
      </c>
      <c r="B1525" t="s">
        <v>482</v>
      </c>
      <c r="C1525">
        <v>2016</v>
      </c>
      <c r="D1525" t="s">
        <v>17</v>
      </c>
      <c r="E1525" t="s">
        <v>22</v>
      </c>
      <c r="F1525">
        <v>79549.16</v>
      </c>
      <c r="G1525">
        <v>719486.7</v>
      </c>
      <c r="H1525">
        <v>1986.96</v>
      </c>
    </row>
    <row r="1526" spans="1:8">
      <c r="A1526" t="str">
        <f>row__2[[#This Row],[Company_Name]]&amp;" "&amp;row__2[[#This Row],[Year]]</f>
        <v>Grimsby Power Incorporated 2016</v>
      </c>
      <c r="B1526" t="s">
        <v>482</v>
      </c>
      <c r="C1526">
        <v>2016</v>
      </c>
      <c r="D1526" t="s">
        <v>17</v>
      </c>
      <c r="E1526" t="s">
        <v>24</v>
      </c>
      <c r="F1526">
        <v>22001.46</v>
      </c>
      <c r="G1526">
        <v>344840.44</v>
      </c>
      <c r="H1526">
        <v>0</v>
      </c>
    </row>
    <row r="1527" spans="1:8">
      <c r="A1527" t="str">
        <f>row__2[[#This Row],[Company_Name]]&amp;" "&amp;row__2[[#This Row],[Year]]</f>
        <v>Grimsby Power Incorporated 2016</v>
      </c>
      <c r="B1527" t="s">
        <v>482</v>
      </c>
      <c r="C1527">
        <v>2016</v>
      </c>
      <c r="D1527" t="s">
        <v>8</v>
      </c>
      <c r="E1527" t="s">
        <v>26</v>
      </c>
      <c r="F1527">
        <v>524025.05</v>
      </c>
      <c r="G1527">
        <v>18979203.07</v>
      </c>
      <c r="H1527">
        <v>0</v>
      </c>
    </row>
    <row r="1528" spans="1:8">
      <c r="A1528" t="str">
        <f>row__2[[#This Row],[Company_Name]]&amp;" "&amp;row__2[[#This Row],[Year]]</f>
        <v>Grimsby Power Incorporated 2016</v>
      </c>
      <c r="B1528" t="s">
        <v>482</v>
      </c>
      <c r="C1528">
        <v>2016</v>
      </c>
      <c r="D1528" t="s">
        <v>8</v>
      </c>
      <c r="E1528" t="s">
        <v>28</v>
      </c>
      <c r="F1528">
        <v>614121.69999999995</v>
      </c>
      <c r="G1528">
        <v>65267801.049999997</v>
      </c>
      <c r="H1528">
        <v>181813.85</v>
      </c>
    </row>
    <row r="1529" spans="1:8">
      <c r="A1529" t="str">
        <f>row__2[[#This Row],[Company_Name]]&amp;" "&amp;row__2[[#This Row],[Year]]</f>
        <v>Grimsby Power Incorporated 2016</v>
      </c>
      <c r="B1529" t="s">
        <v>482</v>
      </c>
      <c r="C1529">
        <v>2016</v>
      </c>
      <c r="D1529" t="s">
        <v>8</v>
      </c>
      <c r="E1529" t="s">
        <v>30</v>
      </c>
      <c r="F1529">
        <v>0</v>
      </c>
      <c r="G1529">
        <v>0</v>
      </c>
      <c r="H1529">
        <v>0</v>
      </c>
    </row>
    <row r="1530" spans="1:8">
      <c r="A1530" t="str">
        <f>row__2[[#This Row],[Company_Name]]&amp;" "&amp;row__2[[#This Row],[Year]]</f>
        <v>Grimsby Power Incorporated 2016</v>
      </c>
      <c r="B1530" t="s">
        <v>482</v>
      </c>
      <c r="C1530">
        <v>2016</v>
      </c>
      <c r="D1530" t="s">
        <v>8</v>
      </c>
      <c r="E1530" t="s">
        <v>32</v>
      </c>
      <c r="F1530">
        <v>3197935.1</v>
      </c>
      <c r="G1530">
        <v>95863366.359999999</v>
      </c>
      <c r="H1530">
        <v>0</v>
      </c>
    </row>
    <row r="1531" spans="1:8">
      <c r="A1531" t="str">
        <f>row__2[[#This Row],[Company_Name]]&amp;" "&amp;row__2[[#This Row],[Year]]</f>
        <v>Grimsby Power Incorporated 2016</v>
      </c>
      <c r="B1531" t="s">
        <v>482</v>
      </c>
      <c r="C1531">
        <v>2016</v>
      </c>
      <c r="D1531" t="s">
        <v>8</v>
      </c>
      <c r="E1531" t="s">
        <v>34</v>
      </c>
      <c r="F1531">
        <v>0</v>
      </c>
      <c r="G1531">
        <v>0</v>
      </c>
      <c r="H1531">
        <v>0</v>
      </c>
    </row>
    <row r="1532" spans="1:8">
      <c r="A1532" t="str">
        <f>row__2[[#This Row],[Company_Name]]&amp;" "&amp;row__2[[#This Row],[Year]]</f>
        <v>Grimsby Power Incorporated 2017</v>
      </c>
      <c r="B1532" t="s">
        <v>482</v>
      </c>
      <c r="C1532">
        <v>2017</v>
      </c>
      <c r="D1532" t="s">
        <v>17</v>
      </c>
      <c r="E1532" t="s">
        <v>18</v>
      </c>
      <c r="F1532">
        <v>383971.82</v>
      </c>
      <c r="G1532">
        <v>29983391.129999999</v>
      </c>
      <c r="H1532">
        <v>115728.52</v>
      </c>
    </row>
    <row r="1533" spans="1:8">
      <c r="A1533" t="str">
        <f>row__2[[#This Row],[Company_Name]]&amp;" "&amp;row__2[[#This Row],[Year]]</f>
        <v>Grimsby Power Incorporated 2017</v>
      </c>
      <c r="B1533" t="s">
        <v>482</v>
      </c>
      <c r="C1533">
        <v>2017</v>
      </c>
      <c r="D1533" t="s">
        <v>17</v>
      </c>
      <c r="E1533" t="s">
        <v>20</v>
      </c>
      <c r="F1533">
        <v>0</v>
      </c>
      <c r="G1533">
        <v>0</v>
      </c>
      <c r="H1533">
        <v>0</v>
      </c>
    </row>
    <row r="1534" spans="1:8">
      <c r="A1534" t="str">
        <f>row__2[[#This Row],[Company_Name]]&amp;" "&amp;row__2[[#This Row],[Year]]</f>
        <v>Grimsby Power Incorporated 2017</v>
      </c>
      <c r="B1534" t="s">
        <v>482</v>
      </c>
      <c r="C1534">
        <v>2017</v>
      </c>
      <c r="D1534" t="s">
        <v>17</v>
      </c>
      <c r="E1534" t="s">
        <v>22</v>
      </c>
      <c r="F1534">
        <v>84218.31</v>
      </c>
      <c r="G1534">
        <v>674635.92</v>
      </c>
      <c r="H1534">
        <v>1999.69</v>
      </c>
    </row>
    <row r="1535" spans="1:8">
      <c r="A1535" t="str">
        <f>row__2[[#This Row],[Company_Name]]&amp;" "&amp;row__2[[#This Row],[Year]]</f>
        <v>Grimsby Power Incorporated 2017</v>
      </c>
      <c r="B1535" t="s">
        <v>482</v>
      </c>
      <c r="C1535">
        <v>2017</v>
      </c>
      <c r="D1535" t="s">
        <v>17</v>
      </c>
      <c r="E1535" t="s">
        <v>24</v>
      </c>
      <c r="F1535">
        <v>33041.1</v>
      </c>
      <c r="G1535">
        <v>387045.96</v>
      </c>
      <c r="H1535">
        <v>0</v>
      </c>
    </row>
    <row r="1536" spans="1:8">
      <c r="A1536" t="str">
        <f>row__2[[#This Row],[Company_Name]]&amp;" "&amp;row__2[[#This Row],[Year]]</f>
        <v>Grimsby Power Incorporated 2017</v>
      </c>
      <c r="B1536" t="s">
        <v>482</v>
      </c>
      <c r="C1536">
        <v>2017</v>
      </c>
      <c r="D1536" t="s">
        <v>8</v>
      </c>
      <c r="E1536" t="s">
        <v>26</v>
      </c>
      <c r="F1536">
        <v>589369.80000000005</v>
      </c>
      <c r="G1536">
        <v>18815505.559999999</v>
      </c>
      <c r="H1536">
        <v>0</v>
      </c>
    </row>
    <row r="1537" spans="1:8">
      <c r="A1537" t="str">
        <f>row__2[[#This Row],[Company_Name]]&amp;" "&amp;row__2[[#This Row],[Year]]</f>
        <v>Grimsby Power Incorporated 2017</v>
      </c>
      <c r="B1537" t="s">
        <v>482</v>
      </c>
      <c r="C1537">
        <v>2017</v>
      </c>
      <c r="D1537" t="s">
        <v>8</v>
      </c>
      <c r="E1537" t="s">
        <v>28</v>
      </c>
      <c r="F1537">
        <v>803676</v>
      </c>
      <c r="G1537">
        <v>63769437.990000002</v>
      </c>
      <c r="H1537">
        <v>179135.9</v>
      </c>
    </row>
    <row r="1538" spans="1:8">
      <c r="A1538" t="str">
        <f>row__2[[#This Row],[Company_Name]]&amp;" "&amp;row__2[[#This Row],[Year]]</f>
        <v>Grimsby Power Incorporated 2017</v>
      </c>
      <c r="B1538" t="s">
        <v>482</v>
      </c>
      <c r="C1538">
        <v>2017</v>
      </c>
      <c r="D1538" t="s">
        <v>8</v>
      </c>
      <c r="E1538" t="s">
        <v>30</v>
      </c>
      <c r="F1538">
        <v>0</v>
      </c>
      <c r="G1538">
        <v>0</v>
      </c>
      <c r="H1538">
        <v>0</v>
      </c>
    </row>
    <row r="1539" spans="1:8">
      <c r="A1539" t="str">
        <f>row__2[[#This Row],[Company_Name]]&amp;" "&amp;row__2[[#This Row],[Year]]</f>
        <v>Grimsby Power Incorporated 2017</v>
      </c>
      <c r="B1539" t="s">
        <v>482</v>
      </c>
      <c r="C1539">
        <v>2017</v>
      </c>
      <c r="D1539" t="s">
        <v>8</v>
      </c>
      <c r="E1539" t="s">
        <v>32</v>
      </c>
      <c r="F1539">
        <v>3389235.02</v>
      </c>
      <c r="G1539">
        <v>89264141.430000007</v>
      </c>
      <c r="H1539">
        <v>0</v>
      </c>
    </row>
    <row r="1540" spans="1:8">
      <c r="A1540" t="str">
        <f>row__2[[#This Row],[Company_Name]]&amp;" "&amp;row__2[[#This Row],[Year]]</f>
        <v>Grimsby Power Incorporated 2017</v>
      </c>
      <c r="B1540" t="s">
        <v>482</v>
      </c>
      <c r="C1540">
        <v>2017</v>
      </c>
      <c r="D1540" t="s">
        <v>8</v>
      </c>
      <c r="E1540" t="s">
        <v>34</v>
      </c>
      <c r="F1540">
        <v>0</v>
      </c>
      <c r="G1540">
        <v>0</v>
      </c>
      <c r="H1540">
        <v>0</v>
      </c>
    </row>
    <row r="1541" spans="1:8">
      <c r="A1541" t="str">
        <f>row__2[[#This Row],[Company_Name]]&amp;" "&amp;row__2[[#This Row],[Year]]</f>
        <v>Grimsby Power Incorporated 2018</v>
      </c>
      <c r="B1541" t="s">
        <v>482</v>
      </c>
      <c r="C1541">
        <v>2018</v>
      </c>
      <c r="D1541" t="s">
        <v>17</v>
      </c>
      <c r="E1541" t="s">
        <v>18</v>
      </c>
      <c r="F1541">
        <v>439112.65</v>
      </c>
      <c r="G1541">
        <v>43385968.659999996</v>
      </c>
      <c r="H1541">
        <v>144421.29999999999</v>
      </c>
    </row>
    <row r="1542" spans="1:8">
      <c r="A1542" t="str">
        <f>row__2[[#This Row],[Company_Name]]&amp;" "&amp;row__2[[#This Row],[Year]]</f>
        <v>Grimsby Power Incorporated 2018</v>
      </c>
      <c r="B1542" t="s">
        <v>482</v>
      </c>
      <c r="C1542">
        <v>2018</v>
      </c>
      <c r="D1542" t="s">
        <v>17</v>
      </c>
      <c r="E1542" t="s">
        <v>20</v>
      </c>
      <c r="F1542">
        <v>0</v>
      </c>
      <c r="G1542">
        <v>0</v>
      </c>
      <c r="H1542">
        <v>0</v>
      </c>
    </row>
    <row r="1543" spans="1:8">
      <c r="A1543" t="str">
        <f>row__2[[#This Row],[Company_Name]]&amp;" "&amp;row__2[[#This Row],[Year]]</f>
        <v>Grimsby Power Incorporated 2018</v>
      </c>
      <c r="B1543" t="s">
        <v>482</v>
      </c>
      <c r="C1543">
        <v>2018</v>
      </c>
      <c r="D1543" t="s">
        <v>17</v>
      </c>
      <c r="E1543" t="s">
        <v>22</v>
      </c>
      <c r="F1543">
        <v>85046.14</v>
      </c>
      <c r="G1543">
        <v>741374.79</v>
      </c>
      <c r="H1543">
        <v>2048.3000000000002</v>
      </c>
    </row>
    <row r="1544" spans="1:8">
      <c r="A1544" t="str">
        <f>row__2[[#This Row],[Company_Name]]&amp;" "&amp;row__2[[#This Row],[Year]]</f>
        <v>Grimsby Power Incorporated 2018</v>
      </c>
      <c r="B1544" t="s">
        <v>482</v>
      </c>
      <c r="C1544">
        <v>2018</v>
      </c>
      <c r="D1544" t="s">
        <v>17</v>
      </c>
      <c r="E1544" t="s">
        <v>24</v>
      </c>
      <c r="F1544">
        <v>37111.839999999997</v>
      </c>
      <c r="G1544">
        <v>338063.87</v>
      </c>
      <c r="H1544">
        <v>0</v>
      </c>
    </row>
    <row r="1545" spans="1:8">
      <c r="A1545" t="str">
        <f>row__2[[#This Row],[Company_Name]]&amp;" "&amp;row__2[[#This Row],[Year]]</f>
        <v>Grimsby Power Incorporated 2018</v>
      </c>
      <c r="B1545" t="s">
        <v>482</v>
      </c>
      <c r="C1545">
        <v>2018</v>
      </c>
      <c r="D1545" t="s">
        <v>8</v>
      </c>
      <c r="E1545" t="s">
        <v>26</v>
      </c>
      <c r="F1545">
        <v>583205.06000000006</v>
      </c>
      <c r="G1545">
        <v>19261803.789999999</v>
      </c>
      <c r="H1545">
        <v>0</v>
      </c>
    </row>
    <row r="1546" spans="1:8">
      <c r="A1546" t="str">
        <f>row__2[[#This Row],[Company_Name]]&amp;" "&amp;row__2[[#This Row],[Year]]</f>
        <v>Grimsby Power Incorporated 2018</v>
      </c>
      <c r="B1546" t="s">
        <v>482</v>
      </c>
      <c r="C1546">
        <v>2018</v>
      </c>
      <c r="D1546" t="s">
        <v>8</v>
      </c>
      <c r="E1546" t="s">
        <v>28</v>
      </c>
      <c r="F1546">
        <v>802793.03</v>
      </c>
      <c r="G1546">
        <v>66675530.289999999</v>
      </c>
      <c r="H1546">
        <v>186239.37</v>
      </c>
    </row>
    <row r="1547" spans="1:8">
      <c r="A1547" t="str">
        <f>row__2[[#This Row],[Company_Name]]&amp;" "&amp;row__2[[#This Row],[Year]]</f>
        <v>Grimsby Power Incorporated 2018</v>
      </c>
      <c r="B1547" t="s">
        <v>482</v>
      </c>
      <c r="C1547">
        <v>2018</v>
      </c>
      <c r="D1547" t="s">
        <v>8</v>
      </c>
      <c r="E1547" t="s">
        <v>30</v>
      </c>
      <c r="F1547">
        <v>0</v>
      </c>
      <c r="G1547">
        <v>0</v>
      </c>
      <c r="H1547">
        <v>0</v>
      </c>
    </row>
    <row r="1548" spans="1:8">
      <c r="A1548" t="str">
        <f>row__2[[#This Row],[Company_Name]]&amp;" "&amp;row__2[[#This Row],[Year]]</f>
        <v>Grimsby Power Incorporated 2018</v>
      </c>
      <c r="B1548" t="s">
        <v>482</v>
      </c>
      <c r="C1548">
        <v>2018</v>
      </c>
      <c r="D1548" t="s">
        <v>8</v>
      </c>
      <c r="E1548" t="s">
        <v>32</v>
      </c>
      <c r="F1548">
        <v>3526004.33</v>
      </c>
      <c r="G1548">
        <v>96919118.480000004</v>
      </c>
      <c r="H1548">
        <v>0</v>
      </c>
    </row>
    <row r="1549" spans="1:8">
      <c r="A1549" t="str">
        <f>row__2[[#This Row],[Company_Name]]&amp;" "&amp;row__2[[#This Row],[Year]]</f>
        <v>Grimsby Power Incorporated 2018</v>
      </c>
      <c r="B1549" t="s">
        <v>482</v>
      </c>
      <c r="C1549">
        <v>2018</v>
      </c>
      <c r="D1549" t="s">
        <v>8</v>
      </c>
      <c r="E1549" t="s">
        <v>34</v>
      </c>
      <c r="F1549">
        <v>0</v>
      </c>
      <c r="G1549">
        <v>0</v>
      </c>
      <c r="H1549">
        <v>0</v>
      </c>
    </row>
    <row r="1550" spans="1:8">
      <c r="A1550" t="str">
        <f>row__2[[#This Row],[Company_Name]]&amp;" "&amp;row__2[[#This Row],[Year]]</f>
        <v>Grimsby Power Incorporated 2019</v>
      </c>
      <c r="B1550" t="s">
        <v>482</v>
      </c>
      <c r="C1550">
        <v>2019</v>
      </c>
      <c r="D1550" t="s">
        <v>17</v>
      </c>
      <c r="E1550" t="s">
        <v>18</v>
      </c>
      <c r="F1550">
        <v>435703</v>
      </c>
      <c r="G1550">
        <v>49068645.299999997</v>
      </c>
      <c r="H1550">
        <v>143708.32999999999</v>
      </c>
    </row>
    <row r="1551" spans="1:8">
      <c r="A1551" t="str">
        <f>row__2[[#This Row],[Company_Name]]&amp;" "&amp;row__2[[#This Row],[Year]]</f>
        <v>Grimsby Power Incorporated 2019</v>
      </c>
      <c r="B1551" t="s">
        <v>482</v>
      </c>
      <c r="C1551">
        <v>2019</v>
      </c>
      <c r="D1551" t="s">
        <v>17</v>
      </c>
      <c r="E1551" t="s">
        <v>20</v>
      </c>
      <c r="F1551">
        <v>0</v>
      </c>
      <c r="G1551">
        <v>0</v>
      </c>
      <c r="H1551">
        <v>0</v>
      </c>
    </row>
    <row r="1552" spans="1:8">
      <c r="A1552" t="str">
        <f>row__2[[#This Row],[Company_Name]]&amp;" "&amp;row__2[[#This Row],[Year]]</f>
        <v>Grimsby Power Incorporated 2019</v>
      </c>
      <c r="B1552" t="s">
        <v>482</v>
      </c>
      <c r="C1552">
        <v>2019</v>
      </c>
      <c r="D1552" t="s">
        <v>17</v>
      </c>
      <c r="E1552" t="s">
        <v>22</v>
      </c>
      <c r="F1552">
        <v>87536.6</v>
      </c>
      <c r="G1552">
        <v>742609.8</v>
      </c>
      <c r="H1552">
        <v>2064.21</v>
      </c>
    </row>
    <row r="1553" spans="1:8">
      <c r="A1553" t="str">
        <f>row__2[[#This Row],[Company_Name]]&amp;" "&amp;row__2[[#This Row],[Year]]</f>
        <v>Grimsby Power Incorporated 2019</v>
      </c>
      <c r="B1553" t="s">
        <v>482</v>
      </c>
      <c r="C1553">
        <v>2019</v>
      </c>
      <c r="D1553" t="s">
        <v>17</v>
      </c>
      <c r="E1553" t="s">
        <v>24</v>
      </c>
      <c r="F1553">
        <v>37336.18</v>
      </c>
      <c r="G1553">
        <v>336466.04</v>
      </c>
      <c r="H1553">
        <v>0</v>
      </c>
    </row>
    <row r="1554" spans="1:8">
      <c r="A1554" t="str">
        <f>row__2[[#This Row],[Company_Name]]&amp;" "&amp;row__2[[#This Row],[Year]]</f>
        <v>Grimsby Power Incorporated 2019</v>
      </c>
      <c r="B1554" t="s">
        <v>482</v>
      </c>
      <c r="C1554">
        <v>2019</v>
      </c>
      <c r="D1554" t="s">
        <v>8</v>
      </c>
      <c r="E1554" t="s">
        <v>26</v>
      </c>
      <c r="F1554">
        <v>579649.6</v>
      </c>
      <c r="G1554">
        <v>19809069.690000001</v>
      </c>
      <c r="H1554">
        <v>0</v>
      </c>
    </row>
    <row r="1555" spans="1:8">
      <c r="A1555" t="str">
        <f>row__2[[#This Row],[Company_Name]]&amp;" "&amp;row__2[[#This Row],[Year]]</f>
        <v>Grimsby Power Incorporated 2019</v>
      </c>
      <c r="B1555" t="s">
        <v>482</v>
      </c>
      <c r="C1555">
        <v>2019</v>
      </c>
      <c r="D1555" t="s">
        <v>8</v>
      </c>
      <c r="E1555" t="s">
        <v>28</v>
      </c>
      <c r="F1555">
        <v>739121.21</v>
      </c>
      <c r="G1555">
        <v>65434373.920000002</v>
      </c>
      <c r="H1555">
        <v>177258.92</v>
      </c>
    </row>
    <row r="1556" spans="1:8">
      <c r="A1556" t="str">
        <f>row__2[[#This Row],[Company_Name]]&amp;" "&amp;row__2[[#This Row],[Year]]</f>
        <v>Grimsby Power Incorporated 2019</v>
      </c>
      <c r="B1556" t="s">
        <v>482</v>
      </c>
      <c r="C1556">
        <v>2019</v>
      </c>
      <c r="D1556" t="s">
        <v>8</v>
      </c>
      <c r="E1556" t="s">
        <v>30</v>
      </c>
      <c r="F1556">
        <v>0</v>
      </c>
      <c r="G1556">
        <v>0</v>
      </c>
      <c r="H1556">
        <v>0</v>
      </c>
    </row>
    <row r="1557" spans="1:8">
      <c r="A1557" t="str">
        <f>row__2[[#This Row],[Company_Name]]&amp;" "&amp;row__2[[#This Row],[Year]]</f>
        <v>Grimsby Power Incorporated 2019</v>
      </c>
      <c r="B1557" t="s">
        <v>482</v>
      </c>
      <c r="C1557">
        <v>2019</v>
      </c>
      <c r="D1557" t="s">
        <v>8</v>
      </c>
      <c r="E1557" t="s">
        <v>32</v>
      </c>
      <c r="F1557">
        <v>3638370.83</v>
      </c>
      <c r="G1557">
        <v>94082683.870000005</v>
      </c>
      <c r="H1557">
        <v>0</v>
      </c>
    </row>
    <row r="1558" spans="1:8">
      <c r="A1558" t="str">
        <f>row__2[[#This Row],[Company_Name]]&amp;" "&amp;row__2[[#This Row],[Year]]</f>
        <v>Grimsby Power Incorporated 2019</v>
      </c>
      <c r="B1558" t="s">
        <v>482</v>
      </c>
      <c r="C1558">
        <v>2019</v>
      </c>
      <c r="D1558" t="s">
        <v>8</v>
      </c>
      <c r="E1558" t="s">
        <v>34</v>
      </c>
      <c r="F1558">
        <v>0</v>
      </c>
      <c r="G1558">
        <v>0</v>
      </c>
      <c r="H1558">
        <v>0</v>
      </c>
    </row>
    <row r="1559" spans="1:8">
      <c r="A1559" t="str">
        <f>row__2[[#This Row],[Company_Name]]&amp;" "&amp;row__2[[#This Row],[Year]]</f>
        <v>Grimsby Power Incorporated 2020</v>
      </c>
      <c r="B1559" t="s">
        <v>482</v>
      </c>
      <c r="C1559">
        <v>2020</v>
      </c>
      <c r="D1559" t="s">
        <v>17</v>
      </c>
      <c r="E1559" t="s">
        <v>18</v>
      </c>
      <c r="F1559">
        <v>480010.44</v>
      </c>
      <c r="G1559">
        <v>59182119.979999997</v>
      </c>
      <c r="H1559">
        <v>167587.62</v>
      </c>
    </row>
    <row r="1560" spans="1:8">
      <c r="A1560" t="str">
        <f>row__2[[#This Row],[Company_Name]]&amp;" "&amp;row__2[[#This Row],[Year]]</f>
        <v>Grimsby Power Incorporated 2020</v>
      </c>
      <c r="B1560" t="s">
        <v>482</v>
      </c>
      <c r="C1560">
        <v>2020</v>
      </c>
      <c r="D1560" t="s">
        <v>17</v>
      </c>
      <c r="E1560" t="s">
        <v>20</v>
      </c>
      <c r="F1560">
        <v>0</v>
      </c>
      <c r="G1560">
        <v>0</v>
      </c>
      <c r="H1560">
        <v>0</v>
      </c>
    </row>
    <row r="1561" spans="1:8">
      <c r="A1561" t="str">
        <f>row__2[[#This Row],[Company_Name]]&amp;" "&amp;row__2[[#This Row],[Year]]</f>
        <v>Grimsby Power Incorporated 2020</v>
      </c>
      <c r="B1561" t="s">
        <v>482</v>
      </c>
      <c r="C1561">
        <v>2020</v>
      </c>
      <c r="D1561" t="s">
        <v>17</v>
      </c>
      <c r="E1561" t="s">
        <v>22</v>
      </c>
      <c r="F1561">
        <v>90487.25</v>
      </c>
      <c r="G1561">
        <v>740232.6</v>
      </c>
      <c r="H1561">
        <v>2026.92</v>
      </c>
    </row>
    <row r="1562" spans="1:8">
      <c r="A1562" t="str">
        <f>row__2[[#This Row],[Company_Name]]&amp;" "&amp;row__2[[#This Row],[Year]]</f>
        <v>Grimsby Power Incorporated 2020</v>
      </c>
      <c r="B1562" t="s">
        <v>482</v>
      </c>
      <c r="C1562">
        <v>2020</v>
      </c>
      <c r="D1562" t="s">
        <v>17</v>
      </c>
      <c r="E1562" t="s">
        <v>24</v>
      </c>
      <c r="F1562">
        <v>37029.33</v>
      </c>
      <c r="G1562">
        <v>328310.39</v>
      </c>
      <c r="H1562">
        <v>0</v>
      </c>
    </row>
    <row r="1563" spans="1:8">
      <c r="A1563" t="str">
        <f>row__2[[#This Row],[Company_Name]]&amp;" "&amp;row__2[[#This Row],[Year]]</f>
        <v>Grimsby Power Incorporated 2020</v>
      </c>
      <c r="B1563" t="s">
        <v>482</v>
      </c>
      <c r="C1563">
        <v>2020</v>
      </c>
      <c r="D1563" t="s">
        <v>8</v>
      </c>
      <c r="E1563" t="s">
        <v>26</v>
      </c>
      <c r="F1563">
        <v>635873.81000000006</v>
      </c>
      <c r="G1563">
        <v>19150767.579999998</v>
      </c>
      <c r="H1563">
        <v>0</v>
      </c>
    </row>
    <row r="1564" spans="1:8">
      <c r="A1564" t="str">
        <f>row__2[[#This Row],[Company_Name]]&amp;" "&amp;row__2[[#This Row],[Year]]</f>
        <v>Grimsby Power Incorporated 2020</v>
      </c>
      <c r="B1564" t="s">
        <v>482</v>
      </c>
      <c r="C1564">
        <v>2020</v>
      </c>
      <c r="D1564" t="s">
        <v>8</v>
      </c>
      <c r="E1564" t="s">
        <v>28</v>
      </c>
      <c r="F1564">
        <v>800150.01</v>
      </c>
      <c r="G1564">
        <v>65370733.57</v>
      </c>
      <c r="H1564">
        <v>178624.47</v>
      </c>
    </row>
    <row r="1565" spans="1:8">
      <c r="A1565" t="str">
        <f>row__2[[#This Row],[Company_Name]]&amp;" "&amp;row__2[[#This Row],[Year]]</f>
        <v>Grimsby Power Incorporated 2020</v>
      </c>
      <c r="B1565" t="s">
        <v>482</v>
      </c>
      <c r="C1565">
        <v>2020</v>
      </c>
      <c r="D1565" t="s">
        <v>8</v>
      </c>
      <c r="E1565" t="s">
        <v>30</v>
      </c>
      <c r="F1565">
        <v>0</v>
      </c>
      <c r="G1565">
        <v>0</v>
      </c>
      <c r="H1565">
        <v>0</v>
      </c>
    </row>
    <row r="1566" spans="1:8">
      <c r="A1566" t="str">
        <f>row__2[[#This Row],[Company_Name]]&amp;" "&amp;row__2[[#This Row],[Year]]</f>
        <v>Grimsby Power Incorporated 2020</v>
      </c>
      <c r="B1566" t="s">
        <v>482</v>
      </c>
      <c r="C1566">
        <v>2020</v>
      </c>
      <c r="D1566" t="s">
        <v>8</v>
      </c>
      <c r="E1566" t="s">
        <v>32</v>
      </c>
      <c r="F1566">
        <v>3771332.6</v>
      </c>
      <c r="G1566">
        <v>102171421.73</v>
      </c>
      <c r="H1566">
        <v>0</v>
      </c>
    </row>
    <row r="1567" spans="1:8">
      <c r="A1567" t="str">
        <f>row__2[[#This Row],[Company_Name]]&amp;" "&amp;row__2[[#This Row],[Year]]</f>
        <v>Grimsby Power Incorporated 2020</v>
      </c>
      <c r="B1567" t="s">
        <v>482</v>
      </c>
      <c r="C1567">
        <v>2020</v>
      </c>
      <c r="D1567" t="s">
        <v>8</v>
      </c>
      <c r="E1567" t="s">
        <v>34</v>
      </c>
      <c r="F1567">
        <v>0</v>
      </c>
      <c r="G1567">
        <v>0</v>
      </c>
      <c r="H1567">
        <v>0</v>
      </c>
    </row>
    <row r="1568" spans="1:8">
      <c r="A1568" t="str">
        <f>row__2[[#This Row],[Company_Name]]&amp;" "&amp;row__2[[#This Row],[Year]]</f>
        <v>Grimsby Power Incorporated 2021</v>
      </c>
      <c r="B1568" t="s">
        <v>482</v>
      </c>
      <c r="C1568">
        <v>2021</v>
      </c>
      <c r="D1568" t="s">
        <v>17</v>
      </c>
      <c r="E1568" t="s">
        <v>18</v>
      </c>
      <c r="F1568">
        <v>503299.41</v>
      </c>
      <c r="G1568">
        <v>65940210.829999998</v>
      </c>
      <c r="H1568">
        <v>164986.13</v>
      </c>
    </row>
    <row r="1569" spans="1:8">
      <c r="A1569" t="str">
        <f>row__2[[#This Row],[Company_Name]]&amp;" "&amp;row__2[[#This Row],[Year]]</f>
        <v>Grimsby Power Incorporated 2021</v>
      </c>
      <c r="B1569" t="s">
        <v>482</v>
      </c>
      <c r="C1569">
        <v>2021</v>
      </c>
      <c r="D1569" t="s">
        <v>17</v>
      </c>
      <c r="E1569" t="s">
        <v>20</v>
      </c>
      <c r="F1569">
        <v>0</v>
      </c>
      <c r="G1569">
        <v>0</v>
      </c>
      <c r="H1569">
        <v>0</v>
      </c>
    </row>
    <row r="1570" spans="1:8">
      <c r="A1570" t="str">
        <f>row__2[[#This Row],[Company_Name]]&amp;" "&amp;row__2[[#This Row],[Year]]</f>
        <v>Grimsby Power Incorporated 2021</v>
      </c>
      <c r="B1570" t="s">
        <v>482</v>
      </c>
      <c r="C1570">
        <v>2021</v>
      </c>
      <c r="D1570" t="s">
        <v>17</v>
      </c>
      <c r="E1570" t="s">
        <v>22</v>
      </c>
      <c r="F1570">
        <v>92595.62</v>
      </c>
      <c r="G1570">
        <v>737789.7</v>
      </c>
      <c r="H1570">
        <v>2050.6999999999998</v>
      </c>
    </row>
    <row r="1571" spans="1:8">
      <c r="A1571" t="str">
        <f>row__2[[#This Row],[Company_Name]]&amp;" "&amp;row__2[[#This Row],[Year]]</f>
        <v>Grimsby Power Incorporated 2021</v>
      </c>
      <c r="B1571" t="s">
        <v>482</v>
      </c>
      <c r="C1571">
        <v>2021</v>
      </c>
      <c r="D1571" t="s">
        <v>17</v>
      </c>
      <c r="E1571" t="s">
        <v>24</v>
      </c>
      <c r="F1571">
        <v>37874.97</v>
      </c>
      <c r="G1571">
        <v>324561.08</v>
      </c>
      <c r="H1571">
        <v>0</v>
      </c>
    </row>
    <row r="1572" spans="1:8">
      <c r="A1572" t="str">
        <f>row__2[[#This Row],[Company_Name]]&amp;" "&amp;row__2[[#This Row],[Year]]</f>
        <v>Grimsby Power Incorporated 2021</v>
      </c>
      <c r="B1572" t="s">
        <v>482</v>
      </c>
      <c r="C1572">
        <v>2021</v>
      </c>
      <c r="D1572" t="s">
        <v>8</v>
      </c>
      <c r="E1572" t="s">
        <v>26</v>
      </c>
      <c r="F1572">
        <v>611794.07999999996</v>
      </c>
      <c r="G1572">
        <v>19588496.359999999</v>
      </c>
      <c r="H1572">
        <v>0</v>
      </c>
    </row>
    <row r="1573" spans="1:8">
      <c r="A1573" t="str">
        <f>row__2[[#This Row],[Company_Name]]&amp;" "&amp;row__2[[#This Row],[Year]]</f>
        <v>Grimsby Power Incorporated 2021</v>
      </c>
      <c r="B1573" t="s">
        <v>482</v>
      </c>
      <c r="C1573">
        <v>2021</v>
      </c>
      <c r="D1573" t="s">
        <v>8</v>
      </c>
      <c r="E1573" t="s">
        <v>28</v>
      </c>
      <c r="F1573">
        <v>957063.32</v>
      </c>
      <c r="G1573">
        <v>76929015.569999993</v>
      </c>
      <c r="H1573">
        <v>207356.45</v>
      </c>
    </row>
    <row r="1574" spans="1:8">
      <c r="A1574" t="str">
        <f>row__2[[#This Row],[Company_Name]]&amp;" "&amp;row__2[[#This Row],[Year]]</f>
        <v>Grimsby Power Incorporated 2021</v>
      </c>
      <c r="B1574" t="s">
        <v>482</v>
      </c>
      <c r="C1574">
        <v>2021</v>
      </c>
      <c r="D1574" t="s">
        <v>8</v>
      </c>
      <c r="E1574" t="s">
        <v>30</v>
      </c>
      <c r="F1574">
        <v>0</v>
      </c>
      <c r="G1574">
        <v>0</v>
      </c>
      <c r="H1574">
        <v>0</v>
      </c>
    </row>
    <row r="1575" spans="1:8">
      <c r="A1575" t="str">
        <f>row__2[[#This Row],[Company_Name]]&amp;" "&amp;row__2[[#This Row],[Year]]</f>
        <v>Grimsby Power Incorporated 2021</v>
      </c>
      <c r="B1575" t="s">
        <v>482</v>
      </c>
      <c r="C1575">
        <v>2021</v>
      </c>
      <c r="D1575" t="s">
        <v>8</v>
      </c>
      <c r="E1575" t="s">
        <v>32</v>
      </c>
      <c r="F1575">
        <v>3985273.85</v>
      </c>
      <c r="G1575">
        <v>102801909.08</v>
      </c>
      <c r="H1575">
        <v>0</v>
      </c>
    </row>
    <row r="1576" spans="1:8">
      <c r="A1576" t="str">
        <f>row__2[[#This Row],[Company_Name]]&amp;" "&amp;row__2[[#This Row],[Year]]</f>
        <v>Grimsby Power Incorporated 2021</v>
      </c>
      <c r="B1576" t="s">
        <v>482</v>
      </c>
      <c r="C1576">
        <v>2021</v>
      </c>
      <c r="D1576" t="s">
        <v>8</v>
      </c>
      <c r="E1576" t="s">
        <v>34</v>
      </c>
      <c r="F1576">
        <v>0</v>
      </c>
      <c r="G1576">
        <v>0</v>
      </c>
      <c r="H1576">
        <v>0</v>
      </c>
    </row>
    <row r="1577" spans="1:8">
      <c r="A1577" t="str">
        <f>row__2[[#This Row],[Company_Name]]&amp;" "&amp;row__2[[#This Row],[Year]]</f>
        <v>Grimsby Power Incorporated 2022</v>
      </c>
      <c r="B1577" t="s">
        <v>482</v>
      </c>
      <c r="C1577">
        <v>2022</v>
      </c>
      <c r="D1577" t="s">
        <v>17</v>
      </c>
      <c r="E1577" t="s">
        <v>18</v>
      </c>
      <c r="F1577">
        <v>511252.38</v>
      </c>
      <c r="G1577">
        <v>62515306.350000001</v>
      </c>
      <c r="H1577">
        <v>164476.1</v>
      </c>
    </row>
    <row r="1578" spans="1:8">
      <c r="A1578" t="str">
        <f>row__2[[#This Row],[Company_Name]]&amp;" "&amp;row__2[[#This Row],[Year]]</f>
        <v>Grimsby Power Incorporated 2022</v>
      </c>
      <c r="B1578" t="s">
        <v>482</v>
      </c>
      <c r="C1578">
        <v>2022</v>
      </c>
      <c r="D1578" t="s">
        <v>17</v>
      </c>
      <c r="E1578" t="s">
        <v>20</v>
      </c>
      <c r="F1578">
        <v>0</v>
      </c>
      <c r="G1578">
        <v>0</v>
      </c>
      <c r="H1578">
        <v>0</v>
      </c>
    </row>
    <row r="1579" spans="1:8">
      <c r="A1579" t="str">
        <f>row__2[[#This Row],[Company_Name]]&amp;" "&amp;row__2[[#This Row],[Year]]</f>
        <v>Grimsby Power Incorporated 2022</v>
      </c>
      <c r="B1579" t="s">
        <v>482</v>
      </c>
      <c r="C1579">
        <v>2022</v>
      </c>
      <c r="D1579" t="s">
        <v>17</v>
      </c>
      <c r="E1579" t="s">
        <v>22</v>
      </c>
      <c r="F1579">
        <v>94173.63</v>
      </c>
      <c r="G1579">
        <v>737708</v>
      </c>
      <c r="H1579">
        <v>2023.66</v>
      </c>
    </row>
    <row r="1580" spans="1:8">
      <c r="A1580" t="str">
        <f>row__2[[#This Row],[Company_Name]]&amp;" "&amp;row__2[[#This Row],[Year]]</f>
        <v>Grimsby Power Incorporated 2022</v>
      </c>
      <c r="B1580" t="s">
        <v>482</v>
      </c>
      <c r="C1580">
        <v>2022</v>
      </c>
      <c r="D1580" t="s">
        <v>17</v>
      </c>
      <c r="E1580" t="s">
        <v>24</v>
      </c>
      <c r="F1580">
        <v>14508</v>
      </c>
      <c r="G1580">
        <v>325965.21999999997</v>
      </c>
      <c r="H1580">
        <v>0</v>
      </c>
    </row>
    <row r="1581" spans="1:8">
      <c r="A1581" t="str">
        <f>row__2[[#This Row],[Company_Name]]&amp;" "&amp;row__2[[#This Row],[Year]]</f>
        <v>Grimsby Power Incorporated 2022</v>
      </c>
      <c r="B1581" t="s">
        <v>482</v>
      </c>
      <c r="C1581">
        <v>2022</v>
      </c>
      <c r="D1581" t="s">
        <v>8</v>
      </c>
      <c r="E1581" t="s">
        <v>26</v>
      </c>
      <c r="F1581">
        <v>684857.11</v>
      </c>
      <c r="G1581">
        <v>19735429.27</v>
      </c>
      <c r="H1581">
        <v>0</v>
      </c>
    </row>
    <row r="1582" spans="1:8">
      <c r="A1582" t="str">
        <f>row__2[[#This Row],[Company_Name]]&amp;" "&amp;row__2[[#This Row],[Year]]</f>
        <v>Grimsby Power Incorporated 2022</v>
      </c>
      <c r="B1582" t="s">
        <v>482</v>
      </c>
      <c r="C1582">
        <v>2022</v>
      </c>
      <c r="D1582" t="s">
        <v>8</v>
      </c>
      <c r="E1582" t="s">
        <v>28</v>
      </c>
      <c r="F1582">
        <v>982980.22</v>
      </c>
      <c r="G1582">
        <v>74466647.930000007</v>
      </c>
      <c r="H1582">
        <v>270737.52</v>
      </c>
    </row>
    <row r="1583" spans="1:8">
      <c r="A1583" t="str">
        <f>row__2[[#This Row],[Company_Name]]&amp;" "&amp;row__2[[#This Row],[Year]]</f>
        <v>Grimsby Power Incorporated 2022</v>
      </c>
      <c r="B1583" t="s">
        <v>482</v>
      </c>
      <c r="C1583">
        <v>2022</v>
      </c>
      <c r="D1583" t="s">
        <v>8</v>
      </c>
      <c r="E1583" t="s">
        <v>30</v>
      </c>
      <c r="F1583">
        <v>0</v>
      </c>
      <c r="G1583">
        <v>0</v>
      </c>
      <c r="H1583">
        <v>0</v>
      </c>
    </row>
    <row r="1584" spans="1:8">
      <c r="A1584" t="str">
        <f>row__2[[#This Row],[Company_Name]]&amp;" "&amp;row__2[[#This Row],[Year]]</f>
        <v>Grimsby Power Incorporated 2022</v>
      </c>
      <c r="B1584" t="s">
        <v>482</v>
      </c>
      <c r="C1584">
        <v>2022</v>
      </c>
      <c r="D1584" t="s">
        <v>8</v>
      </c>
      <c r="E1584" t="s">
        <v>32</v>
      </c>
      <c r="F1584">
        <v>4008200.19</v>
      </c>
      <c r="G1584">
        <v>101039754.95</v>
      </c>
      <c r="H1584">
        <v>0</v>
      </c>
    </row>
    <row r="1585" spans="1:8">
      <c r="A1585" t="str">
        <f>row__2[[#This Row],[Company_Name]]&amp;" "&amp;row__2[[#This Row],[Year]]</f>
        <v>Grimsby Power Incorporated 2022</v>
      </c>
      <c r="B1585" t="s">
        <v>482</v>
      </c>
      <c r="C1585">
        <v>2022</v>
      </c>
      <c r="D1585" t="s">
        <v>8</v>
      </c>
      <c r="E1585" t="s">
        <v>34</v>
      </c>
      <c r="F1585">
        <v>0</v>
      </c>
      <c r="G1585">
        <v>0</v>
      </c>
      <c r="H1585">
        <v>0</v>
      </c>
    </row>
    <row r="1586" spans="1:8">
      <c r="A1586" t="str">
        <f>row__2[[#This Row],[Company_Name]]&amp;" "&amp;row__2[[#This Row],[Year]]</f>
        <v>Halton Hills Hydro Inc. 2015</v>
      </c>
      <c r="B1586" t="s">
        <v>483</v>
      </c>
      <c r="C1586">
        <v>2015</v>
      </c>
      <c r="D1586" t="s">
        <v>17</v>
      </c>
      <c r="E1586" t="s">
        <v>18</v>
      </c>
      <c r="F1586">
        <v>0</v>
      </c>
      <c r="G1586">
        <v>0</v>
      </c>
      <c r="H1586">
        <v>0</v>
      </c>
    </row>
    <row r="1587" spans="1:8">
      <c r="A1587" t="str">
        <f>row__2[[#This Row],[Company_Name]]&amp;" "&amp;row__2[[#This Row],[Year]]</f>
        <v>Halton Hills Hydro Inc. 2015</v>
      </c>
      <c r="B1587" t="s">
        <v>483</v>
      </c>
      <c r="C1587">
        <v>2015</v>
      </c>
      <c r="D1587" t="s">
        <v>17</v>
      </c>
      <c r="E1587" t="s">
        <v>20</v>
      </c>
      <c r="F1587">
        <v>25265</v>
      </c>
      <c r="G1587">
        <v>326943</v>
      </c>
      <c r="H1587">
        <v>750</v>
      </c>
    </row>
    <row r="1588" spans="1:8">
      <c r="A1588" t="str">
        <f>row__2[[#This Row],[Company_Name]]&amp;" "&amp;row__2[[#This Row],[Year]]</f>
        <v>Halton Hills Hydro Inc. 2015</v>
      </c>
      <c r="B1588" t="s">
        <v>483</v>
      </c>
      <c r="C1588">
        <v>2015</v>
      </c>
      <c r="D1588" t="s">
        <v>17</v>
      </c>
      <c r="E1588" t="s">
        <v>22</v>
      </c>
      <c r="F1588">
        <v>351898</v>
      </c>
      <c r="G1588">
        <v>2765164</v>
      </c>
      <c r="H1588">
        <v>7730</v>
      </c>
    </row>
    <row r="1589" spans="1:8">
      <c r="A1589" t="str">
        <f>row__2[[#This Row],[Company_Name]]&amp;" "&amp;row__2[[#This Row],[Year]]</f>
        <v>Halton Hills Hydro Inc. 2015</v>
      </c>
      <c r="B1589" t="s">
        <v>483</v>
      </c>
      <c r="C1589">
        <v>2015</v>
      </c>
      <c r="D1589" t="s">
        <v>17</v>
      </c>
      <c r="E1589" t="s">
        <v>24</v>
      </c>
      <c r="F1589">
        <v>15602</v>
      </c>
      <c r="G1589">
        <v>905217</v>
      </c>
      <c r="H1589">
        <v>0</v>
      </c>
    </row>
    <row r="1590" spans="1:8">
      <c r="A1590" t="str">
        <f>row__2[[#This Row],[Company_Name]]&amp;" "&amp;row__2[[#This Row],[Year]]</f>
        <v>Halton Hills Hydro Inc. 2015</v>
      </c>
      <c r="B1590" t="s">
        <v>483</v>
      </c>
      <c r="C1590">
        <v>2015</v>
      </c>
      <c r="D1590" t="s">
        <v>8</v>
      </c>
      <c r="E1590" t="s">
        <v>26</v>
      </c>
      <c r="F1590">
        <v>1062063</v>
      </c>
      <c r="G1590">
        <v>50702250</v>
      </c>
      <c r="H1590">
        <v>0</v>
      </c>
    </row>
    <row r="1591" spans="1:8">
      <c r="A1591" t="str">
        <f>row__2[[#This Row],[Company_Name]]&amp;" "&amp;row__2[[#This Row],[Year]]</f>
        <v>Halton Hills Hydro Inc. 2015</v>
      </c>
      <c r="B1591" t="s">
        <v>483</v>
      </c>
      <c r="C1591">
        <v>2015</v>
      </c>
      <c r="D1591" t="s">
        <v>8</v>
      </c>
      <c r="E1591" t="s">
        <v>28</v>
      </c>
      <c r="F1591">
        <v>2283508</v>
      </c>
      <c r="G1591">
        <v>252179330</v>
      </c>
      <c r="H1591">
        <v>684530</v>
      </c>
    </row>
    <row r="1592" spans="1:8">
      <c r="A1592" t="str">
        <f>row__2[[#This Row],[Company_Name]]&amp;" "&amp;row__2[[#This Row],[Year]]</f>
        <v>Halton Hills Hydro Inc. 2015</v>
      </c>
      <c r="B1592" t="s">
        <v>483</v>
      </c>
      <c r="C1592">
        <v>2015</v>
      </c>
      <c r="D1592" t="s">
        <v>8</v>
      </c>
      <c r="E1592" t="s">
        <v>30</v>
      </c>
      <c r="F1592">
        <v>0</v>
      </c>
      <c r="G1592">
        <v>0</v>
      </c>
      <c r="H1592">
        <v>0</v>
      </c>
    </row>
    <row r="1593" spans="1:8">
      <c r="A1593" t="str">
        <f>row__2[[#This Row],[Company_Name]]&amp;" "&amp;row__2[[#This Row],[Year]]</f>
        <v>Halton Hills Hydro Inc. 2015</v>
      </c>
      <c r="B1593" t="s">
        <v>483</v>
      </c>
      <c r="C1593">
        <v>2015</v>
      </c>
      <c r="D1593" t="s">
        <v>8</v>
      </c>
      <c r="E1593" t="s">
        <v>32</v>
      </c>
      <c r="F1593">
        <v>5811065</v>
      </c>
      <c r="G1593">
        <v>203353342</v>
      </c>
      <c r="H1593">
        <v>0</v>
      </c>
    </row>
    <row r="1594" spans="1:8">
      <c r="A1594" t="str">
        <f>row__2[[#This Row],[Company_Name]]&amp;" "&amp;row__2[[#This Row],[Year]]</f>
        <v>Halton Hills Hydro Inc. 2015</v>
      </c>
      <c r="B1594" t="s">
        <v>483</v>
      </c>
      <c r="C1594">
        <v>2015</v>
      </c>
      <c r="D1594" t="s">
        <v>8</v>
      </c>
      <c r="E1594" t="s">
        <v>34</v>
      </c>
      <c r="F1594">
        <v>0</v>
      </c>
      <c r="G1594">
        <v>0</v>
      </c>
      <c r="H1594">
        <v>0</v>
      </c>
    </row>
    <row r="1595" spans="1:8">
      <c r="A1595" t="str">
        <f>row__2[[#This Row],[Company_Name]]&amp;" "&amp;row__2[[#This Row],[Year]]</f>
        <v>Halton Hills Hydro Inc. 2016</v>
      </c>
      <c r="B1595" t="s">
        <v>483</v>
      </c>
      <c r="C1595">
        <v>2016</v>
      </c>
      <c r="D1595" t="s">
        <v>17</v>
      </c>
      <c r="E1595" t="s">
        <v>18</v>
      </c>
      <c r="F1595">
        <v>0</v>
      </c>
      <c r="G1595">
        <v>0</v>
      </c>
      <c r="H1595">
        <v>0</v>
      </c>
    </row>
    <row r="1596" spans="1:8">
      <c r="A1596" t="str">
        <f>row__2[[#This Row],[Company_Name]]&amp;" "&amp;row__2[[#This Row],[Year]]</f>
        <v>Halton Hills Hydro Inc. 2016</v>
      </c>
      <c r="B1596" t="s">
        <v>483</v>
      </c>
      <c r="C1596">
        <v>2016</v>
      </c>
      <c r="D1596" t="s">
        <v>17</v>
      </c>
      <c r="E1596" t="s">
        <v>20</v>
      </c>
      <c r="F1596">
        <v>38176</v>
      </c>
      <c r="G1596">
        <v>273180</v>
      </c>
      <c r="H1596">
        <v>739</v>
      </c>
    </row>
    <row r="1597" spans="1:8">
      <c r="A1597" t="str">
        <f>row__2[[#This Row],[Company_Name]]&amp;" "&amp;row__2[[#This Row],[Year]]</f>
        <v>Halton Hills Hydro Inc. 2016</v>
      </c>
      <c r="B1597" t="s">
        <v>483</v>
      </c>
      <c r="C1597">
        <v>2016</v>
      </c>
      <c r="D1597" t="s">
        <v>17</v>
      </c>
      <c r="E1597" t="s">
        <v>22</v>
      </c>
      <c r="F1597">
        <v>237078</v>
      </c>
      <c r="G1597">
        <v>1832979</v>
      </c>
      <c r="H1597">
        <v>5129</v>
      </c>
    </row>
    <row r="1598" spans="1:8">
      <c r="A1598" t="str">
        <f>row__2[[#This Row],[Company_Name]]&amp;" "&amp;row__2[[#This Row],[Year]]</f>
        <v>Halton Hills Hydro Inc. 2016</v>
      </c>
      <c r="B1598" t="s">
        <v>483</v>
      </c>
      <c r="C1598">
        <v>2016</v>
      </c>
      <c r="D1598" t="s">
        <v>17</v>
      </c>
      <c r="E1598" t="s">
        <v>24</v>
      </c>
      <c r="F1598">
        <v>17361</v>
      </c>
      <c r="G1598">
        <v>924057</v>
      </c>
      <c r="H1598">
        <v>0</v>
      </c>
    </row>
    <row r="1599" spans="1:8">
      <c r="A1599" t="str">
        <f>row__2[[#This Row],[Company_Name]]&amp;" "&amp;row__2[[#This Row],[Year]]</f>
        <v>Halton Hills Hydro Inc. 2016</v>
      </c>
      <c r="B1599" t="s">
        <v>483</v>
      </c>
      <c r="C1599">
        <v>2016</v>
      </c>
      <c r="D1599" t="s">
        <v>8</v>
      </c>
      <c r="E1599" t="s">
        <v>26</v>
      </c>
      <c r="F1599">
        <v>1068922</v>
      </c>
      <c r="G1599">
        <v>51296823</v>
      </c>
      <c r="H1599">
        <v>0</v>
      </c>
    </row>
    <row r="1600" spans="1:8">
      <c r="A1600" t="str">
        <f>row__2[[#This Row],[Company_Name]]&amp;" "&amp;row__2[[#This Row],[Year]]</f>
        <v>Halton Hills Hydro Inc. 2016</v>
      </c>
      <c r="B1600" t="s">
        <v>483</v>
      </c>
      <c r="C1600">
        <v>2016</v>
      </c>
      <c r="D1600" t="s">
        <v>8</v>
      </c>
      <c r="E1600" t="s">
        <v>28</v>
      </c>
      <c r="F1600">
        <v>2389596</v>
      </c>
      <c r="G1600">
        <v>244482430</v>
      </c>
      <c r="H1600">
        <v>664534</v>
      </c>
    </row>
    <row r="1601" spans="1:8">
      <c r="A1601" t="str">
        <f>row__2[[#This Row],[Company_Name]]&amp;" "&amp;row__2[[#This Row],[Year]]</f>
        <v>Halton Hills Hydro Inc. 2016</v>
      </c>
      <c r="B1601" t="s">
        <v>483</v>
      </c>
      <c r="C1601">
        <v>2016</v>
      </c>
      <c r="D1601" t="s">
        <v>8</v>
      </c>
      <c r="E1601" t="s">
        <v>30</v>
      </c>
      <c r="F1601">
        <v>0</v>
      </c>
      <c r="G1601">
        <v>0</v>
      </c>
      <c r="H1601">
        <v>0</v>
      </c>
    </row>
    <row r="1602" spans="1:8">
      <c r="A1602" t="str">
        <f>row__2[[#This Row],[Company_Name]]&amp;" "&amp;row__2[[#This Row],[Year]]</f>
        <v>Halton Hills Hydro Inc. 2016</v>
      </c>
      <c r="B1602" t="s">
        <v>483</v>
      </c>
      <c r="C1602">
        <v>2016</v>
      </c>
      <c r="D1602" t="s">
        <v>8</v>
      </c>
      <c r="E1602" t="s">
        <v>32</v>
      </c>
      <c r="F1602">
        <v>6041377</v>
      </c>
      <c r="G1602">
        <v>204439774</v>
      </c>
      <c r="H1602">
        <v>0</v>
      </c>
    </row>
    <row r="1603" spans="1:8">
      <c r="A1603" t="str">
        <f>row__2[[#This Row],[Company_Name]]&amp;" "&amp;row__2[[#This Row],[Year]]</f>
        <v>Halton Hills Hydro Inc. 2016</v>
      </c>
      <c r="B1603" t="s">
        <v>483</v>
      </c>
      <c r="C1603">
        <v>2016</v>
      </c>
      <c r="D1603" t="s">
        <v>8</v>
      </c>
      <c r="E1603" t="s">
        <v>34</v>
      </c>
      <c r="F1603">
        <v>0</v>
      </c>
      <c r="G1603">
        <v>0</v>
      </c>
      <c r="H1603">
        <v>0</v>
      </c>
    </row>
    <row r="1604" spans="1:8">
      <c r="A1604" t="str">
        <f>row__2[[#This Row],[Company_Name]]&amp;" "&amp;row__2[[#This Row],[Year]]</f>
        <v>Halton Hills Hydro Inc. 2017</v>
      </c>
      <c r="B1604" t="s">
        <v>483</v>
      </c>
      <c r="C1604">
        <v>2017</v>
      </c>
      <c r="D1604" t="s">
        <v>17</v>
      </c>
      <c r="E1604" t="s">
        <v>18</v>
      </c>
      <c r="F1604">
        <v>0</v>
      </c>
      <c r="G1604">
        <v>0</v>
      </c>
      <c r="H1604">
        <v>0</v>
      </c>
    </row>
    <row r="1605" spans="1:8">
      <c r="A1605" t="str">
        <f>row__2[[#This Row],[Company_Name]]&amp;" "&amp;row__2[[#This Row],[Year]]</f>
        <v>Halton Hills Hydro Inc. 2017</v>
      </c>
      <c r="B1605" t="s">
        <v>483</v>
      </c>
      <c r="C1605">
        <v>2017</v>
      </c>
      <c r="D1605" t="s">
        <v>17</v>
      </c>
      <c r="E1605" t="s">
        <v>20</v>
      </c>
      <c r="F1605">
        <v>44318</v>
      </c>
      <c r="G1605">
        <v>260238</v>
      </c>
      <c r="H1605">
        <v>704</v>
      </c>
    </row>
    <row r="1606" spans="1:8">
      <c r="A1606" t="str">
        <f>row__2[[#This Row],[Company_Name]]&amp;" "&amp;row__2[[#This Row],[Year]]</f>
        <v>Halton Hills Hydro Inc. 2017</v>
      </c>
      <c r="B1606" t="s">
        <v>483</v>
      </c>
      <c r="C1606">
        <v>2017</v>
      </c>
      <c r="D1606" t="s">
        <v>17</v>
      </c>
      <c r="E1606" t="s">
        <v>22</v>
      </c>
      <c r="F1606">
        <v>133505</v>
      </c>
      <c r="G1606">
        <v>1128400</v>
      </c>
      <c r="H1606">
        <v>3155</v>
      </c>
    </row>
    <row r="1607" spans="1:8">
      <c r="A1607" t="str">
        <f>row__2[[#This Row],[Company_Name]]&amp;" "&amp;row__2[[#This Row],[Year]]</f>
        <v>Halton Hills Hydro Inc. 2017</v>
      </c>
      <c r="B1607" t="s">
        <v>483</v>
      </c>
      <c r="C1607">
        <v>2017</v>
      </c>
      <c r="D1607" t="s">
        <v>17</v>
      </c>
      <c r="E1607" t="s">
        <v>24</v>
      </c>
      <c r="F1607">
        <v>19105</v>
      </c>
      <c r="G1607">
        <v>934714</v>
      </c>
      <c r="H1607">
        <v>0</v>
      </c>
    </row>
    <row r="1608" spans="1:8">
      <c r="A1608" t="str">
        <f>row__2[[#This Row],[Company_Name]]&amp;" "&amp;row__2[[#This Row],[Year]]</f>
        <v>Halton Hills Hydro Inc. 2017</v>
      </c>
      <c r="B1608" t="s">
        <v>483</v>
      </c>
      <c r="C1608">
        <v>2017</v>
      </c>
      <c r="D1608" t="s">
        <v>8</v>
      </c>
      <c r="E1608" t="s">
        <v>26</v>
      </c>
      <c r="F1608">
        <v>1181592</v>
      </c>
      <c r="G1608">
        <v>50527239</v>
      </c>
      <c r="H1608">
        <v>0</v>
      </c>
    </row>
    <row r="1609" spans="1:8">
      <c r="A1609" t="str">
        <f>row__2[[#This Row],[Company_Name]]&amp;" "&amp;row__2[[#This Row],[Year]]</f>
        <v>Halton Hills Hydro Inc. 2017</v>
      </c>
      <c r="B1609" t="s">
        <v>483</v>
      </c>
      <c r="C1609">
        <v>2017</v>
      </c>
      <c r="D1609" t="s">
        <v>8</v>
      </c>
      <c r="E1609" t="s">
        <v>28</v>
      </c>
      <c r="F1609">
        <v>2425056</v>
      </c>
      <c r="G1609">
        <v>234683399</v>
      </c>
      <c r="H1609">
        <v>656915</v>
      </c>
    </row>
    <row r="1610" spans="1:8">
      <c r="A1610" t="str">
        <f>row__2[[#This Row],[Company_Name]]&amp;" "&amp;row__2[[#This Row],[Year]]</f>
        <v>Halton Hills Hydro Inc. 2017</v>
      </c>
      <c r="B1610" t="s">
        <v>483</v>
      </c>
      <c r="C1610">
        <v>2017</v>
      </c>
      <c r="D1610" t="s">
        <v>8</v>
      </c>
      <c r="E1610" t="s">
        <v>30</v>
      </c>
      <c r="F1610">
        <v>0</v>
      </c>
      <c r="G1610">
        <v>0</v>
      </c>
      <c r="H1610">
        <v>0</v>
      </c>
    </row>
    <row r="1611" spans="1:8">
      <c r="A1611" t="str">
        <f>row__2[[#This Row],[Company_Name]]&amp;" "&amp;row__2[[#This Row],[Year]]</f>
        <v>Halton Hills Hydro Inc. 2017</v>
      </c>
      <c r="B1611" t="s">
        <v>483</v>
      </c>
      <c r="C1611">
        <v>2017</v>
      </c>
      <c r="D1611" t="s">
        <v>8</v>
      </c>
      <c r="E1611" t="s">
        <v>32</v>
      </c>
      <c r="F1611">
        <v>6303528</v>
      </c>
      <c r="G1611">
        <v>193694443</v>
      </c>
      <c r="H1611">
        <v>0</v>
      </c>
    </row>
    <row r="1612" spans="1:8">
      <c r="A1612" t="str">
        <f>row__2[[#This Row],[Company_Name]]&amp;" "&amp;row__2[[#This Row],[Year]]</f>
        <v>Halton Hills Hydro Inc. 2017</v>
      </c>
      <c r="B1612" t="s">
        <v>483</v>
      </c>
      <c r="C1612">
        <v>2017</v>
      </c>
      <c r="D1612" t="s">
        <v>8</v>
      </c>
      <c r="E1612" t="s">
        <v>34</v>
      </c>
      <c r="F1612">
        <v>0</v>
      </c>
      <c r="G1612">
        <v>0</v>
      </c>
      <c r="H1612">
        <v>0</v>
      </c>
    </row>
    <row r="1613" spans="1:8">
      <c r="A1613" t="str">
        <f>row__2[[#This Row],[Company_Name]]&amp;" "&amp;row__2[[#This Row],[Year]]</f>
        <v>Halton Hills Hydro Inc. 2018</v>
      </c>
      <c r="B1613" t="s">
        <v>483</v>
      </c>
      <c r="C1613">
        <v>2018</v>
      </c>
      <c r="D1613" t="s">
        <v>17</v>
      </c>
      <c r="E1613" t="s">
        <v>18</v>
      </c>
      <c r="F1613">
        <v>0</v>
      </c>
      <c r="G1613">
        <v>0</v>
      </c>
      <c r="H1613">
        <v>0</v>
      </c>
    </row>
    <row r="1614" spans="1:8">
      <c r="A1614" t="str">
        <f>row__2[[#This Row],[Company_Name]]&amp;" "&amp;row__2[[#This Row],[Year]]</f>
        <v>Halton Hills Hydro Inc. 2018</v>
      </c>
      <c r="B1614" t="s">
        <v>483</v>
      </c>
      <c r="C1614">
        <v>2018</v>
      </c>
      <c r="D1614" t="s">
        <v>17</v>
      </c>
      <c r="E1614" t="s">
        <v>20</v>
      </c>
      <c r="F1614">
        <v>46344</v>
      </c>
      <c r="G1614">
        <v>261914</v>
      </c>
      <c r="H1614">
        <v>696</v>
      </c>
    </row>
    <row r="1615" spans="1:8">
      <c r="A1615" t="str">
        <f>row__2[[#This Row],[Company_Name]]&amp;" "&amp;row__2[[#This Row],[Year]]</f>
        <v>Halton Hills Hydro Inc. 2018</v>
      </c>
      <c r="B1615" t="s">
        <v>483</v>
      </c>
      <c r="C1615">
        <v>2018</v>
      </c>
      <c r="D1615" t="s">
        <v>17</v>
      </c>
      <c r="E1615" t="s">
        <v>22</v>
      </c>
      <c r="F1615">
        <v>57704</v>
      </c>
      <c r="G1615">
        <v>1093732</v>
      </c>
      <c r="H1615">
        <v>3043</v>
      </c>
    </row>
    <row r="1616" spans="1:8">
      <c r="A1616" t="str">
        <f>row__2[[#This Row],[Company_Name]]&amp;" "&amp;row__2[[#This Row],[Year]]</f>
        <v>Halton Hills Hydro Inc. 2018</v>
      </c>
      <c r="B1616" t="s">
        <v>483</v>
      </c>
      <c r="C1616">
        <v>2018</v>
      </c>
      <c r="D1616" t="s">
        <v>17</v>
      </c>
      <c r="E1616" t="s">
        <v>24</v>
      </c>
      <c r="F1616">
        <v>21799</v>
      </c>
      <c r="G1616">
        <v>953473</v>
      </c>
      <c r="H1616">
        <v>0</v>
      </c>
    </row>
    <row r="1617" spans="1:8">
      <c r="A1617" t="str">
        <f>row__2[[#This Row],[Company_Name]]&amp;" "&amp;row__2[[#This Row],[Year]]</f>
        <v>Halton Hills Hydro Inc. 2018</v>
      </c>
      <c r="B1617" t="s">
        <v>483</v>
      </c>
      <c r="C1617">
        <v>2018</v>
      </c>
      <c r="D1617" t="s">
        <v>8</v>
      </c>
      <c r="E1617" t="s">
        <v>26</v>
      </c>
      <c r="F1617">
        <v>1231747</v>
      </c>
      <c r="G1617">
        <v>51979120</v>
      </c>
      <c r="H1617">
        <v>0</v>
      </c>
    </row>
    <row r="1618" spans="1:8">
      <c r="A1618" t="str">
        <f>row__2[[#This Row],[Company_Name]]&amp;" "&amp;row__2[[#This Row],[Year]]</f>
        <v>Halton Hills Hydro Inc. 2018</v>
      </c>
      <c r="B1618" t="s">
        <v>483</v>
      </c>
      <c r="C1618">
        <v>2018</v>
      </c>
      <c r="D1618" t="s">
        <v>8</v>
      </c>
      <c r="E1618" t="s">
        <v>28</v>
      </c>
      <c r="F1618">
        <v>2611855</v>
      </c>
      <c r="G1618">
        <v>236743396</v>
      </c>
      <c r="H1618">
        <v>659328</v>
      </c>
    </row>
    <row r="1619" spans="1:8">
      <c r="A1619" t="str">
        <f>row__2[[#This Row],[Company_Name]]&amp;" "&amp;row__2[[#This Row],[Year]]</f>
        <v>Halton Hills Hydro Inc. 2018</v>
      </c>
      <c r="B1619" t="s">
        <v>483</v>
      </c>
      <c r="C1619">
        <v>2018</v>
      </c>
      <c r="D1619" t="s">
        <v>8</v>
      </c>
      <c r="E1619" t="s">
        <v>30</v>
      </c>
      <c r="F1619">
        <v>0</v>
      </c>
      <c r="G1619">
        <v>0</v>
      </c>
      <c r="H1619">
        <v>0</v>
      </c>
    </row>
    <row r="1620" spans="1:8">
      <c r="A1620" t="str">
        <f>row__2[[#This Row],[Company_Name]]&amp;" "&amp;row__2[[#This Row],[Year]]</f>
        <v>Halton Hills Hydro Inc. 2018</v>
      </c>
      <c r="B1620" t="s">
        <v>483</v>
      </c>
      <c r="C1620">
        <v>2018</v>
      </c>
      <c r="D1620" t="s">
        <v>8</v>
      </c>
      <c r="E1620" t="s">
        <v>32</v>
      </c>
      <c r="F1620">
        <v>6707211</v>
      </c>
      <c r="G1620">
        <v>208411376</v>
      </c>
      <c r="H1620">
        <v>0</v>
      </c>
    </row>
    <row r="1621" spans="1:8">
      <c r="A1621" t="str">
        <f>row__2[[#This Row],[Company_Name]]&amp;" "&amp;row__2[[#This Row],[Year]]</f>
        <v>Halton Hills Hydro Inc. 2018</v>
      </c>
      <c r="B1621" t="s">
        <v>483</v>
      </c>
      <c r="C1621">
        <v>2018</v>
      </c>
      <c r="D1621" t="s">
        <v>8</v>
      </c>
      <c r="E1621" t="s">
        <v>34</v>
      </c>
      <c r="F1621">
        <v>0</v>
      </c>
      <c r="G1621">
        <v>0</v>
      </c>
      <c r="H1621">
        <v>0</v>
      </c>
    </row>
    <row r="1622" spans="1:8">
      <c r="A1622" t="str">
        <f>row__2[[#This Row],[Company_Name]]&amp;" "&amp;row__2[[#This Row],[Year]]</f>
        <v>Halton Hills Hydro Inc. 2019</v>
      </c>
      <c r="B1622" t="s">
        <v>483</v>
      </c>
      <c r="C1622">
        <v>2019</v>
      </c>
      <c r="D1622" t="s">
        <v>17</v>
      </c>
      <c r="E1622" t="s">
        <v>18</v>
      </c>
      <c r="F1622">
        <v>0</v>
      </c>
      <c r="G1622">
        <v>0</v>
      </c>
      <c r="H1622">
        <v>0</v>
      </c>
    </row>
    <row r="1623" spans="1:8">
      <c r="A1623" t="str">
        <f>row__2[[#This Row],[Company_Name]]&amp;" "&amp;row__2[[#This Row],[Year]]</f>
        <v>Halton Hills Hydro Inc. 2019</v>
      </c>
      <c r="B1623" t="s">
        <v>483</v>
      </c>
      <c r="C1623">
        <v>2019</v>
      </c>
      <c r="D1623" t="s">
        <v>17</v>
      </c>
      <c r="E1623" t="s">
        <v>20</v>
      </c>
      <c r="F1623">
        <v>46398.94</v>
      </c>
      <c r="G1623">
        <v>251879</v>
      </c>
      <c r="H1623">
        <v>680</v>
      </c>
    </row>
    <row r="1624" spans="1:8">
      <c r="A1624" t="str">
        <f>row__2[[#This Row],[Company_Name]]&amp;" "&amp;row__2[[#This Row],[Year]]</f>
        <v>Halton Hills Hydro Inc. 2019</v>
      </c>
      <c r="B1624" t="s">
        <v>483</v>
      </c>
      <c r="C1624">
        <v>2019</v>
      </c>
      <c r="D1624" t="s">
        <v>17</v>
      </c>
      <c r="E1624" t="s">
        <v>22</v>
      </c>
      <c r="F1624">
        <v>138925.41</v>
      </c>
      <c r="G1624">
        <v>979604</v>
      </c>
      <c r="H1624">
        <v>3105</v>
      </c>
    </row>
    <row r="1625" spans="1:8">
      <c r="A1625" t="str">
        <f>row__2[[#This Row],[Company_Name]]&amp;" "&amp;row__2[[#This Row],[Year]]</f>
        <v>Halton Hills Hydro Inc. 2019</v>
      </c>
      <c r="B1625" t="s">
        <v>483</v>
      </c>
      <c r="C1625">
        <v>2019</v>
      </c>
      <c r="D1625" t="s">
        <v>17</v>
      </c>
      <c r="E1625" t="s">
        <v>24</v>
      </c>
      <c r="F1625">
        <v>23367.02</v>
      </c>
      <c r="G1625">
        <v>962029</v>
      </c>
      <c r="H1625">
        <v>0</v>
      </c>
    </row>
    <row r="1626" spans="1:8">
      <c r="A1626" t="str">
        <f>row__2[[#This Row],[Company_Name]]&amp;" "&amp;row__2[[#This Row],[Year]]</f>
        <v>Halton Hills Hydro Inc. 2019</v>
      </c>
      <c r="B1626" t="s">
        <v>483</v>
      </c>
      <c r="C1626">
        <v>2019</v>
      </c>
      <c r="D1626" t="s">
        <v>8</v>
      </c>
      <c r="E1626" t="s">
        <v>26</v>
      </c>
      <c r="F1626">
        <v>1230024.08</v>
      </c>
      <c r="G1626">
        <v>50654668</v>
      </c>
      <c r="H1626">
        <v>0</v>
      </c>
    </row>
    <row r="1627" spans="1:8">
      <c r="A1627" t="str">
        <f>row__2[[#This Row],[Company_Name]]&amp;" "&amp;row__2[[#This Row],[Year]]</f>
        <v>Halton Hills Hydro Inc. 2019</v>
      </c>
      <c r="B1627" t="s">
        <v>483</v>
      </c>
      <c r="C1627">
        <v>2019</v>
      </c>
      <c r="D1627" t="s">
        <v>8</v>
      </c>
      <c r="E1627" t="s">
        <v>28</v>
      </c>
      <c r="F1627">
        <v>2614407.89</v>
      </c>
      <c r="G1627">
        <v>239001465</v>
      </c>
      <c r="H1627">
        <v>637701</v>
      </c>
    </row>
    <row r="1628" spans="1:8">
      <c r="A1628" t="str">
        <f>row__2[[#This Row],[Company_Name]]&amp;" "&amp;row__2[[#This Row],[Year]]</f>
        <v>Halton Hills Hydro Inc. 2019</v>
      </c>
      <c r="B1628" t="s">
        <v>483</v>
      </c>
      <c r="C1628">
        <v>2019</v>
      </c>
      <c r="D1628" t="s">
        <v>8</v>
      </c>
      <c r="E1628" t="s">
        <v>30</v>
      </c>
      <c r="F1628">
        <v>0</v>
      </c>
      <c r="G1628">
        <v>0</v>
      </c>
      <c r="H1628">
        <v>0</v>
      </c>
    </row>
    <row r="1629" spans="1:8">
      <c r="A1629" t="str">
        <f>row__2[[#This Row],[Company_Name]]&amp;" "&amp;row__2[[#This Row],[Year]]</f>
        <v>Halton Hills Hydro Inc. 2019</v>
      </c>
      <c r="B1629" t="s">
        <v>483</v>
      </c>
      <c r="C1629">
        <v>2019</v>
      </c>
      <c r="D1629" t="s">
        <v>8</v>
      </c>
      <c r="E1629" t="s">
        <v>32</v>
      </c>
      <c r="F1629">
        <v>6831673.8300000001</v>
      </c>
      <c r="G1629">
        <v>202110918</v>
      </c>
      <c r="H1629">
        <v>0</v>
      </c>
    </row>
    <row r="1630" spans="1:8">
      <c r="A1630" t="str">
        <f>row__2[[#This Row],[Company_Name]]&amp;" "&amp;row__2[[#This Row],[Year]]</f>
        <v>Halton Hills Hydro Inc. 2019</v>
      </c>
      <c r="B1630" t="s">
        <v>483</v>
      </c>
      <c r="C1630">
        <v>2019</v>
      </c>
      <c r="D1630" t="s">
        <v>8</v>
      </c>
      <c r="E1630" t="s">
        <v>34</v>
      </c>
      <c r="F1630">
        <v>0</v>
      </c>
      <c r="G1630">
        <v>0</v>
      </c>
      <c r="H1630">
        <v>0</v>
      </c>
    </row>
    <row r="1631" spans="1:8">
      <c r="A1631" t="str">
        <f>row__2[[#This Row],[Company_Name]]&amp;" "&amp;row__2[[#This Row],[Year]]</f>
        <v>Halton Hills Hydro Inc. 2020</v>
      </c>
      <c r="B1631" t="s">
        <v>483</v>
      </c>
      <c r="C1631">
        <v>2020</v>
      </c>
      <c r="D1631" t="s">
        <v>17</v>
      </c>
      <c r="E1631" t="s">
        <v>18</v>
      </c>
      <c r="F1631">
        <v>0</v>
      </c>
      <c r="G1631">
        <v>0</v>
      </c>
      <c r="H1631">
        <v>0</v>
      </c>
    </row>
    <row r="1632" spans="1:8">
      <c r="A1632" t="str">
        <f>row__2[[#This Row],[Company_Name]]&amp;" "&amp;row__2[[#This Row],[Year]]</f>
        <v>Halton Hills Hydro Inc. 2020</v>
      </c>
      <c r="B1632" t="s">
        <v>483</v>
      </c>
      <c r="C1632">
        <v>2020</v>
      </c>
      <c r="D1632" t="s">
        <v>17</v>
      </c>
      <c r="E1632" t="s">
        <v>20</v>
      </c>
      <c r="F1632">
        <v>46941.49</v>
      </c>
      <c r="G1632">
        <v>247135</v>
      </c>
      <c r="H1632">
        <v>670</v>
      </c>
    </row>
    <row r="1633" spans="1:8">
      <c r="A1633" t="str">
        <f>row__2[[#This Row],[Company_Name]]&amp;" "&amp;row__2[[#This Row],[Year]]</f>
        <v>Halton Hills Hydro Inc. 2020</v>
      </c>
      <c r="B1633" t="s">
        <v>483</v>
      </c>
      <c r="C1633">
        <v>2020</v>
      </c>
      <c r="D1633" t="s">
        <v>17</v>
      </c>
      <c r="E1633" t="s">
        <v>22</v>
      </c>
      <c r="F1633">
        <v>174716.66</v>
      </c>
      <c r="G1633">
        <v>1138183</v>
      </c>
      <c r="H1633">
        <v>3165</v>
      </c>
    </row>
    <row r="1634" spans="1:8">
      <c r="A1634" t="str">
        <f>row__2[[#This Row],[Company_Name]]&amp;" "&amp;row__2[[#This Row],[Year]]</f>
        <v>Halton Hills Hydro Inc. 2020</v>
      </c>
      <c r="B1634" t="s">
        <v>483</v>
      </c>
      <c r="C1634">
        <v>2020</v>
      </c>
      <c r="D1634" t="s">
        <v>17</v>
      </c>
      <c r="E1634" t="s">
        <v>24</v>
      </c>
      <c r="F1634">
        <v>23798.68</v>
      </c>
      <c r="G1634">
        <v>960745</v>
      </c>
      <c r="H1634">
        <v>0</v>
      </c>
    </row>
    <row r="1635" spans="1:8">
      <c r="A1635" t="str">
        <f>row__2[[#This Row],[Company_Name]]&amp;" "&amp;row__2[[#This Row],[Year]]</f>
        <v>Halton Hills Hydro Inc. 2020</v>
      </c>
      <c r="B1635" t="s">
        <v>483</v>
      </c>
      <c r="C1635">
        <v>2020</v>
      </c>
      <c r="D1635" t="s">
        <v>8</v>
      </c>
      <c r="E1635" t="s">
        <v>26</v>
      </c>
      <c r="F1635">
        <v>1219368.0900000001</v>
      </c>
      <c r="G1635">
        <v>46459411</v>
      </c>
      <c r="H1635">
        <v>0</v>
      </c>
    </row>
    <row r="1636" spans="1:8">
      <c r="A1636" t="str">
        <f>row__2[[#This Row],[Company_Name]]&amp;" "&amp;row__2[[#This Row],[Year]]</f>
        <v>Halton Hills Hydro Inc. 2020</v>
      </c>
      <c r="B1636" t="s">
        <v>483</v>
      </c>
      <c r="C1636">
        <v>2020</v>
      </c>
      <c r="D1636" t="s">
        <v>8</v>
      </c>
      <c r="E1636" t="s">
        <v>28</v>
      </c>
      <c r="F1636">
        <v>2646041.27</v>
      </c>
      <c r="G1636">
        <v>236165872</v>
      </c>
      <c r="H1636">
        <v>627414</v>
      </c>
    </row>
    <row r="1637" spans="1:8">
      <c r="A1637" t="str">
        <f>row__2[[#This Row],[Company_Name]]&amp;" "&amp;row__2[[#This Row],[Year]]</f>
        <v>Halton Hills Hydro Inc. 2020</v>
      </c>
      <c r="B1637" t="s">
        <v>483</v>
      </c>
      <c r="C1637">
        <v>2020</v>
      </c>
      <c r="D1637" t="s">
        <v>8</v>
      </c>
      <c r="E1637" t="s">
        <v>30</v>
      </c>
      <c r="F1637">
        <v>0</v>
      </c>
      <c r="G1637">
        <v>0</v>
      </c>
      <c r="H1637">
        <v>0</v>
      </c>
    </row>
    <row r="1638" spans="1:8">
      <c r="A1638" t="str">
        <f>row__2[[#This Row],[Company_Name]]&amp;" "&amp;row__2[[#This Row],[Year]]</f>
        <v>Halton Hills Hydro Inc. 2020</v>
      </c>
      <c r="B1638" t="s">
        <v>483</v>
      </c>
      <c r="C1638">
        <v>2020</v>
      </c>
      <c r="D1638" t="s">
        <v>8</v>
      </c>
      <c r="E1638" t="s">
        <v>32</v>
      </c>
      <c r="F1638">
        <v>6997659.79</v>
      </c>
      <c r="G1638">
        <v>218427275</v>
      </c>
      <c r="H1638">
        <v>0</v>
      </c>
    </row>
    <row r="1639" spans="1:8">
      <c r="A1639" t="str">
        <f>row__2[[#This Row],[Company_Name]]&amp;" "&amp;row__2[[#This Row],[Year]]</f>
        <v>Halton Hills Hydro Inc. 2020</v>
      </c>
      <c r="B1639" t="s">
        <v>483</v>
      </c>
      <c r="C1639">
        <v>2020</v>
      </c>
      <c r="D1639" t="s">
        <v>8</v>
      </c>
      <c r="E1639" t="s">
        <v>34</v>
      </c>
      <c r="F1639">
        <v>0</v>
      </c>
      <c r="G1639">
        <v>0</v>
      </c>
      <c r="H1639">
        <v>0</v>
      </c>
    </row>
    <row r="1640" spans="1:8">
      <c r="A1640" t="str">
        <f>row__2[[#This Row],[Company_Name]]&amp;" "&amp;row__2[[#This Row],[Year]]</f>
        <v>Halton Hills Hydro Inc. 2021</v>
      </c>
      <c r="B1640" t="s">
        <v>483</v>
      </c>
      <c r="C1640">
        <v>2021</v>
      </c>
      <c r="D1640" t="s">
        <v>17</v>
      </c>
      <c r="E1640" t="s">
        <v>18</v>
      </c>
      <c r="F1640">
        <v>0</v>
      </c>
      <c r="G1640">
        <v>0</v>
      </c>
      <c r="H1640">
        <v>0</v>
      </c>
    </row>
    <row r="1641" spans="1:8">
      <c r="A1641" t="str">
        <f>row__2[[#This Row],[Company_Name]]&amp;" "&amp;row__2[[#This Row],[Year]]</f>
        <v>Halton Hills Hydro Inc. 2021</v>
      </c>
      <c r="B1641" t="s">
        <v>483</v>
      </c>
      <c r="C1641">
        <v>2021</v>
      </c>
      <c r="D1641" t="s">
        <v>17</v>
      </c>
      <c r="E1641" t="s">
        <v>20</v>
      </c>
      <c r="F1641">
        <v>67926.929999999993</v>
      </c>
      <c r="G1641">
        <v>247256</v>
      </c>
      <c r="H1641">
        <v>669</v>
      </c>
    </row>
    <row r="1642" spans="1:8">
      <c r="A1642" t="str">
        <f>row__2[[#This Row],[Company_Name]]&amp;" "&amp;row__2[[#This Row],[Year]]</f>
        <v>Halton Hills Hydro Inc. 2021</v>
      </c>
      <c r="B1642" t="s">
        <v>483</v>
      </c>
      <c r="C1642">
        <v>2021</v>
      </c>
      <c r="D1642" t="s">
        <v>17</v>
      </c>
      <c r="E1642" t="s">
        <v>22</v>
      </c>
      <c r="F1642">
        <v>188864.02</v>
      </c>
      <c r="G1642">
        <v>1150098</v>
      </c>
      <c r="H1642">
        <v>3205</v>
      </c>
    </row>
    <row r="1643" spans="1:8">
      <c r="A1643" t="str">
        <f>row__2[[#This Row],[Company_Name]]&amp;" "&amp;row__2[[#This Row],[Year]]</f>
        <v>Halton Hills Hydro Inc. 2021</v>
      </c>
      <c r="B1643" t="s">
        <v>483</v>
      </c>
      <c r="C1643">
        <v>2021</v>
      </c>
      <c r="D1643" t="s">
        <v>17</v>
      </c>
      <c r="E1643" t="s">
        <v>24</v>
      </c>
      <c r="F1643">
        <v>48511.82</v>
      </c>
      <c r="G1643">
        <v>958895</v>
      </c>
      <c r="H1643">
        <v>0</v>
      </c>
    </row>
    <row r="1644" spans="1:8">
      <c r="A1644" t="str">
        <f>row__2[[#This Row],[Company_Name]]&amp;" "&amp;row__2[[#This Row],[Year]]</f>
        <v>Halton Hills Hydro Inc. 2021</v>
      </c>
      <c r="B1644" t="s">
        <v>483</v>
      </c>
      <c r="C1644">
        <v>2021</v>
      </c>
      <c r="D1644" t="s">
        <v>8</v>
      </c>
      <c r="E1644" t="s">
        <v>26</v>
      </c>
      <c r="F1644">
        <v>1818560.63</v>
      </c>
      <c r="G1644">
        <v>46919686</v>
      </c>
      <c r="H1644">
        <v>0</v>
      </c>
    </row>
    <row r="1645" spans="1:8">
      <c r="A1645" t="str">
        <f>row__2[[#This Row],[Company_Name]]&amp;" "&amp;row__2[[#This Row],[Year]]</f>
        <v>Halton Hills Hydro Inc. 2021</v>
      </c>
      <c r="B1645" t="s">
        <v>483</v>
      </c>
      <c r="C1645">
        <v>2021</v>
      </c>
      <c r="D1645" t="s">
        <v>8</v>
      </c>
      <c r="E1645" t="s">
        <v>28</v>
      </c>
      <c r="F1645">
        <v>4081006.25</v>
      </c>
      <c r="G1645">
        <v>233540730</v>
      </c>
      <c r="H1645">
        <v>596124</v>
      </c>
    </row>
    <row r="1646" spans="1:8">
      <c r="A1646" t="str">
        <f>row__2[[#This Row],[Company_Name]]&amp;" "&amp;row__2[[#This Row],[Year]]</f>
        <v>Halton Hills Hydro Inc. 2021</v>
      </c>
      <c r="B1646" t="s">
        <v>483</v>
      </c>
      <c r="C1646">
        <v>2021</v>
      </c>
      <c r="D1646" t="s">
        <v>8</v>
      </c>
      <c r="E1646" t="s">
        <v>30</v>
      </c>
      <c r="F1646">
        <v>0</v>
      </c>
      <c r="G1646">
        <v>0</v>
      </c>
      <c r="H1646">
        <v>0</v>
      </c>
    </row>
    <row r="1647" spans="1:8">
      <c r="A1647" t="str">
        <f>row__2[[#This Row],[Company_Name]]&amp;" "&amp;row__2[[#This Row],[Year]]</f>
        <v>Halton Hills Hydro Inc. 2021</v>
      </c>
      <c r="B1647" t="s">
        <v>483</v>
      </c>
      <c r="C1647">
        <v>2021</v>
      </c>
      <c r="D1647" t="s">
        <v>8</v>
      </c>
      <c r="E1647" t="s">
        <v>32</v>
      </c>
      <c r="F1647">
        <v>10737957.300000001</v>
      </c>
      <c r="G1647">
        <v>216597534</v>
      </c>
      <c r="H1647">
        <v>0</v>
      </c>
    </row>
    <row r="1648" spans="1:8">
      <c r="A1648" t="str">
        <f>row__2[[#This Row],[Company_Name]]&amp;" "&amp;row__2[[#This Row],[Year]]</f>
        <v>Halton Hills Hydro Inc. 2021</v>
      </c>
      <c r="B1648" t="s">
        <v>483</v>
      </c>
      <c r="C1648">
        <v>2021</v>
      </c>
      <c r="D1648" t="s">
        <v>8</v>
      </c>
      <c r="E1648" t="s">
        <v>34</v>
      </c>
      <c r="F1648">
        <v>0</v>
      </c>
      <c r="G1648">
        <v>0</v>
      </c>
      <c r="H1648">
        <v>0</v>
      </c>
    </row>
    <row r="1649" spans="1:8">
      <c r="A1649" t="str">
        <f>row__2[[#This Row],[Company_Name]]&amp;" "&amp;row__2[[#This Row],[Year]]</f>
        <v>Halton Hills Hydro Inc. 2022</v>
      </c>
      <c r="B1649" t="s">
        <v>483</v>
      </c>
      <c r="C1649">
        <v>2022</v>
      </c>
      <c r="D1649" t="s">
        <v>17</v>
      </c>
      <c r="E1649" t="s">
        <v>18</v>
      </c>
      <c r="F1649">
        <v>0</v>
      </c>
      <c r="G1649">
        <v>0</v>
      </c>
      <c r="H1649">
        <v>0</v>
      </c>
    </row>
    <row r="1650" spans="1:8">
      <c r="A1650" t="str">
        <f>row__2[[#This Row],[Company_Name]]&amp;" "&amp;row__2[[#This Row],[Year]]</f>
        <v>Halton Hills Hydro Inc. 2022</v>
      </c>
      <c r="B1650" t="s">
        <v>483</v>
      </c>
      <c r="C1650">
        <v>2022</v>
      </c>
      <c r="D1650" t="s">
        <v>17</v>
      </c>
      <c r="E1650" t="s">
        <v>20</v>
      </c>
      <c r="F1650">
        <v>56841.760000000002</v>
      </c>
      <c r="G1650">
        <v>245312</v>
      </c>
      <c r="H1650">
        <v>663</v>
      </c>
    </row>
    <row r="1651" spans="1:8">
      <c r="A1651" t="str">
        <f>row__2[[#This Row],[Company_Name]]&amp;" "&amp;row__2[[#This Row],[Year]]</f>
        <v>Halton Hills Hydro Inc. 2022</v>
      </c>
      <c r="B1651" t="s">
        <v>483</v>
      </c>
      <c r="C1651">
        <v>2022</v>
      </c>
      <c r="D1651" t="s">
        <v>17</v>
      </c>
      <c r="E1651" t="s">
        <v>22</v>
      </c>
      <c r="F1651">
        <v>149010.63</v>
      </c>
      <c r="G1651">
        <v>1163644</v>
      </c>
      <c r="H1651">
        <v>3245</v>
      </c>
    </row>
    <row r="1652" spans="1:8">
      <c r="A1652" t="str">
        <f>row__2[[#This Row],[Company_Name]]&amp;" "&amp;row__2[[#This Row],[Year]]</f>
        <v>Halton Hills Hydro Inc. 2022</v>
      </c>
      <c r="B1652" t="s">
        <v>483</v>
      </c>
      <c r="C1652">
        <v>2022</v>
      </c>
      <c r="D1652" t="s">
        <v>17</v>
      </c>
      <c r="E1652" t="s">
        <v>24</v>
      </c>
      <c r="F1652">
        <v>49940.18</v>
      </c>
      <c r="G1652">
        <v>947309</v>
      </c>
      <c r="H1652">
        <v>0</v>
      </c>
    </row>
    <row r="1653" spans="1:8">
      <c r="A1653" t="str">
        <f>row__2[[#This Row],[Company_Name]]&amp;" "&amp;row__2[[#This Row],[Year]]</f>
        <v>Halton Hills Hydro Inc. 2022</v>
      </c>
      <c r="B1653" t="s">
        <v>483</v>
      </c>
      <c r="C1653">
        <v>2022</v>
      </c>
      <c r="D1653" t="s">
        <v>8</v>
      </c>
      <c r="E1653" t="s">
        <v>26</v>
      </c>
      <c r="F1653">
        <v>1651440.88</v>
      </c>
      <c r="G1653">
        <v>49446848</v>
      </c>
      <c r="H1653">
        <v>0</v>
      </c>
    </row>
    <row r="1654" spans="1:8">
      <c r="A1654" t="str">
        <f>row__2[[#This Row],[Company_Name]]&amp;" "&amp;row__2[[#This Row],[Year]]</f>
        <v>Halton Hills Hydro Inc. 2022</v>
      </c>
      <c r="B1654" t="s">
        <v>483</v>
      </c>
      <c r="C1654">
        <v>2022</v>
      </c>
      <c r="D1654" t="s">
        <v>8</v>
      </c>
      <c r="E1654" t="s">
        <v>28</v>
      </c>
      <c r="F1654">
        <v>3725451.47</v>
      </c>
      <c r="G1654">
        <v>233730133</v>
      </c>
      <c r="H1654">
        <v>627298</v>
      </c>
    </row>
    <row r="1655" spans="1:8">
      <c r="A1655" t="str">
        <f>row__2[[#This Row],[Company_Name]]&amp;" "&amp;row__2[[#This Row],[Year]]</f>
        <v>Halton Hills Hydro Inc. 2022</v>
      </c>
      <c r="B1655" t="s">
        <v>483</v>
      </c>
      <c r="C1655">
        <v>2022</v>
      </c>
      <c r="D1655" t="s">
        <v>8</v>
      </c>
      <c r="E1655" t="s">
        <v>30</v>
      </c>
      <c r="F1655">
        <v>0</v>
      </c>
      <c r="G1655">
        <v>0</v>
      </c>
      <c r="H1655">
        <v>0</v>
      </c>
    </row>
    <row r="1656" spans="1:8">
      <c r="A1656" t="str">
        <f>row__2[[#This Row],[Company_Name]]&amp;" "&amp;row__2[[#This Row],[Year]]</f>
        <v>Halton Hills Hydro Inc. 2022</v>
      </c>
      <c r="B1656" t="s">
        <v>483</v>
      </c>
      <c r="C1656">
        <v>2022</v>
      </c>
      <c r="D1656" t="s">
        <v>8</v>
      </c>
      <c r="E1656" t="s">
        <v>32</v>
      </c>
      <c r="F1656">
        <v>9472784.0600000005</v>
      </c>
      <c r="G1656">
        <v>215342361</v>
      </c>
      <c r="H1656">
        <v>0</v>
      </c>
    </row>
    <row r="1657" spans="1:8">
      <c r="A1657" t="str">
        <f>row__2[[#This Row],[Company_Name]]&amp;" "&amp;row__2[[#This Row],[Year]]</f>
        <v>Halton Hills Hydro Inc. 2022</v>
      </c>
      <c r="B1657" t="s">
        <v>483</v>
      </c>
      <c r="C1657">
        <v>2022</v>
      </c>
      <c r="D1657" t="s">
        <v>8</v>
      </c>
      <c r="E1657" t="s">
        <v>34</v>
      </c>
      <c r="F1657">
        <v>0</v>
      </c>
      <c r="G1657">
        <v>0</v>
      </c>
      <c r="H1657">
        <v>0</v>
      </c>
    </row>
    <row r="1658" spans="1:8">
      <c r="A1658" t="str">
        <f>row__2[[#This Row],[Company_Name]]&amp;" "&amp;row__2[[#This Row],[Year]]</f>
        <v>Hearst Power Distribution Company Limited 2015</v>
      </c>
      <c r="B1658" t="s">
        <v>484</v>
      </c>
      <c r="C1658">
        <v>2015</v>
      </c>
      <c r="D1658" t="s">
        <v>17</v>
      </c>
      <c r="E1658" t="s">
        <v>18</v>
      </c>
      <c r="F1658">
        <v>0</v>
      </c>
      <c r="G1658">
        <v>0</v>
      </c>
      <c r="H1658">
        <v>0</v>
      </c>
    </row>
    <row r="1659" spans="1:8">
      <c r="A1659" t="str">
        <f>row__2[[#This Row],[Company_Name]]&amp;" "&amp;row__2[[#This Row],[Year]]</f>
        <v>Hearst Power Distribution Company Limited 2015</v>
      </c>
      <c r="B1659" t="s">
        <v>484</v>
      </c>
      <c r="C1659">
        <v>2015</v>
      </c>
      <c r="D1659" t="s">
        <v>17</v>
      </c>
      <c r="E1659" t="s">
        <v>20</v>
      </c>
      <c r="F1659">
        <v>1095.18</v>
      </c>
      <c r="G1659">
        <v>16558</v>
      </c>
      <c r="H1659">
        <v>47</v>
      </c>
    </row>
    <row r="1660" spans="1:8">
      <c r="A1660" t="str">
        <f>row__2[[#This Row],[Company_Name]]&amp;" "&amp;row__2[[#This Row],[Year]]</f>
        <v>Hearst Power Distribution Company Limited 2015</v>
      </c>
      <c r="B1660" t="s">
        <v>484</v>
      </c>
      <c r="C1660">
        <v>2015</v>
      </c>
      <c r="D1660" t="s">
        <v>17</v>
      </c>
      <c r="E1660" t="s">
        <v>22</v>
      </c>
      <c r="F1660">
        <v>96603.96</v>
      </c>
      <c r="G1660">
        <v>1031235</v>
      </c>
      <c r="H1660">
        <v>3158</v>
      </c>
    </row>
    <row r="1661" spans="1:8">
      <c r="A1661" t="str">
        <f>row__2[[#This Row],[Company_Name]]&amp;" "&amp;row__2[[#This Row],[Year]]</f>
        <v>Hearst Power Distribution Company Limited 2015</v>
      </c>
      <c r="B1661" t="s">
        <v>484</v>
      </c>
      <c r="C1661">
        <v>2015</v>
      </c>
      <c r="D1661" t="s">
        <v>17</v>
      </c>
      <c r="E1661" t="s">
        <v>24</v>
      </c>
      <c r="F1661">
        <v>0</v>
      </c>
      <c r="G1661">
        <v>0</v>
      </c>
      <c r="H1661">
        <v>0</v>
      </c>
    </row>
    <row r="1662" spans="1:8">
      <c r="A1662" t="str">
        <f>row__2[[#This Row],[Company_Name]]&amp;" "&amp;row__2[[#This Row],[Year]]</f>
        <v>Hearst Power Distribution Company Limited 2015</v>
      </c>
      <c r="B1662" t="s">
        <v>484</v>
      </c>
      <c r="C1662">
        <v>2015</v>
      </c>
      <c r="D1662" t="s">
        <v>8</v>
      </c>
      <c r="E1662" t="s">
        <v>26</v>
      </c>
      <c r="F1662">
        <v>170052.15</v>
      </c>
      <c r="G1662">
        <v>10713053</v>
      </c>
      <c r="H1662">
        <v>0</v>
      </c>
    </row>
    <row r="1663" spans="1:8">
      <c r="A1663" t="str">
        <f>row__2[[#This Row],[Company_Name]]&amp;" "&amp;row__2[[#This Row],[Year]]</f>
        <v>Hearst Power Distribution Company Limited 2015</v>
      </c>
      <c r="B1663" t="s">
        <v>484</v>
      </c>
      <c r="C1663">
        <v>2015</v>
      </c>
      <c r="D1663" t="s">
        <v>8</v>
      </c>
      <c r="E1663" t="s">
        <v>28</v>
      </c>
      <c r="F1663">
        <v>258546.57</v>
      </c>
      <c r="G1663">
        <v>45646131</v>
      </c>
      <c r="H1663">
        <v>132059</v>
      </c>
    </row>
    <row r="1664" spans="1:8">
      <c r="A1664" t="str">
        <f>row__2[[#This Row],[Company_Name]]&amp;" "&amp;row__2[[#This Row],[Year]]</f>
        <v>Hearst Power Distribution Company Limited 2015</v>
      </c>
      <c r="B1664" t="s">
        <v>484</v>
      </c>
      <c r="C1664">
        <v>2015</v>
      </c>
      <c r="D1664" t="s">
        <v>8</v>
      </c>
      <c r="E1664" t="s">
        <v>30</v>
      </c>
      <c r="F1664">
        <v>0</v>
      </c>
      <c r="G1664">
        <v>0</v>
      </c>
      <c r="H1664">
        <v>0</v>
      </c>
    </row>
    <row r="1665" spans="1:8">
      <c r="A1665" t="str">
        <f>row__2[[#This Row],[Company_Name]]&amp;" "&amp;row__2[[#This Row],[Year]]</f>
        <v>Hearst Power Distribution Company Limited 2015</v>
      </c>
      <c r="B1665" t="s">
        <v>484</v>
      </c>
      <c r="C1665">
        <v>2015</v>
      </c>
      <c r="D1665" t="s">
        <v>8</v>
      </c>
      <c r="E1665" t="s">
        <v>32</v>
      </c>
      <c r="F1665">
        <v>628538.18000000005</v>
      </c>
      <c r="G1665">
        <v>23686374</v>
      </c>
      <c r="H1665">
        <v>0</v>
      </c>
    </row>
    <row r="1666" spans="1:8">
      <c r="A1666" t="str">
        <f>row__2[[#This Row],[Company_Name]]&amp;" "&amp;row__2[[#This Row],[Year]]</f>
        <v>Hearst Power Distribution Company Limited 2015</v>
      </c>
      <c r="B1666" t="s">
        <v>484</v>
      </c>
      <c r="C1666">
        <v>2015</v>
      </c>
      <c r="D1666" t="s">
        <v>8</v>
      </c>
      <c r="E1666" t="s">
        <v>34</v>
      </c>
      <c r="F1666">
        <v>0</v>
      </c>
      <c r="G1666">
        <v>0</v>
      </c>
      <c r="H1666">
        <v>0</v>
      </c>
    </row>
    <row r="1667" spans="1:8">
      <c r="A1667" t="str">
        <f>row__2[[#This Row],[Company_Name]]&amp;" "&amp;row__2[[#This Row],[Year]]</f>
        <v>Hearst Power Distribution Company Limited 2016</v>
      </c>
      <c r="B1667" t="s">
        <v>484</v>
      </c>
      <c r="C1667">
        <v>2016</v>
      </c>
      <c r="D1667" t="s">
        <v>17</v>
      </c>
      <c r="E1667" t="s">
        <v>18</v>
      </c>
      <c r="F1667">
        <v>0</v>
      </c>
      <c r="G1667">
        <v>0</v>
      </c>
      <c r="H1667">
        <v>0</v>
      </c>
    </row>
    <row r="1668" spans="1:8">
      <c r="A1668" t="str">
        <f>row__2[[#This Row],[Company_Name]]&amp;" "&amp;row__2[[#This Row],[Year]]</f>
        <v>Hearst Power Distribution Company Limited 2016</v>
      </c>
      <c r="B1668" t="s">
        <v>484</v>
      </c>
      <c r="C1668">
        <v>2016</v>
      </c>
      <c r="D1668" t="s">
        <v>17</v>
      </c>
      <c r="E1668" t="s">
        <v>20</v>
      </c>
      <c r="F1668">
        <v>1383.75</v>
      </c>
      <c r="G1668">
        <v>12864</v>
      </c>
      <c r="H1668">
        <v>38</v>
      </c>
    </row>
    <row r="1669" spans="1:8">
      <c r="A1669" t="str">
        <f>row__2[[#This Row],[Company_Name]]&amp;" "&amp;row__2[[#This Row],[Year]]</f>
        <v>Hearst Power Distribution Company Limited 2016</v>
      </c>
      <c r="B1669" t="s">
        <v>484</v>
      </c>
      <c r="C1669">
        <v>2016</v>
      </c>
      <c r="D1669" t="s">
        <v>17</v>
      </c>
      <c r="E1669" t="s">
        <v>22</v>
      </c>
      <c r="F1669">
        <v>37637.82</v>
      </c>
      <c r="G1669">
        <v>565469</v>
      </c>
      <c r="H1669">
        <v>1710</v>
      </c>
    </row>
    <row r="1670" spans="1:8">
      <c r="A1670" t="str">
        <f>row__2[[#This Row],[Company_Name]]&amp;" "&amp;row__2[[#This Row],[Year]]</f>
        <v>Hearst Power Distribution Company Limited 2016</v>
      </c>
      <c r="B1670" t="s">
        <v>484</v>
      </c>
      <c r="C1670">
        <v>2016</v>
      </c>
      <c r="D1670" t="s">
        <v>17</v>
      </c>
      <c r="E1670" t="s">
        <v>24</v>
      </c>
      <c r="F1670">
        <v>0</v>
      </c>
      <c r="G1670">
        <v>0</v>
      </c>
      <c r="H1670">
        <v>0</v>
      </c>
    </row>
    <row r="1671" spans="1:8">
      <c r="A1671" t="str">
        <f>row__2[[#This Row],[Company_Name]]&amp;" "&amp;row__2[[#This Row],[Year]]</f>
        <v>Hearst Power Distribution Company Limited 2016</v>
      </c>
      <c r="B1671" t="s">
        <v>484</v>
      </c>
      <c r="C1671">
        <v>2016</v>
      </c>
      <c r="D1671" t="s">
        <v>8</v>
      </c>
      <c r="E1671" t="s">
        <v>26</v>
      </c>
      <c r="F1671">
        <v>164489.92000000001</v>
      </c>
      <c r="G1671">
        <v>10266660</v>
      </c>
      <c r="H1671">
        <v>0</v>
      </c>
    </row>
    <row r="1672" spans="1:8">
      <c r="A1672" t="str">
        <f>row__2[[#This Row],[Company_Name]]&amp;" "&amp;row__2[[#This Row],[Year]]</f>
        <v>Hearst Power Distribution Company Limited 2016</v>
      </c>
      <c r="B1672" t="s">
        <v>484</v>
      </c>
      <c r="C1672">
        <v>2016</v>
      </c>
      <c r="D1672" t="s">
        <v>8</v>
      </c>
      <c r="E1672" t="s">
        <v>28</v>
      </c>
      <c r="F1672">
        <v>183121.25</v>
      </c>
      <c r="G1672">
        <v>46043732</v>
      </c>
      <c r="H1672">
        <v>126031</v>
      </c>
    </row>
    <row r="1673" spans="1:8">
      <c r="A1673" t="str">
        <f>row__2[[#This Row],[Company_Name]]&amp;" "&amp;row__2[[#This Row],[Year]]</f>
        <v>Hearst Power Distribution Company Limited 2016</v>
      </c>
      <c r="B1673" t="s">
        <v>484</v>
      </c>
      <c r="C1673">
        <v>2016</v>
      </c>
      <c r="D1673" t="s">
        <v>8</v>
      </c>
      <c r="E1673" t="s">
        <v>30</v>
      </c>
      <c r="F1673">
        <v>0</v>
      </c>
      <c r="G1673">
        <v>0</v>
      </c>
      <c r="H1673">
        <v>0</v>
      </c>
    </row>
    <row r="1674" spans="1:8">
      <c r="A1674" t="str">
        <f>row__2[[#This Row],[Company_Name]]&amp;" "&amp;row__2[[#This Row],[Year]]</f>
        <v>Hearst Power Distribution Company Limited 2016</v>
      </c>
      <c r="B1674" t="s">
        <v>484</v>
      </c>
      <c r="C1674">
        <v>2016</v>
      </c>
      <c r="D1674" t="s">
        <v>8</v>
      </c>
      <c r="E1674" t="s">
        <v>32</v>
      </c>
      <c r="F1674">
        <v>685660.01</v>
      </c>
      <c r="G1674">
        <v>22545902</v>
      </c>
      <c r="H1674">
        <v>0</v>
      </c>
    </row>
    <row r="1675" spans="1:8">
      <c r="A1675" t="str">
        <f>row__2[[#This Row],[Company_Name]]&amp;" "&amp;row__2[[#This Row],[Year]]</f>
        <v>Hearst Power Distribution Company Limited 2016</v>
      </c>
      <c r="B1675" t="s">
        <v>484</v>
      </c>
      <c r="C1675">
        <v>2016</v>
      </c>
      <c r="D1675" t="s">
        <v>8</v>
      </c>
      <c r="E1675" t="s">
        <v>34</v>
      </c>
      <c r="F1675">
        <v>0</v>
      </c>
      <c r="G1675">
        <v>0</v>
      </c>
      <c r="H1675">
        <v>0</v>
      </c>
    </row>
    <row r="1676" spans="1:8">
      <c r="A1676" t="str">
        <f>row__2[[#This Row],[Company_Name]]&amp;" "&amp;row__2[[#This Row],[Year]]</f>
        <v>Hearst Power Distribution Company Limited 2017</v>
      </c>
      <c r="B1676" t="s">
        <v>484</v>
      </c>
      <c r="C1676">
        <v>2017</v>
      </c>
      <c r="D1676" t="s">
        <v>17</v>
      </c>
      <c r="E1676" t="s">
        <v>18</v>
      </c>
      <c r="F1676">
        <v>0</v>
      </c>
      <c r="G1676">
        <v>0</v>
      </c>
      <c r="H1676">
        <v>0</v>
      </c>
    </row>
    <row r="1677" spans="1:8">
      <c r="A1677" t="str">
        <f>row__2[[#This Row],[Company_Name]]&amp;" "&amp;row__2[[#This Row],[Year]]</f>
        <v>Hearst Power Distribution Company Limited 2017</v>
      </c>
      <c r="B1677" t="s">
        <v>484</v>
      </c>
      <c r="C1677">
        <v>2017</v>
      </c>
      <c r="D1677" t="s">
        <v>17</v>
      </c>
      <c r="E1677" t="s">
        <v>20</v>
      </c>
      <c r="F1677">
        <v>1279.44</v>
      </c>
      <c r="G1677">
        <v>8920</v>
      </c>
      <c r="H1677">
        <v>25</v>
      </c>
    </row>
    <row r="1678" spans="1:8">
      <c r="A1678" t="str">
        <f>row__2[[#This Row],[Company_Name]]&amp;" "&amp;row__2[[#This Row],[Year]]</f>
        <v>Hearst Power Distribution Company Limited 2017</v>
      </c>
      <c r="B1678" t="s">
        <v>484</v>
      </c>
      <c r="C1678">
        <v>2017</v>
      </c>
      <c r="D1678" t="s">
        <v>17</v>
      </c>
      <c r="E1678" t="s">
        <v>22</v>
      </c>
      <c r="F1678">
        <v>51743.69</v>
      </c>
      <c r="G1678">
        <v>448057</v>
      </c>
      <c r="H1678">
        <v>1242.8499999999999</v>
      </c>
    </row>
    <row r="1679" spans="1:8">
      <c r="A1679" t="str">
        <f>row__2[[#This Row],[Company_Name]]&amp;" "&amp;row__2[[#This Row],[Year]]</f>
        <v>Hearst Power Distribution Company Limited 2017</v>
      </c>
      <c r="B1679" t="s">
        <v>484</v>
      </c>
      <c r="C1679">
        <v>2017</v>
      </c>
      <c r="D1679" t="s">
        <v>17</v>
      </c>
      <c r="E1679" t="s">
        <v>24</v>
      </c>
      <c r="F1679">
        <v>0</v>
      </c>
      <c r="G1679">
        <v>0</v>
      </c>
      <c r="H1679">
        <v>0</v>
      </c>
    </row>
    <row r="1680" spans="1:8">
      <c r="A1680" t="str">
        <f>row__2[[#This Row],[Company_Name]]&amp;" "&amp;row__2[[#This Row],[Year]]</f>
        <v>Hearst Power Distribution Company Limited 2017</v>
      </c>
      <c r="B1680" t="s">
        <v>484</v>
      </c>
      <c r="C1680">
        <v>2017</v>
      </c>
      <c r="D1680" t="s">
        <v>8</v>
      </c>
      <c r="E1680" t="s">
        <v>26</v>
      </c>
      <c r="F1680">
        <v>179641.60000000001</v>
      </c>
      <c r="G1680">
        <v>10320404</v>
      </c>
      <c r="H1680">
        <v>0</v>
      </c>
    </row>
    <row r="1681" spans="1:8">
      <c r="A1681" t="str">
        <f>row__2[[#This Row],[Company_Name]]&amp;" "&amp;row__2[[#This Row],[Year]]</f>
        <v>Hearst Power Distribution Company Limited 2017</v>
      </c>
      <c r="B1681" t="s">
        <v>484</v>
      </c>
      <c r="C1681">
        <v>2017</v>
      </c>
      <c r="D1681" t="s">
        <v>8</v>
      </c>
      <c r="E1681" t="s">
        <v>28</v>
      </c>
      <c r="F1681">
        <v>201292.14</v>
      </c>
      <c r="G1681">
        <v>44704845</v>
      </c>
      <c r="H1681">
        <v>119878.65</v>
      </c>
    </row>
    <row r="1682" spans="1:8">
      <c r="A1682" t="str">
        <f>row__2[[#This Row],[Company_Name]]&amp;" "&amp;row__2[[#This Row],[Year]]</f>
        <v>Hearst Power Distribution Company Limited 2017</v>
      </c>
      <c r="B1682" t="s">
        <v>484</v>
      </c>
      <c r="C1682">
        <v>2017</v>
      </c>
      <c r="D1682" t="s">
        <v>8</v>
      </c>
      <c r="E1682" t="s">
        <v>30</v>
      </c>
      <c r="F1682">
        <v>0</v>
      </c>
      <c r="G1682">
        <v>0</v>
      </c>
      <c r="H1682">
        <v>0</v>
      </c>
    </row>
    <row r="1683" spans="1:8">
      <c r="A1683" t="str">
        <f>row__2[[#This Row],[Company_Name]]&amp;" "&amp;row__2[[#This Row],[Year]]</f>
        <v>Hearst Power Distribution Company Limited 2017</v>
      </c>
      <c r="B1683" t="s">
        <v>484</v>
      </c>
      <c r="C1683">
        <v>2017</v>
      </c>
      <c r="D1683" t="s">
        <v>8</v>
      </c>
      <c r="E1683" t="s">
        <v>32</v>
      </c>
      <c r="F1683">
        <v>721103.42</v>
      </c>
      <c r="G1683">
        <v>21777282</v>
      </c>
      <c r="H1683">
        <v>0</v>
      </c>
    </row>
    <row r="1684" spans="1:8">
      <c r="A1684" t="str">
        <f>row__2[[#This Row],[Company_Name]]&amp;" "&amp;row__2[[#This Row],[Year]]</f>
        <v>Hearst Power Distribution Company Limited 2017</v>
      </c>
      <c r="B1684" t="s">
        <v>484</v>
      </c>
      <c r="C1684">
        <v>2017</v>
      </c>
      <c r="D1684" t="s">
        <v>8</v>
      </c>
      <c r="E1684" t="s">
        <v>34</v>
      </c>
      <c r="F1684">
        <v>0</v>
      </c>
      <c r="G1684">
        <v>0</v>
      </c>
      <c r="H1684">
        <v>0</v>
      </c>
    </row>
    <row r="1685" spans="1:8">
      <c r="A1685" t="str">
        <f>row__2[[#This Row],[Company_Name]]&amp;" "&amp;row__2[[#This Row],[Year]]</f>
        <v>Hearst Power Distribution Company Limited 2018</v>
      </c>
      <c r="B1685" t="s">
        <v>484</v>
      </c>
      <c r="C1685">
        <v>2018</v>
      </c>
      <c r="D1685" t="s">
        <v>17</v>
      </c>
      <c r="E1685" t="s">
        <v>18</v>
      </c>
      <c r="F1685">
        <v>0</v>
      </c>
      <c r="G1685">
        <v>0</v>
      </c>
      <c r="H1685">
        <v>0</v>
      </c>
    </row>
    <row r="1686" spans="1:8">
      <c r="A1686" t="str">
        <f>row__2[[#This Row],[Company_Name]]&amp;" "&amp;row__2[[#This Row],[Year]]</f>
        <v>Hearst Power Distribution Company Limited 2018</v>
      </c>
      <c r="B1686" t="s">
        <v>484</v>
      </c>
      <c r="C1686">
        <v>2018</v>
      </c>
      <c r="D1686" t="s">
        <v>17</v>
      </c>
      <c r="E1686" t="s">
        <v>20</v>
      </c>
      <c r="F1686">
        <v>1321.84</v>
      </c>
      <c r="G1686">
        <v>9452.2000000000007</v>
      </c>
      <c r="H1686">
        <v>33.6</v>
      </c>
    </row>
    <row r="1687" spans="1:8">
      <c r="A1687" t="str">
        <f>row__2[[#This Row],[Company_Name]]&amp;" "&amp;row__2[[#This Row],[Year]]</f>
        <v>Hearst Power Distribution Company Limited 2018</v>
      </c>
      <c r="B1687" t="s">
        <v>484</v>
      </c>
      <c r="C1687">
        <v>2018</v>
      </c>
      <c r="D1687" t="s">
        <v>17</v>
      </c>
      <c r="E1687" t="s">
        <v>22</v>
      </c>
      <c r="F1687">
        <v>57465.53</v>
      </c>
      <c r="G1687">
        <v>448820.1</v>
      </c>
      <c r="H1687">
        <v>1358.6</v>
      </c>
    </row>
    <row r="1688" spans="1:8">
      <c r="A1688" t="str">
        <f>row__2[[#This Row],[Company_Name]]&amp;" "&amp;row__2[[#This Row],[Year]]</f>
        <v>Hearst Power Distribution Company Limited 2018</v>
      </c>
      <c r="B1688" t="s">
        <v>484</v>
      </c>
      <c r="C1688">
        <v>2018</v>
      </c>
      <c r="D1688" t="s">
        <v>17</v>
      </c>
      <c r="E1688" t="s">
        <v>24</v>
      </c>
      <c r="F1688">
        <v>0</v>
      </c>
      <c r="G1688">
        <v>0</v>
      </c>
      <c r="H1688">
        <v>0</v>
      </c>
    </row>
    <row r="1689" spans="1:8">
      <c r="A1689" t="str">
        <f>row__2[[#This Row],[Company_Name]]&amp;" "&amp;row__2[[#This Row],[Year]]</f>
        <v>Hearst Power Distribution Company Limited 2018</v>
      </c>
      <c r="B1689" t="s">
        <v>484</v>
      </c>
      <c r="C1689">
        <v>2018</v>
      </c>
      <c r="D1689" t="s">
        <v>8</v>
      </c>
      <c r="E1689" t="s">
        <v>26</v>
      </c>
      <c r="F1689">
        <v>190300.4</v>
      </c>
      <c r="G1689">
        <v>11004125.25</v>
      </c>
      <c r="H1689">
        <v>0</v>
      </c>
    </row>
    <row r="1690" spans="1:8">
      <c r="A1690" t="str">
        <f>row__2[[#This Row],[Company_Name]]&amp;" "&amp;row__2[[#This Row],[Year]]</f>
        <v>Hearst Power Distribution Company Limited 2018</v>
      </c>
      <c r="B1690" t="s">
        <v>484</v>
      </c>
      <c r="C1690">
        <v>2018</v>
      </c>
      <c r="D1690" t="s">
        <v>8</v>
      </c>
      <c r="E1690" t="s">
        <v>28</v>
      </c>
      <c r="F1690">
        <v>217587.43</v>
      </c>
      <c r="G1690">
        <v>44383088.090000004</v>
      </c>
      <c r="H1690">
        <v>122296.48</v>
      </c>
    </row>
    <row r="1691" spans="1:8">
      <c r="A1691" t="str">
        <f>row__2[[#This Row],[Company_Name]]&amp;" "&amp;row__2[[#This Row],[Year]]</f>
        <v>Hearst Power Distribution Company Limited 2018</v>
      </c>
      <c r="B1691" t="s">
        <v>484</v>
      </c>
      <c r="C1691">
        <v>2018</v>
      </c>
      <c r="D1691" t="s">
        <v>8</v>
      </c>
      <c r="E1691" t="s">
        <v>30</v>
      </c>
      <c r="F1691">
        <v>0</v>
      </c>
      <c r="G1691">
        <v>0</v>
      </c>
      <c r="H1691">
        <v>0</v>
      </c>
    </row>
    <row r="1692" spans="1:8">
      <c r="A1692" t="str">
        <f>row__2[[#This Row],[Company_Name]]&amp;" "&amp;row__2[[#This Row],[Year]]</f>
        <v>Hearst Power Distribution Company Limited 2018</v>
      </c>
      <c r="B1692" t="s">
        <v>484</v>
      </c>
      <c r="C1692">
        <v>2018</v>
      </c>
      <c r="D1692" t="s">
        <v>8</v>
      </c>
      <c r="E1692" t="s">
        <v>32</v>
      </c>
      <c r="F1692">
        <v>734060.4</v>
      </c>
      <c r="G1692">
        <v>22434635.27</v>
      </c>
      <c r="H1692">
        <v>0</v>
      </c>
    </row>
    <row r="1693" spans="1:8">
      <c r="A1693" t="str">
        <f>row__2[[#This Row],[Company_Name]]&amp;" "&amp;row__2[[#This Row],[Year]]</f>
        <v>Hearst Power Distribution Company Limited 2018</v>
      </c>
      <c r="B1693" t="s">
        <v>484</v>
      </c>
      <c r="C1693">
        <v>2018</v>
      </c>
      <c r="D1693" t="s">
        <v>8</v>
      </c>
      <c r="E1693" t="s">
        <v>34</v>
      </c>
      <c r="F1693">
        <v>0</v>
      </c>
      <c r="G1693">
        <v>0</v>
      </c>
      <c r="H1693">
        <v>0</v>
      </c>
    </row>
    <row r="1694" spans="1:8">
      <c r="A1694" t="str">
        <f>row__2[[#This Row],[Company_Name]]&amp;" "&amp;row__2[[#This Row],[Year]]</f>
        <v>Hearst Power Distribution Company Limited 2019</v>
      </c>
      <c r="B1694" t="s">
        <v>484</v>
      </c>
      <c r="C1694">
        <v>2019</v>
      </c>
      <c r="D1694" t="s">
        <v>17</v>
      </c>
      <c r="E1694" t="s">
        <v>18</v>
      </c>
      <c r="F1694">
        <v>0</v>
      </c>
      <c r="G1694">
        <v>0</v>
      </c>
      <c r="H1694">
        <v>0</v>
      </c>
    </row>
    <row r="1695" spans="1:8">
      <c r="A1695" t="str">
        <f>row__2[[#This Row],[Company_Name]]&amp;" "&amp;row__2[[#This Row],[Year]]</f>
        <v>Hearst Power Distribution Company Limited 2019</v>
      </c>
      <c r="B1695" t="s">
        <v>484</v>
      </c>
      <c r="C1695">
        <v>2019</v>
      </c>
      <c r="D1695" t="s">
        <v>17</v>
      </c>
      <c r="E1695" t="s">
        <v>20</v>
      </c>
      <c r="F1695">
        <v>1335.69</v>
      </c>
      <c r="G1695">
        <v>9452.16</v>
      </c>
      <c r="H1695">
        <v>33.6</v>
      </c>
    </row>
    <row r="1696" spans="1:8">
      <c r="A1696" t="str">
        <f>row__2[[#This Row],[Company_Name]]&amp;" "&amp;row__2[[#This Row],[Year]]</f>
        <v>Hearst Power Distribution Company Limited 2019</v>
      </c>
      <c r="B1696" t="s">
        <v>484</v>
      </c>
      <c r="C1696">
        <v>2019</v>
      </c>
      <c r="D1696" t="s">
        <v>17</v>
      </c>
      <c r="E1696" t="s">
        <v>22</v>
      </c>
      <c r="F1696">
        <v>58068.58</v>
      </c>
      <c r="G1696">
        <v>448820.1</v>
      </c>
      <c r="H1696">
        <v>1358.64</v>
      </c>
    </row>
    <row r="1697" spans="1:8">
      <c r="A1697" t="str">
        <f>row__2[[#This Row],[Company_Name]]&amp;" "&amp;row__2[[#This Row],[Year]]</f>
        <v>Hearst Power Distribution Company Limited 2019</v>
      </c>
      <c r="B1697" t="s">
        <v>484</v>
      </c>
      <c r="C1697">
        <v>2019</v>
      </c>
      <c r="D1697" t="s">
        <v>17</v>
      </c>
      <c r="E1697" t="s">
        <v>24</v>
      </c>
      <c r="F1697">
        <v>0</v>
      </c>
      <c r="G1697">
        <v>0</v>
      </c>
      <c r="H1697">
        <v>0</v>
      </c>
    </row>
    <row r="1698" spans="1:8">
      <c r="A1698" t="str">
        <f>row__2[[#This Row],[Company_Name]]&amp;" "&amp;row__2[[#This Row],[Year]]</f>
        <v>Hearst Power Distribution Company Limited 2019</v>
      </c>
      <c r="B1698" t="s">
        <v>484</v>
      </c>
      <c r="C1698">
        <v>2019</v>
      </c>
      <c r="D1698" t="s">
        <v>8</v>
      </c>
      <c r="E1698" t="s">
        <v>26</v>
      </c>
      <c r="F1698">
        <v>191544.23</v>
      </c>
      <c r="G1698">
        <v>10694021.18</v>
      </c>
      <c r="H1698">
        <v>0</v>
      </c>
    </row>
    <row r="1699" spans="1:8">
      <c r="A1699" t="str">
        <f>row__2[[#This Row],[Company_Name]]&amp;" "&amp;row__2[[#This Row],[Year]]</f>
        <v>Hearst Power Distribution Company Limited 2019</v>
      </c>
      <c r="B1699" t="s">
        <v>484</v>
      </c>
      <c r="C1699">
        <v>2019</v>
      </c>
      <c r="D1699" t="s">
        <v>8</v>
      </c>
      <c r="E1699" t="s">
        <v>28</v>
      </c>
      <c r="F1699">
        <v>224856.94</v>
      </c>
      <c r="G1699">
        <v>44408913.390000001</v>
      </c>
      <c r="H1699">
        <v>127438.57</v>
      </c>
    </row>
    <row r="1700" spans="1:8">
      <c r="A1700" t="str">
        <f>row__2[[#This Row],[Company_Name]]&amp;" "&amp;row__2[[#This Row],[Year]]</f>
        <v>Hearst Power Distribution Company Limited 2019</v>
      </c>
      <c r="B1700" t="s">
        <v>484</v>
      </c>
      <c r="C1700">
        <v>2019</v>
      </c>
      <c r="D1700" t="s">
        <v>8</v>
      </c>
      <c r="E1700" t="s">
        <v>30</v>
      </c>
      <c r="F1700">
        <v>0</v>
      </c>
      <c r="G1700">
        <v>0</v>
      </c>
      <c r="H1700">
        <v>0</v>
      </c>
    </row>
    <row r="1701" spans="1:8">
      <c r="A1701" t="str">
        <f>row__2[[#This Row],[Company_Name]]&amp;" "&amp;row__2[[#This Row],[Year]]</f>
        <v>Hearst Power Distribution Company Limited 2019</v>
      </c>
      <c r="B1701" t="s">
        <v>484</v>
      </c>
      <c r="C1701">
        <v>2019</v>
      </c>
      <c r="D1701" t="s">
        <v>8</v>
      </c>
      <c r="E1701" t="s">
        <v>32</v>
      </c>
      <c r="F1701">
        <v>750644.85</v>
      </c>
      <c r="G1701">
        <v>22186869.18</v>
      </c>
      <c r="H1701">
        <v>0</v>
      </c>
    </row>
    <row r="1702" spans="1:8">
      <c r="A1702" t="str">
        <f>row__2[[#This Row],[Company_Name]]&amp;" "&amp;row__2[[#This Row],[Year]]</f>
        <v>Hearst Power Distribution Company Limited 2019</v>
      </c>
      <c r="B1702" t="s">
        <v>484</v>
      </c>
      <c r="C1702">
        <v>2019</v>
      </c>
      <c r="D1702" t="s">
        <v>8</v>
      </c>
      <c r="E1702" t="s">
        <v>34</v>
      </c>
      <c r="F1702">
        <v>0</v>
      </c>
      <c r="G1702">
        <v>0</v>
      </c>
      <c r="H1702">
        <v>0</v>
      </c>
    </row>
    <row r="1703" spans="1:8">
      <c r="A1703" t="str">
        <f>row__2[[#This Row],[Company_Name]]&amp;" "&amp;row__2[[#This Row],[Year]]</f>
        <v>Hearst Power Distribution Company Limited 2020</v>
      </c>
      <c r="B1703" t="s">
        <v>484</v>
      </c>
      <c r="C1703">
        <v>2020</v>
      </c>
      <c r="D1703" t="s">
        <v>17</v>
      </c>
      <c r="E1703" t="s">
        <v>18</v>
      </c>
      <c r="F1703">
        <v>0</v>
      </c>
      <c r="G1703">
        <v>0</v>
      </c>
      <c r="H1703">
        <v>0</v>
      </c>
    </row>
    <row r="1704" spans="1:8">
      <c r="A1704" t="str">
        <f>row__2[[#This Row],[Company_Name]]&amp;" "&amp;row__2[[#This Row],[Year]]</f>
        <v>Hearst Power Distribution Company Limited 2020</v>
      </c>
      <c r="B1704" t="s">
        <v>484</v>
      </c>
      <c r="C1704">
        <v>2020</v>
      </c>
      <c r="D1704" t="s">
        <v>17</v>
      </c>
      <c r="E1704" t="s">
        <v>20</v>
      </c>
      <c r="F1704">
        <v>1364.04</v>
      </c>
      <c r="G1704">
        <v>9452.16</v>
      </c>
      <c r="H1704">
        <v>33.6</v>
      </c>
    </row>
    <row r="1705" spans="1:8">
      <c r="A1705" t="str">
        <f>row__2[[#This Row],[Company_Name]]&amp;" "&amp;row__2[[#This Row],[Year]]</f>
        <v>Hearst Power Distribution Company Limited 2020</v>
      </c>
      <c r="B1705" t="s">
        <v>484</v>
      </c>
      <c r="C1705">
        <v>2020</v>
      </c>
      <c r="D1705" t="s">
        <v>17</v>
      </c>
      <c r="E1705" t="s">
        <v>22</v>
      </c>
      <c r="F1705">
        <v>59147.28</v>
      </c>
      <c r="G1705">
        <v>450158.58</v>
      </c>
      <c r="H1705">
        <v>1358.64</v>
      </c>
    </row>
    <row r="1706" spans="1:8">
      <c r="A1706" t="str">
        <f>row__2[[#This Row],[Company_Name]]&amp;" "&amp;row__2[[#This Row],[Year]]</f>
        <v>Hearst Power Distribution Company Limited 2020</v>
      </c>
      <c r="B1706" t="s">
        <v>484</v>
      </c>
      <c r="C1706">
        <v>2020</v>
      </c>
      <c r="D1706" t="s">
        <v>17</v>
      </c>
      <c r="E1706" t="s">
        <v>24</v>
      </c>
      <c r="F1706">
        <v>0</v>
      </c>
      <c r="G1706">
        <v>0</v>
      </c>
      <c r="H1706">
        <v>0</v>
      </c>
    </row>
    <row r="1707" spans="1:8">
      <c r="A1707" t="str">
        <f>row__2[[#This Row],[Company_Name]]&amp;" "&amp;row__2[[#This Row],[Year]]</f>
        <v>Hearst Power Distribution Company Limited 2020</v>
      </c>
      <c r="B1707" t="s">
        <v>484</v>
      </c>
      <c r="C1707">
        <v>2020</v>
      </c>
      <c r="D1707" t="s">
        <v>8</v>
      </c>
      <c r="E1707" t="s">
        <v>26</v>
      </c>
      <c r="F1707">
        <v>161631.12</v>
      </c>
      <c r="G1707">
        <v>9760448.0899999999</v>
      </c>
      <c r="H1707">
        <v>0</v>
      </c>
    </row>
    <row r="1708" spans="1:8">
      <c r="A1708" t="str">
        <f>row__2[[#This Row],[Company_Name]]&amp;" "&amp;row__2[[#This Row],[Year]]</f>
        <v>Hearst Power Distribution Company Limited 2020</v>
      </c>
      <c r="B1708" t="s">
        <v>484</v>
      </c>
      <c r="C1708">
        <v>2020</v>
      </c>
      <c r="D1708" t="s">
        <v>8</v>
      </c>
      <c r="E1708" t="s">
        <v>28</v>
      </c>
      <c r="F1708">
        <v>221081.38</v>
      </c>
      <c r="G1708">
        <v>41909144.619999997</v>
      </c>
      <c r="H1708">
        <v>124083.19</v>
      </c>
    </row>
    <row r="1709" spans="1:8">
      <c r="A1709" t="str">
        <f>row__2[[#This Row],[Company_Name]]&amp;" "&amp;row__2[[#This Row],[Year]]</f>
        <v>Hearst Power Distribution Company Limited 2020</v>
      </c>
      <c r="B1709" t="s">
        <v>484</v>
      </c>
      <c r="C1709">
        <v>2020</v>
      </c>
      <c r="D1709" t="s">
        <v>8</v>
      </c>
      <c r="E1709" t="s">
        <v>30</v>
      </c>
      <c r="F1709">
        <v>0</v>
      </c>
      <c r="G1709">
        <v>0</v>
      </c>
      <c r="H1709">
        <v>0</v>
      </c>
    </row>
    <row r="1710" spans="1:8">
      <c r="A1710" t="str">
        <f>row__2[[#This Row],[Company_Name]]&amp;" "&amp;row__2[[#This Row],[Year]]</f>
        <v>Hearst Power Distribution Company Limited 2020</v>
      </c>
      <c r="B1710" t="s">
        <v>484</v>
      </c>
      <c r="C1710">
        <v>2020</v>
      </c>
      <c r="D1710" t="s">
        <v>8</v>
      </c>
      <c r="E1710" t="s">
        <v>32</v>
      </c>
      <c r="F1710">
        <v>662671.17000000004</v>
      </c>
      <c r="G1710">
        <v>22266337.699999999</v>
      </c>
      <c r="H1710">
        <v>0</v>
      </c>
    </row>
    <row r="1711" spans="1:8">
      <c r="A1711" t="str">
        <f>row__2[[#This Row],[Company_Name]]&amp;" "&amp;row__2[[#This Row],[Year]]</f>
        <v>Hearst Power Distribution Company Limited 2020</v>
      </c>
      <c r="B1711" t="s">
        <v>484</v>
      </c>
      <c r="C1711">
        <v>2020</v>
      </c>
      <c r="D1711" t="s">
        <v>8</v>
      </c>
      <c r="E1711" t="s">
        <v>34</v>
      </c>
      <c r="F1711">
        <v>0</v>
      </c>
      <c r="G1711">
        <v>0</v>
      </c>
      <c r="H1711">
        <v>0</v>
      </c>
    </row>
    <row r="1712" spans="1:8">
      <c r="A1712" t="str">
        <f>row__2[[#This Row],[Company_Name]]&amp;" "&amp;row__2[[#This Row],[Year]]</f>
        <v>Hearst Power Distribution Company Limited 2021</v>
      </c>
      <c r="B1712" t="s">
        <v>484</v>
      </c>
      <c r="C1712">
        <v>2021</v>
      </c>
      <c r="D1712" t="s">
        <v>17</v>
      </c>
      <c r="E1712" t="s">
        <v>18</v>
      </c>
      <c r="F1712">
        <v>0</v>
      </c>
      <c r="G1712">
        <v>0</v>
      </c>
      <c r="H1712">
        <v>0</v>
      </c>
    </row>
    <row r="1713" spans="1:8">
      <c r="A1713" t="str">
        <f>row__2[[#This Row],[Company_Name]]&amp;" "&amp;row__2[[#This Row],[Year]]</f>
        <v>Hearst Power Distribution Company Limited 2021</v>
      </c>
      <c r="B1713" t="s">
        <v>484</v>
      </c>
      <c r="C1713">
        <v>2021</v>
      </c>
      <c r="D1713" t="s">
        <v>17</v>
      </c>
      <c r="E1713" t="s">
        <v>20</v>
      </c>
      <c r="F1713">
        <v>1843.54</v>
      </c>
      <c r="G1713">
        <v>9455</v>
      </c>
      <c r="H1713">
        <v>34</v>
      </c>
    </row>
    <row r="1714" spans="1:8">
      <c r="A1714" t="str">
        <f>row__2[[#This Row],[Company_Name]]&amp;" "&amp;row__2[[#This Row],[Year]]</f>
        <v>Hearst Power Distribution Company Limited 2021</v>
      </c>
      <c r="B1714" t="s">
        <v>484</v>
      </c>
      <c r="C1714">
        <v>2021</v>
      </c>
      <c r="D1714" t="s">
        <v>17</v>
      </c>
      <c r="E1714" t="s">
        <v>22</v>
      </c>
      <c r="F1714">
        <v>41970.57</v>
      </c>
      <c r="G1714">
        <v>449043.38</v>
      </c>
      <c r="H1714">
        <v>1358.6</v>
      </c>
    </row>
    <row r="1715" spans="1:8">
      <c r="A1715" t="str">
        <f>row__2[[#This Row],[Company_Name]]&amp;" "&amp;row__2[[#This Row],[Year]]</f>
        <v>Hearst Power Distribution Company Limited 2021</v>
      </c>
      <c r="B1715" t="s">
        <v>484</v>
      </c>
      <c r="C1715">
        <v>2021</v>
      </c>
      <c r="D1715" t="s">
        <v>17</v>
      </c>
      <c r="E1715" t="s">
        <v>24</v>
      </c>
      <c r="F1715">
        <v>0</v>
      </c>
      <c r="G1715">
        <v>0</v>
      </c>
      <c r="H1715">
        <v>0</v>
      </c>
    </row>
    <row r="1716" spans="1:8">
      <c r="A1716" t="str">
        <f>row__2[[#This Row],[Company_Name]]&amp;" "&amp;row__2[[#This Row],[Year]]</f>
        <v>Hearst Power Distribution Company Limited 2021</v>
      </c>
      <c r="B1716" t="s">
        <v>484</v>
      </c>
      <c r="C1716">
        <v>2021</v>
      </c>
      <c r="D1716" t="s">
        <v>8</v>
      </c>
      <c r="E1716" t="s">
        <v>26</v>
      </c>
      <c r="F1716">
        <v>192504.42</v>
      </c>
      <c r="G1716">
        <v>9785181.3000000007</v>
      </c>
      <c r="H1716">
        <v>0</v>
      </c>
    </row>
    <row r="1717" spans="1:8">
      <c r="A1717" t="str">
        <f>row__2[[#This Row],[Company_Name]]&amp;" "&amp;row__2[[#This Row],[Year]]</f>
        <v>Hearst Power Distribution Company Limited 2021</v>
      </c>
      <c r="B1717" t="s">
        <v>484</v>
      </c>
      <c r="C1717">
        <v>2021</v>
      </c>
      <c r="D1717" t="s">
        <v>8</v>
      </c>
      <c r="E1717" t="s">
        <v>28</v>
      </c>
      <c r="F1717">
        <v>254074.3</v>
      </c>
      <c r="G1717">
        <v>42218616</v>
      </c>
      <c r="H1717">
        <v>134438.96</v>
      </c>
    </row>
    <row r="1718" spans="1:8">
      <c r="A1718" t="str">
        <f>row__2[[#This Row],[Company_Name]]&amp;" "&amp;row__2[[#This Row],[Year]]</f>
        <v>Hearst Power Distribution Company Limited 2021</v>
      </c>
      <c r="B1718" t="s">
        <v>484</v>
      </c>
      <c r="C1718">
        <v>2021</v>
      </c>
      <c r="D1718" t="s">
        <v>8</v>
      </c>
      <c r="E1718" t="s">
        <v>30</v>
      </c>
      <c r="F1718">
        <v>0</v>
      </c>
      <c r="G1718">
        <v>0</v>
      </c>
      <c r="H1718">
        <v>0</v>
      </c>
    </row>
    <row r="1719" spans="1:8">
      <c r="A1719" t="str">
        <f>row__2[[#This Row],[Company_Name]]&amp;" "&amp;row__2[[#This Row],[Year]]</f>
        <v>Hearst Power Distribution Company Limited 2021</v>
      </c>
      <c r="B1719" t="s">
        <v>484</v>
      </c>
      <c r="C1719">
        <v>2021</v>
      </c>
      <c r="D1719" t="s">
        <v>8</v>
      </c>
      <c r="E1719" t="s">
        <v>32</v>
      </c>
      <c r="F1719">
        <v>776422.43</v>
      </c>
      <c r="G1719">
        <v>21585937.620000001</v>
      </c>
      <c r="H1719">
        <v>0</v>
      </c>
    </row>
    <row r="1720" spans="1:8">
      <c r="A1720" t="str">
        <f>row__2[[#This Row],[Company_Name]]&amp;" "&amp;row__2[[#This Row],[Year]]</f>
        <v>Hearst Power Distribution Company Limited 2021</v>
      </c>
      <c r="B1720" t="s">
        <v>484</v>
      </c>
      <c r="C1720">
        <v>2021</v>
      </c>
      <c r="D1720" t="s">
        <v>8</v>
      </c>
      <c r="E1720" t="s">
        <v>34</v>
      </c>
      <c r="F1720">
        <v>0</v>
      </c>
      <c r="G1720">
        <v>0</v>
      </c>
      <c r="H1720">
        <v>0</v>
      </c>
    </row>
    <row r="1721" spans="1:8">
      <c r="A1721" t="str">
        <f>row__2[[#This Row],[Company_Name]]&amp;" "&amp;row__2[[#This Row],[Year]]</f>
        <v>Hearst Power Distribution Company Limited 2022</v>
      </c>
      <c r="B1721" t="s">
        <v>484</v>
      </c>
      <c r="C1721">
        <v>2022</v>
      </c>
      <c r="D1721" t="s">
        <v>17</v>
      </c>
      <c r="E1721" t="s">
        <v>18</v>
      </c>
      <c r="F1721">
        <v>0</v>
      </c>
      <c r="G1721">
        <v>0</v>
      </c>
      <c r="H1721">
        <v>0</v>
      </c>
    </row>
    <row r="1722" spans="1:8">
      <c r="A1722" t="str">
        <f>row__2[[#This Row],[Company_Name]]&amp;" "&amp;row__2[[#This Row],[Year]]</f>
        <v>Hearst Power Distribution Company Limited 2022</v>
      </c>
      <c r="B1722" t="s">
        <v>484</v>
      </c>
      <c r="C1722">
        <v>2022</v>
      </c>
      <c r="D1722" t="s">
        <v>17</v>
      </c>
      <c r="E1722" t="s">
        <v>20</v>
      </c>
      <c r="F1722">
        <v>2153.2800000000002</v>
      </c>
      <c r="G1722">
        <v>9452</v>
      </c>
      <c r="H1722">
        <v>35</v>
      </c>
    </row>
    <row r="1723" spans="1:8">
      <c r="A1723" t="str">
        <f>row__2[[#This Row],[Company_Name]]&amp;" "&amp;row__2[[#This Row],[Year]]</f>
        <v>Hearst Power Distribution Company Limited 2022</v>
      </c>
      <c r="B1723" t="s">
        <v>484</v>
      </c>
      <c r="C1723">
        <v>2022</v>
      </c>
      <c r="D1723" t="s">
        <v>17</v>
      </c>
      <c r="E1723" t="s">
        <v>22</v>
      </c>
      <c r="F1723">
        <v>59147.42</v>
      </c>
      <c r="G1723">
        <v>449269</v>
      </c>
      <c r="H1723">
        <v>1359</v>
      </c>
    </row>
    <row r="1724" spans="1:8">
      <c r="A1724" t="str">
        <f>row__2[[#This Row],[Company_Name]]&amp;" "&amp;row__2[[#This Row],[Year]]</f>
        <v>Hearst Power Distribution Company Limited 2022</v>
      </c>
      <c r="B1724" t="s">
        <v>484</v>
      </c>
      <c r="C1724">
        <v>2022</v>
      </c>
      <c r="D1724" t="s">
        <v>17</v>
      </c>
      <c r="E1724" t="s">
        <v>24</v>
      </c>
      <c r="F1724">
        <v>0</v>
      </c>
      <c r="G1724">
        <v>0</v>
      </c>
      <c r="H1724">
        <v>0</v>
      </c>
    </row>
    <row r="1725" spans="1:8">
      <c r="A1725" t="str">
        <f>row__2[[#This Row],[Company_Name]]&amp;" "&amp;row__2[[#This Row],[Year]]</f>
        <v>Hearst Power Distribution Company Limited 2022</v>
      </c>
      <c r="B1725" t="s">
        <v>484</v>
      </c>
      <c r="C1725">
        <v>2022</v>
      </c>
      <c r="D1725" t="s">
        <v>8</v>
      </c>
      <c r="E1725" t="s">
        <v>26</v>
      </c>
      <c r="F1725">
        <v>192827.99</v>
      </c>
      <c r="G1725">
        <v>10177145</v>
      </c>
      <c r="H1725">
        <v>0</v>
      </c>
    </row>
    <row r="1726" spans="1:8">
      <c r="A1726" t="str">
        <f>row__2[[#This Row],[Company_Name]]&amp;" "&amp;row__2[[#This Row],[Year]]</f>
        <v>Hearst Power Distribution Company Limited 2022</v>
      </c>
      <c r="B1726" t="s">
        <v>484</v>
      </c>
      <c r="C1726">
        <v>2022</v>
      </c>
      <c r="D1726" t="s">
        <v>8</v>
      </c>
      <c r="E1726" t="s">
        <v>28</v>
      </c>
      <c r="F1726">
        <v>235718.23</v>
      </c>
      <c r="G1726">
        <v>43003758</v>
      </c>
      <c r="H1726">
        <v>129406</v>
      </c>
    </row>
    <row r="1727" spans="1:8">
      <c r="A1727" t="str">
        <f>row__2[[#This Row],[Company_Name]]&amp;" "&amp;row__2[[#This Row],[Year]]</f>
        <v>Hearst Power Distribution Company Limited 2022</v>
      </c>
      <c r="B1727" t="s">
        <v>484</v>
      </c>
      <c r="C1727">
        <v>2022</v>
      </c>
      <c r="D1727" t="s">
        <v>8</v>
      </c>
      <c r="E1727" t="s">
        <v>30</v>
      </c>
      <c r="F1727">
        <v>0</v>
      </c>
      <c r="G1727">
        <v>0</v>
      </c>
      <c r="H1727">
        <v>0</v>
      </c>
    </row>
    <row r="1728" spans="1:8">
      <c r="A1728" t="str">
        <f>row__2[[#This Row],[Company_Name]]&amp;" "&amp;row__2[[#This Row],[Year]]</f>
        <v>Hearst Power Distribution Company Limited 2022</v>
      </c>
      <c r="B1728" t="s">
        <v>484</v>
      </c>
      <c r="C1728">
        <v>2022</v>
      </c>
      <c r="D1728" t="s">
        <v>8</v>
      </c>
      <c r="E1728" t="s">
        <v>32</v>
      </c>
      <c r="F1728">
        <v>789708.25</v>
      </c>
      <c r="G1728">
        <v>22131009</v>
      </c>
      <c r="H1728">
        <v>0</v>
      </c>
    </row>
    <row r="1729" spans="1:8">
      <c r="A1729" t="str">
        <f>row__2[[#This Row],[Company_Name]]&amp;" "&amp;row__2[[#This Row],[Year]]</f>
        <v>Hearst Power Distribution Company Limited 2022</v>
      </c>
      <c r="B1729" t="s">
        <v>484</v>
      </c>
      <c r="C1729">
        <v>2022</v>
      </c>
      <c r="D1729" t="s">
        <v>8</v>
      </c>
      <c r="E1729" t="s">
        <v>34</v>
      </c>
      <c r="F1729">
        <v>0</v>
      </c>
      <c r="G1729">
        <v>0</v>
      </c>
      <c r="H1729">
        <v>0</v>
      </c>
    </row>
    <row r="1730" spans="1:8">
      <c r="A1730" t="str">
        <f>row__2[[#This Row],[Company_Name]]&amp;" "&amp;row__2[[#This Row],[Year]]</f>
        <v>Hydro 2000 Inc. 2015</v>
      </c>
      <c r="B1730" t="s">
        <v>485</v>
      </c>
      <c r="C1730">
        <v>2015</v>
      </c>
      <c r="D1730" t="s">
        <v>17</v>
      </c>
      <c r="E1730" t="s">
        <v>18</v>
      </c>
      <c r="F1730">
        <v>0</v>
      </c>
      <c r="G1730">
        <v>0</v>
      </c>
      <c r="H1730">
        <v>0</v>
      </c>
    </row>
    <row r="1731" spans="1:8">
      <c r="A1731" t="str">
        <f>row__2[[#This Row],[Company_Name]]&amp;" "&amp;row__2[[#This Row],[Year]]</f>
        <v>Hydro 2000 Inc. 2015</v>
      </c>
      <c r="B1731" t="s">
        <v>485</v>
      </c>
      <c r="C1731">
        <v>2015</v>
      </c>
      <c r="D1731" t="s">
        <v>17</v>
      </c>
      <c r="E1731" t="s">
        <v>20</v>
      </c>
      <c r="F1731">
        <v>0</v>
      </c>
      <c r="G1731">
        <v>0</v>
      </c>
      <c r="H1731">
        <v>0</v>
      </c>
    </row>
    <row r="1732" spans="1:8">
      <c r="A1732" t="str">
        <f>row__2[[#This Row],[Company_Name]]&amp;" "&amp;row__2[[#This Row],[Year]]</f>
        <v>Hydro 2000 Inc. 2015</v>
      </c>
      <c r="B1732" t="s">
        <v>485</v>
      </c>
      <c r="C1732">
        <v>2015</v>
      </c>
      <c r="D1732" t="s">
        <v>17</v>
      </c>
      <c r="E1732" t="s">
        <v>22</v>
      </c>
      <c r="F1732">
        <v>8341.7199999999993</v>
      </c>
      <c r="G1732">
        <v>163848</v>
      </c>
      <c r="H1732">
        <v>424</v>
      </c>
    </row>
    <row r="1733" spans="1:8">
      <c r="A1733" t="str">
        <f>row__2[[#This Row],[Company_Name]]&amp;" "&amp;row__2[[#This Row],[Year]]</f>
        <v>Hydro 2000 Inc. 2015</v>
      </c>
      <c r="B1733" t="s">
        <v>485</v>
      </c>
      <c r="C1733">
        <v>2015</v>
      </c>
      <c r="D1733" t="s">
        <v>17</v>
      </c>
      <c r="E1733" t="s">
        <v>24</v>
      </c>
      <c r="F1733">
        <v>1467.4</v>
      </c>
      <c r="G1733">
        <v>18611</v>
      </c>
      <c r="H1733">
        <v>0</v>
      </c>
    </row>
    <row r="1734" spans="1:8">
      <c r="A1734" t="str">
        <f>row__2[[#This Row],[Company_Name]]&amp;" "&amp;row__2[[#This Row],[Year]]</f>
        <v>Hydro 2000 Inc. 2015</v>
      </c>
      <c r="B1734" t="s">
        <v>485</v>
      </c>
      <c r="C1734">
        <v>2015</v>
      </c>
      <c r="D1734" t="s">
        <v>8</v>
      </c>
      <c r="E1734" t="s">
        <v>26</v>
      </c>
      <c r="F1734">
        <v>78774.490000000005</v>
      </c>
      <c r="G1734">
        <v>4666022</v>
      </c>
      <c r="H1734">
        <v>0</v>
      </c>
    </row>
    <row r="1735" spans="1:8">
      <c r="A1735" t="str">
        <f>row__2[[#This Row],[Company_Name]]&amp;" "&amp;row__2[[#This Row],[Year]]</f>
        <v>Hydro 2000 Inc. 2015</v>
      </c>
      <c r="B1735" t="s">
        <v>485</v>
      </c>
      <c r="C1735">
        <v>2015</v>
      </c>
      <c r="D1735" t="s">
        <v>8</v>
      </c>
      <c r="E1735" t="s">
        <v>28</v>
      </c>
      <c r="F1735">
        <v>25703.63</v>
      </c>
      <c r="G1735">
        <v>4607212</v>
      </c>
      <c r="H1735">
        <v>10652</v>
      </c>
    </row>
    <row r="1736" spans="1:8">
      <c r="A1736" t="str">
        <f>row__2[[#This Row],[Company_Name]]&amp;" "&amp;row__2[[#This Row],[Year]]</f>
        <v>Hydro 2000 Inc. 2015</v>
      </c>
      <c r="B1736" t="s">
        <v>485</v>
      </c>
      <c r="C1736">
        <v>2015</v>
      </c>
      <c r="D1736" t="s">
        <v>8</v>
      </c>
      <c r="E1736" t="s">
        <v>30</v>
      </c>
      <c r="F1736">
        <v>0</v>
      </c>
      <c r="G1736">
        <v>0</v>
      </c>
      <c r="H1736">
        <v>0</v>
      </c>
    </row>
    <row r="1737" spans="1:8">
      <c r="A1737" t="str">
        <f>row__2[[#This Row],[Company_Name]]&amp;" "&amp;row__2[[#This Row],[Year]]</f>
        <v>Hydro 2000 Inc. 2015</v>
      </c>
      <c r="B1737" t="s">
        <v>485</v>
      </c>
      <c r="C1737">
        <v>2015</v>
      </c>
      <c r="D1737" t="s">
        <v>8</v>
      </c>
      <c r="E1737" t="s">
        <v>32</v>
      </c>
      <c r="F1737">
        <v>414231.63</v>
      </c>
      <c r="G1737">
        <v>14415698</v>
      </c>
      <c r="H1737">
        <v>0</v>
      </c>
    </row>
    <row r="1738" spans="1:8">
      <c r="A1738" t="str">
        <f>row__2[[#This Row],[Company_Name]]&amp;" "&amp;row__2[[#This Row],[Year]]</f>
        <v>Hydro 2000 Inc. 2015</v>
      </c>
      <c r="B1738" t="s">
        <v>485</v>
      </c>
      <c r="C1738">
        <v>2015</v>
      </c>
      <c r="D1738" t="s">
        <v>8</v>
      </c>
      <c r="E1738" t="s">
        <v>34</v>
      </c>
      <c r="F1738">
        <v>0</v>
      </c>
      <c r="G1738">
        <v>0</v>
      </c>
      <c r="H1738">
        <v>0</v>
      </c>
    </row>
    <row r="1739" spans="1:8">
      <c r="A1739" t="str">
        <f>row__2[[#This Row],[Company_Name]]&amp;" "&amp;row__2[[#This Row],[Year]]</f>
        <v>Hydro 2000 Inc. 2016</v>
      </c>
      <c r="B1739" t="s">
        <v>485</v>
      </c>
      <c r="C1739">
        <v>2016</v>
      </c>
      <c r="D1739" t="s">
        <v>17</v>
      </c>
      <c r="E1739" t="s">
        <v>18</v>
      </c>
      <c r="F1739">
        <v>0</v>
      </c>
      <c r="G1739">
        <v>0</v>
      </c>
      <c r="H1739">
        <v>0</v>
      </c>
    </row>
    <row r="1740" spans="1:8">
      <c r="A1740" t="str">
        <f>row__2[[#This Row],[Company_Name]]&amp;" "&amp;row__2[[#This Row],[Year]]</f>
        <v>Hydro 2000 Inc. 2016</v>
      </c>
      <c r="B1740" t="s">
        <v>485</v>
      </c>
      <c r="C1740">
        <v>2016</v>
      </c>
      <c r="D1740" t="s">
        <v>17</v>
      </c>
      <c r="E1740" t="s">
        <v>20</v>
      </c>
      <c r="F1740">
        <v>0</v>
      </c>
      <c r="G1740">
        <v>0</v>
      </c>
      <c r="H1740">
        <v>0</v>
      </c>
    </row>
    <row r="1741" spans="1:8">
      <c r="A1741" t="str">
        <f>row__2[[#This Row],[Company_Name]]&amp;" "&amp;row__2[[#This Row],[Year]]</f>
        <v>Hydro 2000 Inc. 2016</v>
      </c>
      <c r="B1741" t="s">
        <v>485</v>
      </c>
      <c r="C1741">
        <v>2016</v>
      </c>
      <c r="D1741" t="s">
        <v>17</v>
      </c>
      <c r="E1741" t="s">
        <v>22</v>
      </c>
      <c r="F1741">
        <v>8311.34</v>
      </c>
      <c r="G1741">
        <v>152559</v>
      </c>
      <c r="H1741">
        <v>424.8</v>
      </c>
    </row>
    <row r="1742" spans="1:8">
      <c r="A1742" t="str">
        <f>row__2[[#This Row],[Company_Name]]&amp;" "&amp;row__2[[#This Row],[Year]]</f>
        <v>Hydro 2000 Inc. 2016</v>
      </c>
      <c r="B1742" t="s">
        <v>485</v>
      </c>
      <c r="C1742">
        <v>2016</v>
      </c>
      <c r="D1742" t="s">
        <v>17</v>
      </c>
      <c r="E1742" t="s">
        <v>24</v>
      </c>
      <c r="F1742">
        <v>1653.95</v>
      </c>
      <c r="G1742">
        <v>17280</v>
      </c>
      <c r="H1742">
        <v>0</v>
      </c>
    </row>
    <row r="1743" spans="1:8">
      <c r="A1743" t="str">
        <f>row__2[[#This Row],[Company_Name]]&amp;" "&amp;row__2[[#This Row],[Year]]</f>
        <v>Hydro 2000 Inc. 2016</v>
      </c>
      <c r="B1743" t="s">
        <v>485</v>
      </c>
      <c r="C1743">
        <v>2016</v>
      </c>
      <c r="D1743" t="s">
        <v>8</v>
      </c>
      <c r="E1743" t="s">
        <v>26</v>
      </c>
      <c r="F1743">
        <v>76556.13</v>
      </c>
      <c r="G1743">
        <v>4261434</v>
      </c>
      <c r="H1743">
        <v>0</v>
      </c>
    </row>
    <row r="1744" spans="1:8">
      <c r="A1744" t="str">
        <f>row__2[[#This Row],[Company_Name]]&amp;" "&amp;row__2[[#This Row],[Year]]</f>
        <v>Hydro 2000 Inc. 2016</v>
      </c>
      <c r="B1744" t="s">
        <v>485</v>
      </c>
      <c r="C1744">
        <v>2016</v>
      </c>
      <c r="D1744" t="s">
        <v>8</v>
      </c>
      <c r="E1744" t="s">
        <v>28</v>
      </c>
      <c r="F1744">
        <v>30314.12</v>
      </c>
      <c r="G1744">
        <v>3976846</v>
      </c>
      <c r="H1744">
        <v>10148</v>
      </c>
    </row>
    <row r="1745" spans="1:8">
      <c r="A1745" t="str">
        <f>row__2[[#This Row],[Company_Name]]&amp;" "&amp;row__2[[#This Row],[Year]]</f>
        <v>Hydro 2000 Inc. 2016</v>
      </c>
      <c r="B1745" t="s">
        <v>485</v>
      </c>
      <c r="C1745">
        <v>2016</v>
      </c>
      <c r="D1745" t="s">
        <v>8</v>
      </c>
      <c r="E1745" t="s">
        <v>30</v>
      </c>
      <c r="F1745">
        <v>0</v>
      </c>
      <c r="G1745">
        <v>0</v>
      </c>
      <c r="H1745">
        <v>0</v>
      </c>
    </row>
    <row r="1746" spans="1:8">
      <c r="A1746" t="str">
        <f>row__2[[#This Row],[Company_Name]]&amp;" "&amp;row__2[[#This Row],[Year]]</f>
        <v>Hydro 2000 Inc. 2016</v>
      </c>
      <c r="B1746" t="s">
        <v>485</v>
      </c>
      <c r="C1746">
        <v>2016</v>
      </c>
      <c r="D1746" t="s">
        <v>8</v>
      </c>
      <c r="E1746" t="s">
        <v>32</v>
      </c>
      <c r="F1746">
        <v>379350.35</v>
      </c>
      <c r="G1746">
        <v>12346400</v>
      </c>
      <c r="H1746">
        <v>0</v>
      </c>
    </row>
    <row r="1747" spans="1:8">
      <c r="A1747" t="str">
        <f>row__2[[#This Row],[Company_Name]]&amp;" "&amp;row__2[[#This Row],[Year]]</f>
        <v>Hydro 2000 Inc. 2016</v>
      </c>
      <c r="B1747" t="s">
        <v>485</v>
      </c>
      <c r="C1747">
        <v>2016</v>
      </c>
      <c r="D1747" t="s">
        <v>8</v>
      </c>
      <c r="E1747" t="s">
        <v>34</v>
      </c>
      <c r="F1747">
        <v>0</v>
      </c>
      <c r="G1747">
        <v>0</v>
      </c>
      <c r="H1747">
        <v>0</v>
      </c>
    </row>
    <row r="1748" spans="1:8">
      <c r="A1748" t="str">
        <f>row__2[[#This Row],[Company_Name]]&amp;" "&amp;row__2[[#This Row],[Year]]</f>
        <v>Hydro 2000 Inc. 2017</v>
      </c>
      <c r="B1748" t="s">
        <v>485</v>
      </c>
      <c r="C1748">
        <v>2017</v>
      </c>
      <c r="D1748" t="s">
        <v>17</v>
      </c>
      <c r="E1748" t="s">
        <v>18</v>
      </c>
      <c r="F1748">
        <v>0</v>
      </c>
      <c r="G1748">
        <v>0</v>
      </c>
      <c r="H1748">
        <v>0</v>
      </c>
    </row>
    <row r="1749" spans="1:8">
      <c r="A1749" t="str">
        <f>row__2[[#This Row],[Company_Name]]&amp;" "&amp;row__2[[#This Row],[Year]]</f>
        <v>Hydro 2000 Inc. 2017</v>
      </c>
      <c r="B1749" t="s">
        <v>485</v>
      </c>
      <c r="C1749">
        <v>2017</v>
      </c>
      <c r="D1749" t="s">
        <v>17</v>
      </c>
      <c r="E1749" t="s">
        <v>20</v>
      </c>
      <c r="F1749">
        <v>0</v>
      </c>
      <c r="G1749">
        <v>0</v>
      </c>
      <c r="H1749">
        <v>0</v>
      </c>
    </row>
    <row r="1750" spans="1:8">
      <c r="A1750" t="str">
        <f>row__2[[#This Row],[Company_Name]]&amp;" "&amp;row__2[[#This Row],[Year]]</f>
        <v>Hydro 2000 Inc. 2017</v>
      </c>
      <c r="B1750" t="s">
        <v>485</v>
      </c>
      <c r="C1750">
        <v>2017</v>
      </c>
      <c r="D1750" t="s">
        <v>17</v>
      </c>
      <c r="E1750" t="s">
        <v>22</v>
      </c>
      <c r="F1750">
        <v>8607.32</v>
      </c>
      <c r="G1750">
        <v>163848</v>
      </c>
      <c r="H1750">
        <v>424.8</v>
      </c>
    </row>
    <row r="1751" spans="1:8">
      <c r="A1751" t="str">
        <f>row__2[[#This Row],[Company_Name]]&amp;" "&amp;row__2[[#This Row],[Year]]</f>
        <v>Hydro 2000 Inc. 2017</v>
      </c>
      <c r="B1751" t="s">
        <v>485</v>
      </c>
      <c r="C1751">
        <v>2017</v>
      </c>
      <c r="D1751" t="s">
        <v>17</v>
      </c>
      <c r="E1751" t="s">
        <v>24</v>
      </c>
      <c r="F1751">
        <v>1505.88</v>
      </c>
      <c r="G1751">
        <v>17280</v>
      </c>
      <c r="H1751">
        <v>0</v>
      </c>
    </row>
    <row r="1752" spans="1:8">
      <c r="A1752" t="str">
        <f>row__2[[#This Row],[Company_Name]]&amp;" "&amp;row__2[[#This Row],[Year]]</f>
        <v>Hydro 2000 Inc. 2017</v>
      </c>
      <c r="B1752" t="s">
        <v>485</v>
      </c>
      <c r="C1752">
        <v>2017</v>
      </c>
      <c r="D1752" t="s">
        <v>8</v>
      </c>
      <c r="E1752" t="s">
        <v>26</v>
      </c>
      <c r="F1752">
        <v>79819.520000000004</v>
      </c>
      <c r="G1752">
        <v>3995185</v>
      </c>
      <c r="H1752">
        <v>0</v>
      </c>
    </row>
    <row r="1753" spans="1:8">
      <c r="A1753" t="str">
        <f>row__2[[#This Row],[Company_Name]]&amp;" "&amp;row__2[[#This Row],[Year]]</f>
        <v>Hydro 2000 Inc. 2017</v>
      </c>
      <c r="B1753" t="s">
        <v>485</v>
      </c>
      <c r="C1753">
        <v>2017</v>
      </c>
      <c r="D1753" t="s">
        <v>8</v>
      </c>
      <c r="E1753" t="s">
        <v>28</v>
      </c>
      <c r="F1753">
        <v>24227.07</v>
      </c>
      <c r="G1753">
        <v>4494088</v>
      </c>
      <c r="H1753">
        <v>10234.23</v>
      </c>
    </row>
    <row r="1754" spans="1:8">
      <c r="A1754" t="str">
        <f>row__2[[#This Row],[Company_Name]]&amp;" "&amp;row__2[[#This Row],[Year]]</f>
        <v>Hydro 2000 Inc. 2017</v>
      </c>
      <c r="B1754" t="s">
        <v>485</v>
      </c>
      <c r="C1754">
        <v>2017</v>
      </c>
      <c r="D1754" t="s">
        <v>8</v>
      </c>
      <c r="E1754" t="s">
        <v>30</v>
      </c>
      <c r="F1754">
        <v>0</v>
      </c>
      <c r="G1754">
        <v>0</v>
      </c>
      <c r="H1754">
        <v>0</v>
      </c>
    </row>
    <row r="1755" spans="1:8">
      <c r="A1755" t="str">
        <f>row__2[[#This Row],[Company_Name]]&amp;" "&amp;row__2[[#This Row],[Year]]</f>
        <v>Hydro 2000 Inc. 2017</v>
      </c>
      <c r="B1755" t="s">
        <v>485</v>
      </c>
      <c r="C1755">
        <v>2017</v>
      </c>
      <c r="D1755" t="s">
        <v>8</v>
      </c>
      <c r="E1755" t="s">
        <v>32</v>
      </c>
      <c r="F1755">
        <v>395255.28</v>
      </c>
      <c r="G1755">
        <v>12167563</v>
      </c>
      <c r="H1755">
        <v>0</v>
      </c>
    </row>
    <row r="1756" spans="1:8">
      <c r="A1756" t="str">
        <f>row__2[[#This Row],[Company_Name]]&amp;" "&amp;row__2[[#This Row],[Year]]</f>
        <v>Hydro 2000 Inc. 2017</v>
      </c>
      <c r="B1756" t="s">
        <v>485</v>
      </c>
      <c r="C1756">
        <v>2017</v>
      </c>
      <c r="D1756" t="s">
        <v>8</v>
      </c>
      <c r="E1756" t="s">
        <v>34</v>
      </c>
      <c r="F1756">
        <v>0</v>
      </c>
      <c r="G1756">
        <v>0</v>
      </c>
      <c r="H1756">
        <v>0</v>
      </c>
    </row>
    <row r="1757" spans="1:8">
      <c r="A1757" t="str">
        <f>row__2[[#This Row],[Company_Name]]&amp;" "&amp;row__2[[#This Row],[Year]]</f>
        <v>Hydro 2000 Inc. 2018</v>
      </c>
      <c r="B1757" t="s">
        <v>485</v>
      </c>
      <c r="C1757">
        <v>2018</v>
      </c>
      <c r="D1757" t="s">
        <v>17</v>
      </c>
      <c r="E1757" t="s">
        <v>18</v>
      </c>
      <c r="F1757">
        <v>0</v>
      </c>
      <c r="G1757">
        <v>0</v>
      </c>
      <c r="H1757">
        <v>0</v>
      </c>
    </row>
    <row r="1758" spans="1:8">
      <c r="A1758" t="str">
        <f>row__2[[#This Row],[Company_Name]]&amp;" "&amp;row__2[[#This Row],[Year]]</f>
        <v>Hydro 2000 Inc. 2018</v>
      </c>
      <c r="B1758" t="s">
        <v>485</v>
      </c>
      <c r="C1758">
        <v>2018</v>
      </c>
      <c r="D1758" t="s">
        <v>17</v>
      </c>
      <c r="E1758" t="s">
        <v>20</v>
      </c>
      <c r="F1758">
        <v>0</v>
      </c>
      <c r="G1758">
        <v>0</v>
      </c>
      <c r="H1758">
        <v>0</v>
      </c>
    </row>
    <row r="1759" spans="1:8">
      <c r="A1759" t="str">
        <f>row__2[[#This Row],[Company_Name]]&amp;" "&amp;row__2[[#This Row],[Year]]</f>
        <v>Hydro 2000 Inc. 2018</v>
      </c>
      <c r="B1759" t="s">
        <v>485</v>
      </c>
      <c r="C1759">
        <v>2018</v>
      </c>
      <c r="D1759" t="s">
        <v>17</v>
      </c>
      <c r="E1759" t="s">
        <v>22</v>
      </c>
      <c r="F1759">
        <v>8515.68</v>
      </c>
      <c r="G1759">
        <v>153342</v>
      </c>
      <c r="H1759">
        <v>424.8</v>
      </c>
    </row>
    <row r="1760" spans="1:8">
      <c r="A1760" t="str">
        <f>row__2[[#This Row],[Company_Name]]&amp;" "&amp;row__2[[#This Row],[Year]]</f>
        <v>Hydro 2000 Inc. 2018</v>
      </c>
      <c r="B1760" t="s">
        <v>485</v>
      </c>
      <c r="C1760">
        <v>2018</v>
      </c>
      <c r="D1760" t="s">
        <v>17</v>
      </c>
      <c r="E1760" t="s">
        <v>24</v>
      </c>
      <c r="F1760">
        <v>1497.6</v>
      </c>
      <c r="G1760">
        <v>17280</v>
      </c>
      <c r="H1760">
        <v>0</v>
      </c>
    </row>
    <row r="1761" spans="1:8">
      <c r="A1761" t="str">
        <f>row__2[[#This Row],[Company_Name]]&amp;" "&amp;row__2[[#This Row],[Year]]</f>
        <v>Hydro 2000 Inc. 2018</v>
      </c>
      <c r="B1761" t="s">
        <v>485</v>
      </c>
      <c r="C1761">
        <v>2018</v>
      </c>
      <c r="D1761" t="s">
        <v>8</v>
      </c>
      <c r="E1761" t="s">
        <v>26</v>
      </c>
      <c r="F1761">
        <v>77794.070000000007</v>
      </c>
      <c r="G1761">
        <v>4500407</v>
      </c>
      <c r="H1761">
        <v>0</v>
      </c>
    </row>
    <row r="1762" spans="1:8">
      <c r="A1762" t="str">
        <f>row__2[[#This Row],[Company_Name]]&amp;" "&amp;row__2[[#This Row],[Year]]</f>
        <v>Hydro 2000 Inc. 2018</v>
      </c>
      <c r="B1762" t="s">
        <v>485</v>
      </c>
      <c r="C1762">
        <v>2018</v>
      </c>
      <c r="D1762" t="s">
        <v>8</v>
      </c>
      <c r="E1762" t="s">
        <v>28</v>
      </c>
      <c r="F1762">
        <v>27391.52</v>
      </c>
      <c r="G1762">
        <v>4540276</v>
      </c>
      <c r="H1762">
        <v>11237.54</v>
      </c>
    </row>
    <row r="1763" spans="1:8">
      <c r="A1763" t="str">
        <f>row__2[[#This Row],[Company_Name]]&amp;" "&amp;row__2[[#This Row],[Year]]</f>
        <v>Hydro 2000 Inc. 2018</v>
      </c>
      <c r="B1763" t="s">
        <v>485</v>
      </c>
      <c r="C1763">
        <v>2018</v>
      </c>
      <c r="D1763" t="s">
        <v>8</v>
      </c>
      <c r="E1763" t="s">
        <v>30</v>
      </c>
      <c r="F1763">
        <v>0</v>
      </c>
      <c r="G1763">
        <v>0</v>
      </c>
      <c r="H1763">
        <v>0</v>
      </c>
    </row>
    <row r="1764" spans="1:8">
      <c r="A1764" t="str">
        <f>row__2[[#This Row],[Company_Name]]&amp;" "&amp;row__2[[#This Row],[Year]]</f>
        <v>Hydro 2000 Inc. 2018</v>
      </c>
      <c r="B1764" t="s">
        <v>485</v>
      </c>
      <c r="C1764">
        <v>2018</v>
      </c>
      <c r="D1764" t="s">
        <v>8</v>
      </c>
      <c r="E1764" t="s">
        <v>32</v>
      </c>
      <c r="F1764">
        <v>404195.62</v>
      </c>
      <c r="G1764">
        <v>12958025</v>
      </c>
      <c r="H1764">
        <v>0</v>
      </c>
    </row>
    <row r="1765" spans="1:8">
      <c r="A1765" t="str">
        <f>row__2[[#This Row],[Company_Name]]&amp;" "&amp;row__2[[#This Row],[Year]]</f>
        <v>Hydro 2000 Inc. 2018</v>
      </c>
      <c r="B1765" t="s">
        <v>485</v>
      </c>
      <c r="C1765">
        <v>2018</v>
      </c>
      <c r="D1765" t="s">
        <v>8</v>
      </c>
      <c r="E1765" t="s">
        <v>34</v>
      </c>
      <c r="F1765">
        <v>0</v>
      </c>
      <c r="G1765">
        <v>0</v>
      </c>
      <c r="H1765">
        <v>0</v>
      </c>
    </row>
    <row r="1766" spans="1:8">
      <c r="A1766" t="str">
        <f>row__2[[#This Row],[Company_Name]]&amp;" "&amp;row__2[[#This Row],[Year]]</f>
        <v>Hydro 2000 Inc. 2019</v>
      </c>
      <c r="B1766" t="s">
        <v>485</v>
      </c>
      <c r="C1766">
        <v>2019</v>
      </c>
      <c r="D1766" t="s">
        <v>17</v>
      </c>
      <c r="E1766" t="s">
        <v>18</v>
      </c>
      <c r="F1766">
        <v>0</v>
      </c>
      <c r="G1766">
        <v>0</v>
      </c>
      <c r="H1766">
        <v>0</v>
      </c>
    </row>
    <row r="1767" spans="1:8">
      <c r="A1767" t="str">
        <f>row__2[[#This Row],[Company_Name]]&amp;" "&amp;row__2[[#This Row],[Year]]</f>
        <v>Hydro 2000 Inc. 2019</v>
      </c>
      <c r="B1767" t="s">
        <v>485</v>
      </c>
      <c r="C1767">
        <v>2019</v>
      </c>
      <c r="D1767" t="s">
        <v>17</v>
      </c>
      <c r="E1767" t="s">
        <v>20</v>
      </c>
      <c r="F1767">
        <v>0</v>
      </c>
      <c r="G1767">
        <v>0</v>
      </c>
      <c r="H1767">
        <v>0</v>
      </c>
    </row>
    <row r="1768" spans="1:8">
      <c r="A1768" t="str">
        <f>row__2[[#This Row],[Company_Name]]&amp;" "&amp;row__2[[#This Row],[Year]]</f>
        <v>Hydro 2000 Inc. 2019</v>
      </c>
      <c r="B1768" t="s">
        <v>485</v>
      </c>
      <c r="C1768">
        <v>2019</v>
      </c>
      <c r="D1768" t="s">
        <v>17</v>
      </c>
      <c r="E1768" t="s">
        <v>22</v>
      </c>
      <c r="F1768">
        <v>8602.4</v>
      </c>
      <c r="G1768">
        <v>152106</v>
      </c>
      <c r="H1768">
        <v>424.8</v>
      </c>
    </row>
    <row r="1769" spans="1:8">
      <c r="A1769" t="str">
        <f>row__2[[#This Row],[Company_Name]]&amp;" "&amp;row__2[[#This Row],[Year]]</f>
        <v>Hydro 2000 Inc. 2019</v>
      </c>
      <c r="B1769" t="s">
        <v>485</v>
      </c>
      <c r="C1769">
        <v>2019</v>
      </c>
      <c r="D1769" t="s">
        <v>17</v>
      </c>
      <c r="E1769" t="s">
        <v>24</v>
      </c>
      <c r="F1769">
        <v>1511.2</v>
      </c>
      <c r="G1769">
        <v>17280</v>
      </c>
      <c r="H1769">
        <v>0</v>
      </c>
    </row>
    <row r="1770" spans="1:8">
      <c r="A1770" t="str">
        <f>row__2[[#This Row],[Company_Name]]&amp;" "&amp;row__2[[#This Row],[Year]]</f>
        <v>Hydro 2000 Inc. 2019</v>
      </c>
      <c r="B1770" t="s">
        <v>485</v>
      </c>
      <c r="C1770">
        <v>2019</v>
      </c>
      <c r="D1770" t="s">
        <v>8</v>
      </c>
      <c r="E1770" t="s">
        <v>26</v>
      </c>
      <c r="F1770">
        <v>77539.38</v>
      </c>
      <c r="G1770">
        <v>3995371</v>
      </c>
      <c r="H1770">
        <v>0</v>
      </c>
    </row>
    <row r="1771" spans="1:8">
      <c r="A1771" t="str">
        <f>row__2[[#This Row],[Company_Name]]&amp;" "&amp;row__2[[#This Row],[Year]]</f>
        <v>Hydro 2000 Inc. 2019</v>
      </c>
      <c r="B1771" t="s">
        <v>485</v>
      </c>
      <c r="C1771">
        <v>2019</v>
      </c>
      <c r="D1771" t="s">
        <v>8</v>
      </c>
      <c r="E1771" t="s">
        <v>28</v>
      </c>
      <c r="F1771">
        <v>28099.360000000001</v>
      </c>
      <c r="G1771">
        <v>4084117</v>
      </c>
      <c r="H1771">
        <v>10285.31</v>
      </c>
    </row>
    <row r="1772" spans="1:8">
      <c r="A1772" t="str">
        <f>row__2[[#This Row],[Company_Name]]&amp;" "&amp;row__2[[#This Row],[Year]]</f>
        <v>Hydro 2000 Inc. 2019</v>
      </c>
      <c r="B1772" t="s">
        <v>485</v>
      </c>
      <c r="C1772">
        <v>2019</v>
      </c>
      <c r="D1772" t="s">
        <v>8</v>
      </c>
      <c r="E1772" t="s">
        <v>30</v>
      </c>
      <c r="F1772">
        <v>0</v>
      </c>
      <c r="G1772">
        <v>0</v>
      </c>
      <c r="H1772">
        <v>0</v>
      </c>
    </row>
    <row r="1773" spans="1:8">
      <c r="A1773" t="str">
        <f>row__2[[#This Row],[Company_Name]]&amp;" "&amp;row__2[[#This Row],[Year]]</f>
        <v>Hydro 2000 Inc. 2019</v>
      </c>
      <c r="B1773" t="s">
        <v>485</v>
      </c>
      <c r="C1773">
        <v>2019</v>
      </c>
      <c r="D1773" t="s">
        <v>8</v>
      </c>
      <c r="E1773" t="s">
        <v>32</v>
      </c>
      <c r="F1773">
        <v>415310.11</v>
      </c>
      <c r="G1773">
        <v>12741870</v>
      </c>
      <c r="H1773">
        <v>0</v>
      </c>
    </row>
    <row r="1774" spans="1:8">
      <c r="A1774" t="str">
        <f>row__2[[#This Row],[Company_Name]]&amp;" "&amp;row__2[[#This Row],[Year]]</f>
        <v>Hydro 2000 Inc. 2019</v>
      </c>
      <c r="B1774" t="s">
        <v>485</v>
      </c>
      <c r="C1774">
        <v>2019</v>
      </c>
      <c r="D1774" t="s">
        <v>8</v>
      </c>
      <c r="E1774" t="s">
        <v>34</v>
      </c>
      <c r="F1774">
        <v>0</v>
      </c>
      <c r="G1774">
        <v>0</v>
      </c>
      <c r="H1774">
        <v>0</v>
      </c>
    </row>
    <row r="1775" spans="1:8">
      <c r="A1775" t="str">
        <f>row__2[[#This Row],[Company_Name]]&amp;" "&amp;row__2[[#This Row],[Year]]</f>
        <v>Hydro 2000 Inc. 2020</v>
      </c>
      <c r="B1775" t="s">
        <v>485</v>
      </c>
      <c r="C1775">
        <v>2020</v>
      </c>
      <c r="D1775" t="s">
        <v>17</v>
      </c>
      <c r="E1775" t="s">
        <v>18</v>
      </c>
      <c r="F1775">
        <v>0</v>
      </c>
      <c r="G1775">
        <v>0</v>
      </c>
      <c r="H1775">
        <v>0</v>
      </c>
    </row>
    <row r="1776" spans="1:8">
      <c r="A1776" t="str">
        <f>row__2[[#This Row],[Company_Name]]&amp;" "&amp;row__2[[#This Row],[Year]]</f>
        <v>Hydro 2000 Inc. 2020</v>
      </c>
      <c r="B1776" t="s">
        <v>485</v>
      </c>
      <c r="C1776">
        <v>2020</v>
      </c>
      <c r="D1776" t="s">
        <v>17</v>
      </c>
      <c r="E1776" t="s">
        <v>20</v>
      </c>
      <c r="F1776">
        <v>0</v>
      </c>
      <c r="G1776">
        <v>0</v>
      </c>
      <c r="H1776">
        <v>0</v>
      </c>
    </row>
    <row r="1777" spans="1:8">
      <c r="A1777" t="str">
        <f>row__2[[#This Row],[Company_Name]]&amp;" "&amp;row__2[[#This Row],[Year]]</f>
        <v>Hydro 2000 Inc. 2020</v>
      </c>
      <c r="B1777" t="s">
        <v>485</v>
      </c>
      <c r="C1777">
        <v>2020</v>
      </c>
      <c r="D1777" t="s">
        <v>17</v>
      </c>
      <c r="E1777" t="s">
        <v>22</v>
      </c>
      <c r="F1777">
        <v>8714.64</v>
      </c>
      <c r="G1777">
        <v>152559</v>
      </c>
      <c r="H1777">
        <v>424.8</v>
      </c>
    </row>
    <row r="1778" spans="1:8">
      <c r="A1778" t="str">
        <f>row__2[[#This Row],[Company_Name]]&amp;" "&amp;row__2[[#This Row],[Year]]</f>
        <v>Hydro 2000 Inc. 2020</v>
      </c>
      <c r="B1778" t="s">
        <v>485</v>
      </c>
      <c r="C1778">
        <v>2020</v>
      </c>
      <c r="D1778" t="s">
        <v>17</v>
      </c>
      <c r="E1778" t="s">
        <v>24</v>
      </c>
      <c r="F1778">
        <v>1401.42</v>
      </c>
      <c r="G1778">
        <v>17912</v>
      </c>
      <c r="H1778">
        <v>0</v>
      </c>
    </row>
    <row r="1779" spans="1:8">
      <c r="A1779" t="str">
        <f>row__2[[#This Row],[Company_Name]]&amp;" "&amp;row__2[[#This Row],[Year]]</f>
        <v>Hydro 2000 Inc. 2020</v>
      </c>
      <c r="B1779" t="s">
        <v>485</v>
      </c>
      <c r="C1779">
        <v>2020</v>
      </c>
      <c r="D1779" t="s">
        <v>8</v>
      </c>
      <c r="E1779" t="s">
        <v>26</v>
      </c>
      <c r="F1779">
        <v>74348.710000000006</v>
      </c>
      <c r="G1779">
        <v>3657490</v>
      </c>
      <c r="H1779">
        <v>0</v>
      </c>
    </row>
    <row r="1780" spans="1:8">
      <c r="A1780" t="str">
        <f>row__2[[#This Row],[Company_Name]]&amp;" "&amp;row__2[[#This Row],[Year]]</f>
        <v>Hydro 2000 Inc. 2020</v>
      </c>
      <c r="B1780" t="s">
        <v>485</v>
      </c>
      <c r="C1780">
        <v>2020</v>
      </c>
      <c r="D1780" t="s">
        <v>8</v>
      </c>
      <c r="E1780" t="s">
        <v>28</v>
      </c>
      <c r="F1780">
        <v>26796.03</v>
      </c>
      <c r="G1780">
        <v>3672872</v>
      </c>
      <c r="H1780">
        <v>9248.5</v>
      </c>
    </row>
    <row r="1781" spans="1:8">
      <c r="A1781" t="str">
        <f>row__2[[#This Row],[Company_Name]]&amp;" "&amp;row__2[[#This Row],[Year]]</f>
        <v>Hydro 2000 Inc. 2020</v>
      </c>
      <c r="B1781" t="s">
        <v>485</v>
      </c>
      <c r="C1781">
        <v>2020</v>
      </c>
      <c r="D1781" t="s">
        <v>8</v>
      </c>
      <c r="E1781" t="s">
        <v>30</v>
      </c>
      <c r="F1781">
        <v>0</v>
      </c>
      <c r="G1781">
        <v>0</v>
      </c>
      <c r="H1781">
        <v>0</v>
      </c>
    </row>
    <row r="1782" spans="1:8">
      <c r="A1782" t="str">
        <f>row__2[[#This Row],[Company_Name]]&amp;" "&amp;row__2[[#This Row],[Year]]</f>
        <v>Hydro 2000 Inc. 2020</v>
      </c>
      <c r="B1782" t="s">
        <v>485</v>
      </c>
      <c r="C1782">
        <v>2020</v>
      </c>
      <c r="D1782" t="s">
        <v>8</v>
      </c>
      <c r="E1782" t="s">
        <v>32</v>
      </c>
      <c r="F1782">
        <v>423574.84</v>
      </c>
      <c r="G1782">
        <v>12923176</v>
      </c>
      <c r="H1782">
        <v>0</v>
      </c>
    </row>
    <row r="1783" spans="1:8">
      <c r="A1783" t="str">
        <f>row__2[[#This Row],[Company_Name]]&amp;" "&amp;row__2[[#This Row],[Year]]</f>
        <v>Hydro 2000 Inc. 2020</v>
      </c>
      <c r="B1783" t="s">
        <v>485</v>
      </c>
      <c r="C1783">
        <v>2020</v>
      </c>
      <c r="D1783" t="s">
        <v>8</v>
      </c>
      <c r="E1783" t="s">
        <v>34</v>
      </c>
      <c r="F1783">
        <v>0</v>
      </c>
      <c r="G1783">
        <v>0</v>
      </c>
      <c r="H1783">
        <v>0</v>
      </c>
    </row>
    <row r="1784" spans="1:8">
      <c r="A1784" t="str">
        <f>row__2[[#This Row],[Company_Name]]&amp;" "&amp;row__2[[#This Row],[Year]]</f>
        <v>Hydro 2000 Inc. 2021</v>
      </c>
      <c r="B1784" t="s">
        <v>485</v>
      </c>
      <c r="C1784">
        <v>2021</v>
      </c>
      <c r="D1784" t="s">
        <v>17</v>
      </c>
      <c r="E1784" t="s">
        <v>18</v>
      </c>
      <c r="F1784">
        <v>0</v>
      </c>
      <c r="G1784">
        <v>0</v>
      </c>
      <c r="H1784">
        <v>0</v>
      </c>
    </row>
    <row r="1785" spans="1:8">
      <c r="A1785" t="str">
        <f>row__2[[#This Row],[Company_Name]]&amp;" "&amp;row__2[[#This Row],[Year]]</f>
        <v>Hydro 2000 Inc. 2021</v>
      </c>
      <c r="B1785" t="s">
        <v>485</v>
      </c>
      <c r="C1785">
        <v>2021</v>
      </c>
      <c r="D1785" t="s">
        <v>17</v>
      </c>
      <c r="E1785" t="s">
        <v>20</v>
      </c>
      <c r="F1785">
        <v>0</v>
      </c>
      <c r="G1785">
        <v>0</v>
      </c>
      <c r="H1785">
        <v>0</v>
      </c>
    </row>
    <row r="1786" spans="1:8">
      <c r="A1786" t="str">
        <f>row__2[[#This Row],[Company_Name]]&amp;" "&amp;row__2[[#This Row],[Year]]</f>
        <v>Hydro 2000 Inc. 2021</v>
      </c>
      <c r="B1786" t="s">
        <v>485</v>
      </c>
      <c r="C1786">
        <v>2021</v>
      </c>
      <c r="D1786" t="s">
        <v>17</v>
      </c>
      <c r="E1786" t="s">
        <v>22</v>
      </c>
      <c r="F1786">
        <v>9192.16</v>
      </c>
      <c r="G1786">
        <v>152161</v>
      </c>
      <c r="H1786">
        <v>424.8</v>
      </c>
    </row>
    <row r="1787" spans="1:8">
      <c r="A1787" t="str">
        <f>row__2[[#This Row],[Company_Name]]&amp;" "&amp;row__2[[#This Row],[Year]]</f>
        <v>Hydro 2000 Inc. 2021</v>
      </c>
      <c r="B1787" t="s">
        <v>485</v>
      </c>
      <c r="C1787">
        <v>2021</v>
      </c>
      <c r="D1787" t="s">
        <v>17</v>
      </c>
      <c r="E1787" t="s">
        <v>24</v>
      </c>
      <c r="F1787">
        <v>507.08</v>
      </c>
      <c r="G1787">
        <v>17787</v>
      </c>
      <c r="H1787">
        <v>0</v>
      </c>
    </row>
    <row r="1788" spans="1:8">
      <c r="A1788" t="str">
        <f>row__2[[#This Row],[Company_Name]]&amp;" "&amp;row__2[[#This Row],[Year]]</f>
        <v>Hydro 2000 Inc. 2021</v>
      </c>
      <c r="B1788" t="s">
        <v>485</v>
      </c>
      <c r="C1788">
        <v>2021</v>
      </c>
      <c r="D1788" t="s">
        <v>8</v>
      </c>
      <c r="E1788" t="s">
        <v>26</v>
      </c>
      <c r="F1788">
        <v>76107.179999999993</v>
      </c>
      <c r="G1788">
        <v>3643620</v>
      </c>
      <c r="H1788">
        <v>0</v>
      </c>
    </row>
    <row r="1789" spans="1:8">
      <c r="A1789" t="str">
        <f>row__2[[#This Row],[Company_Name]]&amp;" "&amp;row__2[[#This Row],[Year]]</f>
        <v>Hydro 2000 Inc. 2021</v>
      </c>
      <c r="B1789" t="s">
        <v>485</v>
      </c>
      <c r="C1789">
        <v>2021</v>
      </c>
      <c r="D1789" t="s">
        <v>8</v>
      </c>
      <c r="E1789" t="s">
        <v>28</v>
      </c>
      <c r="F1789">
        <v>26825.23</v>
      </c>
      <c r="G1789">
        <v>3541354</v>
      </c>
      <c r="H1789">
        <v>8923.7999999999993</v>
      </c>
    </row>
    <row r="1790" spans="1:8">
      <c r="A1790" t="str">
        <f>row__2[[#This Row],[Company_Name]]&amp;" "&amp;row__2[[#This Row],[Year]]</f>
        <v>Hydro 2000 Inc. 2021</v>
      </c>
      <c r="B1790" t="s">
        <v>485</v>
      </c>
      <c r="C1790">
        <v>2021</v>
      </c>
      <c r="D1790" t="s">
        <v>8</v>
      </c>
      <c r="E1790" t="s">
        <v>30</v>
      </c>
      <c r="F1790">
        <v>0</v>
      </c>
      <c r="G1790">
        <v>0</v>
      </c>
      <c r="H1790">
        <v>0</v>
      </c>
    </row>
    <row r="1791" spans="1:8">
      <c r="A1791" t="str">
        <f>row__2[[#This Row],[Company_Name]]&amp;" "&amp;row__2[[#This Row],[Year]]</f>
        <v>Hydro 2000 Inc. 2021</v>
      </c>
      <c r="B1791" t="s">
        <v>485</v>
      </c>
      <c r="C1791">
        <v>2021</v>
      </c>
      <c r="D1791" t="s">
        <v>8</v>
      </c>
      <c r="E1791" t="s">
        <v>32</v>
      </c>
      <c r="F1791">
        <v>439344.31</v>
      </c>
      <c r="G1791">
        <v>12543831</v>
      </c>
      <c r="H1791">
        <v>0</v>
      </c>
    </row>
    <row r="1792" spans="1:8">
      <c r="A1792" t="str">
        <f>row__2[[#This Row],[Company_Name]]&amp;" "&amp;row__2[[#This Row],[Year]]</f>
        <v>Hydro 2000 Inc. 2021</v>
      </c>
      <c r="B1792" t="s">
        <v>485</v>
      </c>
      <c r="C1792">
        <v>2021</v>
      </c>
      <c r="D1792" t="s">
        <v>8</v>
      </c>
      <c r="E1792" t="s">
        <v>34</v>
      </c>
      <c r="F1792">
        <v>0</v>
      </c>
      <c r="G1792">
        <v>0</v>
      </c>
      <c r="H1792">
        <v>0</v>
      </c>
    </row>
    <row r="1793" spans="1:8">
      <c r="A1793" t="str">
        <f>row__2[[#This Row],[Company_Name]]&amp;" "&amp;row__2[[#This Row],[Year]]</f>
        <v>Hydro 2000 Inc. 2022</v>
      </c>
      <c r="B1793" t="s">
        <v>485</v>
      </c>
      <c r="C1793">
        <v>2022</v>
      </c>
      <c r="D1793" t="s">
        <v>17</v>
      </c>
      <c r="E1793" t="s">
        <v>18</v>
      </c>
      <c r="F1793">
        <v>0</v>
      </c>
      <c r="G1793">
        <v>0</v>
      </c>
      <c r="H1793">
        <v>0</v>
      </c>
    </row>
    <row r="1794" spans="1:8">
      <c r="A1794" t="str">
        <f>row__2[[#This Row],[Company_Name]]&amp;" "&amp;row__2[[#This Row],[Year]]</f>
        <v>Hydro 2000 Inc. 2022</v>
      </c>
      <c r="B1794" t="s">
        <v>485</v>
      </c>
      <c r="C1794">
        <v>2022</v>
      </c>
      <c r="D1794" t="s">
        <v>17</v>
      </c>
      <c r="E1794" t="s">
        <v>20</v>
      </c>
      <c r="F1794">
        <v>0</v>
      </c>
      <c r="G1794">
        <v>0</v>
      </c>
      <c r="H1794">
        <v>0</v>
      </c>
    </row>
    <row r="1795" spans="1:8">
      <c r="A1795" t="str">
        <f>row__2[[#This Row],[Company_Name]]&amp;" "&amp;row__2[[#This Row],[Year]]</f>
        <v>Hydro 2000 Inc. 2022</v>
      </c>
      <c r="B1795" t="s">
        <v>485</v>
      </c>
      <c r="C1795">
        <v>2022</v>
      </c>
      <c r="D1795" t="s">
        <v>17</v>
      </c>
      <c r="E1795" t="s">
        <v>22</v>
      </c>
      <c r="F1795">
        <v>11018.97</v>
      </c>
      <c r="G1795">
        <v>152161</v>
      </c>
      <c r="H1795">
        <v>424.8</v>
      </c>
    </row>
    <row r="1796" spans="1:8">
      <c r="A1796" t="str">
        <f>row__2[[#This Row],[Company_Name]]&amp;" "&amp;row__2[[#This Row],[Year]]</f>
        <v>Hydro 2000 Inc. 2022</v>
      </c>
      <c r="B1796" t="s">
        <v>485</v>
      </c>
      <c r="C1796">
        <v>2022</v>
      </c>
      <c r="D1796" t="s">
        <v>17</v>
      </c>
      <c r="E1796" t="s">
        <v>24</v>
      </c>
      <c r="F1796">
        <v>230.18</v>
      </c>
      <c r="G1796">
        <v>1634</v>
      </c>
      <c r="H1796">
        <v>0</v>
      </c>
    </row>
    <row r="1797" spans="1:8">
      <c r="A1797" t="str">
        <f>row__2[[#This Row],[Company_Name]]&amp;" "&amp;row__2[[#This Row],[Year]]</f>
        <v>Hydro 2000 Inc. 2022</v>
      </c>
      <c r="B1797" t="s">
        <v>485</v>
      </c>
      <c r="C1797">
        <v>2022</v>
      </c>
      <c r="D1797" t="s">
        <v>8</v>
      </c>
      <c r="E1797" t="s">
        <v>26</v>
      </c>
      <c r="F1797">
        <v>115644.84</v>
      </c>
      <c r="G1797">
        <v>3866086</v>
      </c>
      <c r="H1797">
        <v>0</v>
      </c>
    </row>
    <row r="1798" spans="1:8">
      <c r="A1798" t="str">
        <f>row__2[[#This Row],[Company_Name]]&amp;" "&amp;row__2[[#This Row],[Year]]</f>
        <v>Hydro 2000 Inc. 2022</v>
      </c>
      <c r="B1798" t="s">
        <v>485</v>
      </c>
      <c r="C1798">
        <v>2022</v>
      </c>
      <c r="D1798" t="s">
        <v>8</v>
      </c>
      <c r="E1798" t="s">
        <v>28</v>
      </c>
      <c r="F1798">
        <v>55403.27</v>
      </c>
      <c r="G1798">
        <v>3529289</v>
      </c>
      <c r="H1798">
        <v>8754</v>
      </c>
    </row>
    <row r="1799" spans="1:8">
      <c r="A1799" t="str">
        <f>row__2[[#This Row],[Company_Name]]&amp;" "&amp;row__2[[#This Row],[Year]]</f>
        <v>Hydro 2000 Inc. 2022</v>
      </c>
      <c r="B1799" t="s">
        <v>485</v>
      </c>
      <c r="C1799">
        <v>2022</v>
      </c>
      <c r="D1799" t="s">
        <v>8</v>
      </c>
      <c r="E1799" t="s">
        <v>30</v>
      </c>
      <c r="F1799">
        <v>0</v>
      </c>
      <c r="G1799">
        <v>0</v>
      </c>
      <c r="H1799">
        <v>0</v>
      </c>
    </row>
    <row r="1800" spans="1:8">
      <c r="A1800" t="str">
        <f>row__2[[#This Row],[Company_Name]]&amp;" "&amp;row__2[[#This Row],[Year]]</f>
        <v>Hydro 2000 Inc. 2022</v>
      </c>
      <c r="B1800" t="s">
        <v>485</v>
      </c>
      <c r="C1800">
        <v>2022</v>
      </c>
      <c r="D1800" t="s">
        <v>8</v>
      </c>
      <c r="E1800" t="s">
        <v>32</v>
      </c>
      <c r="F1800">
        <v>383012.93</v>
      </c>
      <c r="G1800">
        <v>12586701</v>
      </c>
      <c r="H1800">
        <v>0</v>
      </c>
    </row>
    <row r="1801" spans="1:8">
      <c r="A1801" t="str">
        <f>row__2[[#This Row],[Company_Name]]&amp;" "&amp;row__2[[#This Row],[Year]]</f>
        <v>Hydro 2000 Inc. 2022</v>
      </c>
      <c r="B1801" t="s">
        <v>485</v>
      </c>
      <c r="C1801">
        <v>2022</v>
      </c>
      <c r="D1801" t="s">
        <v>8</v>
      </c>
      <c r="E1801" t="s">
        <v>34</v>
      </c>
      <c r="F1801">
        <v>0</v>
      </c>
      <c r="G1801">
        <v>0</v>
      </c>
      <c r="H1801">
        <v>0</v>
      </c>
    </row>
    <row r="1802" spans="1:8">
      <c r="A1802" t="str">
        <f>row__2[[#This Row],[Company_Name]]&amp;" "&amp;row__2[[#This Row],[Year]]</f>
        <v>Hydro Hawkesbury Inc. 2015</v>
      </c>
      <c r="B1802" t="s">
        <v>486</v>
      </c>
      <c r="C1802">
        <v>2015</v>
      </c>
      <c r="D1802" t="s">
        <v>17</v>
      </c>
      <c r="E1802" t="s">
        <v>18</v>
      </c>
      <c r="F1802">
        <v>0</v>
      </c>
      <c r="G1802">
        <v>0</v>
      </c>
      <c r="H1802">
        <v>0</v>
      </c>
    </row>
    <row r="1803" spans="1:8">
      <c r="A1803" t="str">
        <f>row__2[[#This Row],[Company_Name]]&amp;" "&amp;row__2[[#This Row],[Year]]</f>
        <v>Hydro Hawkesbury Inc. 2015</v>
      </c>
      <c r="B1803" t="s">
        <v>486</v>
      </c>
      <c r="C1803">
        <v>2015</v>
      </c>
      <c r="D1803" t="s">
        <v>17</v>
      </c>
      <c r="E1803" t="s">
        <v>20</v>
      </c>
      <c r="F1803">
        <v>2292</v>
      </c>
      <c r="G1803">
        <v>102064</v>
      </c>
      <c r="H1803">
        <v>298</v>
      </c>
    </row>
    <row r="1804" spans="1:8">
      <c r="A1804" t="str">
        <f>row__2[[#This Row],[Company_Name]]&amp;" "&amp;row__2[[#This Row],[Year]]</f>
        <v>Hydro Hawkesbury Inc. 2015</v>
      </c>
      <c r="B1804" t="s">
        <v>486</v>
      </c>
      <c r="C1804">
        <v>2015</v>
      </c>
      <c r="D1804" t="s">
        <v>17</v>
      </c>
      <c r="E1804" t="s">
        <v>22</v>
      </c>
      <c r="F1804">
        <v>24680</v>
      </c>
      <c r="G1804">
        <v>1040149</v>
      </c>
      <c r="H1804">
        <v>2865</v>
      </c>
    </row>
    <row r="1805" spans="1:8">
      <c r="A1805" t="str">
        <f>row__2[[#This Row],[Company_Name]]&amp;" "&amp;row__2[[#This Row],[Year]]</f>
        <v>Hydro Hawkesbury Inc. 2015</v>
      </c>
      <c r="B1805" t="s">
        <v>486</v>
      </c>
      <c r="C1805">
        <v>2015</v>
      </c>
      <c r="D1805" t="s">
        <v>17</v>
      </c>
      <c r="E1805" t="s">
        <v>24</v>
      </c>
      <c r="F1805">
        <v>1461</v>
      </c>
      <c r="G1805">
        <v>281352</v>
      </c>
      <c r="H1805">
        <v>0</v>
      </c>
    </row>
    <row r="1806" spans="1:8">
      <c r="A1806" t="str">
        <f>row__2[[#This Row],[Company_Name]]&amp;" "&amp;row__2[[#This Row],[Year]]</f>
        <v>Hydro Hawkesbury Inc. 2015</v>
      </c>
      <c r="B1806" t="s">
        <v>486</v>
      </c>
      <c r="C1806">
        <v>2015</v>
      </c>
      <c r="D1806" t="s">
        <v>8</v>
      </c>
      <c r="E1806" t="s">
        <v>26</v>
      </c>
      <c r="F1806">
        <v>227094</v>
      </c>
      <c r="G1806">
        <v>19208911</v>
      </c>
      <c r="H1806">
        <v>0</v>
      </c>
    </row>
    <row r="1807" spans="1:8">
      <c r="A1807" t="str">
        <f>row__2[[#This Row],[Company_Name]]&amp;" "&amp;row__2[[#This Row],[Year]]</f>
        <v>Hydro Hawkesbury Inc. 2015</v>
      </c>
      <c r="B1807" t="s">
        <v>486</v>
      </c>
      <c r="C1807">
        <v>2015</v>
      </c>
      <c r="D1807" t="s">
        <v>8</v>
      </c>
      <c r="E1807" t="s">
        <v>28</v>
      </c>
      <c r="F1807">
        <v>379507</v>
      </c>
      <c r="G1807">
        <v>70137954</v>
      </c>
      <c r="H1807">
        <v>186095</v>
      </c>
    </row>
    <row r="1808" spans="1:8">
      <c r="A1808" t="str">
        <f>row__2[[#This Row],[Company_Name]]&amp;" "&amp;row__2[[#This Row],[Year]]</f>
        <v>Hydro Hawkesbury Inc. 2015</v>
      </c>
      <c r="B1808" t="s">
        <v>486</v>
      </c>
      <c r="C1808">
        <v>2015</v>
      </c>
      <c r="D1808" t="s">
        <v>8</v>
      </c>
      <c r="E1808" t="s">
        <v>30</v>
      </c>
      <c r="F1808">
        <v>0</v>
      </c>
      <c r="G1808">
        <v>0</v>
      </c>
      <c r="H1808">
        <v>0</v>
      </c>
    </row>
    <row r="1809" spans="1:8">
      <c r="A1809" t="str">
        <f>row__2[[#This Row],[Company_Name]]&amp;" "&amp;row__2[[#This Row],[Year]]</f>
        <v>Hydro Hawkesbury Inc. 2015</v>
      </c>
      <c r="B1809" t="s">
        <v>486</v>
      </c>
      <c r="C1809">
        <v>2015</v>
      </c>
      <c r="D1809" t="s">
        <v>8</v>
      </c>
      <c r="E1809" t="s">
        <v>32</v>
      </c>
      <c r="F1809">
        <v>919327</v>
      </c>
      <c r="G1809">
        <v>49584777</v>
      </c>
      <c r="H1809">
        <v>0</v>
      </c>
    </row>
    <row r="1810" spans="1:8">
      <c r="A1810" t="str">
        <f>row__2[[#This Row],[Company_Name]]&amp;" "&amp;row__2[[#This Row],[Year]]</f>
        <v>Hydro Hawkesbury Inc. 2015</v>
      </c>
      <c r="B1810" t="s">
        <v>486</v>
      </c>
      <c r="C1810">
        <v>2015</v>
      </c>
      <c r="D1810" t="s">
        <v>8</v>
      </c>
      <c r="E1810" t="s">
        <v>34</v>
      </c>
      <c r="F1810">
        <v>0</v>
      </c>
      <c r="G1810">
        <v>0</v>
      </c>
      <c r="H1810">
        <v>0</v>
      </c>
    </row>
    <row r="1811" spans="1:8">
      <c r="A1811" t="str">
        <f>row__2[[#This Row],[Company_Name]]&amp;" "&amp;row__2[[#This Row],[Year]]</f>
        <v>Hydro Hawkesbury Inc. 2016</v>
      </c>
      <c r="B1811" t="s">
        <v>486</v>
      </c>
      <c r="C1811">
        <v>2016</v>
      </c>
      <c r="D1811" t="s">
        <v>17</v>
      </c>
      <c r="E1811" t="s">
        <v>18</v>
      </c>
      <c r="F1811">
        <v>0</v>
      </c>
      <c r="G1811">
        <v>0</v>
      </c>
      <c r="H1811">
        <v>0</v>
      </c>
    </row>
    <row r="1812" spans="1:8">
      <c r="A1812" t="str">
        <f>row__2[[#This Row],[Company_Name]]&amp;" "&amp;row__2[[#This Row],[Year]]</f>
        <v>Hydro Hawkesbury Inc. 2016</v>
      </c>
      <c r="B1812" t="s">
        <v>486</v>
      </c>
      <c r="C1812">
        <v>2016</v>
      </c>
      <c r="D1812" t="s">
        <v>17</v>
      </c>
      <c r="E1812" t="s">
        <v>20</v>
      </c>
      <c r="F1812">
        <v>2181.71</v>
      </c>
      <c r="G1812">
        <v>88567.52</v>
      </c>
      <c r="H1812">
        <v>259</v>
      </c>
    </row>
    <row r="1813" spans="1:8">
      <c r="A1813" t="str">
        <f>row__2[[#This Row],[Company_Name]]&amp;" "&amp;row__2[[#This Row],[Year]]</f>
        <v>Hydro Hawkesbury Inc. 2016</v>
      </c>
      <c r="B1813" t="s">
        <v>486</v>
      </c>
      <c r="C1813">
        <v>2016</v>
      </c>
      <c r="D1813" t="s">
        <v>17</v>
      </c>
      <c r="E1813" t="s">
        <v>22</v>
      </c>
      <c r="F1813">
        <v>18283.259999999998</v>
      </c>
      <c r="G1813">
        <v>643509</v>
      </c>
      <c r="H1813">
        <v>1732</v>
      </c>
    </row>
    <row r="1814" spans="1:8">
      <c r="A1814" t="str">
        <f>row__2[[#This Row],[Company_Name]]&amp;" "&amp;row__2[[#This Row],[Year]]</f>
        <v>Hydro Hawkesbury Inc. 2016</v>
      </c>
      <c r="B1814" t="s">
        <v>486</v>
      </c>
      <c r="C1814">
        <v>2016</v>
      </c>
      <c r="D1814" t="s">
        <v>17</v>
      </c>
      <c r="E1814" t="s">
        <v>24</v>
      </c>
      <c r="F1814">
        <v>1750.32</v>
      </c>
      <c r="G1814">
        <v>293553</v>
      </c>
      <c r="H1814">
        <v>0</v>
      </c>
    </row>
    <row r="1815" spans="1:8">
      <c r="A1815" t="str">
        <f>row__2[[#This Row],[Company_Name]]&amp;" "&amp;row__2[[#This Row],[Year]]</f>
        <v>Hydro Hawkesbury Inc. 2016</v>
      </c>
      <c r="B1815" t="s">
        <v>486</v>
      </c>
      <c r="C1815">
        <v>2016</v>
      </c>
      <c r="D1815" t="s">
        <v>8</v>
      </c>
      <c r="E1815" t="s">
        <v>26</v>
      </c>
      <c r="F1815">
        <v>228261.34</v>
      </c>
      <c r="G1815">
        <v>18569273.170000002</v>
      </c>
      <c r="H1815">
        <v>0</v>
      </c>
    </row>
    <row r="1816" spans="1:8">
      <c r="A1816" t="str">
        <f>row__2[[#This Row],[Company_Name]]&amp;" "&amp;row__2[[#This Row],[Year]]</f>
        <v>Hydro Hawkesbury Inc. 2016</v>
      </c>
      <c r="B1816" t="s">
        <v>486</v>
      </c>
      <c r="C1816">
        <v>2016</v>
      </c>
      <c r="D1816" t="s">
        <v>8</v>
      </c>
      <c r="E1816" t="s">
        <v>28</v>
      </c>
      <c r="F1816">
        <v>398853.3</v>
      </c>
      <c r="G1816">
        <v>73896610</v>
      </c>
      <c r="H1816">
        <v>187900</v>
      </c>
    </row>
    <row r="1817" spans="1:8">
      <c r="A1817" t="str">
        <f>row__2[[#This Row],[Company_Name]]&amp;" "&amp;row__2[[#This Row],[Year]]</f>
        <v>Hydro Hawkesbury Inc. 2016</v>
      </c>
      <c r="B1817" t="s">
        <v>486</v>
      </c>
      <c r="C1817">
        <v>2016</v>
      </c>
      <c r="D1817" t="s">
        <v>8</v>
      </c>
      <c r="E1817" t="s">
        <v>30</v>
      </c>
      <c r="F1817">
        <v>0</v>
      </c>
      <c r="G1817">
        <v>0</v>
      </c>
      <c r="H1817">
        <v>0</v>
      </c>
    </row>
    <row r="1818" spans="1:8">
      <c r="A1818" t="str">
        <f>row__2[[#This Row],[Company_Name]]&amp;" "&amp;row__2[[#This Row],[Year]]</f>
        <v>Hydro Hawkesbury Inc. 2016</v>
      </c>
      <c r="B1818" t="s">
        <v>486</v>
      </c>
      <c r="C1818">
        <v>2016</v>
      </c>
      <c r="D1818" t="s">
        <v>8</v>
      </c>
      <c r="E1818" t="s">
        <v>32</v>
      </c>
      <c r="F1818">
        <v>934066.48</v>
      </c>
      <c r="G1818">
        <v>48033529.229999997</v>
      </c>
      <c r="H1818">
        <v>0</v>
      </c>
    </row>
    <row r="1819" spans="1:8">
      <c r="A1819" t="str">
        <f>row__2[[#This Row],[Company_Name]]&amp;" "&amp;row__2[[#This Row],[Year]]</f>
        <v>Hydro Hawkesbury Inc. 2016</v>
      </c>
      <c r="B1819" t="s">
        <v>486</v>
      </c>
      <c r="C1819">
        <v>2016</v>
      </c>
      <c r="D1819" t="s">
        <v>8</v>
      </c>
      <c r="E1819" t="s">
        <v>34</v>
      </c>
      <c r="F1819">
        <v>0</v>
      </c>
      <c r="G1819">
        <v>0</v>
      </c>
      <c r="H1819">
        <v>0</v>
      </c>
    </row>
    <row r="1820" spans="1:8">
      <c r="A1820" t="str">
        <f>row__2[[#This Row],[Company_Name]]&amp;" "&amp;row__2[[#This Row],[Year]]</f>
        <v>Hydro Hawkesbury Inc. 2017</v>
      </c>
      <c r="B1820" t="s">
        <v>486</v>
      </c>
      <c r="C1820">
        <v>2017</v>
      </c>
      <c r="D1820" t="s">
        <v>17</v>
      </c>
      <c r="E1820" t="s">
        <v>18</v>
      </c>
      <c r="F1820">
        <v>0</v>
      </c>
      <c r="G1820">
        <v>0</v>
      </c>
      <c r="H1820">
        <v>0</v>
      </c>
    </row>
    <row r="1821" spans="1:8">
      <c r="A1821" t="str">
        <f>row__2[[#This Row],[Company_Name]]&amp;" "&amp;row__2[[#This Row],[Year]]</f>
        <v>Hydro Hawkesbury Inc. 2017</v>
      </c>
      <c r="B1821" t="s">
        <v>486</v>
      </c>
      <c r="C1821">
        <v>2017</v>
      </c>
      <c r="D1821" t="s">
        <v>17</v>
      </c>
      <c r="E1821" t="s">
        <v>20</v>
      </c>
      <c r="F1821">
        <v>1636.35</v>
      </c>
      <c r="G1821">
        <v>68050.48</v>
      </c>
      <c r="H1821">
        <v>199</v>
      </c>
    </row>
    <row r="1822" spans="1:8">
      <c r="A1822" t="str">
        <f>row__2[[#This Row],[Company_Name]]&amp;" "&amp;row__2[[#This Row],[Year]]</f>
        <v>Hydro Hawkesbury Inc. 2017</v>
      </c>
      <c r="B1822" t="s">
        <v>486</v>
      </c>
      <c r="C1822">
        <v>2017</v>
      </c>
      <c r="D1822" t="s">
        <v>17</v>
      </c>
      <c r="E1822" t="s">
        <v>22</v>
      </c>
      <c r="F1822">
        <v>16170.99</v>
      </c>
      <c r="G1822">
        <v>497608</v>
      </c>
      <c r="H1822">
        <v>1381</v>
      </c>
    </row>
    <row r="1823" spans="1:8">
      <c r="A1823" t="str">
        <f>row__2[[#This Row],[Company_Name]]&amp;" "&amp;row__2[[#This Row],[Year]]</f>
        <v>Hydro Hawkesbury Inc. 2017</v>
      </c>
      <c r="B1823" t="s">
        <v>486</v>
      </c>
      <c r="C1823">
        <v>2017</v>
      </c>
      <c r="D1823" t="s">
        <v>17</v>
      </c>
      <c r="E1823" t="s">
        <v>24</v>
      </c>
      <c r="F1823">
        <v>1921.92</v>
      </c>
      <c r="G1823">
        <v>302268</v>
      </c>
      <c r="H1823">
        <v>0</v>
      </c>
    </row>
    <row r="1824" spans="1:8">
      <c r="A1824" t="str">
        <f>row__2[[#This Row],[Company_Name]]&amp;" "&amp;row__2[[#This Row],[Year]]</f>
        <v>Hydro Hawkesbury Inc. 2017</v>
      </c>
      <c r="B1824" t="s">
        <v>486</v>
      </c>
      <c r="C1824">
        <v>2017</v>
      </c>
      <c r="D1824" t="s">
        <v>8</v>
      </c>
      <c r="E1824" t="s">
        <v>26</v>
      </c>
      <c r="F1824">
        <v>224215.05</v>
      </c>
      <c r="G1824">
        <v>17794586</v>
      </c>
      <c r="H1824">
        <v>0</v>
      </c>
    </row>
    <row r="1825" spans="1:8">
      <c r="A1825" t="str">
        <f>row__2[[#This Row],[Company_Name]]&amp;" "&amp;row__2[[#This Row],[Year]]</f>
        <v>Hydro Hawkesbury Inc. 2017</v>
      </c>
      <c r="B1825" t="s">
        <v>486</v>
      </c>
      <c r="C1825">
        <v>2017</v>
      </c>
      <c r="D1825" t="s">
        <v>8</v>
      </c>
      <c r="E1825" t="s">
        <v>28</v>
      </c>
      <c r="F1825">
        <v>395542.2</v>
      </c>
      <c r="G1825">
        <v>73422068</v>
      </c>
      <c r="H1825">
        <v>187212.39</v>
      </c>
    </row>
    <row r="1826" spans="1:8">
      <c r="A1826" t="str">
        <f>row__2[[#This Row],[Company_Name]]&amp;" "&amp;row__2[[#This Row],[Year]]</f>
        <v>Hydro Hawkesbury Inc. 2017</v>
      </c>
      <c r="B1826" t="s">
        <v>486</v>
      </c>
      <c r="C1826">
        <v>2017</v>
      </c>
      <c r="D1826" t="s">
        <v>8</v>
      </c>
      <c r="E1826" t="s">
        <v>30</v>
      </c>
      <c r="F1826">
        <v>0</v>
      </c>
      <c r="G1826">
        <v>0</v>
      </c>
      <c r="H1826">
        <v>0</v>
      </c>
    </row>
    <row r="1827" spans="1:8">
      <c r="A1827" t="str">
        <f>row__2[[#This Row],[Company_Name]]&amp;" "&amp;row__2[[#This Row],[Year]]</f>
        <v>Hydro Hawkesbury Inc. 2017</v>
      </c>
      <c r="B1827" t="s">
        <v>486</v>
      </c>
      <c r="C1827">
        <v>2017</v>
      </c>
      <c r="D1827" t="s">
        <v>8</v>
      </c>
      <c r="E1827" t="s">
        <v>32</v>
      </c>
      <c r="F1827">
        <v>942833.93</v>
      </c>
      <c r="G1827">
        <v>46872504.229999997</v>
      </c>
      <c r="H1827">
        <v>0</v>
      </c>
    </row>
    <row r="1828" spans="1:8">
      <c r="A1828" t="str">
        <f>row__2[[#This Row],[Company_Name]]&amp;" "&amp;row__2[[#This Row],[Year]]</f>
        <v>Hydro Hawkesbury Inc. 2017</v>
      </c>
      <c r="B1828" t="s">
        <v>486</v>
      </c>
      <c r="C1828">
        <v>2017</v>
      </c>
      <c r="D1828" t="s">
        <v>8</v>
      </c>
      <c r="E1828" t="s">
        <v>34</v>
      </c>
      <c r="F1828">
        <v>0</v>
      </c>
      <c r="G1828">
        <v>0</v>
      </c>
      <c r="H1828">
        <v>0</v>
      </c>
    </row>
    <row r="1829" spans="1:8">
      <c r="A1829" t="str">
        <f>row__2[[#This Row],[Company_Name]]&amp;" "&amp;row__2[[#This Row],[Year]]</f>
        <v>Hydro Hawkesbury Inc. 2018</v>
      </c>
      <c r="B1829" t="s">
        <v>486</v>
      </c>
      <c r="C1829">
        <v>2018</v>
      </c>
      <c r="D1829" t="s">
        <v>17</v>
      </c>
      <c r="E1829" t="s">
        <v>18</v>
      </c>
      <c r="F1829">
        <v>0</v>
      </c>
      <c r="G1829">
        <v>0</v>
      </c>
      <c r="H1829">
        <v>0</v>
      </c>
    </row>
    <row r="1830" spans="1:8">
      <c r="A1830" t="str">
        <f>row__2[[#This Row],[Company_Name]]&amp;" "&amp;row__2[[#This Row],[Year]]</f>
        <v>Hydro Hawkesbury Inc. 2018</v>
      </c>
      <c r="B1830" t="s">
        <v>486</v>
      </c>
      <c r="C1830">
        <v>2018</v>
      </c>
      <c r="D1830" t="s">
        <v>17</v>
      </c>
      <c r="E1830" t="s">
        <v>20</v>
      </c>
      <c r="F1830">
        <v>1526.7</v>
      </c>
      <c r="G1830">
        <v>66381.48</v>
      </c>
      <c r="H1830">
        <v>194</v>
      </c>
    </row>
    <row r="1831" spans="1:8">
      <c r="A1831" t="str">
        <f>row__2[[#This Row],[Company_Name]]&amp;" "&amp;row__2[[#This Row],[Year]]</f>
        <v>Hydro Hawkesbury Inc. 2018</v>
      </c>
      <c r="B1831" t="s">
        <v>486</v>
      </c>
      <c r="C1831">
        <v>2018</v>
      </c>
      <c r="D1831" t="s">
        <v>17</v>
      </c>
      <c r="E1831" t="s">
        <v>22</v>
      </c>
      <c r="F1831">
        <v>16689.78</v>
      </c>
      <c r="G1831">
        <v>497725</v>
      </c>
      <c r="H1831">
        <v>1381</v>
      </c>
    </row>
    <row r="1832" spans="1:8">
      <c r="A1832" t="str">
        <f>row__2[[#This Row],[Company_Name]]&amp;" "&amp;row__2[[#This Row],[Year]]</f>
        <v>Hydro Hawkesbury Inc. 2018</v>
      </c>
      <c r="B1832" t="s">
        <v>486</v>
      </c>
      <c r="C1832">
        <v>2018</v>
      </c>
      <c r="D1832" t="s">
        <v>17</v>
      </c>
      <c r="E1832" t="s">
        <v>24</v>
      </c>
      <c r="F1832">
        <v>1696.64</v>
      </c>
      <c r="G1832">
        <v>308696</v>
      </c>
      <c r="H1832">
        <v>0</v>
      </c>
    </row>
    <row r="1833" spans="1:8">
      <c r="A1833" t="str">
        <f>row__2[[#This Row],[Company_Name]]&amp;" "&amp;row__2[[#This Row],[Year]]</f>
        <v>Hydro Hawkesbury Inc. 2018</v>
      </c>
      <c r="B1833" t="s">
        <v>486</v>
      </c>
      <c r="C1833">
        <v>2018</v>
      </c>
      <c r="D1833" t="s">
        <v>8</v>
      </c>
      <c r="E1833" t="s">
        <v>26</v>
      </c>
      <c r="F1833">
        <v>221288.29</v>
      </c>
      <c r="G1833">
        <v>18737391.350000001</v>
      </c>
      <c r="H1833">
        <v>0</v>
      </c>
    </row>
    <row r="1834" spans="1:8">
      <c r="A1834" t="str">
        <f>row__2[[#This Row],[Company_Name]]&amp;" "&amp;row__2[[#This Row],[Year]]</f>
        <v>Hydro Hawkesbury Inc. 2018</v>
      </c>
      <c r="B1834" t="s">
        <v>486</v>
      </c>
      <c r="C1834">
        <v>2018</v>
      </c>
      <c r="D1834" t="s">
        <v>8</v>
      </c>
      <c r="E1834" t="s">
        <v>28</v>
      </c>
      <c r="F1834">
        <v>292515.67</v>
      </c>
      <c r="G1834">
        <v>74695983</v>
      </c>
      <c r="H1834">
        <v>191488.16</v>
      </c>
    </row>
    <row r="1835" spans="1:8">
      <c r="A1835" t="str">
        <f>row__2[[#This Row],[Company_Name]]&amp;" "&amp;row__2[[#This Row],[Year]]</f>
        <v>Hydro Hawkesbury Inc. 2018</v>
      </c>
      <c r="B1835" t="s">
        <v>486</v>
      </c>
      <c r="C1835">
        <v>2018</v>
      </c>
      <c r="D1835" t="s">
        <v>8</v>
      </c>
      <c r="E1835" t="s">
        <v>30</v>
      </c>
      <c r="F1835">
        <v>0</v>
      </c>
      <c r="G1835">
        <v>0</v>
      </c>
      <c r="H1835">
        <v>0</v>
      </c>
    </row>
    <row r="1836" spans="1:8">
      <c r="A1836" t="str">
        <f>row__2[[#This Row],[Company_Name]]&amp;" "&amp;row__2[[#This Row],[Year]]</f>
        <v>Hydro Hawkesbury Inc. 2018</v>
      </c>
      <c r="B1836" t="s">
        <v>486</v>
      </c>
      <c r="C1836">
        <v>2018</v>
      </c>
      <c r="D1836" t="s">
        <v>8</v>
      </c>
      <c r="E1836" t="s">
        <v>32</v>
      </c>
      <c r="F1836">
        <v>931790.15</v>
      </c>
      <c r="G1836">
        <v>49832958.729999997</v>
      </c>
      <c r="H1836">
        <v>0</v>
      </c>
    </row>
    <row r="1837" spans="1:8">
      <c r="A1837" t="str">
        <f>row__2[[#This Row],[Company_Name]]&amp;" "&amp;row__2[[#This Row],[Year]]</f>
        <v>Hydro Hawkesbury Inc. 2018</v>
      </c>
      <c r="B1837" t="s">
        <v>486</v>
      </c>
      <c r="C1837">
        <v>2018</v>
      </c>
      <c r="D1837" t="s">
        <v>8</v>
      </c>
      <c r="E1837" t="s">
        <v>34</v>
      </c>
      <c r="F1837">
        <v>0</v>
      </c>
      <c r="G1837">
        <v>0</v>
      </c>
      <c r="H1837">
        <v>0</v>
      </c>
    </row>
    <row r="1838" spans="1:8">
      <c r="A1838" t="str">
        <f>row__2[[#This Row],[Company_Name]]&amp;" "&amp;row__2[[#This Row],[Year]]</f>
        <v>Hydro Hawkesbury Inc. 2019</v>
      </c>
      <c r="B1838" t="s">
        <v>486</v>
      </c>
      <c r="C1838">
        <v>2019</v>
      </c>
      <c r="D1838" t="s">
        <v>17</v>
      </c>
      <c r="E1838" t="s">
        <v>18</v>
      </c>
      <c r="F1838">
        <v>0</v>
      </c>
      <c r="G1838">
        <v>0</v>
      </c>
      <c r="H1838">
        <v>0</v>
      </c>
    </row>
    <row r="1839" spans="1:8">
      <c r="A1839" t="str">
        <f>row__2[[#This Row],[Company_Name]]&amp;" "&amp;row__2[[#This Row],[Year]]</f>
        <v>Hydro Hawkesbury Inc. 2019</v>
      </c>
      <c r="B1839" t="s">
        <v>486</v>
      </c>
      <c r="C1839">
        <v>2019</v>
      </c>
      <c r="D1839" t="s">
        <v>17</v>
      </c>
      <c r="E1839" t="s">
        <v>20</v>
      </c>
      <c r="F1839">
        <v>1414.38</v>
      </c>
      <c r="G1839">
        <v>54153</v>
      </c>
      <c r="H1839">
        <v>158</v>
      </c>
    </row>
    <row r="1840" spans="1:8">
      <c r="A1840" t="str">
        <f>row__2[[#This Row],[Company_Name]]&amp;" "&amp;row__2[[#This Row],[Year]]</f>
        <v>Hydro Hawkesbury Inc. 2019</v>
      </c>
      <c r="B1840" t="s">
        <v>486</v>
      </c>
      <c r="C1840">
        <v>2019</v>
      </c>
      <c r="D1840" t="s">
        <v>17</v>
      </c>
      <c r="E1840" t="s">
        <v>22</v>
      </c>
      <c r="F1840">
        <v>17017.63</v>
      </c>
      <c r="G1840">
        <v>498209</v>
      </c>
      <c r="H1840">
        <v>1383</v>
      </c>
    </row>
    <row r="1841" spans="1:8">
      <c r="A1841" t="str">
        <f>row__2[[#This Row],[Company_Name]]&amp;" "&amp;row__2[[#This Row],[Year]]</f>
        <v>Hydro Hawkesbury Inc. 2019</v>
      </c>
      <c r="B1841" t="s">
        <v>486</v>
      </c>
      <c r="C1841">
        <v>2019</v>
      </c>
      <c r="D1841" t="s">
        <v>17</v>
      </c>
      <c r="E1841" t="s">
        <v>24</v>
      </c>
      <c r="F1841">
        <v>1612.7</v>
      </c>
      <c r="G1841">
        <v>513610</v>
      </c>
      <c r="H1841">
        <v>0</v>
      </c>
    </row>
    <row r="1842" spans="1:8">
      <c r="A1842" t="str">
        <f>row__2[[#This Row],[Company_Name]]&amp;" "&amp;row__2[[#This Row],[Year]]</f>
        <v>Hydro Hawkesbury Inc. 2019</v>
      </c>
      <c r="B1842" t="s">
        <v>486</v>
      </c>
      <c r="C1842">
        <v>2019</v>
      </c>
      <c r="D1842" t="s">
        <v>8</v>
      </c>
      <c r="E1842" t="s">
        <v>26</v>
      </c>
      <c r="F1842">
        <v>218288.68</v>
      </c>
      <c r="G1842">
        <v>17967957</v>
      </c>
      <c r="H1842">
        <v>0</v>
      </c>
    </row>
    <row r="1843" spans="1:8">
      <c r="A1843" t="str">
        <f>row__2[[#This Row],[Company_Name]]&amp;" "&amp;row__2[[#This Row],[Year]]</f>
        <v>Hydro Hawkesbury Inc. 2019</v>
      </c>
      <c r="B1843" t="s">
        <v>486</v>
      </c>
      <c r="C1843">
        <v>2019</v>
      </c>
      <c r="D1843" t="s">
        <v>8</v>
      </c>
      <c r="E1843" t="s">
        <v>28</v>
      </c>
      <c r="F1843">
        <v>303847.67</v>
      </c>
      <c r="G1843">
        <v>72109765</v>
      </c>
      <c r="H1843">
        <v>182505</v>
      </c>
    </row>
    <row r="1844" spans="1:8">
      <c r="A1844" t="str">
        <f>row__2[[#This Row],[Company_Name]]&amp;" "&amp;row__2[[#This Row],[Year]]</f>
        <v>Hydro Hawkesbury Inc. 2019</v>
      </c>
      <c r="B1844" t="s">
        <v>486</v>
      </c>
      <c r="C1844">
        <v>2019</v>
      </c>
      <c r="D1844" t="s">
        <v>8</v>
      </c>
      <c r="E1844" t="s">
        <v>30</v>
      </c>
      <c r="F1844">
        <v>0</v>
      </c>
      <c r="G1844">
        <v>0</v>
      </c>
      <c r="H1844">
        <v>0</v>
      </c>
    </row>
    <row r="1845" spans="1:8">
      <c r="A1845" t="str">
        <f>row__2[[#This Row],[Company_Name]]&amp;" "&amp;row__2[[#This Row],[Year]]</f>
        <v>Hydro Hawkesbury Inc. 2019</v>
      </c>
      <c r="B1845" t="s">
        <v>486</v>
      </c>
      <c r="C1845">
        <v>2019</v>
      </c>
      <c r="D1845" t="s">
        <v>8</v>
      </c>
      <c r="E1845" t="s">
        <v>32</v>
      </c>
      <c r="F1845">
        <v>955970.94</v>
      </c>
      <c r="G1845">
        <v>50127667</v>
      </c>
      <c r="H1845">
        <v>0</v>
      </c>
    </row>
    <row r="1846" spans="1:8">
      <c r="A1846" t="str">
        <f>row__2[[#This Row],[Company_Name]]&amp;" "&amp;row__2[[#This Row],[Year]]</f>
        <v>Hydro Hawkesbury Inc. 2019</v>
      </c>
      <c r="B1846" t="s">
        <v>486</v>
      </c>
      <c r="C1846">
        <v>2019</v>
      </c>
      <c r="D1846" t="s">
        <v>8</v>
      </c>
      <c r="E1846" t="s">
        <v>34</v>
      </c>
      <c r="F1846">
        <v>0</v>
      </c>
      <c r="G1846">
        <v>0</v>
      </c>
      <c r="H1846">
        <v>0</v>
      </c>
    </row>
    <row r="1847" spans="1:8">
      <c r="A1847" t="str">
        <f>row__2[[#This Row],[Company_Name]]&amp;" "&amp;row__2[[#This Row],[Year]]</f>
        <v>Hydro Hawkesbury Inc. 2020</v>
      </c>
      <c r="B1847" t="s">
        <v>486</v>
      </c>
      <c r="C1847">
        <v>2020</v>
      </c>
      <c r="D1847" t="s">
        <v>17</v>
      </c>
      <c r="E1847" t="s">
        <v>18</v>
      </c>
      <c r="F1847">
        <v>0</v>
      </c>
      <c r="G1847">
        <v>0</v>
      </c>
      <c r="H1847">
        <v>0</v>
      </c>
    </row>
    <row r="1848" spans="1:8">
      <c r="A1848" t="str">
        <f>row__2[[#This Row],[Company_Name]]&amp;" "&amp;row__2[[#This Row],[Year]]</f>
        <v>Hydro Hawkesbury Inc. 2020</v>
      </c>
      <c r="B1848" t="s">
        <v>486</v>
      </c>
      <c r="C1848">
        <v>2020</v>
      </c>
      <c r="D1848" t="s">
        <v>17</v>
      </c>
      <c r="E1848" t="s">
        <v>20</v>
      </c>
      <c r="F1848">
        <v>1520.51</v>
      </c>
      <c r="G1848">
        <v>46592.480000000003</v>
      </c>
      <c r="H1848">
        <v>136</v>
      </c>
    </row>
    <row r="1849" spans="1:8">
      <c r="A1849" t="str">
        <f>row__2[[#This Row],[Company_Name]]&amp;" "&amp;row__2[[#This Row],[Year]]</f>
        <v>Hydro Hawkesbury Inc. 2020</v>
      </c>
      <c r="B1849" t="s">
        <v>486</v>
      </c>
      <c r="C1849">
        <v>2020</v>
      </c>
      <c r="D1849" t="s">
        <v>17</v>
      </c>
      <c r="E1849" t="s">
        <v>22</v>
      </c>
      <c r="F1849">
        <v>18153.419999999998</v>
      </c>
      <c r="G1849">
        <v>503195</v>
      </c>
      <c r="H1849">
        <v>1391</v>
      </c>
    </row>
    <row r="1850" spans="1:8">
      <c r="A1850" t="str">
        <f>row__2[[#This Row],[Company_Name]]&amp;" "&amp;row__2[[#This Row],[Year]]</f>
        <v>Hydro Hawkesbury Inc. 2020</v>
      </c>
      <c r="B1850" t="s">
        <v>486</v>
      </c>
      <c r="C1850">
        <v>2020</v>
      </c>
      <c r="D1850" t="s">
        <v>17</v>
      </c>
      <c r="E1850" t="s">
        <v>24</v>
      </c>
      <c r="F1850">
        <v>2920.8</v>
      </c>
      <c r="G1850">
        <v>332004</v>
      </c>
      <c r="H1850">
        <v>0</v>
      </c>
    </row>
    <row r="1851" spans="1:8">
      <c r="A1851" t="str">
        <f>row__2[[#This Row],[Company_Name]]&amp;" "&amp;row__2[[#This Row],[Year]]</f>
        <v>Hydro Hawkesbury Inc. 2020</v>
      </c>
      <c r="B1851" t="s">
        <v>486</v>
      </c>
      <c r="C1851">
        <v>2020</v>
      </c>
      <c r="D1851" t="s">
        <v>8</v>
      </c>
      <c r="E1851" t="s">
        <v>26</v>
      </c>
      <c r="F1851">
        <v>239328.93</v>
      </c>
      <c r="G1851">
        <v>16501836.550000001</v>
      </c>
      <c r="H1851">
        <v>0</v>
      </c>
    </row>
    <row r="1852" spans="1:8">
      <c r="A1852" t="str">
        <f>row__2[[#This Row],[Company_Name]]&amp;" "&amp;row__2[[#This Row],[Year]]</f>
        <v>Hydro Hawkesbury Inc. 2020</v>
      </c>
      <c r="B1852" t="s">
        <v>486</v>
      </c>
      <c r="C1852">
        <v>2020</v>
      </c>
      <c r="D1852" t="s">
        <v>8</v>
      </c>
      <c r="E1852" t="s">
        <v>28</v>
      </c>
      <c r="F1852">
        <v>394561.22</v>
      </c>
      <c r="G1852">
        <v>69557731</v>
      </c>
      <c r="H1852">
        <v>176703.03</v>
      </c>
    </row>
    <row r="1853" spans="1:8">
      <c r="A1853" t="str">
        <f>row__2[[#This Row],[Company_Name]]&amp;" "&amp;row__2[[#This Row],[Year]]</f>
        <v>Hydro Hawkesbury Inc. 2020</v>
      </c>
      <c r="B1853" t="s">
        <v>486</v>
      </c>
      <c r="C1853">
        <v>2020</v>
      </c>
      <c r="D1853" t="s">
        <v>8</v>
      </c>
      <c r="E1853" t="s">
        <v>30</v>
      </c>
      <c r="F1853">
        <v>0</v>
      </c>
      <c r="G1853">
        <v>0</v>
      </c>
      <c r="H1853">
        <v>0</v>
      </c>
    </row>
    <row r="1854" spans="1:8">
      <c r="A1854" t="str">
        <f>row__2[[#This Row],[Company_Name]]&amp;" "&amp;row__2[[#This Row],[Year]]</f>
        <v>Hydro Hawkesbury Inc. 2020</v>
      </c>
      <c r="B1854" t="s">
        <v>486</v>
      </c>
      <c r="C1854">
        <v>2020</v>
      </c>
      <c r="D1854" t="s">
        <v>8</v>
      </c>
      <c r="E1854" t="s">
        <v>32</v>
      </c>
      <c r="F1854">
        <v>1073368.1499999999</v>
      </c>
      <c r="G1854">
        <v>50133388.159999996</v>
      </c>
      <c r="H1854">
        <v>0</v>
      </c>
    </row>
    <row r="1855" spans="1:8">
      <c r="A1855" t="str">
        <f>row__2[[#This Row],[Company_Name]]&amp;" "&amp;row__2[[#This Row],[Year]]</f>
        <v>Hydro Hawkesbury Inc. 2020</v>
      </c>
      <c r="B1855" t="s">
        <v>486</v>
      </c>
      <c r="C1855">
        <v>2020</v>
      </c>
      <c r="D1855" t="s">
        <v>8</v>
      </c>
      <c r="E1855" t="s">
        <v>34</v>
      </c>
      <c r="F1855">
        <v>0</v>
      </c>
      <c r="G1855">
        <v>0</v>
      </c>
      <c r="H1855">
        <v>0</v>
      </c>
    </row>
    <row r="1856" spans="1:8">
      <c r="A1856" t="str">
        <f>row__2[[#This Row],[Company_Name]]&amp;" "&amp;row__2[[#This Row],[Year]]</f>
        <v>Hydro Hawkesbury Inc. 2021</v>
      </c>
      <c r="B1856" t="s">
        <v>486</v>
      </c>
      <c r="C1856">
        <v>2021</v>
      </c>
      <c r="D1856" t="s">
        <v>17</v>
      </c>
      <c r="E1856" t="s">
        <v>18</v>
      </c>
      <c r="F1856">
        <v>0</v>
      </c>
      <c r="G1856">
        <v>0</v>
      </c>
      <c r="H1856">
        <v>0</v>
      </c>
    </row>
    <row r="1857" spans="1:8">
      <c r="A1857" t="str">
        <f>row__2[[#This Row],[Company_Name]]&amp;" "&amp;row__2[[#This Row],[Year]]</f>
        <v>Hydro Hawkesbury Inc. 2021</v>
      </c>
      <c r="B1857" t="s">
        <v>486</v>
      </c>
      <c r="C1857">
        <v>2021</v>
      </c>
      <c r="D1857" t="s">
        <v>17</v>
      </c>
      <c r="E1857" t="s">
        <v>20</v>
      </c>
      <c r="F1857">
        <v>1463.54</v>
      </c>
      <c r="G1857">
        <v>44262</v>
      </c>
      <c r="H1857">
        <v>129</v>
      </c>
    </row>
    <row r="1858" spans="1:8">
      <c r="A1858" t="str">
        <f>row__2[[#This Row],[Company_Name]]&amp;" "&amp;row__2[[#This Row],[Year]]</f>
        <v>Hydro Hawkesbury Inc. 2021</v>
      </c>
      <c r="B1858" t="s">
        <v>486</v>
      </c>
      <c r="C1858">
        <v>2021</v>
      </c>
      <c r="D1858" t="s">
        <v>17</v>
      </c>
      <c r="E1858" t="s">
        <v>22</v>
      </c>
      <c r="F1858">
        <v>18550.080000000002</v>
      </c>
      <c r="G1858">
        <v>510011</v>
      </c>
      <c r="H1858">
        <v>1415</v>
      </c>
    </row>
    <row r="1859" spans="1:8">
      <c r="A1859" t="str">
        <f>row__2[[#This Row],[Company_Name]]&amp;" "&amp;row__2[[#This Row],[Year]]</f>
        <v>Hydro Hawkesbury Inc. 2021</v>
      </c>
      <c r="B1859" t="s">
        <v>486</v>
      </c>
      <c r="C1859">
        <v>2021</v>
      </c>
      <c r="D1859" t="s">
        <v>17</v>
      </c>
      <c r="E1859" t="s">
        <v>24</v>
      </c>
      <c r="F1859">
        <v>2875.28</v>
      </c>
      <c r="G1859">
        <v>331698</v>
      </c>
      <c r="H1859">
        <v>0</v>
      </c>
    </row>
    <row r="1860" spans="1:8">
      <c r="A1860" t="str">
        <f>row__2[[#This Row],[Company_Name]]&amp;" "&amp;row__2[[#This Row],[Year]]</f>
        <v>Hydro Hawkesbury Inc. 2021</v>
      </c>
      <c r="B1860" t="s">
        <v>486</v>
      </c>
      <c r="C1860">
        <v>2021</v>
      </c>
      <c r="D1860" t="s">
        <v>8</v>
      </c>
      <c r="E1860" t="s">
        <v>26</v>
      </c>
      <c r="F1860">
        <v>237379.46</v>
      </c>
      <c r="G1860">
        <v>16178997</v>
      </c>
      <c r="H1860">
        <v>0</v>
      </c>
    </row>
    <row r="1861" spans="1:8">
      <c r="A1861" t="str">
        <f>row__2[[#This Row],[Company_Name]]&amp;" "&amp;row__2[[#This Row],[Year]]</f>
        <v>Hydro Hawkesbury Inc. 2021</v>
      </c>
      <c r="B1861" t="s">
        <v>486</v>
      </c>
      <c r="C1861">
        <v>2021</v>
      </c>
      <c r="D1861" t="s">
        <v>8</v>
      </c>
      <c r="E1861" t="s">
        <v>28</v>
      </c>
      <c r="F1861">
        <v>391534.65</v>
      </c>
      <c r="G1861">
        <v>71727053.560000002</v>
      </c>
      <c r="H1861">
        <v>176764.4</v>
      </c>
    </row>
    <row r="1862" spans="1:8">
      <c r="A1862" t="str">
        <f>row__2[[#This Row],[Company_Name]]&amp;" "&amp;row__2[[#This Row],[Year]]</f>
        <v>Hydro Hawkesbury Inc. 2021</v>
      </c>
      <c r="B1862" t="s">
        <v>486</v>
      </c>
      <c r="C1862">
        <v>2021</v>
      </c>
      <c r="D1862" t="s">
        <v>8</v>
      </c>
      <c r="E1862" t="s">
        <v>30</v>
      </c>
      <c r="F1862">
        <v>0</v>
      </c>
      <c r="G1862">
        <v>0</v>
      </c>
      <c r="H1862">
        <v>0</v>
      </c>
    </row>
    <row r="1863" spans="1:8">
      <c r="A1863" t="str">
        <f>row__2[[#This Row],[Company_Name]]&amp;" "&amp;row__2[[#This Row],[Year]]</f>
        <v>Hydro Hawkesbury Inc. 2021</v>
      </c>
      <c r="B1863" t="s">
        <v>486</v>
      </c>
      <c r="C1863">
        <v>2021</v>
      </c>
      <c r="D1863" t="s">
        <v>8</v>
      </c>
      <c r="E1863" t="s">
        <v>32</v>
      </c>
      <c r="F1863">
        <v>1075165.93</v>
      </c>
      <c r="G1863">
        <v>49486096</v>
      </c>
      <c r="H1863">
        <v>0</v>
      </c>
    </row>
    <row r="1864" spans="1:8">
      <c r="A1864" t="str">
        <f>row__2[[#This Row],[Company_Name]]&amp;" "&amp;row__2[[#This Row],[Year]]</f>
        <v>Hydro Hawkesbury Inc. 2021</v>
      </c>
      <c r="B1864" t="s">
        <v>486</v>
      </c>
      <c r="C1864">
        <v>2021</v>
      </c>
      <c r="D1864" t="s">
        <v>8</v>
      </c>
      <c r="E1864" t="s">
        <v>34</v>
      </c>
      <c r="F1864">
        <v>0</v>
      </c>
      <c r="G1864">
        <v>0</v>
      </c>
      <c r="H1864">
        <v>0</v>
      </c>
    </row>
    <row r="1865" spans="1:8">
      <c r="A1865" t="str">
        <f>row__2[[#This Row],[Company_Name]]&amp;" "&amp;row__2[[#This Row],[Year]]</f>
        <v>Hydro Hawkesbury Inc. 2022</v>
      </c>
      <c r="B1865" t="s">
        <v>486</v>
      </c>
      <c r="C1865">
        <v>2022</v>
      </c>
      <c r="D1865" t="s">
        <v>17</v>
      </c>
      <c r="E1865" t="s">
        <v>18</v>
      </c>
      <c r="F1865">
        <v>0</v>
      </c>
      <c r="G1865">
        <v>0</v>
      </c>
      <c r="H1865">
        <v>0</v>
      </c>
    </row>
    <row r="1866" spans="1:8">
      <c r="A1866" t="str">
        <f>row__2[[#This Row],[Company_Name]]&amp;" "&amp;row__2[[#This Row],[Year]]</f>
        <v>Hydro Hawkesbury Inc. 2022</v>
      </c>
      <c r="B1866" t="s">
        <v>486</v>
      </c>
      <c r="C1866">
        <v>2022</v>
      </c>
      <c r="D1866" t="s">
        <v>17</v>
      </c>
      <c r="E1866" t="s">
        <v>20</v>
      </c>
      <c r="F1866">
        <v>1387.1</v>
      </c>
      <c r="G1866">
        <v>40204.379999999997</v>
      </c>
      <c r="H1866">
        <v>117.36</v>
      </c>
    </row>
    <row r="1867" spans="1:8">
      <c r="A1867" t="str">
        <f>row__2[[#This Row],[Company_Name]]&amp;" "&amp;row__2[[#This Row],[Year]]</f>
        <v>Hydro Hawkesbury Inc. 2022</v>
      </c>
      <c r="B1867" t="s">
        <v>486</v>
      </c>
      <c r="C1867">
        <v>2022</v>
      </c>
      <c r="D1867" t="s">
        <v>17</v>
      </c>
      <c r="E1867" t="s">
        <v>22</v>
      </c>
      <c r="F1867">
        <v>19199.04</v>
      </c>
      <c r="G1867">
        <v>510654.76</v>
      </c>
      <c r="H1867">
        <v>1416.84</v>
      </c>
    </row>
    <row r="1868" spans="1:8">
      <c r="A1868" t="str">
        <f>row__2[[#This Row],[Company_Name]]&amp;" "&amp;row__2[[#This Row],[Year]]</f>
        <v>Hydro Hawkesbury Inc. 2022</v>
      </c>
      <c r="B1868" t="s">
        <v>486</v>
      </c>
      <c r="C1868">
        <v>2022</v>
      </c>
      <c r="D1868" t="s">
        <v>17</v>
      </c>
      <c r="E1868" t="s">
        <v>24</v>
      </c>
      <c r="F1868">
        <v>2894.84</v>
      </c>
      <c r="G1868">
        <v>331392</v>
      </c>
      <c r="H1868">
        <v>0</v>
      </c>
    </row>
    <row r="1869" spans="1:8">
      <c r="A1869" t="str">
        <f>row__2[[#This Row],[Company_Name]]&amp;" "&amp;row__2[[#This Row],[Year]]</f>
        <v>Hydro Hawkesbury Inc. 2022</v>
      </c>
      <c r="B1869" t="s">
        <v>486</v>
      </c>
      <c r="C1869">
        <v>2022</v>
      </c>
      <c r="D1869" t="s">
        <v>8</v>
      </c>
      <c r="E1869" t="s">
        <v>26</v>
      </c>
      <c r="F1869">
        <v>269467.08</v>
      </c>
      <c r="G1869">
        <v>16677173.41</v>
      </c>
      <c r="H1869">
        <v>0</v>
      </c>
    </row>
    <row r="1870" spans="1:8">
      <c r="A1870" t="str">
        <f>row__2[[#This Row],[Company_Name]]&amp;" "&amp;row__2[[#This Row],[Year]]</f>
        <v>Hydro Hawkesbury Inc. 2022</v>
      </c>
      <c r="B1870" t="s">
        <v>486</v>
      </c>
      <c r="C1870">
        <v>2022</v>
      </c>
      <c r="D1870" t="s">
        <v>8</v>
      </c>
      <c r="E1870" t="s">
        <v>28</v>
      </c>
      <c r="F1870">
        <v>392708.11</v>
      </c>
      <c r="G1870">
        <v>73538247.069999993</v>
      </c>
      <c r="H1870">
        <v>188972.34</v>
      </c>
    </row>
    <row r="1871" spans="1:8">
      <c r="A1871" t="str">
        <f>row__2[[#This Row],[Company_Name]]&amp;" "&amp;row__2[[#This Row],[Year]]</f>
        <v>Hydro Hawkesbury Inc. 2022</v>
      </c>
      <c r="B1871" t="s">
        <v>486</v>
      </c>
      <c r="C1871">
        <v>2022</v>
      </c>
      <c r="D1871" t="s">
        <v>8</v>
      </c>
      <c r="E1871" t="s">
        <v>30</v>
      </c>
      <c r="F1871">
        <v>0</v>
      </c>
      <c r="G1871">
        <v>0</v>
      </c>
      <c r="H1871">
        <v>0</v>
      </c>
    </row>
    <row r="1872" spans="1:8">
      <c r="A1872" t="str">
        <f>row__2[[#This Row],[Company_Name]]&amp;" "&amp;row__2[[#This Row],[Year]]</f>
        <v>Hydro Hawkesbury Inc. 2022</v>
      </c>
      <c r="B1872" t="s">
        <v>486</v>
      </c>
      <c r="C1872">
        <v>2022</v>
      </c>
      <c r="D1872" t="s">
        <v>8</v>
      </c>
      <c r="E1872" t="s">
        <v>32</v>
      </c>
      <c r="F1872">
        <v>1132893.23</v>
      </c>
      <c r="G1872">
        <v>50072802.359999999</v>
      </c>
      <c r="H1872">
        <v>0</v>
      </c>
    </row>
    <row r="1873" spans="1:8">
      <c r="A1873" t="str">
        <f>row__2[[#This Row],[Company_Name]]&amp;" "&amp;row__2[[#This Row],[Year]]</f>
        <v>Hydro Hawkesbury Inc. 2022</v>
      </c>
      <c r="B1873" t="s">
        <v>486</v>
      </c>
      <c r="C1873">
        <v>2022</v>
      </c>
      <c r="D1873" t="s">
        <v>8</v>
      </c>
      <c r="E1873" t="s">
        <v>34</v>
      </c>
      <c r="F1873">
        <v>0</v>
      </c>
      <c r="G1873">
        <v>0</v>
      </c>
      <c r="H1873">
        <v>0</v>
      </c>
    </row>
    <row r="1874" spans="1:8">
      <c r="A1874" t="str">
        <f>row__2[[#This Row],[Company_Name]]&amp;" "&amp;row__2[[#This Row],[Year]]</f>
        <v>Hydro One Networks Inc. 2015</v>
      </c>
      <c r="B1874" t="s">
        <v>487</v>
      </c>
      <c r="C1874">
        <v>2015</v>
      </c>
      <c r="D1874" t="s">
        <v>17</v>
      </c>
      <c r="E1874" t="s">
        <v>18</v>
      </c>
      <c r="F1874">
        <v>11902923.9</v>
      </c>
      <c r="G1874">
        <v>13353628582.370001</v>
      </c>
      <c r="H1874">
        <v>28531585.160999998</v>
      </c>
    </row>
    <row r="1875" spans="1:8">
      <c r="A1875" t="str">
        <f>row__2[[#This Row],[Company_Name]]&amp;" "&amp;row__2[[#This Row],[Year]]</f>
        <v>Hydro One Networks Inc. 2015</v>
      </c>
      <c r="B1875" t="s">
        <v>487</v>
      </c>
      <c r="C1875">
        <v>2015</v>
      </c>
      <c r="D1875" t="s">
        <v>17</v>
      </c>
      <c r="E1875" t="s">
        <v>20</v>
      </c>
      <c r="F1875">
        <v>2536444</v>
      </c>
      <c r="G1875">
        <v>18216019.309999999</v>
      </c>
      <c r="H1875">
        <v>2850</v>
      </c>
    </row>
    <row r="1876" spans="1:8">
      <c r="A1876" t="str">
        <f>row__2[[#This Row],[Company_Name]]&amp;" "&amp;row__2[[#This Row],[Year]]</f>
        <v>Hydro One Networks Inc. 2015</v>
      </c>
      <c r="B1876" t="s">
        <v>487</v>
      </c>
      <c r="C1876">
        <v>2015</v>
      </c>
      <c r="D1876" t="s">
        <v>17</v>
      </c>
      <c r="E1876" t="s">
        <v>22</v>
      </c>
      <c r="F1876">
        <v>11708304.84</v>
      </c>
      <c r="G1876">
        <v>126435290.79000001</v>
      </c>
      <c r="H1876">
        <v>36571</v>
      </c>
    </row>
    <row r="1877" spans="1:8">
      <c r="A1877" t="str">
        <f>row__2[[#This Row],[Company_Name]]&amp;" "&amp;row__2[[#This Row],[Year]]</f>
        <v>Hydro One Networks Inc. 2015</v>
      </c>
      <c r="B1877" t="s">
        <v>487</v>
      </c>
      <c r="C1877">
        <v>2015</v>
      </c>
      <c r="D1877" t="s">
        <v>17</v>
      </c>
      <c r="E1877" t="s">
        <v>24</v>
      </c>
      <c r="F1877">
        <v>3674532.92</v>
      </c>
      <c r="G1877">
        <v>34212219.024999999</v>
      </c>
      <c r="H1877">
        <v>0</v>
      </c>
    </row>
    <row r="1878" spans="1:8">
      <c r="A1878" t="str">
        <f>row__2[[#This Row],[Company_Name]]&amp;" "&amp;row__2[[#This Row],[Year]]</f>
        <v>Hydro One Networks Inc. 2015</v>
      </c>
      <c r="B1878" t="s">
        <v>487</v>
      </c>
      <c r="C1878">
        <v>2015</v>
      </c>
      <c r="D1878" t="s">
        <v>8</v>
      </c>
      <c r="E1878" t="s">
        <v>26</v>
      </c>
      <c r="F1878">
        <v>177688993.62</v>
      </c>
      <c r="G1878">
        <v>3259534006.8920002</v>
      </c>
      <c r="H1878">
        <v>0</v>
      </c>
    </row>
    <row r="1879" spans="1:8">
      <c r="A1879" t="str">
        <f>row__2[[#This Row],[Company_Name]]&amp;" "&amp;row__2[[#This Row],[Year]]</f>
        <v>Hydro One Networks Inc. 2015</v>
      </c>
      <c r="B1879" t="s">
        <v>487</v>
      </c>
      <c r="C1879">
        <v>2015</v>
      </c>
      <c r="D1879" t="s">
        <v>8</v>
      </c>
      <c r="E1879" t="s">
        <v>28</v>
      </c>
      <c r="F1879">
        <v>153840863.78</v>
      </c>
      <c r="G1879">
        <v>4394946776.1899996</v>
      </c>
      <c r="H1879">
        <v>11030279.030001</v>
      </c>
    </row>
    <row r="1880" spans="1:8">
      <c r="A1880" t="str">
        <f>row__2[[#This Row],[Company_Name]]&amp;" "&amp;row__2[[#This Row],[Year]]</f>
        <v>Hydro One Networks Inc. 2015</v>
      </c>
      <c r="B1880" t="s">
        <v>487</v>
      </c>
      <c r="C1880">
        <v>2015</v>
      </c>
      <c r="D1880" t="s">
        <v>8</v>
      </c>
      <c r="E1880" t="s">
        <v>30</v>
      </c>
      <c r="F1880">
        <v>233422</v>
      </c>
      <c r="G1880">
        <v>51442244</v>
      </c>
      <c r="H1880">
        <v>113770</v>
      </c>
    </row>
    <row r="1881" spans="1:8">
      <c r="A1881" t="str">
        <f>row__2[[#This Row],[Company_Name]]&amp;" "&amp;row__2[[#This Row],[Year]]</f>
        <v>Hydro One Networks Inc. 2015</v>
      </c>
      <c r="B1881" t="s">
        <v>487</v>
      </c>
      <c r="C1881">
        <v>2015</v>
      </c>
      <c r="D1881" t="s">
        <v>8</v>
      </c>
      <c r="E1881" t="s">
        <v>32</v>
      </c>
      <c r="F1881">
        <v>1003563566.41</v>
      </c>
      <c r="G1881">
        <v>13729428287.167999</v>
      </c>
      <c r="H1881">
        <v>0</v>
      </c>
    </row>
    <row r="1882" spans="1:8">
      <c r="A1882" t="str">
        <f>row__2[[#This Row],[Company_Name]]&amp;" "&amp;row__2[[#This Row],[Year]]</f>
        <v>Hydro One Networks Inc. 2015</v>
      </c>
      <c r="B1882" t="s">
        <v>487</v>
      </c>
      <c r="C1882">
        <v>2015</v>
      </c>
      <c r="D1882" t="s">
        <v>8</v>
      </c>
      <c r="E1882" t="s">
        <v>34</v>
      </c>
      <c r="F1882">
        <v>16858549.129999999</v>
      </c>
      <c r="G1882">
        <v>1903172985.138</v>
      </c>
      <c r="H1882">
        <v>8944679.0500000007</v>
      </c>
    </row>
    <row r="1883" spans="1:8">
      <c r="A1883" t="str">
        <f>row__2[[#This Row],[Company_Name]]&amp;" "&amp;row__2[[#This Row],[Year]]</f>
        <v>Hydro One Networks Inc. 2016</v>
      </c>
      <c r="B1883" t="s">
        <v>487</v>
      </c>
      <c r="C1883">
        <v>2016</v>
      </c>
      <c r="D1883" t="s">
        <v>17</v>
      </c>
      <c r="E1883" t="s">
        <v>18</v>
      </c>
      <c r="F1883">
        <v>39685747.159999996</v>
      </c>
      <c r="G1883">
        <v>12934928686.4</v>
      </c>
      <c r="H1883">
        <v>41893767.972999997</v>
      </c>
    </row>
    <row r="1884" spans="1:8">
      <c r="A1884" t="str">
        <f>row__2[[#This Row],[Company_Name]]&amp;" "&amp;row__2[[#This Row],[Year]]</f>
        <v>Hydro One Networks Inc. 2016</v>
      </c>
      <c r="B1884" t="s">
        <v>487</v>
      </c>
      <c r="C1884">
        <v>2016</v>
      </c>
      <c r="D1884" t="s">
        <v>17</v>
      </c>
      <c r="E1884" t="s">
        <v>20</v>
      </c>
      <c r="F1884">
        <v>2563621.4300000002</v>
      </c>
      <c r="G1884">
        <v>16610392.977453001</v>
      </c>
      <c r="H1884">
        <v>3182.04</v>
      </c>
    </row>
    <row r="1885" spans="1:8">
      <c r="A1885" t="str">
        <f>row__2[[#This Row],[Company_Name]]&amp;" "&amp;row__2[[#This Row],[Year]]</f>
        <v>Hydro One Networks Inc. 2016</v>
      </c>
      <c r="B1885" t="s">
        <v>487</v>
      </c>
      <c r="C1885">
        <v>2016</v>
      </c>
      <c r="D1885" t="s">
        <v>17</v>
      </c>
      <c r="E1885" t="s">
        <v>22</v>
      </c>
      <c r="F1885">
        <v>10666429.65</v>
      </c>
      <c r="G1885">
        <v>109351209.77804001</v>
      </c>
      <c r="H1885">
        <v>28747</v>
      </c>
    </row>
    <row r="1886" spans="1:8">
      <c r="A1886" t="str">
        <f>row__2[[#This Row],[Company_Name]]&amp;" "&amp;row__2[[#This Row],[Year]]</f>
        <v>Hydro One Networks Inc. 2016</v>
      </c>
      <c r="B1886" t="s">
        <v>487</v>
      </c>
      <c r="C1886">
        <v>2016</v>
      </c>
      <c r="D1886" t="s">
        <v>17</v>
      </c>
      <c r="E1886" t="s">
        <v>24</v>
      </c>
      <c r="F1886">
        <v>3518672.73</v>
      </c>
      <c r="G1886">
        <v>32922286.8515996</v>
      </c>
      <c r="H1886">
        <v>0</v>
      </c>
    </row>
    <row r="1887" spans="1:8">
      <c r="A1887" t="str">
        <f>row__2[[#This Row],[Company_Name]]&amp;" "&amp;row__2[[#This Row],[Year]]</f>
        <v>Hydro One Networks Inc. 2016</v>
      </c>
      <c r="B1887" t="s">
        <v>487</v>
      </c>
      <c r="C1887">
        <v>2016</v>
      </c>
      <c r="D1887" t="s">
        <v>8</v>
      </c>
      <c r="E1887" t="s">
        <v>26</v>
      </c>
      <c r="F1887">
        <v>182207525.84999999</v>
      </c>
      <c r="G1887">
        <v>3095119858.9218001</v>
      </c>
      <c r="H1887">
        <v>0</v>
      </c>
    </row>
    <row r="1888" spans="1:8">
      <c r="A1888" t="str">
        <f>row__2[[#This Row],[Company_Name]]&amp;" "&amp;row__2[[#This Row],[Year]]</f>
        <v>Hydro One Networks Inc. 2016</v>
      </c>
      <c r="B1888" t="s">
        <v>487</v>
      </c>
      <c r="C1888">
        <v>2016</v>
      </c>
      <c r="D1888" t="s">
        <v>8</v>
      </c>
      <c r="E1888" t="s">
        <v>28</v>
      </c>
      <c r="F1888">
        <v>158314179.55000001</v>
      </c>
      <c r="G1888">
        <v>4112275956.5812001</v>
      </c>
      <c r="H1888">
        <v>12283756.3926</v>
      </c>
    </row>
    <row r="1889" spans="1:8">
      <c r="A1889" t="str">
        <f>row__2[[#This Row],[Company_Name]]&amp;" "&amp;row__2[[#This Row],[Year]]</f>
        <v>Hydro One Networks Inc. 2016</v>
      </c>
      <c r="B1889" t="s">
        <v>487</v>
      </c>
      <c r="C1889">
        <v>2016</v>
      </c>
      <c r="D1889" t="s">
        <v>8</v>
      </c>
      <c r="E1889" t="s">
        <v>30</v>
      </c>
      <c r="F1889">
        <v>242266</v>
      </c>
      <c r="G1889">
        <v>55863583</v>
      </c>
      <c r="H1889">
        <v>118253</v>
      </c>
    </row>
    <row r="1890" spans="1:8">
      <c r="A1890" t="str">
        <f>row__2[[#This Row],[Company_Name]]&amp;" "&amp;row__2[[#This Row],[Year]]</f>
        <v>Hydro One Networks Inc. 2016</v>
      </c>
      <c r="B1890" t="s">
        <v>487</v>
      </c>
      <c r="C1890">
        <v>2016</v>
      </c>
      <c r="D1890" t="s">
        <v>8</v>
      </c>
      <c r="E1890" t="s">
        <v>32</v>
      </c>
      <c r="F1890">
        <v>986265915.49000001</v>
      </c>
      <c r="G1890">
        <v>11903409846.0301</v>
      </c>
      <c r="H1890">
        <v>0</v>
      </c>
    </row>
    <row r="1891" spans="1:8">
      <c r="A1891" t="str">
        <f>row__2[[#This Row],[Company_Name]]&amp;" "&amp;row__2[[#This Row],[Year]]</f>
        <v>Hydro One Networks Inc. 2016</v>
      </c>
      <c r="B1891" t="s">
        <v>487</v>
      </c>
      <c r="C1891">
        <v>2016</v>
      </c>
      <c r="D1891" t="s">
        <v>8</v>
      </c>
      <c r="E1891" t="s">
        <v>34</v>
      </c>
      <c r="F1891">
        <v>13507704.08</v>
      </c>
      <c r="G1891">
        <v>3562782530.8109999</v>
      </c>
      <c r="H1891">
        <v>5965943.0049999999</v>
      </c>
    </row>
    <row r="1892" spans="1:8">
      <c r="A1892" t="str">
        <f>row__2[[#This Row],[Company_Name]]&amp;" "&amp;row__2[[#This Row],[Year]]</f>
        <v>Hydro One Networks Inc. 2017</v>
      </c>
      <c r="B1892" t="s">
        <v>487</v>
      </c>
      <c r="C1892">
        <v>2017</v>
      </c>
      <c r="D1892" t="s">
        <v>17</v>
      </c>
      <c r="E1892" t="s">
        <v>18</v>
      </c>
      <c r="F1892">
        <v>0.1</v>
      </c>
      <c r="G1892">
        <v>10368067980.75</v>
      </c>
      <c r="H1892">
        <v>20669264.48</v>
      </c>
    </row>
    <row r="1893" spans="1:8">
      <c r="A1893" t="str">
        <f>row__2[[#This Row],[Company_Name]]&amp;" "&amp;row__2[[#This Row],[Year]]</f>
        <v>Hydro One Networks Inc. 2017</v>
      </c>
      <c r="B1893" t="s">
        <v>487</v>
      </c>
      <c r="C1893">
        <v>2017</v>
      </c>
      <c r="D1893" t="s">
        <v>17</v>
      </c>
      <c r="E1893" t="s">
        <v>20</v>
      </c>
      <c r="F1893">
        <v>2401718.7000000002</v>
      </c>
      <c r="G1893">
        <v>15265336.77</v>
      </c>
      <c r="H1893">
        <v>3782.7</v>
      </c>
    </row>
    <row r="1894" spans="1:8">
      <c r="A1894" t="str">
        <f>row__2[[#This Row],[Company_Name]]&amp;" "&amp;row__2[[#This Row],[Year]]</f>
        <v>Hydro One Networks Inc. 2017</v>
      </c>
      <c r="B1894" t="s">
        <v>487</v>
      </c>
      <c r="C1894">
        <v>2017</v>
      </c>
      <c r="D1894" t="s">
        <v>17</v>
      </c>
      <c r="E1894" t="s">
        <v>22</v>
      </c>
      <c r="F1894">
        <v>10112430.550000001</v>
      </c>
      <c r="G1894">
        <v>115035755.28</v>
      </c>
      <c r="H1894">
        <v>43186.400000000001</v>
      </c>
    </row>
    <row r="1895" spans="1:8">
      <c r="A1895" t="str">
        <f>row__2[[#This Row],[Company_Name]]&amp;" "&amp;row__2[[#This Row],[Year]]</f>
        <v>Hydro One Networks Inc. 2017</v>
      </c>
      <c r="B1895" t="s">
        <v>487</v>
      </c>
      <c r="C1895">
        <v>2017</v>
      </c>
      <c r="D1895" t="s">
        <v>17</v>
      </c>
      <c r="E1895" t="s">
        <v>24</v>
      </c>
      <c r="F1895">
        <v>3450628.78</v>
      </c>
      <c r="G1895">
        <v>33706030.439999998</v>
      </c>
      <c r="H1895">
        <v>0</v>
      </c>
    </row>
    <row r="1896" spans="1:8">
      <c r="A1896" t="str">
        <f>row__2[[#This Row],[Company_Name]]&amp;" "&amp;row__2[[#This Row],[Year]]</f>
        <v>Hydro One Networks Inc. 2017</v>
      </c>
      <c r="B1896" t="s">
        <v>487</v>
      </c>
      <c r="C1896">
        <v>2017</v>
      </c>
      <c r="D1896" t="s">
        <v>8</v>
      </c>
      <c r="E1896" t="s">
        <v>26</v>
      </c>
      <c r="F1896">
        <v>181433872.58000001</v>
      </c>
      <c r="G1896">
        <v>3145526781.5799999</v>
      </c>
      <c r="H1896">
        <v>0</v>
      </c>
    </row>
    <row r="1897" spans="1:8">
      <c r="A1897" t="str">
        <f>row__2[[#This Row],[Company_Name]]&amp;" "&amp;row__2[[#This Row],[Year]]</f>
        <v>Hydro One Networks Inc. 2017</v>
      </c>
      <c r="B1897" t="s">
        <v>487</v>
      </c>
      <c r="C1897">
        <v>2017</v>
      </c>
      <c r="D1897" t="s">
        <v>8</v>
      </c>
      <c r="E1897" t="s">
        <v>28</v>
      </c>
      <c r="F1897">
        <v>165934208.38</v>
      </c>
      <c r="G1897">
        <v>4445142741.3699999</v>
      </c>
      <c r="H1897">
        <v>13064662.279999999</v>
      </c>
    </row>
    <row r="1898" spans="1:8">
      <c r="A1898" t="str">
        <f>row__2[[#This Row],[Company_Name]]&amp;" "&amp;row__2[[#This Row],[Year]]</f>
        <v>Hydro One Networks Inc. 2017</v>
      </c>
      <c r="B1898" t="s">
        <v>487</v>
      </c>
      <c r="C1898">
        <v>2017</v>
      </c>
      <c r="D1898" t="s">
        <v>8</v>
      </c>
      <c r="E1898" t="s">
        <v>30</v>
      </c>
      <c r="F1898">
        <v>235283</v>
      </c>
      <c r="G1898">
        <v>50053045</v>
      </c>
      <c r="H1898">
        <v>111222</v>
      </c>
    </row>
    <row r="1899" spans="1:8">
      <c r="A1899" t="str">
        <f>row__2[[#This Row],[Company_Name]]&amp;" "&amp;row__2[[#This Row],[Year]]</f>
        <v>Hydro One Networks Inc. 2017</v>
      </c>
      <c r="B1899" t="s">
        <v>487</v>
      </c>
      <c r="C1899">
        <v>2017</v>
      </c>
      <c r="D1899" t="s">
        <v>8</v>
      </c>
      <c r="E1899" t="s">
        <v>32</v>
      </c>
      <c r="F1899">
        <v>981227509</v>
      </c>
      <c r="G1899">
        <v>12211105646.780001</v>
      </c>
      <c r="H1899">
        <v>0</v>
      </c>
    </row>
    <row r="1900" spans="1:8">
      <c r="A1900" t="str">
        <f>row__2[[#This Row],[Company_Name]]&amp;" "&amp;row__2[[#This Row],[Year]]</f>
        <v>Hydro One Networks Inc. 2017</v>
      </c>
      <c r="B1900" t="s">
        <v>487</v>
      </c>
      <c r="C1900">
        <v>2017</v>
      </c>
      <c r="D1900" t="s">
        <v>8</v>
      </c>
      <c r="E1900" t="s">
        <v>34</v>
      </c>
      <c r="F1900">
        <v>53290476.990000002</v>
      </c>
      <c r="G1900">
        <v>4477250354.1400003</v>
      </c>
      <c r="H1900">
        <v>9195755.6999999993</v>
      </c>
    </row>
    <row r="1901" spans="1:8">
      <c r="A1901" t="str">
        <f>row__2[[#This Row],[Company_Name]]&amp;" "&amp;row__2[[#This Row],[Year]]</f>
        <v>Hydro One Networks Inc. 2018</v>
      </c>
      <c r="B1901" t="s">
        <v>487</v>
      </c>
      <c r="C1901">
        <v>2018</v>
      </c>
      <c r="D1901" t="s">
        <v>17</v>
      </c>
      <c r="E1901" t="s">
        <v>18</v>
      </c>
      <c r="F1901">
        <v>0.01</v>
      </c>
      <c r="G1901">
        <v>11169827369.35</v>
      </c>
      <c r="H1901">
        <v>25482611.370000001</v>
      </c>
    </row>
    <row r="1902" spans="1:8">
      <c r="A1902" t="str">
        <f>row__2[[#This Row],[Company_Name]]&amp;" "&amp;row__2[[#This Row],[Year]]</f>
        <v>Hydro One Networks Inc. 2018</v>
      </c>
      <c r="B1902" t="s">
        <v>487</v>
      </c>
      <c r="C1902">
        <v>2018</v>
      </c>
      <c r="D1902" t="s">
        <v>17</v>
      </c>
      <c r="E1902" t="s">
        <v>20</v>
      </c>
      <c r="F1902">
        <v>2280548.7599999998</v>
      </c>
      <c r="G1902">
        <v>14754115.044856001</v>
      </c>
      <c r="H1902">
        <v>3624.982</v>
      </c>
    </row>
    <row r="1903" spans="1:8">
      <c r="A1903" t="str">
        <f>row__2[[#This Row],[Company_Name]]&amp;" "&amp;row__2[[#This Row],[Year]]</f>
        <v>Hydro One Networks Inc. 2018</v>
      </c>
      <c r="B1903" t="s">
        <v>487</v>
      </c>
      <c r="C1903">
        <v>2018</v>
      </c>
      <c r="D1903" t="s">
        <v>17</v>
      </c>
      <c r="E1903" t="s">
        <v>22</v>
      </c>
      <c r="F1903">
        <v>9765024.7599999998</v>
      </c>
      <c r="G1903">
        <v>102984153.19416</v>
      </c>
      <c r="H1903">
        <v>41387.665999999997</v>
      </c>
    </row>
    <row r="1904" spans="1:8">
      <c r="A1904" t="str">
        <f>row__2[[#This Row],[Company_Name]]&amp;" "&amp;row__2[[#This Row],[Year]]</f>
        <v>Hydro One Networks Inc. 2018</v>
      </c>
      <c r="B1904" t="s">
        <v>487</v>
      </c>
      <c r="C1904">
        <v>2018</v>
      </c>
      <c r="D1904" t="s">
        <v>17</v>
      </c>
      <c r="E1904" t="s">
        <v>24</v>
      </c>
      <c r="F1904">
        <v>3230415.55</v>
      </c>
      <c r="G1904">
        <v>32847504.128869999</v>
      </c>
      <c r="H1904">
        <v>0</v>
      </c>
    </row>
    <row r="1905" spans="1:8">
      <c r="A1905" t="str">
        <f>row__2[[#This Row],[Company_Name]]&amp;" "&amp;row__2[[#This Row],[Year]]</f>
        <v>Hydro One Networks Inc. 2018</v>
      </c>
      <c r="B1905" t="s">
        <v>487</v>
      </c>
      <c r="C1905">
        <v>2018</v>
      </c>
      <c r="D1905" t="s">
        <v>8</v>
      </c>
      <c r="E1905" t="s">
        <v>26</v>
      </c>
      <c r="F1905">
        <v>186743178.06999999</v>
      </c>
      <c r="G1905">
        <v>3264245289.8412499</v>
      </c>
      <c r="H1905">
        <v>0</v>
      </c>
    </row>
    <row r="1906" spans="1:8">
      <c r="A1906" t="str">
        <f>row__2[[#This Row],[Company_Name]]&amp;" "&amp;row__2[[#This Row],[Year]]</f>
        <v>Hydro One Networks Inc. 2018</v>
      </c>
      <c r="B1906" t="s">
        <v>487</v>
      </c>
      <c r="C1906">
        <v>2018</v>
      </c>
      <c r="D1906" t="s">
        <v>8</v>
      </c>
      <c r="E1906" t="s">
        <v>28</v>
      </c>
      <c r="F1906">
        <v>169476502.56</v>
      </c>
      <c r="G1906">
        <v>4606061431.8151999</v>
      </c>
      <c r="H1906">
        <v>13979804.046</v>
      </c>
    </row>
    <row r="1907" spans="1:8">
      <c r="A1907" t="str">
        <f>row__2[[#This Row],[Company_Name]]&amp;" "&amp;row__2[[#This Row],[Year]]</f>
        <v>Hydro One Networks Inc. 2018</v>
      </c>
      <c r="B1907" t="s">
        <v>487</v>
      </c>
      <c r="C1907">
        <v>2018</v>
      </c>
      <c r="D1907" t="s">
        <v>8</v>
      </c>
      <c r="E1907" t="s">
        <v>30</v>
      </c>
      <c r="F1907">
        <v>236358</v>
      </c>
      <c r="G1907">
        <v>49035996</v>
      </c>
      <c r="H1907">
        <v>109458</v>
      </c>
    </row>
    <row r="1908" spans="1:8">
      <c r="A1908" t="str">
        <f>row__2[[#This Row],[Company_Name]]&amp;" "&amp;row__2[[#This Row],[Year]]</f>
        <v>Hydro One Networks Inc. 2018</v>
      </c>
      <c r="B1908" t="s">
        <v>487</v>
      </c>
      <c r="C1908">
        <v>2018</v>
      </c>
      <c r="D1908" t="s">
        <v>8</v>
      </c>
      <c r="E1908" t="s">
        <v>32</v>
      </c>
      <c r="F1908">
        <v>1011680828</v>
      </c>
      <c r="G1908">
        <v>13273733797.475599</v>
      </c>
      <c r="H1908">
        <v>0</v>
      </c>
    </row>
    <row r="1909" spans="1:8">
      <c r="A1909" t="str">
        <f>row__2[[#This Row],[Company_Name]]&amp;" "&amp;row__2[[#This Row],[Year]]</f>
        <v>Hydro One Networks Inc. 2018</v>
      </c>
      <c r="B1909" t="s">
        <v>487</v>
      </c>
      <c r="C1909">
        <v>2018</v>
      </c>
      <c r="D1909" t="s">
        <v>8</v>
      </c>
      <c r="E1909" t="s">
        <v>34</v>
      </c>
      <c r="F1909">
        <v>56591715.32</v>
      </c>
      <c r="G1909">
        <v>4744876701.1280003</v>
      </c>
      <c r="H1909">
        <v>9871418.8780000005</v>
      </c>
    </row>
    <row r="1910" spans="1:8">
      <c r="A1910" t="str">
        <f>row__2[[#This Row],[Company_Name]]&amp;" "&amp;row__2[[#This Row],[Year]]</f>
        <v>Hydro One Networks Inc. 2019</v>
      </c>
      <c r="B1910" t="s">
        <v>487</v>
      </c>
      <c r="C1910">
        <v>2019</v>
      </c>
      <c r="D1910" t="s">
        <v>17</v>
      </c>
      <c r="E1910" t="s">
        <v>18</v>
      </c>
      <c r="F1910">
        <v>39434771.619999997</v>
      </c>
      <c r="G1910">
        <v>10585391999</v>
      </c>
      <c r="H1910">
        <v>23380033.142999999</v>
      </c>
    </row>
    <row r="1911" spans="1:8">
      <c r="A1911" t="str">
        <f>row__2[[#This Row],[Company_Name]]&amp;" "&amp;row__2[[#This Row],[Year]]</f>
        <v>Hydro One Networks Inc. 2019</v>
      </c>
      <c r="B1911" t="s">
        <v>487</v>
      </c>
      <c r="C1911">
        <v>2019</v>
      </c>
      <c r="D1911" t="s">
        <v>17</v>
      </c>
      <c r="E1911" t="s">
        <v>20</v>
      </c>
      <c r="F1911">
        <v>2452908.64</v>
      </c>
      <c r="G1911">
        <v>13693070.5874906</v>
      </c>
      <c r="H1911">
        <v>3178.9841431999998</v>
      </c>
    </row>
    <row r="1912" spans="1:8">
      <c r="A1912" t="str">
        <f>row__2[[#This Row],[Company_Name]]&amp;" "&amp;row__2[[#This Row],[Year]]</f>
        <v>Hydro One Networks Inc. 2019</v>
      </c>
      <c r="B1912" t="s">
        <v>487</v>
      </c>
      <c r="C1912">
        <v>2019</v>
      </c>
      <c r="D1912" t="s">
        <v>17</v>
      </c>
      <c r="E1912" t="s">
        <v>22</v>
      </c>
      <c r="F1912">
        <v>10457856.060000001</v>
      </c>
      <c r="G1912">
        <v>94725596.931546003</v>
      </c>
      <c r="H1912">
        <v>34366.909894999997</v>
      </c>
    </row>
    <row r="1913" spans="1:8">
      <c r="A1913" t="str">
        <f>row__2[[#This Row],[Company_Name]]&amp;" "&amp;row__2[[#This Row],[Year]]</f>
        <v>Hydro One Networks Inc. 2019</v>
      </c>
      <c r="B1913" t="s">
        <v>487</v>
      </c>
      <c r="C1913">
        <v>2019</v>
      </c>
      <c r="D1913" t="s">
        <v>17</v>
      </c>
      <c r="E1913" t="s">
        <v>24</v>
      </c>
      <c r="F1913">
        <v>3518855.71</v>
      </c>
      <c r="G1913">
        <v>34515614.216134898</v>
      </c>
      <c r="H1913">
        <v>0</v>
      </c>
    </row>
    <row r="1914" spans="1:8">
      <c r="A1914" t="str">
        <f>row__2[[#This Row],[Company_Name]]&amp;" "&amp;row__2[[#This Row],[Year]]</f>
        <v>Hydro One Networks Inc. 2019</v>
      </c>
      <c r="B1914" t="s">
        <v>487</v>
      </c>
      <c r="C1914">
        <v>2019</v>
      </c>
      <c r="D1914" t="s">
        <v>8</v>
      </c>
      <c r="E1914" t="s">
        <v>26</v>
      </c>
      <c r="F1914">
        <v>208557122.28</v>
      </c>
      <c r="G1914">
        <v>3251468176.5846</v>
      </c>
      <c r="H1914">
        <v>0</v>
      </c>
    </row>
    <row r="1915" spans="1:8">
      <c r="A1915" t="str">
        <f>row__2[[#This Row],[Company_Name]]&amp;" "&amp;row__2[[#This Row],[Year]]</f>
        <v>Hydro One Networks Inc. 2019</v>
      </c>
      <c r="B1915" t="s">
        <v>487</v>
      </c>
      <c r="C1915">
        <v>2019</v>
      </c>
      <c r="D1915" t="s">
        <v>8</v>
      </c>
      <c r="E1915" t="s">
        <v>28</v>
      </c>
      <c r="F1915">
        <v>186500110.63999999</v>
      </c>
      <c r="G1915">
        <v>4437249773.5824003</v>
      </c>
      <c r="H1915">
        <v>14206046.489368999</v>
      </c>
    </row>
    <row r="1916" spans="1:8">
      <c r="A1916" t="str">
        <f>row__2[[#This Row],[Company_Name]]&amp;" "&amp;row__2[[#This Row],[Year]]</f>
        <v>Hydro One Networks Inc. 2019</v>
      </c>
      <c r="B1916" t="s">
        <v>487</v>
      </c>
      <c r="C1916">
        <v>2019</v>
      </c>
      <c r="D1916" t="s">
        <v>8</v>
      </c>
      <c r="E1916" t="s">
        <v>30</v>
      </c>
      <c r="F1916">
        <v>216695</v>
      </c>
      <c r="G1916">
        <v>41669773.469999999</v>
      </c>
      <c r="H1916">
        <v>84176.85</v>
      </c>
    </row>
    <row r="1917" spans="1:8">
      <c r="A1917" t="str">
        <f>row__2[[#This Row],[Company_Name]]&amp;" "&amp;row__2[[#This Row],[Year]]</f>
        <v>Hydro One Networks Inc. 2019</v>
      </c>
      <c r="B1917" t="s">
        <v>487</v>
      </c>
      <c r="C1917">
        <v>2019</v>
      </c>
      <c r="D1917" t="s">
        <v>8</v>
      </c>
      <c r="E1917" t="s">
        <v>32</v>
      </c>
      <c r="F1917">
        <v>1139800561.45</v>
      </c>
      <c r="G1917">
        <v>13221302576.606501</v>
      </c>
      <c r="H1917">
        <v>0</v>
      </c>
    </row>
    <row r="1918" spans="1:8">
      <c r="A1918" t="str">
        <f>row__2[[#This Row],[Company_Name]]&amp;" "&amp;row__2[[#This Row],[Year]]</f>
        <v>Hydro One Networks Inc. 2019</v>
      </c>
      <c r="B1918" t="s">
        <v>487</v>
      </c>
      <c r="C1918">
        <v>2019</v>
      </c>
      <c r="D1918" t="s">
        <v>8</v>
      </c>
      <c r="E1918" t="s">
        <v>34</v>
      </c>
      <c r="F1918">
        <v>25869710.66</v>
      </c>
      <c r="G1918">
        <v>5142703256.5319996</v>
      </c>
      <c r="H1918">
        <v>11945343.389</v>
      </c>
    </row>
    <row r="1919" spans="1:8">
      <c r="A1919" t="str">
        <f>row__2[[#This Row],[Company_Name]]&amp;" "&amp;row__2[[#This Row],[Year]]</f>
        <v>Hydro One Networks Inc. 2020</v>
      </c>
      <c r="B1919" t="s">
        <v>487</v>
      </c>
      <c r="C1919">
        <v>2020</v>
      </c>
      <c r="D1919" t="s">
        <v>17</v>
      </c>
      <c r="E1919" t="s">
        <v>18</v>
      </c>
      <c r="F1919">
        <v>38965476.119999997</v>
      </c>
      <c r="G1919">
        <v>10420732879.200001</v>
      </c>
      <c r="H1919">
        <v>23110228.710000001</v>
      </c>
    </row>
    <row r="1920" spans="1:8">
      <c r="A1920" t="str">
        <f>row__2[[#This Row],[Company_Name]]&amp;" "&amp;row__2[[#This Row],[Year]]</f>
        <v>Hydro One Networks Inc. 2020</v>
      </c>
      <c r="B1920" t="s">
        <v>487</v>
      </c>
      <c r="C1920">
        <v>2020</v>
      </c>
      <c r="D1920" t="s">
        <v>17</v>
      </c>
      <c r="E1920" t="s">
        <v>20</v>
      </c>
      <c r="F1920">
        <v>2383638.0699999998</v>
      </c>
      <c r="G1920">
        <v>12868525</v>
      </c>
      <c r="H1920">
        <v>2545</v>
      </c>
    </row>
    <row r="1921" spans="1:8">
      <c r="A1921" t="str">
        <f>row__2[[#This Row],[Company_Name]]&amp;" "&amp;row__2[[#This Row],[Year]]</f>
        <v>Hydro One Networks Inc. 2020</v>
      </c>
      <c r="B1921" t="s">
        <v>487</v>
      </c>
      <c r="C1921">
        <v>2020</v>
      </c>
      <c r="D1921" t="s">
        <v>17</v>
      </c>
      <c r="E1921" t="s">
        <v>22</v>
      </c>
      <c r="F1921">
        <v>9813110.0399999991</v>
      </c>
      <c r="G1921">
        <v>90366242.420000002</v>
      </c>
      <c r="H1921">
        <v>32005.78</v>
      </c>
    </row>
    <row r="1922" spans="1:8">
      <c r="A1922" t="str">
        <f>row__2[[#This Row],[Company_Name]]&amp;" "&amp;row__2[[#This Row],[Year]]</f>
        <v>Hydro One Networks Inc. 2020</v>
      </c>
      <c r="B1922" t="s">
        <v>487</v>
      </c>
      <c r="C1922">
        <v>2020</v>
      </c>
      <c r="D1922" t="s">
        <v>17</v>
      </c>
      <c r="E1922" t="s">
        <v>24</v>
      </c>
      <c r="F1922">
        <v>3170512.33</v>
      </c>
      <c r="G1922">
        <v>35187078.950000003</v>
      </c>
      <c r="H1922">
        <v>0</v>
      </c>
    </row>
    <row r="1923" spans="1:8">
      <c r="A1923" t="str">
        <f>row__2[[#This Row],[Company_Name]]&amp;" "&amp;row__2[[#This Row],[Year]]</f>
        <v>Hydro One Networks Inc. 2020</v>
      </c>
      <c r="B1923" t="s">
        <v>487</v>
      </c>
      <c r="C1923">
        <v>2020</v>
      </c>
      <c r="D1923" t="s">
        <v>8</v>
      </c>
      <c r="E1923" t="s">
        <v>26</v>
      </c>
      <c r="F1923">
        <v>202940997.30000001</v>
      </c>
      <c r="G1923">
        <v>3112455945</v>
      </c>
      <c r="H1923">
        <v>0</v>
      </c>
    </row>
    <row r="1924" spans="1:8">
      <c r="A1924" t="str">
        <f>row__2[[#This Row],[Company_Name]]&amp;" "&amp;row__2[[#This Row],[Year]]</f>
        <v>Hydro One Networks Inc. 2020</v>
      </c>
      <c r="B1924" t="s">
        <v>487</v>
      </c>
      <c r="C1924">
        <v>2020</v>
      </c>
      <c r="D1924" t="s">
        <v>8</v>
      </c>
      <c r="E1924" t="s">
        <v>28</v>
      </c>
      <c r="F1924">
        <v>175682178.94</v>
      </c>
      <c r="G1924">
        <v>4268678115</v>
      </c>
      <c r="H1924">
        <v>13783584</v>
      </c>
    </row>
    <row r="1925" spans="1:8">
      <c r="A1925" t="str">
        <f>row__2[[#This Row],[Company_Name]]&amp;" "&amp;row__2[[#This Row],[Year]]</f>
        <v>Hydro One Networks Inc. 2020</v>
      </c>
      <c r="B1925" t="s">
        <v>487</v>
      </c>
      <c r="C1925">
        <v>2020</v>
      </c>
      <c r="D1925" t="s">
        <v>8</v>
      </c>
      <c r="E1925" t="s">
        <v>30</v>
      </c>
      <c r="F1925">
        <v>201832.7</v>
      </c>
      <c r="G1925">
        <v>33895713</v>
      </c>
      <c r="H1925">
        <v>65072</v>
      </c>
    </row>
    <row r="1926" spans="1:8">
      <c r="A1926" t="str">
        <f>row__2[[#This Row],[Company_Name]]&amp;" "&amp;row__2[[#This Row],[Year]]</f>
        <v>Hydro One Networks Inc. 2020</v>
      </c>
      <c r="B1926" t="s">
        <v>487</v>
      </c>
      <c r="C1926">
        <v>2020</v>
      </c>
      <c r="D1926" t="s">
        <v>8</v>
      </c>
      <c r="E1926" t="s">
        <v>32</v>
      </c>
      <c r="F1926">
        <v>1135480115.5999999</v>
      </c>
      <c r="G1926">
        <v>13863361435.57</v>
      </c>
      <c r="H1926">
        <v>0</v>
      </c>
    </row>
    <row r="1927" spans="1:8">
      <c r="A1927" t="str">
        <f>row__2[[#This Row],[Company_Name]]&amp;" "&amp;row__2[[#This Row],[Year]]</f>
        <v>Hydro One Networks Inc. 2020</v>
      </c>
      <c r="B1927" t="s">
        <v>487</v>
      </c>
      <c r="C1927">
        <v>2020</v>
      </c>
      <c r="D1927" t="s">
        <v>8</v>
      </c>
      <c r="E1927" t="s">
        <v>34</v>
      </c>
      <c r="F1927">
        <v>25605638.620000001</v>
      </c>
      <c r="G1927">
        <v>5197588302</v>
      </c>
      <c r="H1927">
        <v>12316055</v>
      </c>
    </row>
    <row r="1928" spans="1:8">
      <c r="A1928" t="str">
        <f>row__2[[#This Row],[Company_Name]]&amp;" "&amp;row__2[[#This Row],[Year]]</f>
        <v>Hydro One Networks Inc. 2021</v>
      </c>
      <c r="B1928" t="s">
        <v>487</v>
      </c>
      <c r="C1928">
        <v>2021</v>
      </c>
      <c r="D1928" t="s">
        <v>17</v>
      </c>
      <c r="E1928" t="s">
        <v>18</v>
      </c>
      <c r="F1928">
        <v>41425855.619999997</v>
      </c>
      <c r="G1928">
        <v>10151816406.33</v>
      </c>
      <c r="H1928">
        <v>22307399.399999999</v>
      </c>
    </row>
    <row r="1929" spans="1:8">
      <c r="A1929" t="str">
        <f>row__2[[#This Row],[Company_Name]]&amp;" "&amp;row__2[[#This Row],[Year]]</f>
        <v>Hydro One Networks Inc. 2021</v>
      </c>
      <c r="B1929" t="s">
        <v>487</v>
      </c>
      <c r="C1929">
        <v>2021</v>
      </c>
      <c r="D1929" t="s">
        <v>17</v>
      </c>
      <c r="E1929" t="s">
        <v>20</v>
      </c>
      <c r="F1929">
        <v>2509199.3199999998</v>
      </c>
      <c r="G1929">
        <v>12209096.130000001</v>
      </c>
      <c r="H1929">
        <v>2803.81</v>
      </c>
    </row>
    <row r="1930" spans="1:8">
      <c r="A1930" t="str">
        <f>row__2[[#This Row],[Company_Name]]&amp;" "&amp;row__2[[#This Row],[Year]]</f>
        <v>Hydro One Networks Inc. 2021</v>
      </c>
      <c r="B1930" t="s">
        <v>487</v>
      </c>
      <c r="C1930">
        <v>2021</v>
      </c>
      <c r="D1930" t="s">
        <v>17</v>
      </c>
      <c r="E1930" t="s">
        <v>22</v>
      </c>
      <c r="F1930">
        <v>9201679.5199999996</v>
      </c>
      <c r="G1930">
        <v>83791086.969999999</v>
      </c>
      <c r="H1930">
        <v>29710.07</v>
      </c>
    </row>
    <row r="1931" spans="1:8">
      <c r="A1931" t="str">
        <f>row__2[[#This Row],[Company_Name]]&amp;" "&amp;row__2[[#This Row],[Year]]</f>
        <v>Hydro One Networks Inc. 2021</v>
      </c>
      <c r="B1931" t="s">
        <v>487</v>
      </c>
      <c r="C1931">
        <v>2021</v>
      </c>
      <c r="D1931" t="s">
        <v>17</v>
      </c>
      <c r="E1931" t="s">
        <v>24</v>
      </c>
      <c r="F1931">
        <v>3398336.2</v>
      </c>
      <c r="G1931">
        <v>34742236.490000002</v>
      </c>
      <c r="H1931">
        <v>0</v>
      </c>
    </row>
    <row r="1932" spans="1:8">
      <c r="A1932" t="str">
        <f>row__2[[#This Row],[Company_Name]]&amp;" "&amp;row__2[[#This Row],[Year]]</f>
        <v>Hydro One Networks Inc. 2021</v>
      </c>
      <c r="B1932" t="s">
        <v>487</v>
      </c>
      <c r="C1932">
        <v>2021</v>
      </c>
      <c r="D1932" t="s">
        <v>8</v>
      </c>
      <c r="E1932" t="s">
        <v>26</v>
      </c>
      <c r="F1932">
        <v>213747946.65000001</v>
      </c>
      <c r="G1932">
        <v>3202651902.5300002</v>
      </c>
      <c r="H1932">
        <v>0</v>
      </c>
    </row>
    <row r="1933" spans="1:8">
      <c r="A1933" t="str">
        <f>row__2[[#This Row],[Company_Name]]&amp;" "&amp;row__2[[#This Row],[Year]]</f>
        <v>Hydro One Networks Inc. 2021</v>
      </c>
      <c r="B1933" t="s">
        <v>487</v>
      </c>
      <c r="C1933">
        <v>2021</v>
      </c>
      <c r="D1933" t="s">
        <v>8</v>
      </c>
      <c r="E1933" t="s">
        <v>28</v>
      </c>
      <c r="F1933">
        <v>182298059.91</v>
      </c>
      <c r="G1933">
        <v>4384172759.5500002</v>
      </c>
      <c r="H1933">
        <v>12534217.98</v>
      </c>
    </row>
    <row r="1934" spans="1:8">
      <c r="A1934" t="str">
        <f>row__2[[#This Row],[Company_Name]]&amp;" "&amp;row__2[[#This Row],[Year]]</f>
        <v>Hydro One Networks Inc. 2021</v>
      </c>
      <c r="B1934" t="s">
        <v>487</v>
      </c>
      <c r="C1934">
        <v>2021</v>
      </c>
      <c r="D1934" t="s">
        <v>8</v>
      </c>
      <c r="E1934" t="s">
        <v>30</v>
      </c>
      <c r="F1934">
        <v>0</v>
      </c>
      <c r="G1934">
        <v>27998820.800000001</v>
      </c>
      <c r="H1934">
        <v>54469.66</v>
      </c>
    </row>
    <row r="1935" spans="1:8">
      <c r="A1935" t="str">
        <f>row__2[[#This Row],[Company_Name]]&amp;" "&amp;row__2[[#This Row],[Year]]</f>
        <v>Hydro One Networks Inc. 2021</v>
      </c>
      <c r="B1935" t="s">
        <v>487</v>
      </c>
      <c r="C1935">
        <v>2021</v>
      </c>
      <c r="D1935" t="s">
        <v>8</v>
      </c>
      <c r="E1935" t="s">
        <v>32</v>
      </c>
      <c r="F1935">
        <v>1201493191.3699999</v>
      </c>
      <c r="G1935">
        <v>14088510304.040001</v>
      </c>
      <c r="H1935">
        <v>0</v>
      </c>
    </row>
    <row r="1936" spans="1:8">
      <c r="A1936" t="str">
        <f>row__2[[#This Row],[Company_Name]]&amp;" "&amp;row__2[[#This Row],[Year]]</f>
        <v>Hydro One Networks Inc. 2021</v>
      </c>
      <c r="B1936" t="s">
        <v>487</v>
      </c>
      <c r="C1936">
        <v>2021</v>
      </c>
      <c r="D1936" t="s">
        <v>8</v>
      </c>
      <c r="E1936" t="s">
        <v>34</v>
      </c>
      <c r="F1936">
        <v>32299088.329999998</v>
      </c>
      <c r="G1936">
        <v>5654252813.5100002</v>
      </c>
      <c r="H1936">
        <v>14096328.140000001</v>
      </c>
    </row>
    <row r="1937" spans="1:8">
      <c r="A1937" t="str">
        <f>row__2[[#This Row],[Company_Name]]&amp;" "&amp;row__2[[#This Row],[Year]]</f>
        <v>Hydro One Networks Inc. 2022</v>
      </c>
      <c r="B1937" t="s">
        <v>487</v>
      </c>
      <c r="C1937">
        <v>2022</v>
      </c>
      <c r="D1937" t="s">
        <v>17</v>
      </c>
      <c r="E1937" t="s">
        <v>18</v>
      </c>
      <c r="F1937">
        <v>43871445.909999996</v>
      </c>
      <c r="G1937">
        <v>9732460707.7999992</v>
      </c>
      <c r="H1937">
        <v>21939115.379999999</v>
      </c>
    </row>
    <row r="1938" spans="1:8">
      <c r="A1938" t="str">
        <f>row__2[[#This Row],[Company_Name]]&amp;" "&amp;row__2[[#This Row],[Year]]</f>
        <v>Hydro One Networks Inc. 2022</v>
      </c>
      <c r="B1938" t="s">
        <v>487</v>
      </c>
      <c r="C1938">
        <v>2022</v>
      </c>
      <c r="D1938" t="s">
        <v>17</v>
      </c>
      <c r="E1938" t="s">
        <v>20</v>
      </c>
      <c r="F1938">
        <v>2705070.19</v>
      </c>
      <c r="G1938">
        <v>11485879.33</v>
      </c>
      <c r="H1938">
        <v>3017.87</v>
      </c>
    </row>
    <row r="1939" spans="1:8">
      <c r="A1939" t="str">
        <f>row__2[[#This Row],[Company_Name]]&amp;" "&amp;row__2[[#This Row],[Year]]</f>
        <v>Hydro One Networks Inc. 2022</v>
      </c>
      <c r="B1939" t="s">
        <v>487</v>
      </c>
      <c r="C1939">
        <v>2022</v>
      </c>
      <c r="D1939" t="s">
        <v>17</v>
      </c>
      <c r="E1939" t="s">
        <v>22</v>
      </c>
      <c r="F1939">
        <v>10091804.630000001</v>
      </c>
      <c r="G1939">
        <v>82629765.319999993</v>
      </c>
      <c r="H1939">
        <v>28837.62</v>
      </c>
    </row>
    <row r="1940" spans="1:8">
      <c r="A1940" t="str">
        <f>row__2[[#This Row],[Company_Name]]&amp;" "&amp;row__2[[#This Row],[Year]]</f>
        <v>Hydro One Networks Inc. 2022</v>
      </c>
      <c r="B1940" t="s">
        <v>487</v>
      </c>
      <c r="C1940">
        <v>2022</v>
      </c>
      <c r="D1940" t="s">
        <v>17</v>
      </c>
      <c r="E1940" t="s">
        <v>24</v>
      </c>
      <c r="F1940">
        <v>3652656.09</v>
      </c>
      <c r="G1940">
        <v>34663946.130000003</v>
      </c>
      <c r="H1940">
        <v>0</v>
      </c>
    </row>
    <row r="1941" spans="1:8">
      <c r="A1941" t="str">
        <f>row__2[[#This Row],[Company_Name]]&amp;" "&amp;row__2[[#This Row],[Year]]</f>
        <v>Hydro One Networks Inc. 2022</v>
      </c>
      <c r="B1941" t="s">
        <v>487</v>
      </c>
      <c r="C1941">
        <v>2022</v>
      </c>
      <c r="D1941" t="s">
        <v>8</v>
      </c>
      <c r="E1941" t="s">
        <v>26</v>
      </c>
      <c r="F1941">
        <v>240510974.63</v>
      </c>
      <c r="G1941">
        <v>3437532327.0500002</v>
      </c>
      <c r="H1941">
        <v>0</v>
      </c>
    </row>
    <row r="1942" spans="1:8">
      <c r="A1942" t="str">
        <f>row__2[[#This Row],[Company_Name]]&amp;" "&amp;row__2[[#This Row],[Year]]</f>
        <v>Hydro One Networks Inc. 2022</v>
      </c>
      <c r="B1942" t="s">
        <v>487</v>
      </c>
      <c r="C1942">
        <v>2022</v>
      </c>
      <c r="D1942" t="s">
        <v>8</v>
      </c>
      <c r="E1942" t="s">
        <v>28</v>
      </c>
      <c r="F1942">
        <v>195514499.12</v>
      </c>
      <c r="G1942">
        <v>4131925259.29</v>
      </c>
      <c r="H1942">
        <v>11762399.380000001</v>
      </c>
    </row>
    <row r="1943" spans="1:8">
      <c r="A1943" t="str">
        <f>row__2[[#This Row],[Company_Name]]&amp;" "&amp;row__2[[#This Row],[Year]]</f>
        <v>Hydro One Networks Inc. 2022</v>
      </c>
      <c r="B1943" t="s">
        <v>487</v>
      </c>
      <c r="C1943">
        <v>2022</v>
      </c>
      <c r="D1943" t="s">
        <v>8</v>
      </c>
      <c r="E1943" t="s">
        <v>30</v>
      </c>
      <c r="F1943">
        <v>0</v>
      </c>
      <c r="G1943">
        <v>0</v>
      </c>
      <c r="H1943">
        <v>0</v>
      </c>
    </row>
    <row r="1944" spans="1:8">
      <c r="A1944" t="str">
        <f>row__2[[#This Row],[Company_Name]]&amp;" "&amp;row__2[[#This Row],[Year]]</f>
        <v>Hydro One Networks Inc. 2022</v>
      </c>
      <c r="B1944" t="s">
        <v>487</v>
      </c>
      <c r="C1944">
        <v>2022</v>
      </c>
      <c r="D1944" t="s">
        <v>8</v>
      </c>
      <c r="E1944" t="s">
        <v>32</v>
      </c>
      <c r="F1944">
        <v>1282990082.3099999</v>
      </c>
      <c r="G1944">
        <v>14299530720.190001</v>
      </c>
      <c r="H1944">
        <v>0</v>
      </c>
    </row>
    <row r="1945" spans="1:8">
      <c r="A1945" t="str">
        <f>row__2[[#This Row],[Company_Name]]&amp;" "&amp;row__2[[#This Row],[Year]]</f>
        <v>Hydro One Networks Inc. 2022</v>
      </c>
      <c r="B1945" t="s">
        <v>487</v>
      </c>
      <c r="C1945">
        <v>2022</v>
      </c>
      <c r="D1945" t="s">
        <v>8</v>
      </c>
      <c r="E1945" t="s">
        <v>34</v>
      </c>
      <c r="F1945">
        <v>37290947.270000003</v>
      </c>
      <c r="G1945">
        <v>5751468568.6899996</v>
      </c>
      <c r="H1945">
        <v>14926508.59</v>
      </c>
    </row>
    <row r="1946" spans="1:8">
      <c r="A1946" t="str">
        <f>row__2[[#This Row],[Company_Name]]&amp;" "&amp;row__2[[#This Row],[Year]]</f>
        <v>Hydro Ottawa Limited 2015</v>
      </c>
      <c r="B1946" t="s">
        <v>488</v>
      </c>
      <c r="C1946">
        <v>2015</v>
      </c>
      <c r="D1946" t="s">
        <v>17</v>
      </c>
      <c r="E1946" t="s">
        <v>18</v>
      </c>
      <c r="F1946">
        <v>0</v>
      </c>
      <c r="G1946">
        <v>0</v>
      </c>
      <c r="H1946">
        <v>0</v>
      </c>
    </row>
    <row r="1947" spans="1:8">
      <c r="A1947" t="str">
        <f>row__2[[#This Row],[Company_Name]]&amp;" "&amp;row__2[[#This Row],[Year]]</f>
        <v>Hydro Ottawa Limited 2015</v>
      </c>
      <c r="B1947" t="s">
        <v>488</v>
      </c>
      <c r="C1947">
        <v>2015</v>
      </c>
      <c r="D1947" t="s">
        <v>17</v>
      </c>
      <c r="E1947" t="s">
        <v>20</v>
      </c>
      <c r="F1947">
        <v>3035.93</v>
      </c>
      <c r="G1947">
        <v>48804</v>
      </c>
      <c r="H1947">
        <v>136</v>
      </c>
    </row>
    <row r="1948" spans="1:8">
      <c r="A1948" t="str">
        <f>row__2[[#This Row],[Company_Name]]&amp;" "&amp;row__2[[#This Row],[Year]]</f>
        <v>Hydro Ottawa Limited 2015</v>
      </c>
      <c r="B1948" t="s">
        <v>488</v>
      </c>
      <c r="C1948">
        <v>2015</v>
      </c>
      <c r="D1948" t="s">
        <v>17</v>
      </c>
      <c r="E1948" t="s">
        <v>22</v>
      </c>
      <c r="F1948">
        <v>856863.54</v>
      </c>
      <c r="G1948">
        <v>45151657.979999997</v>
      </c>
      <c r="H1948">
        <v>125349</v>
      </c>
    </row>
    <row r="1949" spans="1:8">
      <c r="A1949" t="str">
        <f>row__2[[#This Row],[Company_Name]]&amp;" "&amp;row__2[[#This Row],[Year]]</f>
        <v>Hydro Ottawa Limited 2015</v>
      </c>
      <c r="B1949" t="s">
        <v>488</v>
      </c>
      <c r="C1949">
        <v>2015</v>
      </c>
      <c r="D1949" t="s">
        <v>17</v>
      </c>
      <c r="E1949" t="s">
        <v>24</v>
      </c>
      <c r="F1949">
        <v>521845.15</v>
      </c>
      <c r="G1949">
        <v>15997714.4</v>
      </c>
      <c r="H1949">
        <v>0</v>
      </c>
    </row>
    <row r="1950" spans="1:8">
      <c r="A1950" t="str">
        <f>row__2[[#This Row],[Company_Name]]&amp;" "&amp;row__2[[#This Row],[Year]]</f>
        <v>Hydro Ottawa Limited 2015</v>
      </c>
      <c r="B1950" t="s">
        <v>488</v>
      </c>
      <c r="C1950">
        <v>2015</v>
      </c>
      <c r="D1950" t="s">
        <v>8</v>
      </c>
      <c r="E1950" t="s">
        <v>26</v>
      </c>
      <c r="F1950">
        <v>20147318.539999999</v>
      </c>
      <c r="G1950">
        <v>723754871</v>
      </c>
      <c r="H1950">
        <v>0</v>
      </c>
    </row>
    <row r="1951" spans="1:8">
      <c r="A1951" t="str">
        <f>row__2[[#This Row],[Company_Name]]&amp;" "&amp;row__2[[#This Row],[Year]]</f>
        <v>Hydro Ottawa Limited 2015</v>
      </c>
      <c r="B1951" t="s">
        <v>488</v>
      </c>
      <c r="C1951">
        <v>2015</v>
      </c>
      <c r="D1951" t="s">
        <v>8</v>
      </c>
      <c r="E1951" t="s">
        <v>28</v>
      </c>
      <c r="F1951">
        <v>45261534.609999999</v>
      </c>
      <c r="G1951">
        <v>3816925056.23</v>
      </c>
      <c r="H1951">
        <v>9052014</v>
      </c>
    </row>
    <row r="1952" spans="1:8">
      <c r="A1952" t="str">
        <f>row__2[[#This Row],[Company_Name]]&amp;" "&amp;row__2[[#This Row],[Year]]</f>
        <v>Hydro Ottawa Limited 2015</v>
      </c>
      <c r="B1952" t="s">
        <v>488</v>
      </c>
      <c r="C1952">
        <v>2015</v>
      </c>
      <c r="D1952" t="s">
        <v>8</v>
      </c>
      <c r="E1952" t="s">
        <v>30</v>
      </c>
      <c r="F1952">
        <v>4948418.58</v>
      </c>
      <c r="G1952">
        <v>564803670.99000001</v>
      </c>
      <c r="H1952">
        <v>1045761</v>
      </c>
    </row>
    <row r="1953" spans="1:8">
      <c r="A1953" t="str">
        <f>row__2[[#This Row],[Company_Name]]&amp;" "&amp;row__2[[#This Row],[Year]]</f>
        <v>Hydro Ottawa Limited 2015</v>
      </c>
      <c r="B1953" t="s">
        <v>488</v>
      </c>
      <c r="C1953">
        <v>2015</v>
      </c>
      <c r="D1953" t="s">
        <v>8</v>
      </c>
      <c r="E1953" t="s">
        <v>32</v>
      </c>
      <c r="F1953">
        <v>86662172.620000005</v>
      </c>
      <c r="G1953">
        <v>2242517758.7399998</v>
      </c>
      <c r="H1953">
        <v>0</v>
      </c>
    </row>
    <row r="1954" spans="1:8">
      <c r="A1954" t="str">
        <f>row__2[[#This Row],[Company_Name]]&amp;" "&amp;row__2[[#This Row],[Year]]</f>
        <v>Hydro Ottawa Limited 2015</v>
      </c>
      <c r="B1954" t="s">
        <v>488</v>
      </c>
      <c r="C1954">
        <v>2015</v>
      </c>
      <c r="D1954" t="s">
        <v>8</v>
      </c>
      <c r="E1954" t="s">
        <v>34</v>
      </c>
      <c r="F1954">
        <v>0</v>
      </c>
      <c r="G1954">
        <v>0</v>
      </c>
      <c r="H1954">
        <v>0</v>
      </c>
    </row>
    <row r="1955" spans="1:8">
      <c r="A1955" t="str">
        <f>row__2[[#This Row],[Company_Name]]&amp;" "&amp;row__2[[#This Row],[Year]]</f>
        <v>Hydro Ottawa Limited 2016</v>
      </c>
      <c r="B1955" t="s">
        <v>488</v>
      </c>
      <c r="C1955">
        <v>2016</v>
      </c>
      <c r="D1955" t="s">
        <v>17</v>
      </c>
      <c r="E1955" t="s">
        <v>18</v>
      </c>
      <c r="F1955">
        <v>0</v>
      </c>
      <c r="G1955">
        <v>0</v>
      </c>
      <c r="H1955">
        <v>0</v>
      </c>
    </row>
    <row r="1956" spans="1:8">
      <c r="A1956" t="str">
        <f>row__2[[#This Row],[Company_Name]]&amp;" "&amp;row__2[[#This Row],[Year]]</f>
        <v>Hydro Ottawa Limited 2016</v>
      </c>
      <c r="B1956" t="s">
        <v>488</v>
      </c>
      <c r="C1956">
        <v>2016</v>
      </c>
      <c r="D1956" t="s">
        <v>17</v>
      </c>
      <c r="E1956" t="s">
        <v>20</v>
      </c>
      <c r="F1956">
        <v>3504.99</v>
      </c>
      <c r="G1956">
        <v>48064</v>
      </c>
      <c r="H1956">
        <v>134</v>
      </c>
    </row>
    <row r="1957" spans="1:8">
      <c r="A1957" t="str">
        <f>row__2[[#This Row],[Company_Name]]&amp;" "&amp;row__2[[#This Row],[Year]]</f>
        <v>Hydro Ottawa Limited 2016</v>
      </c>
      <c r="B1957" t="s">
        <v>488</v>
      </c>
      <c r="C1957">
        <v>2016</v>
      </c>
      <c r="D1957" t="s">
        <v>17</v>
      </c>
      <c r="E1957" t="s">
        <v>22</v>
      </c>
      <c r="F1957">
        <v>1211096.07</v>
      </c>
      <c r="G1957">
        <v>45206289.530000001</v>
      </c>
      <c r="H1957">
        <v>125463.31</v>
      </c>
    </row>
    <row r="1958" spans="1:8">
      <c r="A1958" t="str">
        <f>row__2[[#This Row],[Company_Name]]&amp;" "&amp;row__2[[#This Row],[Year]]</f>
        <v>Hydro Ottawa Limited 2016</v>
      </c>
      <c r="B1958" t="s">
        <v>488</v>
      </c>
      <c r="C1958">
        <v>2016</v>
      </c>
      <c r="D1958" t="s">
        <v>17</v>
      </c>
      <c r="E1958" t="s">
        <v>24</v>
      </c>
      <c r="F1958">
        <v>534169.17000000004</v>
      </c>
      <c r="G1958">
        <v>15659014.859999999</v>
      </c>
      <c r="H1958">
        <v>0</v>
      </c>
    </row>
    <row r="1959" spans="1:8">
      <c r="A1959" t="str">
        <f>row__2[[#This Row],[Company_Name]]&amp;" "&amp;row__2[[#This Row],[Year]]</f>
        <v>Hydro Ottawa Limited 2016</v>
      </c>
      <c r="B1959" t="s">
        <v>488</v>
      </c>
      <c r="C1959">
        <v>2016</v>
      </c>
      <c r="D1959" t="s">
        <v>8</v>
      </c>
      <c r="E1959" t="s">
        <v>26</v>
      </c>
      <c r="F1959">
        <v>21249334.629999999</v>
      </c>
      <c r="G1959">
        <v>733311565.33000004</v>
      </c>
      <c r="H1959">
        <v>0</v>
      </c>
    </row>
    <row r="1960" spans="1:8">
      <c r="A1960" t="str">
        <f>row__2[[#This Row],[Company_Name]]&amp;" "&amp;row__2[[#This Row],[Year]]</f>
        <v>Hydro Ottawa Limited 2016</v>
      </c>
      <c r="B1960" t="s">
        <v>488</v>
      </c>
      <c r="C1960">
        <v>2016</v>
      </c>
      <c r="D1960" t="s">
        <v>8</v>
      </c>
      <c r="E1960" t="s">
        <v>28</v>
      </c>
      <c r="F1960">
        <v>45701381.490000002</v>
      </c>
      <c r="G1960">
        <v>3764484565.6100001</v>
      </c>
      <c r="H1960">
        <v>8802295.3499999996</v>
      </c>
    </row>
    <row r="1961" spans="1:8">
      <c r="A1961" t="str">
        <f>row__2[[#This Row],[Company_Name]]&amp;" "&amp;row__2[[#This Row],[Year]]</f>
        <v>Hydro Ottawa Limited 2016</v>
      </c>
      <c r="B1961" t="s">
        <v>488</v>
      </c>
      <c r="C1961">
        <v>2016</v>
      </c>
      <c r="D1961" t="s">
        <v>8</v>
      </c>
      <c r="E1961" t="s">
        <v>30</v>
      </c>
      <c r="F1961">
        <v>5152897.6500000004</v>
      </c>
      <c r="G1961">
        <v>588872535.70000005</v>
      </c>
      <c r="H1961">
        <v>1071626</v>
      </c>
    </row>
    <row r="1962" spans="1:8">
      <c r="A1962" t="str">
        <f>row__2[[#This Row],[Company_Name]]&amp;" "&amp;row__2[[#This Row],[Year]]</f>
        <v>Hydro Ottawa Limited 2016</v>
      </c>
      <c r="B1962" t="s">
        <v>488</v>
      </c>
      <c r="C1962">
        <v>2016</v>
      </c>
      <c r="D1962" t="s">
        <v>8</v>
      </c>
      <c r="E1962" t="s">
        <v>32</v>
      </c>
      <c r="F1962">
        <v>90945756.780000001</v>
      </c>
      <c r="G1962">
        <v>2260335626.0999999</v>
      </c>
      <c r="H1962">
        <v>0</v>
      </c>
    </row>
    <row r="1963" spans="1:8">
      <c r="A1963" t="str">
        <f>row__2[[#This Row],[Company_Name]]&amp;" "&amp;row__2[[#This Row],[Year]]</f>
        <v>Hydro Ottawa Limited 2016</v>
      </c>
      <c r="B1963" t="s">
        <v>488</v>
      </c>
      <c r="C1963">
        <v>2016</v>
      </c>
      <c r="D1963" t="s">
        <v>8</v>
      </c>
      <c r="E1963" t="s">
        <v>34</v>
      </c>
      <c r="F1963">
        <v>0</v>
      </c>
      <c r="G1963">
        <v>0</v>
      </c>
      <c r="H1963">
        <v>0</v>
      </c>
    </row>
    <row r="1964" spans="1:8">
      <c r="A1964" t="str">
        <f>row__2[[#This Row],[Company_Name]]&amp;" "&amp;row__2[[#This Row],[Year]]</f>
        <v>Hydro Ottawa Limited 2017</v>
      </c>
      <c r="B1964" t="s">
        <v>488</v>
      </c>
      <c r="C1964">
        <v>2017</v>
      </c>
      <c r="D1964" t="s">
        <v>17</v>
      </c>
      <c r="E1964" t="s">
        <v>18</v>
      </c>
      <c r="F1964">
        <v>0</v>
      </c>
      <c r="G1964">
        <v>0</v>
      </c>
      <c r="H1964">
        <v>0</v>
      </c>
    </row>
    <row r="1965" spans="1:8">
      <c r="A1965" t="str">
        <f>row__2[[#This Row],[Company_Name]]&amp;" "&amp;row__2[[#This Row],[Year]]</f>
        <v>Hydro Ottawa Limited 2017</v>
      </c>
      <c r="B1965" t="s">
        <v>488</v>
      </c>
      <c r="C1965">
        <v>2017</v>
      </c>
      <c r="D1965" t="s">
        <v>17</v>
      </c>
      <c r="E1965" t="s">
        <v>20</v>
      </c>
      <c r="F1965">
        <v>3911.78</v>
      </c>
      <c r="G1965">
        <v>51051</v>
      </c>
      <c r="H1965">
        <v>142</v>
      </c>
    </row>
    <row r="1966" spans="1:8">
      <c r="A1966" t="str">
        <f>row__2[[#This Row],[Company_Name]]&amp;" "&amp;row__2[[#This Row],[Year]]</f>
        <v>Hydro Ottawa Limited 2017</v>
      </c>
      <c r="B1966" t="s">
        <v>488</v>
      </c>
      <c r="C1966">
        <v>2017</v>
      </c>
      <c r="D1966" t="s">
        <v>17</v>
      </c>
      <c r="E1966" t="s">
        <v>22</v>
      </c>
      <c r="F1966">
        <v>1150869.26</v>
      </c>
      <c r="G1966">
        <v>38203631</v>
      </c>
      <c r="H1966">
        <v>106296</v>
      </c>
    </row>
    <row r="1967" spans="1:8">
      <c r="A1967" t="str">
        <f>row__2[[#This Row],[Company_Name]]&amp;" "&amp;row__2[[#This Row],[Year]]</f>
        <v>Hydro Ottawa Limited 2017</v>
      </c>
      <c r="B1967" t="s">
        <v>488</v>
      </c>
      <c r="C1967">
        <v>2017</v>
      </c>
      <c r="D1967" t="s">
        <v>17</v>
      </c>
      <c r="E1967" t="s">
        <v>24</v>
      </c>
      <c r="F1967">
        <v>529458.79</v>
      </c>
      <c r="G1967">
        <v>15230364</v>
      </c>
      <c r="H1967">
        <v>0</v>
      </c>
    </row>
    <row r="1968" spans="1:8">
      <c r="A1968" t="str">
        <f>row__2[[#This Row],[Company_Name]]&amp;" "&amp;row__2[[#This Row],[Year]]</f>
        <v>Hydro Ottawa Limited 2017</v>
      </c>
      <c r="B1968" t="s">
        <v>488</v>
      </c>
      <c r="C1968">
        <v>2017</v>
      </c>
      <c r="D1968" t="s">
        <v>8</v>
      </c>
      <c r="E1968" t="s">
        <v>26</v>
      </c>
      <c r="F1968">
        <v>21132352.530000001</v>
      </c>
      <c r="G1968">
        <v>712368649.96000004</v>
      </c>
      <c r="H1968">
        <v>0</v>
      </c>
    </row>
    <row r="1969" spans="1:8">
      <c r="A1969" t="str">
        <f>row__2[[#This Row],[Company_Name]]&amp;" "&amp;row__2[[#This Row],[Year]]</f>
        <v>Hydro Ottawa Limited 2017</v>
      </c>
      <c r="B1969" t="s">
        <v>488</v>
      </c>
      <c r="C1969">
        <v>2017</v>
      </c>
      <c r="D1969" t="s">
        <v>8</v>
      </c>
      <c r="E1969" t="s">
        <v>28</v>
      </c>
      <c r="F1969">
        <v>47380734.619999997</v>
      </c>
      <c r="G1969">
        <v>3660318010</v>
      </c>
      <c r="H1969">
        <v>8634939</v>
      </c>
    </row>
    <row r="1970" spans="1:8">
      <c r="A1970" t="str">
        <f>row__2[[#This Row],[Company_Name]]&amp;" "&amp;row__2[[#This Row],[Year]]</f>
        <v>Hydro Ottawa Limited 2017</v>
      </c>
      <c r="B1970" t="s">
        <v>488</v>
      </c>
      <c r="C1970">
        <v>2017</v>
      </c>
      <c r="D1970" t="s">
        <v>8</v>
      </c>
      <c r="E1970" t="s">
        <v>30</v>
      </c>
      <c r="F1970">
        <v>6052658.0800000001</v>
      </c>
      <c r="G1970">
        <v>606156950</v>
      </c>
      <c r="H1970">
        <v>1100755</v>
      </c>
    </row>
    <row r="1971" spans="1:8">
      <c r="A1971" t="str">
        <f>row__2[[#This Row],[Company_Name]]&amp;" "&amp;row__2[[#This Row],[Year]]</f>
        <v>Hydro Ottawa Limited 2017</v>
      </c>
      <c r="B1971" t="s">
        <v>488</v>
      </c>
      <c r="C1971">
        <v>2017</v>
      </c>
      <c r="D1971" t="s">
        <v>8</v>
      </c>
      <c r="E1971" t="s">
        <v>32</v>
      </c>
      <c r="F1971">
        <v>92970029.400000006</v>
      </c>
      <c r="G1971">
        <v>2188889237.9699998</v>
      </c>
      <c r="H1971">
        <v>0</v>
      </c>
    </row>
    <row r="1972" spans="1:8">
      <c r="A1972" t="str">
        <f>row__2[[#This Row],[Company_Name]]&amp;" "&amp;row__2[[#This Row],[Year]]</f>
        <v>Hydro Ottawa Limited 2017</v>
      </c>
      <c r="B1972" t="s">
        <v>488</v>
      </c>
      <c r="C1972">
        <v>2017</v>
      </c>
      <c r="D1972" t="s">
        <v>8</v>
      </c>
      <c r="E1972" t="s">
        <v>34</v>
      </c>
      <c r="F1972">
        <v>0</v>
      </c>
      <c r="G1972">
        <v>0</v>
      </c>
      <c r="H1972">
        <v>0</v>
      </c>
    </row>
    <row r="1973" spans="1:8">
      <c r="A1973" t="str">
        <f>row__2[[#This Row],[Company_Name]]&amp;" "&amp;row__2[[#This Row],[Year]]</f>
        <v>Hydro Ottawa Limited 2018</v>
      </c>
      <c r="B1973" t="s">
        <v>488</v>
      </c>
      <c r="C1973">
        <v>2018</v>
      </c>
      <c r="D1973" t="s">
        <v>17</v>
      </c>
      <c r="E1973" t="s">
        <v>18</v>
      </c>
      <c r="F1973">
        <v>0</v>
      </c>
      <c r="G1973">
        <v>0</v>
      </c>
      <c r="H1973">
        <v>0</v>
      </c>
    </row>
    <row r="1974" spans="1:8">
      <c r="A1974" t="str">
        <f>row__2[[#This Row],[Company_Name]]&amp;" "&amp;row__2[[#This Row],[Year]]</f>
        <v>Hydro Ottawa Limited 2018</v>
      </c>
      <c r="B1974" t="s">
        <v>488</v>
      </c>
      <c r="C1974">
        <v>2018</v>
      </c>
      <c r="D1974" t="s">
        <v>17</v>
      </c>
      <c r="E1974" t="s">
        <v>20</v>
      </c>
      <c r="F1974">
        <v>4106.04</v>
      </c>
      <c r="G1974">
        <v>48433</v>
      </c>
      <c r="H1974">
        <v>135</v>
      </c>
    </row>
    <row r="1975" spans="1:8">
      <c r="A1975" t="str">
        <f>row__2[[#This Row],[Company_Name]]&amp;" "&amp;row__2[[#This Row],[Year]]</f>
        <v>Hydro Ottawa Limited 2018</v>
      </c>
      <c r="B1975" t="s">
        <v>488</v>
      </c>
      <c r="C1975">
        <v>2018</v>
      </c>
      <c r="D1975" t="s">
        <v>17</v>
      </c>
      <c r="E1975" t="s">
        <v>22</v>
      </c>
      <c r="F1975">
        <v>1121288.68</v>
      </c>
      <c r="G1975">
        <v>31723369</v>
      </c>
      <c r="H1975">
        <v>81768</v>
      </c>
    </row>
    <row r="1976" spans="1:8">
      <c r="A1976" t="str">
        <f>row__2[[#This Row],[Company_Name]]&amp;" "&amp;row__2[[#This Row],[Year]]</f>
        <v>Hydro Ottawa Limited 2018</v>
      </c>
      <c r="B1976" t="s">
        <v>488</v>
      </c>
      <c r="C1976">
        <v>2018</v>
      </c>
      <c r="D1976" t="s">
        <v>17</v>
      </c>
      <c r="E1976" t="s">
        <v>24</v>
      </c>
      <c r="F1976">
        <v>376075.31</v>
      </c>
      <c r="G1976">
        <v>14860742</v>
      </c>
      <c r="H1976">
        <v>0</v>
      </c>
    </row>
    <row r="1977" spans="1:8">
      <c r="A1977" t="str">
        <f>row__2[[#This Row],[Company_Name]]&amp;" "&amp;row__2[[#This Row],[Year]]</f>
        <v>Hydro Ottawa Limited 2018</v>
      </c>
      <c r="B1977" t="s">
        <v>488</v>
      </c>
      <c r="C1977">
        <v>2018</v>
      </c>
      <c r="D1977" t="s">
        <v>8</v>
      </c>
      <c r="E1977" t="s">
        <v>26</v>
      </c>
      <c r="F1977">
        <v>22199693.289999999</v>
      </c>
      <c r="G1977">
        <v>727990865</v>
      </c>
      <c r="H1977">
        <v>0</v>
      </c>
    </row>
    <row r="1978" spans="1:8">
      <c r="A1978" t="str">
        <f>row__2[[#This Row],[Company_Name]]&amp;" "&amp;row__2[[#This Row],[Year]]</f>
        <v>Hydro Ottawa Limited 2018</v>
      </c>
      <c r="B1978" t="s">
        <v>488</v>
      </c>
      <c r="C1978">
        <v>2018</v>
      </c>
      <c r="D1978" t="s">
        <v>8</v>
      </c>
      <c r="E1978" t="s">
        <v>28</v>
      </c>
      <c r="F1978">
        <v>48836040.740000002</v>
      </c>
      <c r="G1978">
        <v>3695133171</v>
      </c>
      <c r="H1978">
        <v>8752616</v>
      </c>
    </row>
    <row r="1979" spans="1:8">
      <c r="A1979" t="str">
        <f>row__2[[#This Row],[Company_Name]]&amp;" "&amp;row__2[[#This Row],[Year]]</f>
        <v>Hydro Ottawa Limited 2018</v>
      </c>
      <c r="B1979" t="s">
        <v>488</v>
      </c>
      <c r="C1979">
        <v>2018</v>
      </c>
      <c r="D1979" t="s">
        <v>8</v>
      </c>
      <c r="E1979" t="s">
        <v>30</v>
      </c>
      <c r="F1979">
        <v>6218736.5300000003</v>
      </c>
      <c r="G1979">
        <v>608577999</v>
      </c>
      <c r="H1979">
        <v>1106783</v>
      </c>
    </row>
    <row r="1980" spans="1:8">
      <c r="A1980" t="str">
        <f>row__2[[#This Row],[Company_Name]]&amp;" "&amp;row__2[[#This Row],[Year]]</f>
        <v>Hydro Ottawa Limited 2018</v>
      </c>
      <c r="B1980" t="s">
        <v>488</v>
      </c>
      <c r="C1980">
        <v>2018</v>
      </c>
      <c r="D1980" t="s">
        <v>8</v>
      </c>
      <c r="E1980" t="s">
        <v>32</v>
      </c>
      <c r="F1980">
        <v>99559087.090000004</v>
      </c>
      <c r="G1980">
        <v>2318157312</v>
      </c>
      <c r="H1980">
        <v>0</v>
      </c>
    </row>
    <row r="1981" spans="1:8">
      <c r="A1981" t="str">
        <f>row__2[[#This Row],[Company_Name]]&amp;" "&amp;row__2[[#This Row],[Year]]</f>
        <v>Hydro Ottawa Limited 2018</v>
      </c>
      <c r="B1981" t="s">
        <v>488</v>
      </c>
      <c r="C1981">
        <v>2018</v>
      </c>
      <c r="D1981" t="s">
        <v>8</v>
      </c>
      <c r="E1981" t="s">
        <v>34</v>
      </c>
      <c r="F1981">
        <v>0</v>
      </c>
      <c r="G1981">
        <v>0</v>
      </c>
      <c r="H1981">
        <v>0</v>
      </c>
    </row>
    <row r="1982" spans="1:8">
      <c r="A1982" t="str">
        <f>row__2[[#This Row],[Company_Name]]&amp;" "&amp;row__2[[#This Row],[Year]]</f>
        <v>Hydro Ottawa Limited 2019</v>
      </c>
      <c r="B1982" t="s">
        <v>488</v>
      </c>
      <c r="C1982">
        <v>2019</v>
      </c>
      <c r="D1982" t="s">
        <v>17</v>
      </c>
      <c r="E1982" t="s">
        <v>18</v>
      </c>
      <c r="F1982">
        <v>0</v>
      </c>
      <c r="G1982">
        <v>0</v>
      </c>
      <c r="H1982">
        <v>0</v>
      </c>
    </row>
    <row r="1983" spans="1:8">
      <c r="A1983" t="str">
        <f>row__2[[#This Row],[Company_Name]]&amp;" "&amp;row__2[[#This Row],[Year]]</f>
        <v>Hydro Ottawa Limited 2019</v>
      </c>
      <c r="B1983" t="s">
        <v>488</v>
      </c>
      <c r="C1983">
        <v>2019</v>
      </c>
      <c r="D1983" t="s">
        <v>17</v>
      </c>
      <c r="E1983" t="s">
        <v>20</v>
      </c>
      <c r="F1983">
        <v>4187</v>
      </c>
      <c r="G1983">
        <v>47813</v>
      </c>
      <c r="H1983">
        <v>133</v>
      </c>
    </row>
    <row r="1984" spans="1:8">
      <c r="A1984" t="str">
        <f>row__2[[#This Row],[Company_Name]]&amp;" "&amp;row__2[[#This Row],[Year]]</f>
        <v>Hydro Ottawa Limited 2019</v>
      </c>
      <c r="B1984" t="s">
        <v>488</v>
      </c>
      <c r="C1984">
        <v>2019</v>
      </c>
      <c r="D1984" t="s">
        <v>17</v>
      </c>
      <c r="E1984" t="s">
        <v>22</v>
      </c>
      <c r="F1984">
        <v>1277158</v>
      </c>
      <c r="G1984">
        <v>26730515</v>
      </c>
      <c r="H1984">
        <v>80896</v>
      </c>
    </row>
    <row r="1985" spans="1:8">
      <c r="A1985" t="str">
        <f>row__2[[#This Row],[Company_Name]]&amp;" "&amp;row__2[[#This Row],[Year]]</f>
        <v>Hydro Ottawa Limited 2019</v>
      </c>
      <c r="B1985" t="s">
        <v>488</v>
      </c>
      <c r="C1985">
        <v>2019</v>
      </c>
      <c r="D1985" t="s">
        <v>17</v>
      </c>
      <c r="E1985" t="s">
        <v>24</v>
      </c>
      <c r="F1985">
        <v>557692</v>
      </c>
      <c r="G1985">
        <v>14549690</v>
      </c>
      <c r="H1985">
        <v>0</v>
      </c>
    </row>
    <row r="1986" spans="1:8">
      <c r="A1986" t="str">
        <f>row__2[[#This Row],[Company_Name]]&amp;" "&amp;row__2[[#This Row],[Year]]</f>
        <v>Hydro Ottawa Limited 2019</v>
      </c>
      <c r="B1986" t="s">
        <v>488</v>
      </c>
      <c r="C1986">
        <v>2019</v>
      </c>
      <c r="D1986" t="s">
        <v>8</v>
      </c>
      <c r="E1986" t="s">
        <v>26</v>
      </c>
      <c r="F1986">
        <v>25095042</v>
      </c>
      <c r="G1986">
        <v>724761279</v>
      </c>
      <c r="H1986">
        <v>0</v>
      </c>
    </row>
    <row r="1987" spans="1:8">
      <c r="A1987" t="str">
        <f>row__2[[#This Row],[Company_Name]]&amp;" "&amp;row__2[[#This Row],[Year]]</f>
        <v>Hydro Ottawa Limited 2019</v>
      </c>
      <c r="B1987" t="s">
        <v>488</v>
      </c>
      <c r="C1987">
        <v>2019</v>
      </c>
      <c r="D1987" t="s">
        <v>8</v>
      </c>
      <c r="E1987" t="s">
        <v>28</v>
      </c>
      <c r="F1987">
        <v>49338283</v>
      </c>
      <c r="G1987">
        <v>3637404540</v>
      </c>
      <c r="H1987">
        <v>8494761</v>
      </c>
    </row>
    <row r="1988" spans="1:8">
      <c r="A1988" t="str">
        <f>row__2[[#This Row],[Company_Name]]&amp;" "&amp;row__2[[#This Row],[Year]]</f>
        <v>Hydro Ottawa Limited 2019</v>
      </c>
      <c r="B1988" t="s">
        <v>488</v>
      </c>
      <c r="C1988">
        <v>2019</v>
      </c>
      <c r="D1988" t="s">
        <v>8</v>
      </c>
      <c r="E1988" t="s">
        <v>30</v>
      </c>
      <c r="F1988">
        <v>6737691</v>
      </c>
      <c r="G1988">
        <v>602082784</v>
      </c>
      <c r="H1988">
        <v>1064513</v>
      </c>
    </row>
    <row r="1989" spans="1:8">
      <c r="A1989" t="str">
        <f>row__2[[#This Row],[Company_Name]]&amp;" "&amp;row__2[[#This Row],[Year]]</f>
        <v>Hydro Ottawa Limited 2019</v>
      </c>
      <c r="B1989" t="s">
        <v>488</v>
      </c>
      <c r="C1989">
        <v>2019</v>
      </c>
      <c r="D1989" t="s">
        <v>8</v>
      </c>
      <c r="E1989" t="s">
        <v>32</v>
      </c>
      <c r="F1989">
        <v>104856328</v>
      </c>
      <c r="G1989">
        <v>2263214648</v>
      </c>
      <c r="H1989">
        <v>0</v>
      </c>
    </row>
    <row r="1990" spans="1:8">
      <c r="A1990" t="str">
        <f>row__2[[#This Row],[Company_Name]]&amp;" "&amp;row__2[[#This Row],[Year]]</f>
        <v>Hydro Ottawa Limited 2019</v>
      </c>
      <c r="B1990" t="s">
        <v>488</v>
      </c>
      <c r="C1990">
        <v>2019</v>
      </c>
      <c r="D1990" t="s">
        <v>8</v>
      </c>
      <c r="E1990" t="s">
        <v>34</v>
      </c>
      <c r="F1990">
        <v>0</v>
      </c>
      <c r="G1990">
        <v>0</v>
      </c>
      <c r="H1990">
        <v>0</v>
      </c>
    </row>
    <row r="1991" spans="1:8">
      <c r="A1991" t="str">
        <f>row__2[[#This Row],[Company_Name]]&amp;" "&amp;row__2[[#This Row],[Year]]</f>
        <v>Hydro Ottawa Limited 2020</v>
      </c>
      <c r="B1991" t="s">
        <v>488</v>
      </c>
      <c r="C1991">
        <v>2020</v>
      </c>
      <c r="D1991" t="s">
        <v>17</v>
      </c>
      <c r="E1991" t="s">
        <v>18</v>
      </c>
      <c r="F1991">
        <v>0</v>
      </c>
      <c r="G1991">
        <v>0</v>
      </c>
      <c r="H1991">
        <v>0</v>
      </c>
    </row>
    <row r="1992" spans="1:8">
      <c r="A1992" t="str">
        <f>row__2[[#This Row],[Company_Name]]&amp;" "&amp;row__2[[#This Row],[Year]]</f>
        <v>Hydro Ottawa Limited 2020</v>
      </c>
      <c r="B1992" t="s">
        <v>488</v>
      </c>
      <c r="C1992">
        <v>2020</v>
      </c>
      <c r="D1992" t="s">
        <v>17</v>
      </c>
      <c r="E1992" t="s">
        <v>20</v>
      </c>
      <c r="F1992">
        <v>4022</v>
      </c>
      <c r="G1992">
        <v>46478</v>
      </c>
      <c r="H1992">
        <v>129</v>
      </c>
    </row>
    <row r="1993" spans="1:8">
      <c r="A1993" t="str">
        <f>row__2[[#This Row],[Company_Name]]&amp;" "&amp;row__2[[#This Row],[Year]]</f>
        <v>Hydro Ottawa Limited 2020</v>
      </c>
      <c r="B1993" t="s">
        <v>488</v>
      </c>
      <c r="C1993">
        <v>2020</v>
      </c>
      <c r="D1993" t="s">
        <v>17</v>
      </c>
      <c r="E1993" t="s">
        <v>22</v>
      </c>
      <c r="F1993">
        <v>1271165</v>
      </c>
      <c r="G1993">
        <v>22495936</v>
      </c>
      <c r="H1993">
        <v>62925</v>
      </c>
    </row>
    <row r="1994" spans="1:8">
      <c r="A1994" t="str">
        <f>row__2[[#This Row],[Company_Name]]&amp;" "&amp;row__2[[#This Row],[Year]]</f>
        <v>Hydro Ottawa Limited 2020</v>
      </c>
      <c r="B1994" t="s">
        <v>488</v>
      </c>
      <c r="C1994">
        <v>2020</v>
      </c>
      <c r="D1994" t="s">
        <v>17</v>
      </c>
      <c r="E1994" t="s">
        <v>24</v>
      </c>
      <c r="F1994">
        <v>563278</v>
      </c>
      <c r="G1994">
        <v>14403224</v>
      </c>
      <c r="H1994">
        <v>0</v>
      </c>
    </row>
    <row r="1995" spans="1:8">
      <c r="A1995" t="str">
        <f>row__2[[#This Row],[Company_Name]]&amp;" "&amp;row__2[[#This Row],[Year]]</f>
        <v>Hydro Ottawa Limited 2020</v>
      </c>
      <c r="B1995" t="s">
        <v>488</v>
      </c>
      <c r="C1995">
        <v>2020</v>
      </c>
      <c r="D1995" t="s">
        <v>8</v>
      </c>
      <c r="E1995" t="s">
        <v>26</v>
      </c>
      <c r="F1995">
        <v>23435293</v>
      </c>
      <c r="G1995">
        <v>667394098</v>
      </c>
      <c r="H1995">
        <v>0</v>
      </c>
    </row>
    <row r="1996" spans="1:8">
      <c r="A1996" t="str">
        <f>row__2[[#This Row],[Company_Name]]&amp;" "&amp;row__2[[#This Row],[Year]]</f>
        <v>Hydro Ottawa Limited 2020</v>
      </c>
      <c r="B1996" t="s">
        <v>488</v>
      </c>
      <c r="C1996">
        <v>2020</v>
      </c>
      <c r="D1996" t="s">
        <v>8</v>
      </c>
      <c r="E1996" t="s">
        <v>28</v>
      </c>
      <c r="F1996">
        <v>45950449</v>
      </c>
      <c r="G1996">
        <v>3347176353</v>
      </c>
      <c r="H1996">
        <v>7915440</v>
      </c>
    </row>
    <row r="1997" spans="1:8">
      <c r="A1997" t="str">
        <f>row__2[[#This Row],[Company_Name]]&amp;" "&amp;row__2[[#This Row],[Year]]</f>
        <v>Hydro Ottawa Limited 2020</v>
      </c>
      <c r="B1997" t="s">
        <v>488</v>
      </c>
      <c r="C1997">
        <v>2020</v>
      </c>
      <c r="D1997" t="s">
        <v>8</v>
      </c>
      <c r="E1997" t="s">
        <v>30</v>
      </c>
      <c r="F1997">
        <v>6172689</v>
      </c>
      <c r="G1997">
        <v>573822415</v>
      </c>
      <c r="H1997">
        <v>1010828</v>
      </c>
    </row>
    <row r="1998" spans="1:8">
      <c r="A1998" t="str">
        <f>row__2[[#This Row],[Company_Name]]&amp;" "&amp;row__2[[#This Row],[Year]]</f>
        <v>Hydro Ottawa Limited 2020</v>
      </c>
      <c r="B1998" t="s">
        <v>488</v>
      </c>
      <c r="C1998">
        <v>2020</v>
      </c>
      <c r="D1998" t="s">
        <v>8</v>
      </c>
      <c r="E1998" t="s">
        <v>32</v>
      </c>
      <c r="F1998">
        <v>106419610</v>
      </c>
      <c r="G1998">
        <v>2441059461</v>
      </c>
      <c r="H1998">
        <v>0</v>
      </c>
    </row>
    <row r="1999" spans="1:8">
      <c r="A1999" t="str">
        <f>row__2[[#This Row],[Company_Name]]&amp;" "&amp;row__2[[#This Row],[Year]]</f>
        <v>Hydro Ottawa Limited 2020</v>
      </c>
      <c r="B1999" t="s">
        <v>488</v>
      </c>
      <c r="C1999">
        <v>2020</v>
      </c>
      <c r="D1999" t="s">
        <v>8</v>
      </c>
      <c r="E1999" t="s">
        <v>34</v>
      </c>
      <c r="F1999">
        <v>0</v>
      </c>
      <c r="G1999">
        <v>0</v>
      </c>
      <c r="H1999">
        <v>0</v>
      </c>
    </row>
    <row r="2000" spans="1:8">
      <c r="A2000" t="str">
        <f>row__2[[#This Row],[Company_Name]]&amp;" "&amp;row__2[[#This Row],[Year]]</f>
        <v>Hydro Ottawa Limited 2021</v>
      </c>
      <c r="B2000" t="s">
        <v>488</v>
      </c>
      <c r="C2000">
        <v>2021</v>
      </c>
      <c r="D2000" t="s">
        <v>17</v>
      </c>
      <c r="E2000" t="s">
        <v>18</v>
      </c>
      <c r="F2000">
        <v>0</v>
      </c>
      <c r="G2000">
        <v>0</v>
      </c>
      <c r="H2000">
        <v>0</v>
      </c>
    </row>
    <row r="2001" spans="1:8">
      <c r="A2001" t="str">
        <f>row__2[[#This Row],[Company_Name]]&amp;" "&amp;row__2[[#This Row],[Year]]</f>
        <v>Hydro Ottawa Limited 2021</v>
      </c>
      <c r="B2001" t="s">
        <v>488</v>
      </c>
      <c r="C2001">
        <v>2021</v>
      </c>
      <c r="D2001" t="s">
        <v>17</v>
      </c>
      <c r="E2001" t="s">
        <v>20</v>
      </c>
      <c r="F2001">
        <v>4693.4799999999996</v>
      </c>
      <c r="G2001">
        <v>44024</v>
      </c>
      <c r="H2001">
        <v>122</v>
      </c>
    </row>
    <row r="2002" spans="1:8">
      <c r="A2002" t="str">
        <f>row__2[[#This Row],[Company_Name]]&amp;" "&amp;row__2[[#This Row],[Year]]</f>
        <v>Hydro Ottawa Limited 2021</v>
      </c>
      <c r="B2002" t="s">
        <v>488</v>
      </c>
      <c r="C2002">
        <v>2021</v>
      </c>
      <c r="D2002" t="s">
        <v>17</v>
      </c>
      <c r="E2002" t="s">
        <v>22</v>
      </c>
      <c r="F2002">
        <v>1867081.97</v>
      </c>
      <c r="G2002">
        <v>22842919</v>
      </c>
      <c r="H2002">
        <v>63939.56</v>
      </c>
    </row>
    <row r="2003" spans="1:8">
      <c r="A2003" t="str">
        <f>row__2[[#This Row],[Company_Name]]&amp;" "&amp;row__2[[#This Row],[Year]]</f>
        <v>Hydro Ottawa Limited 2021</v>
      </c>
      <c r="B2003" t="s">
        <v>488</v>
      </c>
      <c r="C2003">
        <v>2021</v>
      </c>
      <c r="D2003" t="s">
        <v>17</v>
      </c>
      <c r="E2003" t="s">
        <v>24</v>
      </c>
      <c r="F2003">
        <v>581324.35</v>
      </c>
      <c r="G2003">
        <v>14083301</v>
      </c>
      <c r="H2003">
        <v>0</v>
      </c>
    </row>
    <row r="2004" spans="1:8">
      <c r="A2004" t="str">
        <f>row__2[[#This Row],[Company_Name]]&amp;" "&amp;row__2[[#This Row],[Year]]</f>
        <v>Hydro Ottawa Limited 2021</v>
      </c>
      <c r="B2004" t="s">
        <v>488</v>
      </c>
      <c r="C2004">
        <v>2021</v>
      </c>
      <c r="D2004" t="s">
        <v>8</v>
      </c>
      <c r="E2004" t="s">
        <v>26</v>
      </c>
      <c r="F2004">
        <v>23019747.27</v>
      </c>
      <c r="G2004">
        <v>680716896</v>
      </c>
      <c r="H2004">
        <v>0</v>
      </c>
    </row>
    <row r="2005" spans="1:8">
      <c r="A2005" t="str">
        <f>row__2[[#This Row],[Company_Name]]&amp;" "&amp;row__2[[#This Row],[Year]]</f>
        <v>Hydro Ottawa Limited 2021</v>
      </c>
      <c r="B2005" t="s">
        <v>488</v>
      </c>
      <c r="C2005">
        <v>2021</v>
      </c>
      <c r="D2005" t="s">
        <v>8</v>
      </c>
      <c r="E2005" t="s">
        <v>28</v>
      </c>
      <c r="F2005">
        <v>50106023.359999999</v>
      </c>
      <c r="G2005">
        <v>3371084029</v>
      </c>
      <c r="H2005">
        <v>7979299.3499999996</v>
      </c>
    </row>
    <row r="2006" spans="1:8">
      <c r="A2006" t="str">
        <f>row__2[[#This Row],[Company_Name]]&amp;" "&amp;row__2[[#This Row],[Year]]</f>
        <v>Hydro Ottawa Limited 2021</v>
      </c>
      <c r="B2006" t="s">
        <v>488</v>
      </c>
      <c r="C2006">
        <v>2021</v>
      </c>
      <c r="D2006" t="s">
        <v>8</v>
      </c>
      <c r="E2006" t="s">
        <v>30</v>
      </c>
      <c r="F2006">
        <v>6196106.9199999999</v>
      </c>
      <c r="G2006">
        <v>592786785</v>
      </c>
      <c r="H2006">
        <v>1027713.54</v>
      </c>
    </row>
    <row r="2007" spans="1:8">
      <c r="A2007" t="str">
        <f>row__2[[#This Row],[Company_Name]]&amp;" "&amp;row__2[[#This Row],[Year]]</f>
        <v>Hydro Ottawa Limited 2021</v>
      </c>
      <c r="B2007" t="s">
        <v>488</v>
      </c>
      <c r="C2007">
        <v>2021</v>
      </c>
      <c r="D2007" t="s">
        <v>8</v>
      </c>
      <c r="E2007" t="s">
        <v>32</v>
      </c>
      <c r="F2007">
        <v>111579913.81</v>
      </c>
      <c r="G2007">
        <v>2454365235</v>
      </c>
      <c r="H2007">
        <v>0</v>
      </c>
    </row>
    <row r="2008" spans="1:8">
      <c r="A2008" t="str">
        <f>row__2[[#This Row],[Company_Name]]&amp;" "&amp;row__2[[#This Row],[Year]]</f>
        <v>Hydro Ottawa Limited 2021</v>
      </c>
      <c r="B2008" t="s">
        <v>488</v>
      </c>
      <c r="C2008">
        <v>2021</v>
      </c>
      <c r="D2008" t="s">
        <v>8</v>
      </c>
      <c r="E2008" t="s">
        <v>34</v>
      </c>
      <c r="F2008">
        <v>0</v>
      </c>
      <c r="G2008">
        <v>0</v>
      </c>
      <c r="H2008">
        <v>0</v>
      </c>
    </row>
    <row r="2009" spans="1:8">
      <c r="A2009" t="str">
        <f>row__2[[#This Row],[Company_Name]]&amp;" "&amp;row__2[[#This Row],[Year]]</f>
        <v>Hydro Ottawa Limited 2022</v>
      </c>
      <c r="B2009" t="s">
        <v>488</v>
      </c>
      <c r="C2009">
        <v>2022</v>
      </c>
      <c r="D2009" t="s">
        <v>17</v>
      </c>
      <c r="E2009" t="s">
        <v>18</v>
      </c>
      <c r="F2009">
        <v>0</v>
      </c>
      <c r="G2009">
        <v>0</v>
      </c>
      <c r="H2009">
        <v>0</v>
      </c>
    </row>
    <row r="2010" spans="1:8">
      <c r="A2010" t="str">
        <f>row__2[[#This Row],[Company_Name]]&amp;" "&amp;row__2[[#This Row],[Year]]</f>
        <v>Hydro Ottawa Limited 2022</v>
      </c>
      <c r="B2010" t="s">
        <v>488</v>
      </c>
      <c r="C2010">
        <v>2022</v>
      </c>
      <c r="D2010" t="s">
        <v>17</v>
      </c>
      <c r="E2010" t="s">
        <v>20</v>
      </c>
      <c r="F2010">
        <v>5617.43</v>
      </c>
      <c r="G2010">
        <v>44760</v>
      </c>
      <c r="H2010">
        <v>120</v>
      </c>
    </row>
    <row r="2011" spans="1:8">
      <c r="A2011" t="str">
        <f>row__2[[#This Row],[Company_Name]]&amp;" "&amp;row__2[[#This Row],[Year]]</f>
        <v>Hydro Ottawa Limited 2022</v>
      </c>
      <c r="B2011" t="s">
        <v>488</v>
      </c>
      <c r="C2011">
        <v>2022</v>
      </c>
      <c r="D2011" t="s">
        <v>17</v>
      </c>
      <c r="E2011" t="s">
        <v>22</v>
      </c>
      <c r="F2011">
        <v>1104959.73</v>
      </c>
      <c r="G2011">
        <v>22059316</v>
      </c>
      <c r="H2011">
        <v>61708</v>
      </c>
    </row>
    <row r="2012" spans="1:8">
      <c r="A2012" t="str">
        <f>row__2[[#This Row],[Company_Name]]&amp;" "&amp;row__2[[#This Row],[Year]]</f>
        <v>Hydro Ottawa Limited 2022</v>
      </c>
      <c r="B2012" t="s">
        <v>488</v>
      </c>
      <c r="C2012">
        <v>2022</v>
      </c>
      <c r="D2012" t="s">
        <v>17</v>
      </c>
      <c r="E2012" t="s">
        <v>24</v>
      </c>
      <c r="F2012">
        <v>637912.68000000005</v>
      </c>
      <c r="G2012">
        <v>13981077</v>
      </c>
      <c r="H2012">
        <v>0</v>
      </c>
    </row>
    <row r="2013" spans="1:8">
      <c r="A2013" t="str">
        <f>row__2[[#This Row],[Company_Name]]&amp;" "&amp;row__2[[#This Row],[Year]]</f>
        <v>Hydro Ottawa Limited 2022</v>
      </c>
      <c r="B2013" t="s">
        <v>488</v>
      </c>
      <c r="C2013">
        <v>2022</v>
      </c>
      <c r="D2013" t="s">
        <v>8</v>
      </c>
      <c r="E2013" t="s">
        <v>26</v>
      </c>
      <c r="F2013">
        <v>25710131.510000002</v>
      </c>
      <c r="G2013">
        <v>728927141</v>
      </c>
      <c r="H2013">
        <v>0</v>
      </c>
    </row>
    <row r="2014" spans="1:8">
      <c r="A2014" t="str">
        <f>row__2[[#This Row],[Company_Name]]&amp;" "&amp;row__2[[#This Row],[Year]]</f>
        <v>Hydro Ottawa Limited 2022</v>
      </c>
      <c r="B2014" t="s">
        <v>488</v>
      </c>
      <c r="C2014">
        <v>2022</v>
      </c>
      <c r="D2014" t="s">
        <v>8</v>
      </c>
      <c r="E2014" t="s">
        <v>28</v>
      </c>
      <c r="F2014">
        <v>53611658.939999998</v>
      </c>
      <c r="G2014">
        <v>3464642601</v>
      </c>
      <c r="H2014">
        <v>8061076</v>
      </c>
    </row>
    <row r="2015" spans="1:8">
      <c r="A2015" t="str">
        <f>row__2[[#This Row],[Company_Name]]&amp;" "&amp;row__2[[#This Row],[Year]]</f>
        <v>Hydro Ottawa Limited 2022</v>
      </c>
      <c r="B2015" t="s">
        <v>488</v>
      </c>
      <c r="C2015">
        <v>2022</v>
      </c>
      <c r="D2015" t="s">
        <v>8</v>
      </c>
      <c r="E2015" t="s">
        <v>30</v>
      </c>
      <c r="F2015">
        <v>6293133.3600000003</v>
      </c>
      <c r="G2015">
        <v>563510945</v>
      </c>
      <c r="H2015">
        <v>988207</v>
      </c>
    </row>
    <row r="2016" spans="1:8">
      <c r="A2016" t="str">
        <f>row__2[[#This Row],[Company_Name]]&amp;" "&amp;row__2[[#This Row],[Year]]</f>
        <v>Hydro Ottawa Limited 2022</v>
      </c>
      <c r="B2016" t="s">
        <v>488</v>
      </c>
      <c r="C2016">
        <v>2022</v>
      </c>
      <c r="D2016" t="s">
        <v>8</v>
      </c>
      <c r="E2016" t="s">
        <v>32</v>
      </c>
      <c r="F2016">
        <v>120677222.09</v>
      </c>
      <c r="G2016">
        <v>2438179035</v>
      </c>
      <c r="H2016">
        <v>0</v>
      </c>
    </row>
    <row r="2017" spans="1:8">
      <c r="A2017" t="str">
        <f>row__2[[#This Row],[Company_Name]]&amp;" "&amp;row__2[[#This Row],[Year]]</f>
        <v>Hydro Ottawa Limited 2022</v>
      </c>
      <c r="B2017" t="s">
        <v>488</v>
      </c>
      <c r="C2017">
        <v>2022</v>
      </c>
      <c r="D2017" t="s">
        <v>8</v>
      </c>
      <c r="E2017" t="s">
        <v>34</v>
      </c>
      <c r="F2017">
        <v>0</v>
      </c>
      <c r="G2017">
        <v>0</v>
      </c>
      <c r="H2017">
        <v>0</v>
      </c>
    </row>
    <row r="2018" spans="1:8">
      <c r="A2018" t="str">
        <f>row__2[[#This Row],[Company_Name]]&amp;" "&amp;row__2[[#This Row],[Year]]</f>
        <v>InnPower Corporation 2015</v>
      </c>
      <c r="B2018" t="s">
        <v>489</v>
      </c>
      <c r="C2018">
        <v>2015</v>
      </c>
      <c r="D2018" t="s">
        <v>17</v>
      </c>
      <c r="E2018" t="s">
        <v>18</v>
      </c>
      <c r="F2018">
        <v>0</v>
      </c>
      <c r="G2018">
        <v>0</v>
      </c>
      <c r="H2018">
        <v>0</v>
      </c>
    </row>
    <row r="2019" spans="1:8">
      <c r="A2019" t="str">
        <f>row__2[[#This Row],[Company_Name]]&amp;" "&amp;row__2[[#This Row],[Year]]</f>
        <v>InnPower Corporation 2015</v>
      </c>
      <c r="B2019" t="s">
        <v>489</v>
      </c>
      <c r="C2019">
        <v>2015</v>
      </c>
      <c r="D2019" t="s">
        <v>17</v>
      </c>
      <c r="E2019" t="s">
        <v>20</v>
      </c>
      <c r="F2019">
        <v>39171.08</v>
      </c>
      <c r="G2019">
        <v>107542.94</v>
      </c>
      <c r="H2019">
        <v>1188</v>
      </c>
    </row>
    <row r="2020" spans="1:8">
      <c r="A2020" t="str">
        <f>row__2[[#This Row],[Company_Name]]&amp;" "&amp;row__2[[#This Row],[Year]]</f>
        <v>InnPower Corporation 2015</v>
      </c>
      <c r="B2020" t="s">
        <v>489</v>
      </c>
      <c r="C2020">
        <v>2015</v>
      </c>
      <c r="D2020" t="s">
        <v>17</v>
      </c>
      <c r="E2020" t="s">
        <v>22</v>
      </c>
      <c r="F2020">
        <v>346859.88</v>
      </c>
      <c r="G2020">
        <v>1016454.25</v>
      </c>
      <c r="H2020">
        <v>2886</v>
      </c>
    </row>
    <row r="2021" spans="1:8">
      <c r="A2021" t="str">
        <f>row__2[[#This Row],[Company_Name]]&amp;" "&amp;row__2[[#This Row],[Year]]</f>
        <v>InnPower Corporation 2015</v>
      </c>
      <c r="B2021" t="s">
        <v>489</v>
      </c>
      <c r="C2021">
        <v>2015</v>
      </c>
      <c r="D2021" t="s">
        <v>17</v>
      </c>
      <c r="E2021" t="s">
        <v>24</v>
      </c>
      <c r="F2021">
        <v>16740.72</v>
      </c>
      <c r="G2021">
        <v>463092</v>
      </c>
      <c r="H2021">
        <v>0</v>
      </c>
    </row>
    <row r="2022" spans="1:8">
      <c r="A2022" t="str">
        <f>row__2[[#This Row],[Company_Name]]&amp;" "&amp;row__2[[#This Row],[Year]]</f>
        <v>InnPower Corporation 2015</v>
      </c>
      <c r="B2022" t="s">
        <v>489</v>
      </c>
      <c r="C2022">
        <v>2015</v>
      </c>
      <c r="D2022" t="s">
        <v>8</v>
      </c>
      <c r="E2022" t="s">
        <v>26</v>
      </c>
      <c r="F2022">
        <v>753742.81</v>
      </c>
      <c r="G2022">
        <v>33730295.020000003</v>
      </c>
      <c r="H2022">
        <v>0</v>
      </c>
    </row>
    <row r="2023" spans="1:8">
      <c r="A2023" t="str">
        <f>row__2[[#This Row],[Company_Name]]&amp;" "&amp;row__2[[#This Row],[Year]]</f>
        <v>InnPower Corporation 2015</v>
      </c>
      <c r="B2023" t="s">
        <v>489</v>
      </c>
      <c r="C2023">
        <v>2015</v>
      </c>
      <c r="D2023" t="s">
        <v>8</v>
      </c>
      <c r="E2023" t="s">
        <v>28</v>
      </c>
      <c r="F2023">
        <v>616408.31999999995</v>
      </c>
      <c r="G2023">
        <v>54718914.219999999</v>
      </c>
      <c r="H2023">
        <v>141599</v>
      </c>
    </row>
    <row r="2024" spans="1:8">
      <c r="A2024" t="str">
        <f>row__2[[#This Row],[Company_Name]]&amp;" "&amp;row__2[[#This Row],[Year]]</f>
        <v>InnPower Corporation 2015</v>
      </c>
      <c r="B2024" t="s">
        <v>489</v>
      </c>
      <c r="C2024">
        <v>2015</v>
      </c>
      <c r="D2024" t="s">
        <v>8</v>
      </c>
      <c r="E2024" t="s">
        <v>30</v>
      </c>
      <c r="F2024">
        <v>0</v>
      </c>
      <c r="G2024">
        <v>0</v>
      </c>
      <c r="H2024">
        <v>0</v>
      </c>
    </row>
    <row r="2025" spans="1:8">
      <c r="A2025" t="str">
        <f>row__2[[#This Row],[Company_Name]]&amp;" "&amp;row__2[[#This Row],[Year]]</f>
        <v>InnPower Corporation 2015</v>
      </c>
      <c r="B2025" t="s">
        <v>489</v>
      </c>
      <c r="C2025">
        <v>2015</v>
      </c>
      <c r="D2025" t="s">
        <v>8</v>
      </c>
      <c r="E2025" t="s">
        <v>32</v>
      </c>
      <c r="F2025">
        <v>7013018.9000000004</v>
      </c>
      <c r="G2025">
        <v>149314119.47999999</v>
      </c>
      <c r="H2025">
        <v>0</v>
      </c>
    </row>
    <row r="2026" spans="1:8">
      <c r="A2026" t="str">
        <f>row__2[[#This Row],[Company_Name]]&amp;" "&amp;row__2[[#This Row],[Year]]</f>
        <v>InnPower Corporation 2015</v>
      </c>
      <c r="B2026" t="s">
        <v>489</v>
      </c>
      <c r="C2026">
        <v>2015</v>
      </c>
      <c r="D2026" t="s">
        <v>8</v>
      </c>
      <c r="E2026" t="s">
        <v>34</v>
      </c>
      <c r="F2026">
        <v>0</v>
      </c>
      <c r="G2026">
        <v>0</v>
      </c>
      <c r="H2026">
        <v>0</v>
      </c>
    </row>
    <row r="2027" spans="1:8">
      <c r="A2027" t="str">
        <f>row__2[[#This Row],[Company_Name]]&amp;" "&amp;row__2[[#This Row],[Year]]</f>
        <v>InnPower Corporation 2016</v>
      </c>
      <c r="B2027" t="s">
        <v>489</v>
      </c>
      <c r="C2027">
        <v>2016</v>
      </c>
      <c r="D2027" t="s">
        <v>17</v>
      </c>
      <c r="E2027" t="s">
        <v>18</v>
      </c>
      <c r="F2027">
        <v>0</v>
      </c>
      <c r="G2027">
        <v>0</v>
      </c>
      <c r="H2027">
        <v>0</v>
      </c>
    </row>
    <row r="2028" spans="1:8">
      <c r="A2028" t="str">
        <f>row__2[[#This Row],[Company_Name]]&amp;" "&amp;row__2[[#This Row],[Year]]</f>
        <v>InnPower Corporation 2016</v>
      </c>
      <c r="B2028" t="s">
        <v>489</v>
      </c>
      <c r="C2028">
        <v>2016</v>
      </c>
      <c r="D2028" t="s">
        <v>17</v>
      </c>
      <c r="E2028" t="s">
        <v>20</v>
      </c>
      <c r="F2028">
        <v>41043.56</v>
      </c>
      <c r="G2028">
        <v>102721.4</v>
      </c>
      <c r="H2028">
        <v>0</v>
      </c>
    </row>
    <row r="2029" spans="1:8">
      <c r="A2029" t="str">
        <f>row__2[[#This Row],[Company_Name]]&amp;" "&amp;row__2[[#This Row],[Year]]</f>
        <v>InnPower Corporation 2016</v>
      </c>
      <c r="B2029" t="s">
        <v>489</v>
      </c>
      <c r="C2029">
        <v>2016</v>
      </c>
      <c r="D2029" t="s">
        <v>17</v>
      </c>
      <c r="E2029" t="s">
        <v>22</v>
      </c>
      <c r="F2029">
        <v>293185.96000000002</v>
      </c>
      <c r="G2029">
        <v>547492.47</v>
      </c>
      <c r="H2029">
        <v>2726.37</v>
      </c>
    </row>
    <row r="2030" spans="1:8">
      <c r="A2030" t="str">
        <f>row__2[[#This Row],[Company_Name]]&amp;" "&amp;row__2[[#This Row],[Year]]</f>
        <v>InnPower Corporation 2016</v>
      </c>
      <c r="B2030" t="s">
        <v>489</v>
      </c>
      <c r="C2030">
        <v>2016</v>
      </c>
      <c r="D2030" t="s">
        <v>17</v>
      </c>
      <c r="E2030" t="s">
        <v>24</v>
      </c>
      <c r="F2030">
        <v>19585.21</v>
      </c>
      <c r="G2030">
        <v>461652</v>
      </c>
      <c r="H2030">
        <v>0</v>
      </c>
    </row>
    <row r="2031" spans="1:8">
      <c r="A2031" t="str">
        <f>row__2[[#This Row],[Company_Name]]&amp;" "&amp;row__2[[#This Row],[Year]]</f>
        <v>InnPower Corporation 2016</v>
      </c>
      <c r="B2031" t="s">
        <v>489</v>
      </c>
      <c r="C2031">
        <v>2016</v>
      </c>
      <c r="D2031" t="s">
        <v>8</v>
      </c>
      <c r="E2031" t="s">
        <v>26</v>
      </c>
      <c r="F2031">
        <v>778473.15</v>
      </c>
      <c r="G2031">
        <v>33474908.77</v>
      </c>
      <c r="H2031">
        <v>0</v>
      </c>
    </row>
    <row r="2032" spans="1:8">
      <c r="A2032" t="str">
        <f>row__2[[#This Row],[Company_Name]]&amp;" "&amp;row__2[[#This Row],[Year]]</f>
        <v>InnPower Corporation 2016</v>
      </c>
      <c r="B2032" t="s">
        <v>489</v>
      </c>
      <c r="C2032">
        <v>2016</v>
      </c>
      <c r="D2032" t="s">
        <v>8</v>
      </c>
      <c r="E2032" t="s">
        <v>28</v>
      </c>
      <c r="F2032">
        <v>681658.82</v>
      </c>
      <c r="G2032">
        <v>58067105.479999997</v>
      </c>
      <c r="H2032">
        <v>151217.85</v>
      </c>
    </row>
    <row r="2033" spans="1:8">
      <c r="A2033" t="str">
        <f>row__2[[#This Row],[Company_Name]]&amp;" "&amp;row__2[[#This Row],[Year]]</f>
        <v>InnPower Corporation 2016</v>
      </c>
      <c r="B2033" t="s">
        <v>489</v>
      </c>
      <c r="C2033">
        <v>2016</v>
      </c>
      <c r="D2033" t="s">
        <v>8</v>
      </c>
      <c r="E2033" t="s">
        <v>30</v>
      </c>
      <c r="F2033">
        <v>0</v>
      </c>
      <c r="G2033">
        <v>0</v>
      </c>
      <c r="H2033">
        <v>0</v>
      </c>
    </row>
    <row r="2034" spans="1:8">
      <c r="A2034" t="str">
        <f>row__2[[#This Row],[Company_Name]]&amp;" "&amp;row__2[[#This Row],[Year]]</f>
        <v>InnPower Corporation 2016</v>
      </c>
      <c r="B2034" t="s">
        <v>489</v>
      </c>
      <c r="C2034">
        <v>2016</v>
      </c>
      <c r="D2034" t="s">
        <v>8</v>
      </c>
      <c r="E2034" t="s">
        <v>32</v>
      </c>
      <c r="F2034">
        <v>7415033.6399999997</v>
      </c>
      <c r="G2034">
        <v>150148942.61000001</v>
      </c>
      <c r="H2034">
        <v>0</v>
      </c>
    </row>
    <row r="2035" spans="1:8">
      <c r="A2035" t="str">
        <f>row__2[[#This Row],[Company_Name]]&amp;" "&amp;row__2[[#This Row],[Year]]</f>
        <v>InnPower Corporation 2016</v>
      </c>
      <c r="B2035" t="s">
        <v>489</v>
      </c>
      <c r="C2035">
        <v>2016</v>
      </c>
      <c r="D2035" t="s">
        <v>8</v>
      </c>
      <c r="E2035" t="s">
        <v>34</v>
      </c>
      <c r="F2035">
        <v>0</v>
      </c>
      <c r="G2035">
        <v>0</v>
      </c>
      <c r="H2035">
        <v>0</v>
      </c>
    </row>
    <row r="2036" spans="1:8">
      <c r="A2036" t="str">
        <f>row__2[[#This Row],[Company_Name]]&amp;" "&amp;row__2[[#This Row],[Year]]</f>
        <v>InnPower Corporation 2017</v>
      </c>
      <c r="B2036" t="s">
        <v>489</v>
      </c>
      <c r="C2036">
        <v>2017</v>
      </c>
      <c r="D2036" t="s">
        <v>17</v>
      </c>
      <c r="E2036" t="s">
        <v>18</v>
      </c>
      <c r="F2036">
        <v>0</v>
      </c>
      <c r="G2036">
        <v>0</v>
      </c>
      <c r="H2036">
        <v>0</v>
      </c>
    </row>
    <row r="2037" spans="1:8">
      <c r="A2037" t="str">
        <f>row__2[[#This Row],[Company_Name]]&amp;" "&amp;row__2[[#This Row],[Year]]</f>
        <v>InnPower Corporation 2017</v>
      </c>
      <c r="B2037" t="s">
        <v>489</v>
      </c>
      <c r="C2037">
        <v>2017</v>
      </c>
      <c r="D2037" t="s">
        <v>17</v>
      </c>
      <c r="E2037" t="s">
        <v>20</v>
      </c>
      <c r="F2037">
        <v>39579.11</v>
      </c>
      <c r="G2037">
        <v>103849.14</v>
      </c>
      <c r="H2037">
        <v>288.48</v>
      </c>
    </row>
    <row r="2038" spans="1:8">
      <c r="A2038" t="str">
        <f>row__2[[#This Row],[Company_Name]]&amp;" "&amp;row__2[[#This Row],[Year]]</f>
        <v>InnPower Corporation 2017</v>
      </c>
      <c r="B2038" t="s">
        <v>489</v>
      </c>
      <c r="C2038">
        <v>2017</v>
      </c>
      <c r="D2038" t="s">
        <v>17</v>
      </c>
      <c r="E2038" t="s">
        <v>22</v>
      </c>
      <c r="F2038">
        <v>302890.02</v>
      </c>
      <c r="G2038">
        <v>574600.18999999994</v>
      </c>
      <c r="H2038">
        <v>1754.99</v>
      </c>
    </row>
    <row r="2039" spans="1:8">
      <c r="A2039" t="str">
        <f>row__2[[#This Row],[Company_Name]]&amp;" "&amp;row__2[[#This Row],[Year]]</f>
        <v>InnPower Corporation 2017</v>
      </c>
      <c r="B2039" t="s">
        <v>489</v>
      </c>
      <c r="C2039">
        <v>2017</v>
      </c>
      <c r="D2039" t="s">
        <v>17</v>
      </c>
      <c r="E2039" t="s">
        <v>24</v>
      </c>
      <c r="F2039">
        <v>19186.61</v>
      </c>
      <c r="G2039">
        <v>460196</v>
      </c>
      <c r="H2039">
        <v>0</v>
      </c>
    </row>
    <row r="2040" spans="1:8">
      <c r="A2040" t="str">
        <f>row__2[[#This Row],[Company_Name]]&amp;" "&amp;row__2[[#This Row],[Year]]</f>
        <v>InnPower Corporation 2017</v>
      </c>
      <c r="B2040" t="s">
        <v>489</v>
      </c>
      <c r="C2040">
        <v>2017</v>
      </c>
      <c r="D2040" t="s">
        <v>8</v>
      </c>
      <c r="E2040" t="s">
        <v>26</v>
      </c>
      <c r="F2040">
        <v>762772.19</v>
      </c>
      <c r="G2040">
        <v>32775442</v>
      </c>
      <c r="H2040">
        <v>0</v>
      </c>
    </row>
    <row r="2041" spans="1:8">
      <c r="A2041" t="str">
        <f>row__2[[#This Row],[Company_Name]]&amp;" "&amp;row__2[[#This Row],[Year]]</f>
        <v>InnPower Corporation 2017</v>
      </c>
      <c r="B2041" t="s">
        <v>489</v>
      </c>
      <c r="C2041">
        <v>2017</v>
      </c>
      <c r="D2041" t="s">
        <v>8</v>
      </c>
      <c r="E2041" t="s">
        <v>28</v>
      </c>
      <c r="F2041">
        <v>737457.65</v>
      </c>
      <c r="G2041">
        <v>63107664.689999998</v>
      </c>
      <c r="H2041">
        <v>163230.39999999999</v>
      </c>
    </row>
    <row r="2042" spans="1:8">
      <c r="A2042" t="str">
        <f>row__2[[#This Row],[Company_Name]]&amp;" "&amp;row__2[[#This Row],[Year]]</f>
        <v>InnPower Corporation 2017</v>
      </c>
      <c r="B2042" t="s">
        <v>489</v>
      </c>
      <c r="C2042">
        <v>2017</v>
      </c>
      <c r="D2042" t="s">
        <v>8</v>
      </c>
      <c r="E2042" t="s">
        <v>30</v>
      </c>
      <c r="F2042">
        <v>0</v>
      </c>
      <c r="G2042">
        <v>0</v>
      </c>
      <c r="H2042">
        <v>0</v>
      </c>
    </row>
    <row r="2043" spans="1:8">
      <c r="A2043" t="str">
        <f>row__2[[#This Row],[Company_Name]]&amp;" "&amp;row__2[[#This Row],[Year]]</f>
        <v>InnPower Corporation 2017</v>
      </c>
      <c r="B2043" t="s">
        <v>489</v>
      </c>
      <c r="C2043">
        <v>2017</v>
      </c>
      <c r="D2043" t="s">
        <v>8</v>
      </c>
      <c r="E2043" t="s">
        <v>32</v>
      </c>
      <c r="F2043">
        <v>7367769.7999999998</v>
      </c>
      <c r="G2043">
        <v>145250460.83000001</v>
      </c>
      <c r="H2043">
        <v>0</v>
      </c>
    </row>
    <row r="2044" spans="1:8">
      <c r="A2044" t="str">
        <f>row__2[[#This Row],[Company_Name]]&amp;" "&amp;row__2[[#This Row],[Year]]</f>
        <v>InnPower Corporation 2017</v>
      </c>
      <c r="B2044" t="s">
        <v>489</v>
      </c>
      <c r="C2044">
        <v>2017</v>
      </c>
      <c r="D2044" t="s">
        <v>8</v>
      </c>
      <c r="E2044" t="s">
        <v>34</v>
      </c>
      <c r="F2044">
        <v>0</v>
      </c>
      <c r="G2044">
        <v>0</v>
      </c>
      <c r="H2044">
        <v>0</v>
      </c>
    </row>
    <row r="2045" spans="1:8">
      <c r="A2045" t="str">
        <f>row__2[[#This Row],[Company_Name]]&amp;" "&amp;row__2[[#This Row],[Year]]</f>
        <v>InnPower Corporation 2018</v>
      </c>
      <c r="B2045" t="s">
        <v>489</v>
      </c>
      <c r="C2045">
        <v>2018</v>
      </c>
      <c r="D2045" t="s">
        <v>17</v>
      </c>
      <c r="E2045" t="s">
        <v>18</v>
      </c>
      <c r="F2045">
        <v>0</v>
      </c>
      <c r="G2045">
        <v>0</v>
      </c>
      <c r="H2045">
        <v>0</v>
      </c>
    </row>
    <row r="2046" spans="1:8">
      <c r="A2046" t="str">
        <f>row__2[[#This Row],[Company_Name]]&amp;" "&amp;row__2[[#This Row],[Year]]</f>
        <v>InnPower Corporation 2018</v>
      </c>
      <c r="B2046" t="s">
        <v>489</v>
      </c>
      <c r="C2046">
        <v>2018</v>
      </c>
      <c r="D2046" t="s">
        <v>17</v>
      </c>
      <c r="E2046" t="s">
        <v>20</v>
      </c>
      <c r="F2046">
        <v>43622.02</v>
      </c>
      <c r="G2046">
        <v>105459.54</v>
      </c>
      <c r="H2046">
        <v>292.93</v>
      </c>
    </row>
    <row r="2047" spans="1:8">
      <c r="A2047" t="str">
        <f>row__2[[#This Row],[Company_Name]]&amp;" "&amp;row__2[[#This Row],[Year]]</f>
        <v>InnPower Corporation 2018</v>
      </c>
      <c r="B2047" t="s">
        <v>489</v>
      </c>
      <c r="C2047">
        <v>2018</v>
      </c>
      <c r="D2047" t="s">
        <v>17</v>
      </c>
      <c r="E2047" t="s">
        <v>22</v>
      </c>
      <c r="F2047">
        <v>220412.85</v>
      </c>
      <c r="G2047">
        <v>615045.71</v>
      </c>
      <c r="H2047">
        <v>1867.26</v>
      </c>
    </row>
    <row r="2048" spans="1:8">
      <c r="A2048" t="str">
        <f>row__2[[#This Row],[Company_Name]]&amp;" "&amp;row__2[[#This Row],[Year]]</f>
        <v>InnPower Corporation 2018</v>
      </c>
      <c r="B2048" t="s">
        <v>489</v>
      </c>
      <c r="C2048">
        <v>2018</v>
      </c>
      <c r="D2048" t="s">
        <v>17</v>
      </c>
      <c r="E2048" t="s">
        <v>24</v>
      </c>
      <c r="F2048">
        <v>21335.31</v>
      </c>
      <c r="G2048">
        <v>482914</v>
      </c>
      <c r="H2048">
        <v>0</v>
      </c>
    </row>
    <row r="2049" spans="1:8">
      <c r="A2049" t="str">
        <f>row__2[[#This Row],[Company_Name]]&amp;" "&amp;row__2[[#This Row],[Year]]</f>
        <v>InnPower Corporation 2018</v>
      </c>
      <c r="B2049" t="s">
        <v>489</v>
      </c>
      <c r="C2049">
        <v>2018</v>
      </c>
      <c r="D2049" t="s">
        <v>8</v>
      </c>
      <c r="E2049" t="s">
        <v>26</v>
      </c>
      <c r="F2049">
        <v>892517.14</v>
      </c>
      <c r="G2049">
        <v>36037382.240000002</v>
      </c>
      <c r="H2049">
        <v>0</v>
      </c>
    </row>
    <row r="2050" spans="1:8">
      <c r="A2050" t="str">
        <f>row__2[[#This Row],[Company_Name]]&amp;" "&amp;row__2[[#This Row],[Year]]</f>
        <v>InnPower Corporation 2018</v>
      </c>
      <c r="B2050" t="s">
        <v>489</v>
      </c>
      <c r="C2050">
        <v>2018</v>
      </c>
      <c r="D2050" t="s">
        <v>8</v>
      </c>
      <c r="E2050" t="s">
        <v>28</v>
      </c>
      <c r="F2050">
        <v>938165.36</v>
      </c>
      <c r="G2050">
        <v>65404828.979999997</v>
      </c>
      <c r="H2050">
        <v>168618.78</v>
      </c>
    </row>
    <row r="2051" spans="1:8">
      <c r="A2051" t="str">
        <f>row__2[[#This Row],[Company_Name]]&amp;" "&amp;row__2[[#This Row],[Year]]</f>
        <v>InnPower Corporation 2018</v>
      </c>
      <c r="B2051" t="s">
        <v>489</v>
      </c>
      <c r="C2051">
        <v>2018</v>
      </c>
      <c r="D2051" t="s">
        <v>8</v>
      </c>
      <c r="E2051" t="s">
        <v>30</v>
      </c>
      <c r="F2051">
        <v>0</v>
      </c>
      <c r="G2051">
        <v>0</v>
      </c>
      <c r="H2051">
        <v>0</v>
      </c>
    </row>
    <row r="2052" spans="1:8">
      <c r="A2052" t="str">
        <f>row__2[[#This Row],[Company_Name]]&amp;" "&amp;row__2[[#This Row],[Year]]</f>
        <v>InnPower Corporation 2018</v>
      </c>
      <c r="B2052" t="s">
        <v>489</v>
      </c>
      <c r="C2052">
        <v>2018</v>
      </c>
      <c r="D2052" t="s">
        <v>8</v>
      </c>
      <c r="E2052" t="s">
        <v>32</v>
      </c>
      <c r="F2052">
        <v>8572644.2100000009</v>
      </c>
      <c r="G2052">
        <v>160853753.41</v>
      </c>
      <c r="H2052">
        <v>0</v>
      </c>
    </row>
    <row r="2053" spans="1:8">
      <c r="A2053" t="str">
        <f>row__2[[#This Row],[Company_Name]]&amp;" "&amp;row__2[[#This Row],[Year]]</f>
        <v>InnPower Corporation 2018</v>
      </c>
      <c r="B2053" t="s">
        <v>489</v>
      </c>
      <c r="C2053">
        <v>2018</v>
      </c>
      <c r="D2053" t="s">
        <v>8</v>
      </c>
      <c r="E2053" t="s">
        <v>34</v>
      </c>
      <c r="F2053">
        <v>0</v>
      </c>
      <c r="G2053">
        <v>0</v>
      </c>
      <c r="H2053">
        <v>0</v>
      </c>
    </row>
    <row r="2054" spans="1:8">
      <c r="A2054" t="str">
        <f>row__2[[#This Row],[Company_Name]]&amp;" "&amp;row__2[[#This Row],[Year]]</f>
        <v>InnPower Corporation 2019</v>
      </c>
      <c r="B2054" t="s">
        <v>489</v>
      </c>
      <c r="C2054">
        <v>2019</v>
      </c>
      <c r="D2054" t="s">
        <v>17</v>
      </c>
      <c r="E2054" t="s">
        <v>18</v>
      </c>
      <c r="F2054">
        <v>0</v>
      </c>
      <c r="G2054">
        <v>0</v>
      </c>
      <c r="H2054">
        <v>0</v>
      </c>
    </row>
    <row r="2055" spans="1:8">
      <c r="A2055" t="str">
        <f>row__2[[#This Row],[Company_Name]]&amp;" "&amp;row__2[[#This Row],[Year]]</f>
        <v>InnPower Corporation 2019</v>
      </c>
      <c r="B2055" t="s">
        <v>489</v>
      </c>
      <c r="C2055">
        <v>2019</v>
      </c>
      <c r="D2055" t="s">
        <v>17</v>
      </c>
      <c r="E2055" t="s">
        <v>20</v>
      </c>
      <c r="F2055">
        <v>-44016.3</v>
      </c>
      <c r="G2055">
        <v>103804.5</v>
      </c>
      <c r="H2055">
        <v>288.35000000000002</v>
      </c>
    </row>
    <row r="2056" spans="1:8">
      <c r="A2056" t="str">
        <f>row__2[[#This Row],[Company_Name]]&amp;" "&amp;row__2[[#This Row],[Year]]</f>
        <v>InnPower Corporation 2019</v>
      </c>
      <c r="B2056" t="s">
        <v>489</v>
      </c>
      <c r="C2056">
        <v>2019</v>
      </c>
      <c r="D2056" t="s">
        <v>17</v>
      </c>
      <c r="E2056" t="s">
        <v>22</v>
      </c>
      <c r="F2056">
        <v>-218123.97</v>
      </c>
      <c r="G2056">
        <v>653653.25</v>
      </c>
      <c r="H2056">
        <v>1982.65</v>
      </c>
    </row>
    <row r="2057" spans="1:8">
      <c r="A2057" t="str">
        <f>row__2[[#This Row],[Company_Name]]&amp;" "&amp;row__2[[#This Row],[Year]]</f>
        <v>InnPower Corporation 2019</v>
      </c>
      <c r="B2057" t="s">
        <v>489</v>
      </c>
      <c r="C2057">
        <v>2019</v>
      </c>
      <c r="D2057" t="s">
        <v>17</v>
      </c>
      <c r="E2057" t="s">
        <v>24</v>
      </c>
      <c r="F2057">
        <v>-22016.3</v>
      </c>
      <c r="G2057">
        <v>485587</v>
      </c>
      <c r="H2057">
        <v>0</v>
      </c>
    </row>
    <row r="2058" spans="1:8">
      <c r="A2058" t="str">
        <f>row__2[[#This Row],[Company_Name]]&amp;" "&amp;row__2[[#This Row],[Year]]</f>
        <v>InnPower Corporation 2019</v>
      </c>
      <c r="B2058" t="s">
        <v>489</v>
      </c>
      <c r="C2058">
        <v>2019</v>
      </c>
      <c r="D2058" t="s">
        <v>8</v>
      </c>
      <c r="E2058" t="s">
        <v>26</v>
      </c>
      <c r="F2058">
        <v>-964496.07</v>
      </c>
      <c r="G2058">
        <v>42480662.969999999</v>
      </c>
      <c r="H2058">
        <v>0</v>
      </c>
    </row>
    <row r="2059" spans="1:8">
      <c r="A2059" t="str">
        <f>row__2[[#This Row],[Company_Name]]&amp;" "&amp;row__2[[#This Row],[Year]]</f>
        <v>InnPower Corporation 2019</v>
      </c>
      <c r="B2059" t="s">
        <v>489</v>
      </c>
      <c r="C2059">
        <v>2019</v>
      </c>
      <c r="D2059" t="s">
        <v>8</v>
      </c>
      <c r="E2059" t="s">
        <v>28</v>
      </c>
      <c r="F2059">
        <v>-941779.83</v>
      </c>
      <c r="G2059">
        <v>65090124.509999998</v>
      </c>
      <c r="H2059">
        <v>164137.22</v>
      </c>
    </row>
    <row r="2060" spans="1:8">
      <c r="A2060" t="str">
        <f>row__2[[#This Row],[Company_Name]]&amp;" "&amp;row__2[[#This Row],[Year]]</f>
        <v>InnPower Corporation 2019</v>
      </c>
      <c r="B2060" t="s">
        <v>489</v>
      </c>
      <c r="C2060">
        <v>2019</v>
      </c>
      <c r="D2060" t="s">
        <v>8</v>
      </c>
      <c r="E2060" t="s">
        <v>30</v>
      </c>
      <c r="F2060">
        <v>0</v>
      </c>
      <c r="G2060">
        <v>0</v>
      </c>
      <c r="H2060">
        <v>0</v>
      </c>
    </row>
    <row r="2061" spans="1:8">
      <c r="A2061" t="str">
        <f>row__2[[#This Row],[Company_Name]]&amp;" "&amp;row__2[[#This Row],[Year]]</f>
        <v>InnPower Corporation 2019</v>
      </c>
      <c r="B2061" t="s">
        <v>489</v>
      </c>
      <c r="C2061">
        <v>2019</v>
      </c>
      <c r="D2061" t="s">
        <v>8</v>
      </c>
      <c r="E2061" t="s">
        <v>32</v>
      </c>
      <c r="F2061">
        <v>-9054177.0800000001</v>
      </c>
      <c r="G2061">
        <v>161284519.66999999</v>
      </c>
      <c r="H2061">
        <v>0</v>
      </c>
    </row>
    <row r="2062" spans="1:8">
      <c r="A2062" t="str">
        <f>row__2[[#This Row],[Company_Name]]&amp;" "&amp;row__2[[#This Row],[Year]]</f>
        <v>InnPower Corporation 2019</v>
      </c>
      <c r="B2062" t="s">
        <v>489</v>
      </c>
      <c r="C2062">
        <v>2019</v>
      </c>
      <c r="D2062" t="s">
        <v>8</v>
      </c>
      <c r="E2062" t="s">
        <v>34</v>
      </c>
      <c r="F2062">
        <v>0</v>
      </c>
      <c r="G2062">
        <v>0</v>
      </c>
      <c r="H2062">
        <v>0</v>
      </c>
    </row>
    <row r="2063" spans="1:8">
      <c r="A2063" t="str">
        <f>row__2[[#This Row],[Company_Name]]&amp;" "&amp;row__2[[#This Row],[Year]]</f>
        <v>InnPower Corporation 2020</v>
      </c>
      <c r="B2063" t="s">
        <v>489</v>
      </c>
      <c r="C2063">
        <v>2020</v>
      </c>
      <c r="D2063" t="s">
        <v>17</v>
      </c>
      <c r="E2063" t="s">
        <v>18</v>
      </c>
      <c r="F2063">
        <v>0</v>
      </c>
      <c r="G2063">
        <v>0</v>
      </c>
      <c r="H2063">
        <v>0</v>
      </c>
    </row>
    <row r="2064" spans="1:8">
      <c r="A2064" t="str">
        <f>row__2[[#This Row],[Company_Name]]&amp;" "&amp;row__2[[#This Row],[Year]]</f>
        <v>InnPower Corporation 2020</v>
      </c>
      <c r="B2064" t="s">
        <v>489</v>
      </c>
      <c r="C2064">
        <v>2020</v>
      </c>
      <c r="D2064" t="s">
        <v>17</v>
      </c>
      <c r="E2064" t="s">
        <v>20</v>
      </c>
      <c r="F2064">
        <v>43891.86</v>
      </c>
      <c r="G2064">
        <v>100969.38</v>
      </c>
      <c r="H2064">
        <v>280.47000000000003</v>
      </c>
    </row>
    <row r="2065" spans="1:8">
      <c r="A2065" t="str">
        <f>row__2[[#This Row],[Company_Name]]&amp;" "&amp;row__2[[#This Row],[Year]]</f>
        <v>InnPower Corporation 2020</v>
      </c>
      <c r="B2065" t="s">
        <v>489</v>
      </c>
      <c r="C2065">
        <v>2020</v>
      </c>
      <c r="D2065" t="s">
        <v>17</v>
      </c>
      <c r="E2065" t="s">
        <v>22</v>
      </c>
      <c r="F2065">
        <v>237576.79</v>
      </c>
      <c r="G2065">
        <v>686201.6</v>
      </c>
      <c r="H2065">
        <v>2074.3200000000002</v>
      </c>
    </row>
    <row r="2066" spans="1:8">
      <c r="A2066" t="str">
        <f>row__2[[#This Row],[Company_Name]]&amp;" "&amp;row__2[[#This Row],[Year]]</f>
        <v>InnPower Corporation 2020</v>
      </c>
      <c r="B2066" t="s">
        <v>489</v>
      </c>
      <c r="C2066">
        <v>2020</v>
      </c>
      <c r="D2066" t="s">
        <v>17</v>
      </c>
      <c r="E2066" t="s">
        <v>24</v>
      </c>
      <c r="F2066">
        <v>18859.22</v>
      </c>
      <c r="G2066">
        <v>439968</v>
      </c>
      <c r="H2066">
        <v>0</v>
      </c>
    </row>
    <row r="2067" spans="1:8">
      <c r="A2067" t="str">
        <f>row__2[[#This Row],[Company_Name]]&amp;" "&amp;row__2[[#This Row],[Year]]</f>
        <v>InnPower Corporation 2020</v>
      </c>
      <c r="B2067" t="s">
        <v>489</v>
      </c>
      <c r="C2067">
        <v>2020</v>
      </c>
      <c r="D2067" t="s">
        <v>8</v>
      </c>
      <c r="E2067" t="s">
        <v>26</v>
      </c>
      <c r="F2067">
        <v>997172.52</v>
      </c>
      <c r="G2067">
        <v>39873537.009999998</v>
      </c>
      <c r="H2067">
        <v>0</v>
      </c>
    </row>
    <row r="2068" spans="1:8">
      <c r="A2068" t="str">
        <f>row__2[[#This Row],[Company_Name]]&amp;" "&amp;row__2[[#This Row],[Year]]</f>
        <v>InnPower Corporation 2020</v>
      </c>
      <c r="B2068" t="s">
        <v>489</v>
      </c>
      <c r="C2068">
        <v>2020</v>
      </c>
      <c r="D2068" t="s">
        <v>8</v>
      </c>
      <c r="E2068" t="s">
        <v>28</v>
      </c>
      <c r="F2068">
        <v>903472.51</v>
      </c>
      <c r="G2068">
        <v>59834546.960000001</v>
      </c>
      <c r="H2068">
        <v>153608.63</v>
      </c>
    </row>
    <row r="2069" spans="1:8">
      <c r="A2069" t="str">
        <f>row__2[[#This Row],[Company_Name]]&amp;" "&amp;row__2[[#This Row],[Year]]</f>
        <v>InnPower Corporation 2020</v>
      </c>
      <c r="B2069" t="s">
        <v>489</v>
      </c>
      <c r="C2069">
        <v>2020</v>
      </c>
      <c r="D2069" t="s">
        <v>8</v>
      </c>
      <c r="E2069" t="s">
        <v>30</v>
      </c>
      <c r="F2069">
        <v>0</v>
      </c>
      <c r="G2069">
        <v>0</v>
      </c>
      <c r="H2069">
        <v>0</v>
      </c>
    </row>
    <row r="2070" spans="1:8">
      <c r="A2070" t="str">
        <f>row__2[[#This Row],[Company_Name]]&amp;" "&amp;row__2[[#This Row],[Year]]</f>
        <v>InnPower Corporation 2020</v>
      </c>
      <c r="B2070" t="s">
        <v>489</v>
      </c>
      <c r="C2070">
        <v>2020</v>
      </c>
      <c r="D2070" t="s">
        <v>8</v>
      </c>
      <c r="E2070" t="s">
        <v>32</v>
      </c>
      <c r="F2070">
        <v>9411641.5199999996</v>
      </c>
      <c r="G2070">
        <v>174957599.52000001</v>
      </c>
      <c r="H2070">
        <v>0</v>
      </c>
    </row>
    <row r="2071" spans="1:8">
      <c r="A2071" t="str">
        <f>row__2[[#This Row],[Company_Name]]&amp;" "&amp;row__2[[#This Row],[Year]]</f>
        <v>InnPower Corporation 2020</v>
      </c>
      <c r="B2071" t="s">
        <v>489</v>
      </c>
      <c r="C2071">
        <v>2020</v>
      </c>
      <c r="D2071" t="s">
        <v>8</v>
      </c>
      <c r="E2071" t="s">
        <v>34</v>
      </c>
      <c r="F2071">
        <v>0</v>
      </c>
      <c r="G2071">
        <v>0</v>
      </c>
      <c r="H2071">
        <v>0</v>
      </c>
    </row>
    <row r="2072" spans="1:8">
      <c r="A2072" t="str">
        <f>row__2[[#This Row],[Company_Name]]&amp;" "&amp;row__2[[#This Row],[Year]]</f>
        <v>InnPower Corporation 2021</v>
      </c>
      <c r="B2072" t="s">
        <v>489</v>
      </c>
      <c r="C2072">
        <v>2021</v>
      </c>
      <c r="D2072" t="s">
        <v>17</v>
      </c>
      <c r="E2072" t="s">
        <v>18</v>
      </c>
      <c r="F2072">
        <v>0</v>
      </c>
      <c r="G2072">
        <v>0</v>
      </c>
      <c r="H2072">
        <v>0</v>
      </c>
    </row>
    <row r="2073" spans="1:8">
      <c r="A2073" t="str">
        <f>row__2[[#This Row],[Company_Name]]&amp;" "&amp;row__2[[#This Row],[Year]]</f>
        <v>InnPower Corporation 2021</v>
      </c>
      <c r="B2073" t="s">
        <v>489</v>
      </c>
      <c r="C2073">
        <v>2021</v>
      </c>
      <c r="D2073" t="s">
        <v>17</v>
      </c>
      <c r="E2073" t="s">
        <v>20</v>
      </c>
      <c r="F2073">
        <v>43959.77</v>
      </c>
      <c r="G2073">
        <v>99205.68</v>
      </c>
      <c r="H2073">
        <v>275.57</v>
      </c>
    </row>
    <row r="2074" spans="1:8">
      <c r="A2074" t="str">
        <f>row__2[[#This Row],[Company_Name]]&amp;" "&amp;row__2[[#This Row],[Year]]</f>
        <v>InnPower Corporation 2021</v>
      </c>
      <c r="B2074" t="s">
        <v>489</v>
      </c>
      <c r="C2074">
        <v>2021</v>
      </c>
      <c r="D2074" t="s">
        <v>17</v>
      </c>
      <c r="E2074" t="s">
        <v>22</v>
      </c>
      <c r="F2074">
        <v>261517.76</v>
      </c>
      <c r="G2074">
        <v>751137.82</v>
      </c>
      <c r="H2074">
        <v>2279.91</v>
      </c>
    </row>
    <row r="2075" spans="1:8">
      <c r="A2075" t="str">
        <f>row__2[[#This Row],[Company_Name]]&amp;" "&amp;row__2[[#This Row],[Year]]</f>
        <v>InnPower Corporation 2021</v>
      </c>
      <c r="B2075" t="s">
        <v>489</v>
      </c>
      <c r="C2075">
        <v>2021</v>
      </c>
      <c r="D2075" t="s">
        <v>17</v>
      </c>
      <c r="E2075" t="s">
        <v>24</v>
      </c>
      <c r="F2075">
        <v>21025.51</v>
      </c>
      <c r="G2075">
        <v>439248</v>
      </c>
      <c r="H2075">
        <v>0</v>
      </c>
    </row>
    <row r="2076" spans="1:8">
      <c r="A2076" t="str">
        <f>row__2[[#This Row],[Company_Name]]&amp;" "&amp;row__2[[#This Row],[Year]]</f>
        <v>InnPower Corporation 2021</v>
      </c>
      <c r="B2076" t="s">
        <v>489</v>
      </c>
      <c r="C2076">
        <v>2021</v>
      </c>
      <c r="D2076" t="s">
        <v>8</v>
      </c>
      <c r="E2076" t="s">
        <v>26</v>
      </c>
      <c r="F2076">
        <v>1038448.76</v>
      </c>
      <c r="G2076">
        <v>40487960.670000002</v>
      </c>
      <c r="H2076">
        <v>0</v>
      </c>
    </row>
    <row r="2077" spans="1:8">
      <c r="A2077" t="str">
        <f>row__2[[#This Row],[Company_Name]]&amp;" "&amp;row__2[[#This Row],[Year]]</f>
        <v>InnPower Corporation 2021</v>
      </c>
      <c r="B2077" t="s">
        <v>489</v>
      </c>
      <c r="C2077">
        <v>2021</v>
      </c>
      <c r="D2077" t="s">
        <v>8</v>
      </c>
      <c r="E2077" t="s">
        <v>28</v>
      </c>
      <c r="F2077">
        <v>914305.17</v>
      </c>
      <c r="G2077">
        <v>58095870.57</v>
      </c>
      <c r="H2077">
        <v>157905.39000000001</v>
      </c>
    </row>
    <row r="2078" spans="1:8">
      <c r="A2078" t="str">
        <f>row__2[[#This Row],[Company_Name]]&amp;" "&amp;row__2[[#This Row],[Year]]</f>
        <v>InnPower Corporation 2021</v>
      </c>
      <c r="B2078" t="s">
        <v>489</v>
      </c>
      <c r="C2078">
        <v>2021</v>
      </c>
      <c r="D2078" t="s">
        <v>8</v>
      </c>
      <c r="E2078" t="s">
        <v>30</v>
      </c>
      <c r="F2078">
        <v>0</v>
      </c>
      <c r="G2078">
        <v>0</v>
      </c>
      <c r="H2078">
        <v>0</v>
      </c>
    </row>
    <row r="2079" spans="1:8">
      <c r="A2079" t="str">
        <f>row__2[[#This Row],[Company_Name]]&amp;" "&amp;row__2[[#This Row],[Year]]</f>
        <v>InnPower Corporation 2021</v>
      </c>
      <c r="B2079" t="s">
        <v>489</v>
      </c>
      <c r="C2079">
        <v>2021</v>
      </c>
      <c r="D2079" t="s">
        <v>8</v>
      </c>
      <c r="E2079" t="s">
        <v>32</v>
      </c>
      <c r="F2079">
        <v>9991023.0399999991</v>
      </c>
      <c r="G2079">
        <v>178499709.19999999</v>
      </c>
      <c r="H2079">
        <v>0</v>
      </c>
    </row>
    <row r="2080" spans="1:8">
      <c r="A2080" t="str">
        <f>row__2[[#This Row],[Company_Name]]&amp;" "&amp;row__2[[#This Row],[Year]]</f>
        <v>InnPower Corporation 2021</v>
      </c>
      <c r="B2080" t="s">
        <v>489</v>
      </c>
      <c r="C2080">
        <v>2021</v>
      </c>
      <c r="D2080" t="s">
        <v>8</v>
      </c>
      <c r="E2080" t="s">
        <v>34</v>
      </c>
      <c r="F2080">
        <v>0</v>
      </c>
      <c r="G2080">
        <v>0</v>
      </c>
      <c r="H2080">
        <v>0</v>
      </c>
    </row>
    <row r="2081" spans="1:8">
      <c r="A2081" t="str">
        <f>row__2[[#This Row],[Company_Name]]&amp;" "&amp;row__2[[#This Row],[Year]]</f>
        <v>InnPower Corporation 2022</v>
      </c>
      <c r="B2081" t="s">
        <v>489</v>
      </c>
      <c r="C2081">
        <v>2022</v>
      </c>
      <c r="D2081" t="s">
        <v>17</v>
      </c>
      <c r="E2081" t="s">
        <v>18</v>
      </c>
      <c r="F2081">
        <v>0</v>
      </c>
      <c r="G2081">
        <v>0</v>
      </c>
      <c r="H2081">
        <v>0</v>
      </c>
    </row>
    <row r="2082" spans="1:8">
      <c r="A2082" t="str">
        <f>row__2[[#This Row],[Company_Name]]&amp;" "&amp;row__2[[#This Row],[Year]]</f>
        <v>InnPower Corporation 2022</v>
      </c>
      <c r="B2082" t="s">
        <v>489</v>
      </c>
      <c r="C2082">
        <v>2022</v>
      </c>
      <c r="D2082" t="s">
        <v>17</v>
      </c>
      <c r="E2082" t="s">
        <v>20</v>
      </c>
      <c r="F2082">
        <v>44388.04</v>
      </c>
      <c r="G2082">
        <v>97587.24</v>
      </c>
      <c r="H2082">
        <v>271.07</v>
      </c>
    </row>
    <row r="2083" spans="1:8">
      <c r="A2083" t="str">
        <f>row__2[[#This Row],[Company_Name]]&amp;" "&amp;row__2[[#This Row],[Year]]</f>
        <v>InnPower Corporation 2022</v>
      </c>
      <c r="B2083" t="s">
        <v>489</v>
      </c>
      <c r="C2083">
        <v>2022</v>
      </c>
      <c r="D2083" t="s">
        <v>17</v>
      </c>
      <c r="E2083" t="s">
        <v>22</v>
      </c>
      <c r="F2083">
        <v>287725.33</v>
      </c>
      <c r="G2083">
        <v>805781.63</v>
      </c>
      <c r="H2083">
        <v>2453.62</v>
      </c>
    </row>
    <row r="2084" spans="1:8">
      <c r="A2084" t="str">
        <f>row__2[[#This Row],[Company_Name]]&amp;" "&amp;row__2[[#This Row],[Year]]</f>
        <v>InnPower Corporation 2022</v>
      </c>
      <c r="B2084" t="s">
        <v>489</v>
      </c>
      <c r="C2084">
        <v>2022</v>
      </c>
      <c r="D2084" t="s">
        <v>17</v>
      </c>
      <c r="E2084" t="s">
        <v>24</v>
      </c>
      <c r="F2084">
        <v>22064.83</v>
      </c>
      <c r="G2084">
        <v>447888</v>
      </c>
      <c r="H2084">
        <v>0</v>
      </c>
    </row>
    <row r="2085" spans="1:8">
      <c r="A2085" t="str">
        <f>row__2[[#This Row],[Company_Name]]&amp;" "&amp;row__2[[#This Row],[Year]]</f>
        <v>InnPower Corporation 2022</v>
      </c>
      <c r="B2085" t="s">
        <v>489</v>
      </c>
      <c r="C2085">
        <v>2022</v>
      </c>
      <c r="D2085" t="s">
        <v>8</v>
      </c>
      <c r="E2085" t="s">
        <v>26</v>
      </c>
      <c r="F2085">
        <v>1133562.77</v>
      </c>
      <c r="G2085">
        <v>43953859.18</v>
      </c>
      <c r="H2085">
        <v>0</v>
      </c>
    </row>
    <row r="2086" spans="1:8">
      <c r="A2086" t="str">
        <f>row__2[[#This Row],[Company_Name]]&amp;" "&amp;row__2[[#This Row],[Year]]</f>
        <v>InnPower Corporation 2022</v>
      </c>
      <c r="B2086" t="s">
        <v>489</v>
      </c>
      <c r="C2086">
        <v>2022</v>
      </c>
      <c r="D2086" t="s">
        <v>8</v>
      </c>
      <c r="E2086" t="s">
        <v>28</v>
      </c>
      <c r="F2086">
        <v>943319.46</v>
      </c>
      <c r="G2086">
        <v>56383556.810000002</v>
      </c>
      <c r="H2086">
        <v>157377.51</v>
      </c>
    </row>
    <row r="2087" spans="1:8">
      <c r="A2087" t="str">
        <f>row__2[[#This Row],[Company_Name]]&amp;" "&amp;row__2[[#This Row],[Year]]</f>
        <v>InnPower Corporation 2022</v>
      </c>
      <c r="B2087" t="s">
        <v>489</v>
      </c>
      <c r="C2087">
        <v>2022</v>
      </c>
      <c r="D2087" t="s">
        <v>8</v>
      </c>
      <c r="E2087" t="s">
        <v>30</v>
      </c>
      <c r="F2087">
        <v>0</v>
      </c>
      <c r="G2087">
        <v>0</v>
      </c>
      <c r="H2087">
        <v>0</v>
      </c>
    </row>
    <row r="2088" spans="1:8">
      <c r="A2088" t="str">
        <f>row__2[[#This Row],[Company_Name]]&amp;" "&amp;row__2[[#This Row],[Year]]</f>
        <v>InnPower Corporation 2022</v>
      </c>
      <c r="B2088" t="s">
        <v>489</v>
      </c>
      <c r="C2088">
        <v>2022</v>
      </c>
      <c r="D2088" t="s">
        <v>8</v>
      </c>
      <c r="E2088" t="s">
        <v>32</v>
      </c>
      <c r="F2088">
        <v>10534254.52</v>
      </c>
      <c r="G2088">
        <v>181843662.81</v>
      </c>
      <c r="H2088">
        <v>0</v>
      </c>
    </row>
    <row r="2089" spans="1:8">
      <c r="A2089" t="str">
        <f>row__2[[#This Row],[Company_Name]]&amp;" "&amp;row__2[[#This Row],[Year]]</f>
        <v>InnPower Corporation 2022</v>
      </c>
      <c r="B2089" t="s">
        <v>489</v>
      </c>
      <c r="C2089">
        <v>2022</v>
      </c>
      <c r="D2089" t="s">
        <v>8</v>
      </c>
      <c r="E2089" t="s">
        <v>34</v>
      </c>
      <c r="F2089">
        <v>0</v>
      </c>
      <c r="G2089">
        <v>0</v>
      </c>
      <c r="H2089">
        <v>0</v>
      </c>
    </row>
    <row r="2090" spans="1:8">
      <c r="A2090" t="str">
        <f>row__2[[#This Row],[Company_Name]]&amp;" "&amp;row__2[[#This Row],[Year]]</f>
        <v>Kingston Hydro Corporation 2015</v>
      </c>
      <c r="B2090" t="s">
        <v>490</v>
      </c>
      <c r="C2090">
        <v>2015</v>
      </c>
      <c r="D2090" t="s">
        <v>17</v>
      </c>
      <c r="E2090" t="s">
        <v>18</v>
      </c>
      <c r="F2090">
        <v>0</v>
      </c>
      <c r="G2090">
        <v>0</v>
      </c>
      <c r="H2090">
        <v>0</v>
      </c>
    </row>
    <row r="2091" spans="1:8">
      <c r="A2091" t="str">
        <f>row__2[[#This Row],[Company_Name]]&amp;" "&amp;row__2[[#This Row],[Year]]</f>
        <v>Kingston Hydro Corporation 2015</v>
      </c>
      <c r="B2091" t="s">
        <v>490</v>
      </c>
      <c r="C2091">
        <v>2015</v>
      </c>
      <c r="D2091" t="s">
        <v>17</v>
      </c>
      <c r="E2091" t="s">
        <v>20</v>
      </c>
      <c r="F2091">
        <v>0</v>
      </c>
      <c r="G2091">
        <v>0</v>
      </c>
      <c r="H2091">
        <v>0</v>
      </c>
    </row>
    <row r="2092" spans="1:8">
      <c r="A2092" t="str">
        <f>row__2[[#This Row],[Company_Name]]&amp;" "&amp;row__2[[#This Row],[Year]]</f>
        <v>Kingston Hydro Corporation 2015</v>
      </c>
      <c r="B2092" t="s">
        <v>490</v>
      </c>
      <c r="C2092">
        <v>2015</v>
      </c>
      <c r="D2092" t="s">
        <v>17</v>
      </c>
      <c r="E2092" t="s">
        <v>22</v>
      </c>
      <c r="F2092">
        <v>87380.46</v>
      </c>
      <c r="G2092">
        <v>1626159.85</v>
      </c>
      <c r="H2092">
        <v>4084</v>
      </c>
    </row>
    <row r="2093" spans="1:8">
      <c r="A2093" t="str">
        <f>row__2[[#This Row],[Company_Name]]&amp;" "&amp;row__2[[#This Row],[Year]]</f>
        <v>Kingston Hydro Corporation 2015</v>
      </c>
      <c r="B2093" t="s">
        <v>490</v>
      </c>
      <c r="C2093">
        <v>2015</v>
      </c>
      <c r="D2093" t="s">
        <v>17</v>
      </c>
      <c r="E2093" t="s">
        <v>24</v>
      </c>
      <c r="F2093">
        <v>37737.08</v>
      </c>
      <c r="G2093">
        <v>1185727.1499999999</v>
      </c>
      <c r="H2093">
        <v>0</v>
      </c>
    </row>
    <row r="2094" spans="1:8">
      <c r="A2094" t="str">
        <f>row__2[[#This Row],[Company_Name]]&amp;" "&amp;row__2[[#This Row],[Year]]</f>
        <v>Kingston Hydro Corporation 2015</v>
      </c>
      <c r="B2094" t="s">
        <v>490</v>
      </c>
      <c r="C2094">
        <v>2015</v>
      </c>
      <c r="D2094" t="s">
        <v>8</v>
      </c>
      <c r="E2094" t="s">
        <v>26</v>
      </c>
      <c r="F2094">
        <v>1979520.74</v>
      </c>
      <c r="G2094">
        <v>89066220.120000005</v>
      </c>
      <c r="H2094">
        <v>0</v>
      </c>
    </row>
    <row r="2095" spans="1:8">
      <c r="A2095" t="str">
        <f>row__2[[#This Row],[Company_Name]]&amp;" "&amp;row__2[[#This Row],[Year]]</f>
        <v>Kingston Hydro Corporation 2015</v>
      </c>
      <c r="B2095" t="s">
        <v>490</v>
      </c>
      <c r="C2095">
        <v>2015</v>
      </c>
      <c r="D2095" t="s">
        <v>8</v>
      </c>
      <c r="E2095" t="s">
        <v>28</v>
      </c>
      <c r="F2095">
        <v>2253440</v>
      </c>
      <c r="G2095">
        <v>272226412.72000003</v>
      </c>
      <c r="H2095">
        <v>727197.15</v>
      </c>
    </row>
    <row r="2096" spans="1:8">
      <c r="A2096" t="str">
        <f>row__2[[#This Row],[Company_Name]]&amp;" "&amp;row__2[[#This Row],[Year]]</f>
        <v>Kingston Hydro Corporation 2015</v>
      </c>
      <c r="B2096" t="s">
        <v>490</v>
      </c>
      <c r="C2096">
        <v>2015</v>
      </c>
      <c r="D2096" t="s">
        <v>8</v>
      </c>
      <c r="E2096" t="s">
        <v>30</v>
      </c>
      <c r="F2096">
        <v>400571.62</v>
      </c>
      <c r="G2096">
        <v>151275662.56999999</v>
      </c>
      <c r="H2096">
        <v>280183.15999999997</v>
      </c>
    </row>
    <row r="2097" spans="1:8">
      <c r="A2097" t="str">
        <f>row__2[[#This Row],[Company_Name]]&amp;" "&amp;row__2[[#This Row],[Year]]</f>
        <v>Kingston Hydro Corporation 2015</v>
      </c>
      <c r="B2097" t="s">
        <v>490</v>
      </c>
      <c r="C2097">
        <v>2015</v>
      </c>
      <c r="D2097" t="s">
        <v>8</v>
      </c>
      <c r="E2097" t="s">
        <v>32</v>
      </c>
      <c r="F2097">
        <v>7233801.1100000003</v>
      </c>
      <c r="G2097">
        <v>183596949.81</v>
      </c>
      <c r="H2097">
        <v>0</v>
      </c>
    </row>
    <row r="2098" spans="1:8">
      <c r="A2098" t="str">
        <f>row__2[[#This Row],[Company_Name]]&amp;" "&amp;row__2[[#This Row],[Year]]</f>
        <v>Kingston Hydro Corporation 2015</v>
      </c>
      <c r="B2098" t="s">
        <v>490</v>
      </c>
      <c r="C2098">
        <v>2015</v>
      </c>
      <c r="D2098" t="s">
        <v>8</v>
      </c>
      <c r="E2098" t="s">
        <v>34</v>
      </c>
      <c r="F2098">
        <v>0</v>
      </c>
      <c r="G2098">
        <v>0</v>
      </c>
      <c r="H2098">
        <v>0</v>
      </c>
    </row>
    <row r="2099" spans="1:8">
      <c r="A2099" t="str">
        <f>row__2[[#This Row],[Company_Name]]&amp;" "&amp;row__2[[#This Row],[Year]]</f>
        <v>Kingston Hydro Corporation 2016</v>
      </c>
      <c r="B2099" t="s">
        <v>490</v>
      </c>
      <c r="C2099">
        <v>2016</v>
      </c>
      <c r="D2099" t="s">
        <v>17</v>
      </c>
      <c r="E2099" t="s">
        <v>18</v>
      </c>
      <c r="F2099">
        <v>0</v>
      </c>
      <c r="G2099">
        <v>0</v>
      </c>
      <c r="H2099">
        <v>0</v>
      </c>
    </row>
    <row r="2100" spans="1:8">
      <c r="A2100" t="str">
        <f>row__2[[#This Row],[Company_Name]]&amp;" "&amp;row__2[[#This Row],[Year]]</f>
        <v>Kingston Hydro Corporation 2016</v>
      </c>
      <c r="B2100" t="s">
        <v>490</v>
      </c>
      <c r="C2100">
        <v>2016</v>
      </c>
      <c r="D2100" t="s">
        <v>17</v>
      </c>
      <c r="E2100" t="s">
        <v>20</v>
      </c>
      <c r="F2100">
        <v>0</v>
      </c>
      <c r="G2100">
        <v>0</v>
      </c>
      <c r="H2100">
        <v>0</v>
      </c>
    </row>
    <row r="2101" spans="1:8">
      <c r="A2101" t="str">
        <f>row__2[[#This Row],[Company_Name]]&amp;" "&amp;row__2[[#This Row],[Year]]</f>
        <v>Kingston Hydro Corporation 2016</v>
      </c>
      <c r="B2101" t="s">
        <v>490</v>
      </c>
      <c r="C2101">
        <v>2016</v>
      </c>
      <c r="D2101" t="s">
        <v>17</v>
      </c>
      <c r="E2101" t="s">
        <v>22</v>
      </c>
      <c r="F2101">
        <v>77807.289999999994</v>
      </c>
      <c r="G2101">
        <v>1855541.31</v>
      </c>
      <c r="H2101">
        <v>5184</v>
      </c>
    </row>
    <row r="2102" spans="1:8">
      <c r="A2102" t="str">
        <f>row__2[[#This Row],[Company_Name]]&amp;" "&amp;row__2[[#This Row],[Year]]</f>
        <v>Kingston Hydro Corporation 2016</v>
      </c>
      <c r="B2102" t="s">
        <v>490</v>
      </c>
      <c r="C2102">
        <v>2016</v>
      </c>
      <c r="D2102" t="s">
        <v>17</v>
      </c>
      <c r="E2102" t="s">
        <v>24</v>
      </c>
      <c r="F2102">
        <v>26611.66</v>
      </c>
      <c r="G2102">
        <v>1196379.8</v>
      </c>
      <c r="H2102">
        <v>0</v>
      </c>
    </row>
    <row r="2103" spans="1:8">
      <c r="A2103" t="str">
        <f>row__2[[#This Row],[Company_Name]]&amp;" "&amp;row__2[[#This Row],[Year]]</f>
        <v>Kingston Hydro Corporation 2016</v>
      </c>
      <c r="B2103" t="s">
        <v>490</v>
      </c>
      <c r="C2103">
        <v>2016</v>
      </c>
      <c r="D2103" t="s">
        <v>8</v>
      </c>
      <c r="E2103" t="s">
        <v>26</v>
      </c>
      <c r="F2103">
        <v>1954460.74</v>
      </c>
      <c r="G2103">
        <v>88264842.620000005</v>
      </c>
      <c r="H2103">
        <v>0</v>
      </c>
    </row>
    <row r="2104" spans="1:8">
      <c r="A2104" t="str">
        <f>row__2[[#This Row],[Company_Name]]&amp;" "&amp;row__2[[#This Row],[Year]]</f>
        <v>Kingston Hydro Corporation 2016</v>
      </c>
      <c r="B2104" t="s">
        <v>490</v>
      </c>
      <c r="C2104">
        <v>2016</v>
      </c>
      <c r="D2104" t="s">
        <v>8</v>
      </c>
      <c r="E2104" t="s">
        <v>28</v>
      </c>
      <c r="F2104">
        <v>2395956.73</v>
      </c>
      <c r="G2104">
        <v>267733236.68000001</v>
      </c>
      <c r="H2104">
        <v>755372.08</v>
      </c>
    </row>
    <row r="2105" spans="1:8">
      <c r="A2105" t="str">
        <f>row__2[[#This Row],[Company_Name]]&amp;" "&amp;row__2[[#This Row],[Year]]</f>
        <v>Kingston Hydro Corporation 2016</v>
      </c>
      <c r="B2105" t="s">
        <v>490</v>
      </c>
      <c r="C2105">
        <v>2016</v>
      </c>
      <c r="D2105" t="s">
        <v>8</v>
      </c>
      <c r="E2105" t="s">
        <v>30</v>
      </c>
      <c r="F2105">
        <v>487549.59</v>
      </c>
      <c r="G2105">
        <v>154121672.38999999</v>
      </c>
      <c r="H2105">
        <v>319825.34000000003</v>
      </c>
    </row>
    <row r="2106" spans="1:8">
      <c r="A2106" t="str">
        <f>row__2[[#This Row],[Company_Name]]&amp;" "&amp;row__2[[#This Row],[Year]]</f>
        <v>Kingston Hydro Corporation 2016</v>
      </c>
      <c r="B2106" t="s">
        <v>490</v>
      </c>
      <c r="C2106">
        <v>2016</v>
      </c>
      <c r="D2106" t="s">
        <v>8</v>
      </c>
      <c r="E2106" t="s">
        <v>32</v>
      </c>
      <c r="F2106">
        <v>7389244.0599999996</v>
      </c>
      <c r="G2106">
        <v>181817507.88</v>
      </c>
      <c r="H2106">
        <v>0</v>
      </c>
    </row>
    <row r="2107" spans="1:8">
      <c r="A2107" t="str">
        <f>row__2[[#This Row],[Company_Name]]&amp;" "&amp;row__2[[#This Row],[Year]]</f>
        <v>Kingston Hydro Corporation 2016</v>
      </c>
      <c r="B2107" t="s">
        <v>490</v>
      </c>
      <c r="C2107">
        <v>2016</v>
      </c>
      <c r="D2107" t="s">
        <v>8</v>
      </c>
      <c r="E2107" t="s">
        <v>34</v>
      </c>
      <c r="F2107">
        <v>0</v>
      </c>
      <c r="G2107">
        <v>0</v>
      </c>
      <c r="H2107">
        <v>0</v>
      </c>
    </row>
    <row r="2108" spans="1:8">
      <c r="A2108" t="str">
        <f>row__2[[#This Row],[Company_Name]]&amp;" "&amp;row__2[[#This Row],[Year]]</f>
        <v>Kingston Hydro Corporation 2017</v>
      </c>
      <c r="B2108" t="s">
        <v>490</v>
      </c>
      <c r="C2108">
        <v>2017</v>
      </c>
      <c r="D2108" t="s">
        <v>17</v>
      </c>
      <c r="E2108" t="s">
        <v>18</v>
      </c>
      <c r="F2108">
        <v>0</v>
      </c>
      <c r="G2108">
        <v>0</v>
      </c>
      <c r="H2108">
        <v>0</v>
      </c>
    </row>
    <row r="2109" spans="1:8">
      <c r="A2109" t="str">
        <f>row__2[[#This Row],[Company_Name]]&amp;" "&amp;row__2[[#This Row],[Year]]</f>
        <v>Kingston Hydro Corporation 2017</v>
      </c>
      <c r="B2109" t="s">
        <v>490</v>
      </c>
      <c r="C2109">
        <v>2017</v>
      </c>
      <c r="D2109" t="s">
        <v>17</v>
      </c>
      <c r="E2109" t="s">
        <v>20</v>
      </c>
      <c r="F2109">
        <v>0</v>
      </c>
      <c r="G2109">
        <v>0</v>
      </c>
      <c r="H2109">
        <v>0</v>
      </c>
    </row>
    <row r="2110" spans="1:8">
      <c r="A2110" t="str">
        <f>row__2[[#This Row],[Company_Name]]&amp;" "&amp;row__2[[#This Row],[Year]]</f>
        <v>Kingston Hydro Corporation 2017</v>
      </c>
      <c r="B2110" t="s">
        <v>490</v>
      </c>
      <c r="C2110">
        <v>2017</v>
      </c>
      <c r="D2110" t="s">
        <v>17</v>
      </c>
      <c r="E2110" t="s">
        <v>22</v>
      </c>
      <c r="F2110">
        <v>136724.49</v>
      </c>
      <c r="G2110">
        <v>1981443.19</v>
      </c>
      <c r="H2110">
        <v>5508</v>
      </c>
    </row>
    <row r="2111" spans="1:8">
      <c r="A2111" t="str">
        <f>row__2[[#This Row],[Company_Name]]&amp;" "&amp;row__2[[#This Row],[Year]]</f>
        <v>Kingston Hydro Corporation 2017</v>
      </c>
      <c r="B2111" t="s">
        <v>490</v>
      </c>
      <c r="C2111">
        <v>2017</v>
      </c>
      <c r="D2111" t="s">
        <v>17</v>
      </c>
      <c r="E2111" t="s">
        <v>24</v>
      </c>
      <c r="F2111">
        <v>27277</v>
      </c>
      <c r="G2111">
        <v>1270088.73</v>
      </c>
      <c r="H2111">
        <v>0</v>
      </c>
    </row>
    <row r="2112" spans="1:8">
      <c r="A2112" t="str">
        <f>row__2[[#This Row],[Company_Name]]&amp;" "&amp;row__2[[#This Row],[Year]]</f>
        <v>Kingston Hydro Corporation 2017</v>
      </c>
      <c r="B2112" t="s">
        <v>490</v>
      </c>
      <c r="C2112">
        <v>2017</v>
      </c>
      <c r="D2112" t="s">
        <v>8</v>
      </c>
      <c r="E2112" t="s">
        <v>26</v>
      </c>
      <c r="F2112">
        <v>1827672.11</v>
      </c>
      <c r="G2112">
        <v>87047731.170000002</v>
      </c>
      <c r="H2112">
        <v>0</v>
      </c>
    </row>
    <row r="2113" spans="1:8">
      <c r="A2113" t="str">
        <f>row__2[[#This Row],[Company_Name]]&amp;" "&amp;row__2[[#This Row],[Year]]</f>
        <v>Kingston Hydro Corporation 2017</v>
      </c>
      <c r="B2113" t="s">
        <v>490</v>
      </c>
      <c r="C2113">
        <v>2017</v>
      </c>
      <c r="D2113" t="s">
        <v>8</v>
      </c>
      <c r="E2113" t="s">
        <v>28</v>
      </c>
      <c r="F2113">
        <v>2259975.0699999998</v>
      </c>
      <c r="G2113">
        <v>263290212.52000001</v>
      </c>
      <c r="H2113">
        <v>649833.6</v>
      </c>
    </row>
    <row r="2114" spans="1:8">
      <c r="A2114" t="str">
        <f>row__2[[#This Row],[Company_Name]]&amp;" "&amp;row__2[[#This Row],[Year]]</f>
        <v>Kingston Hydro Corporation 2017</v>
      </c>
      <c r="B2114" t="s">
        <v>490</v>
      </c>
      <c r="C2114">
        <v>2017</v>
      </c>
      <c r="D2114" t="s">
        <v>8</v>
      </c>
      <c r="E2114" t="s">
        <v>30</v>
      </c>
      <c r="F2114">
        <v>474747.94</v>
      </c>
      <c r="G2114">
        <v>158182936.50999999</v>
      </c>
      <c r="H2114">
        <v>285841.74</v>
      </c>
    </row>
    <row r="2115" spans="1:8">
      <c r="A2115" t="str">
        <f>row__2[[#This Row],[Company_Name]]&amp;" "&amp;row__2[[#This Row],[Year]]</f>
        <v>Kingston Hydro Corporation 2017</v>
      </c>
      <c r="B2115" t="s">
        <v>490</v>
      </c>
      <c r="C2115">
        <v>2017</v>
      </c>
      <c r="D2115" t="s">
        <v>8</v>
      </c>
      <c r="E2115" t="s">
        <v>32</v>
      </c>
      <c r="F2115">
        <v>6886200.5099999998</v>
      </c>
      <c r="G2115">
        <v>176056574.78999999</v>
      </c>
      <c r="H2115">
        <v>0</v>
      </c>
    </row>
    <row r="2116" spans="1:8">
      <c r="A2116" t="str">
        <f>row__2[[#This Row],[Company_Name]]&amp;" "&amp;row__2[[#This Row],[Year]]</f>
        <v>Kingston Hydro Corporation 2017</v>
      </c>
      <c r="B2116" t="s">
        <v>490</v>
      </c>
      <c r="C2116">
        <v>2017</v>
      </c>
      <c r="D2116" t="s">
        <v>8</v>
      </c>
      <c r="E2116" t="s">
        <v>34</v>
      </c>
      <c r="F2116">
        <v>0</v>
      </c>
      <c r="G2116">
        <v>0</v>
      </c>
      <c r="H2116">
        <v>0</v>
      </c>
    </row>
    <row r="2117" spans="1:8">
      <c r="A2117" t="str">
        <f>row__2[[#This Row],[Company_Name]]&amp;" "&amp;row__2[[#This Row],[Year]]</f>
        <v>Kingston Hydro Corporation 2018</v>
      </c>
      <c r="B2117" t="s">
        <v>490</v>
      </c>
      <c r="C2117">
        <v>2018</v>
      </c>
      <c r="D2117" t="s">
        <v>17</v>
      </c>
      <c r="E2117" t="s">
        <v>18</v>
      </c>
      <c r="F2117">
        <v>0</v>
      </c>
      <c r="G2117">
        <v>0</v>
      </c>
      <c r="H2117">
        <v>0</v>
      </c>
    </row>
    <row r="2118" spans="1:8">
      <c r="A2118" t="str">
        <f>row__2[[#This Row],[Company_Name]]&amp;" "&amp;row__2[[#This Row],[Year]]</f>
        <v>Kingston Hydro Corporation 2018</v>
      </c>
      <c r="B2118" t="s">
        <v>490</v>
      </c>
      <c r="C2118">
        <v>2018</v>
      </c>
      <c r="D2118" t="s">
        <v>17</v>
      </c>
      <c r="E2118" t="s">
        <v>20</v>
      </c>
      <c r="F2118">
        <v>0</v>
      </c>
      <c r="G2118">
        <v>0</v>
      </c>
      <c r="H2118">
        <v>0</v>
      </c>
    </row>
    <row r="2119" spans="1:8">
      <c r="A2119" t="str">
        <f>row__2[[#This Row],[Company_Name]]&amp;" "&amp;row__2[[#This Row],[Year]]</f>
        <v>Kingston Hydro Corporation 2018</v>
      </c>
      <c r="B2119" t="s">
        <v>490</v>
      </c>
      <c r="C2119">
        <v>2018</v>
      </c>
      <c r="D2119" t="s">
        <v>17</v>
      </c>
      <c r="E2119" t="s">
        <v>22</v>
      </c>
      <c r="F2119">
        <v>157382.51999999999</v>
      </c>
      <c r="G2119">
        <v>1968388.2</v>
      </c>
      <c r="H2119">
        <v>5508</v>
      </c>
    </row>
    <row r="2120" spans="1:8">
      <c r="A2120" t="str">
        <f>row__2[[#This Row],[Company_Name]]&amp;" "&amp;row__2[[#This Row],[Year]]</f>
        <v>Kingston Hydro Corporation 2018</v>
      </c>
      <c r="B2120" t="s">
        <v>490</v>
      </c>
      <c r="C2120">
        <v>2018</v>
      </c>
      <c r="D2120" t="s">
        <v>17</v>
      </c>
      <c r="E2120" t="s">
        <v>24</v>
      </c>
      <c r="F2120">
        <v>26934.77</v>
      </c>
      <c r="G2120">
        <v>1203168.27</v>
      </c>
      <c r="H2120">
        <v>0</v>
      </c>
    </row>
    <row r="2121" spans="1:8">
      <c r="A2121" t="str">
        <f>row__2[[#This Row],[Company_Name]]&amp;" "&amp;row__2[[#This Row],[Year]]</f>
        <v>Kingston Hydro Corporation 2018</v>
      </c>
      <c r="B2121" t="s">
        <v>490</v>
      </c>
      <c r="C2121">
        <v>2018</v>
      </c>
      <c r="D2121" t="s">
        <v>8</v>
      </c>
      <c r="E2121" t="s">
        <v>26</v>
      </c>
      <c r="F2121">
        <v>1923768.45</v>
      </c>
      <c r="G2121">
        <v>89777485.069999993</v>
      </c>
      <c r="H2121">
        <v>0</v>
      </c>
    </row>
    <row r="2122" spans="1:8">
      <c r="A2122" t="str">
        <f>row__2[[#This Row],[Company_Name]]&amp;" "&amp;row__2[[#This Row],[Year]]</f>
        <v>Kingston Hydro Corporation 2018</v>
      </c>
      <c r="B2122" t="s">
        <v>490</v>
      </c>
      <c r="C2122">
        <v>2018</v>
      </c>
      <c r="D2122" t="s">
        <v>8</v>
      </c>
      <c r="E2122" t="s">
        <v>28</v>
      </c>
      <c r="F2122">
        <v>2338687.2000000002</v>
      </c>
      <c r="G2122">
        <v>263729172.44</v>
      </c>
      <c r="H2122">
        <v>648173.52</v>
      </c>
    </row>
    <row r="2123" spans="1:8">
      <c r="A2123" t="str">
        <f>row__2[[#This Row],[Company_Name]]&amp;" "&amp;row__2[[#This Row],[Year]]</f>
        <v>Kingston Hydro Corporation 2018</v>
      </c>
      <c r="B2123" t="s">
        <v>490</v>
      </c>
      <c r="C2123">
        <v>2018</v>
      </c>
      <c r="D2123" t="s">
        <v>8</v>
      </c>
      <c r="E2123" t="s">
        <v>30</v>
      </c>
      <c r="F2123">
        <v>511661.35</v>
      </c>
      <c r="G2123">
        <v>160675543.78</v>
      </c>
      <c r="H2123">
        <v>305471.38</v>
      </c>
    </row>
    <row r="2124" spans="1:8">
      <c r="A2124" t="str">
        <f>row__2[[#This Row],[Company_Name]]&amp;" "&amp;row__2[[#This Row],[Year]]</f>
        <v>Kingston Hydro Corporation 2018</v>
      </c>
      <c r="B2124" t="s">
        <v>490</v>
      </c>
      <c r="C2124">
        <v>2018</v>
      </c>
      <c r="D2124" t="s">
        <v>8</v>
      </c>
      <c r="E2124" t="s">
        <v>32</v>
      </c>
      <c r="F2124">
        <v>7244662.25</v>
      </c>
      <c r="G2124">
        <v>188025744.56</v>
      </c>
      <c r="H2124">
        <v>0</v>
      </c>
    </row>
    <row r="2125" spans="1:8">
      <c r="A2125" t="str">
        <f>row__2[[#This Row],[Company_Name]]&amp;" "&amp;row__2[[#This Row],[Year]]</f>
        <v>Kingston Hydro Corporation 2018</v>
      </c>
      <c r="B2125" t="s">
        <v>490</v>
      </c>
      <c r="C2125">
        <v>2018</v>
      </c>
      <c r="D2125" t="s">
        <v>8</v>
      </c>
      <c r="E2125" t="s">
        <v>34</v>
      </c>
      <c r="F2125">
        <v>0</v>
      </c>
      <c r="G2125">
        <v>0</v>
      </c>
      <c r="H2125">
        <v>0</v>
      </c>
    </row>
    <row r="2126" spans="1:8">
      <c r="A2126" t="str">
        <f>row__2[[#This Row],[Company_Name]]&amp;" "&amp;row__2[[#This Row],[Year]]</f>
        <v>Kingston Hydro Corporation 2019</v>
      </c>
      <c r="B2126" t="s">
        <v>490</v>
      </c>
      <c r="C2126">
        <v>2019</v>
      </c>
      <c r="D2126" t="s">
        <v>17</v>
      </c>
      <c r="E2126" t="s">
        <v>18</v>
      </c>
      <c r="F2126">
        <v>0</v>
      </c>
      <c r="G2126">
        <v>0</v>
      </c>
      <c r="H2126">
        <v>0</v>
      </c>
    </row>
    <row r="2127" spans="1:8">
      <c r="A2127" t="str">
        <f>row__2[[#This Row],[Company_Name]]&amp;" "&amp;row__2[[#This Row],[Year]]</f>
        <v>Kingston Hydro Corporation 2019</v>
      </c>
      <c r="B2127" t="s">
        <v>490</v>
      </c>
      <c r="C2127">
        <v>2019</v>
      </c>
      <c r="D2127" t="s">
        <v>17</v>
      </c>
      <c r="E2127" t="s">
        <v>20</v>
      </c>
      <c r="F2127">
        <v>0</v>
      </c>
      <c r="G2127">
        <v>0</v>
      </c>
      <c r="H2127">
        <v>0</v>
      </c>
    </row>
    <row r="2128" spans="1:8">
      <c r="A2128" t="str">
        <f>row__2[[#This Row],[Company_Name]]&amp;" "&amp;row__2[[#This Row],[Year]]</f>
        <v>Kingston Hydro Corporation 2019</v>
      </c>
      <c r="B2128" t="s">
        <v>490</v>
      </c>
      <c r="C2128">
        <v>2019</v>
      </c>
      <c r="D2128" t="s">
        <v>17</v>
      </c>
      <c r="E2128" t="s">
        <v>22</v>
      </c>
      <c r="F2128">
        <v>167376.51</v>
      </c>
      <c r="G2128">
        <v>2005898.77</v>
      </c>
      <c r="H2128">
        <v>5612</v>
      </c>
    </row>
    <row r="2129" spans="1:8">
      <c r="A2129" t="str">
        <f>row__2[[#This Row],[Company_Name]]&amp;" "&amp;row__2[[#This Row],[Year]]</f>
        <v>Kingston Hydro Corporation 2019</v>
      </c>
      <c r="B2129" t="s">
        <v>490</v>
      </c>
      <c r="C2129">
        <v>2019</v>
      </c>
      <c r="D2129" t="s">
        <v>17</v>
      </c>
      <c r="E2129" t="s">
        <v>24</v>
      </c>
      <c r="F2129">
        <v>27870.28</v>
      </c>
      <c r="G2129">
        <v>1206870.6000000001</v>
      </c>
      <c r="H2129">
        <v>0</v>
      </c>
    </row>
    <row r="2130" spans="1:8">
      <c r="A2130" t="str">
        <f>row__2[[#This Row],[Company_Name]]&amp;" "&amp;row__2[[#This Row],[Year]]</f>
        <v>Kingston Hydro Corporation 2019</v>
      </c>
      <c r="B2130" t="s">
        <v>490</v>
      </c>
      <c r="C2130">
        <v>2019</v>
      </c>
      <c r="D2130" t="s">
        <v>8</v>
      </c>
      <c r="E2130" t="s">
        <v>26</v>
      </c>
      <c r="F2130">
        <v>1970221.12</v>
      </c>
      <c r="G2130">
        <v>88540324.719999999</v>
      </c>
      <c r="H2130">
        <v>0</v>
      </c>
    </row>
    <row r="2131" spans="1:8">
      <c r="A2131" t="str">
        <f>row__2[[#This Row],[Company_Name]]&amp;" "&amp;row__2[[#This Row],[Year]]</f>
        <v>Kingston Hydro Corporation 2019</v>
      </c>
      <c r="B2131" t="s">
        <v>490</v>
      </c>
      <c r="C2131">
        <v>2019</v>
      </c>
      <c r="D2131" t="s">
        <v>8</v>
      </c>
      <c r="E2131" t="s">
        <v>28</v>
      </c>
      <c r="F2131">
        <v>2395183.4500000002</v>
      </c>
      <c r="G2131">
        <v>261455525.58000001</v>
      </c>
      <c r="H2131">
        <v>632385</v>
      </c>
    </row>
    <row r="2132" spans="1:8">
      <c r="A2132" t="str">
        <f>row__2[[#This Row],[Company_Name]]&amp;" "&amp;row__2[[#This Row],[Year]]</f>
        <v>Kingston Hydro Corporation 2019</v>
      </c>
      <c r="B2132" t="s">
        <v>490</v>
      </c>
      <c r="C2132">
        <v>2019</v>
      </c>
      <c r="D2132" t="s">
        <v>8</v>
      </c>
      <c r="E2132" t="s">
        <v>30</v>
      </c>
      <c r="F2132">
        <v>525171.76</v>
      </c>
      <c r="G2132">
        <v>155694433.06</v>
      </c>
      <c r="H2132">
        <v>282045.48</v>
      </c>
    </row>
    <row r="2133" spans="1:8">
      <c r="A2133" t="str">
        <f>row__2[[#This Row],[Company_Name]]&amp;" "&amp;row__2[[#This Row],[Year]]</f>
        <v>Kingston Hydro Corporation 2019</v>
      </c>
      <c r="B2133" t="s">
        <v>490</v>
      </c>
      <c r="C2133">
        <v>2019</v>
      </c>
      <c r="D2133" t="s">
        <v>8</v>
      </c>
      <c r="E2133" t="s">
        <v>32</v>
      </c>
      <c r="F2133">
        <v>7532147.8700000001</v>
      </c>
      <c r="G2133">
        <v>186981943.88</v>
      </c>
      <c r="H2133">
        <v>0</v>
      </c>
    </row>
    <row r="2134" spans="1:8">
      <c r="A2134" t="str">
        <f>row__2[[#This Row],[Company_Name]]&amp;" "&amp;row__2[[#This Row],[Year]]</f>
        <v>Kingston Hydro Corporation 2019</v>
      </c>
      <c r="B2134" t="s">
        <v>490</v>
      </c>
      <c r="C2134">
        <v>2019</v>
      </c>
      <c r="D2134" t="s">
        <v>8</v>
      </c>
      <c r="E2134" t="s">
        <v>34</v>
      </c>
      <c r="F2134">
        <v>0</v>
      </c>
      <c r="G2134">
        <v>0</v>
      </c>
      <c r="H2134">
        <v>0</v>
      </c>
    </row>
    <row r="2135" spans="1:8">
      <c r="A2135" t="str">
        <f>row__2[[#This Row],[Company_Name]]&amp;" "&amp;row__2[[#This Row],[Year]]</f>
        <v>Kingston Hydro Corporation 2020</v>
      </c>
      <c r="B2135" t="s">
        <v>490</v>
      </c>
      <c r="C2135">
        <v>2020</v>
      </c>
      <c r="D2135" t="s">
        <v>17</v>
      </c>
      <c r="E2135" t="s">
        <v>18</v>
      </c>
      <c r="F2135">
        <v>0</v>
      </c>
      <c r="G2135">
        <v>0</v>
      </c>
      <c r="H2135">
        <v>0</v>
      </c>
    </row>
    <row r="2136" spans="1:8">
      <c r="A2136" t="str">
        <f>row__2[[#This Row],[Company_Name]]&amp;" "&amp;row__2[[#This Row],[Year]]</f>
        <v>Kingston Hydro Corporation 2020</v>
      </c>
      <c r="B2136" t="s">
        <v>490</v>
      </c>
      <c r="C2136">
        <v>2020</v>
      </c>
      <c r="D2136" t="s">
        <v>17</v>
      </c>
      <c r="E2136" t="s">
        <v>20</v>
      </c>
      <c r="F2136">
        <v>0</v>
      </c>
      <c r="G2136">
        <v>0</v>
      </c>
      <c r="H2136">
        <v>0</v>
      </c>
    </row>
    <row r="2137" spans="1:8">
      <c r="A2137" t="str">
        <f>row__2[[#This Row],[Company_Name]]&amp;" "&amp;row__2[[#This Row],[Year]]</f>
        <v>Kingston Hydro Corporation 2020</v>
      </c>
      <c r="B2137" t="s">
        <v>490</v>
      </c>
      <c r="C2137">
        <v>2020</v>
      </c>
      <c r="D2137" t="s">
        <v>17</v>
      </c>
      <c r="E2137" t="s">
        <v>22</v>
      </c>
      <c r="F2137">
        <v>181681.11</v>
      </c>
      <c r="G2137">
        <v>2049343.55</v>
      </c>
      <c r="H2137">
        <v>5664</v>
      </c>
    </row>
    <row r="2138" spans="1:8">
      <c r="A2138" t="str">
        <f>row__2[[#This Row],[Company_Name]]&amp;" "&amp;row__2[[#This Row],[Year]]</f>
        <v>Kingston Hydro Corporation 2020</v>
      </c>
      <c r="B2138" t="s">
        <v>490</v>
      </c>
      <c r="C2138">
        <v>2020</v>
      </c>
      <c r="D2138" t="s">
        <v>17</v>
      </c>
      <c r="E2138" t="s">
        <v>24</v>
      </c>
      <c r="F2138">
        <v>28436.15</v>
      </c>
      <c r="G2138">
        <v>1219174.08</v>
      </c>
      <c r="H2138">
        <v>0</v>
      </c>
    </row>
    <row r="2139" spans="1:8">
      <c r="A2139" t="str">
        <f>row__2[[#This Row],[Company_Name]]&amp;" "&amp;row__2[[#This Row],[Year]]</f>
        <v>Kingston Hydro Corporation 2020</v>
      </c>
      <c r="B2139" t="s">
        <v>490</v>
      </c>
      <c r="C2139">
        <v>2020</v>
      </c>
      <c r="D2139" t="s">
        <v>8</v>
      </c>
      <c r="E2139" t="s">
        <v>26</v>
      </c>
      <c r="F2139">
        <v>1909449</v>
      </c>
      <c r="G2139">
        <v>81058180.969999999</v>
      </c>
      <c r="H2139">
        <v>0</v>
      </c>
    </row>
    <row r="2140" spans="1:8">
      <c r="A2140" t="str">
        <f>row__2[[#This Row],[Company_Name]]&amp;" "&amp;row__2[[#This Row],[Year]]</f>
        <v>Kingston Hydro Corporation 2020</v>
      </c>
      <c r="B2140" t="s">
        <v>490</v>
      </c>
      <c r="C2140">
        <v>2020</v>
      </c>
      <c r="D2140" t="s">
        <v>8</v>
      </c>
      <c r="E2140" t="s">
        <v>28</v>
      </c>
      <c r="F2140">
        <v>2226783.12</v>
      </c>
      <c r="G2140">
        <v>238077542.83000001</v>
      </c>
      <c r="H2140">
        <v>601166.81999999995</v>
      </c>
    </row>
    <row r="2141" spans="1:8">
      <c r="A2141" t="str">
        <f>row__2[[#This Row],[Company_Name]]&amp;" "&amp;row__2[[#This Row],[Year]]</f>
        <v>Kingston Hydro Corporation 2020</v>
      </c>
      <c r="B2141" t="s">
        <v>490</v>
      </c>
      <c r="C2141">
        <v>2020</v>
      </c>
      <c r="D2141" t="s">
        <v>8</v>
      </c>
      <c r="E2141" t="s">
        <v>30</v>
      </c>
      <c r="F2141">
        <v>478935.87</v>
      </c>
      <c r="G2141">
        <v>149135512.05000001</v>
      </c>
      <c r="H2141">
        <v>290075.44</v>
      </c>
    </row>
    <row r="2142" spans="1:8">
      <c r="A2142" t="str">
        <f>row__2[[#This Row],[Company_Name]]&amp;" "&amp;row__2[[#This Row],[Year]]</f>
        <v>Kingston Hydro Corporation 2020</v>
      </c>
      <c r="B2142" t="s">
        <v>490</v>
      </c>
      <c r="C2142">
        <v>2020</v>
      </c>
      <c r="D2142" t="s">
        <v>8</v>
      </c>
      <c r="E2142" t="s">
        <v>32</v>
      </c>
      <c r="F2142">
        <v>7635510.9400000004</v>
      </c>
      <c r="G2142">
        <v>188355000.55000001</v>
      </c>
      <c r="H2142">
        <v>0</v>
      </c>
    </row>
    <row r="2143" spans="1:8">
      <c r="A2143" t="str">
        <f>row__2[[#This Row],[Company_Name]]&amp;" "&amp;row__2[[#This Row],[Year]]</f>
        <v>Kingston Hydro Corporation 2020</v>
      </c>
      <c r="B2143" t="s">
        <v>490</v>
      </c>
      <c r="C2143">
        <v>2020</v>
      </c>
      <c r="D2143" t="s">
        <v>8</v>
      </c>
      <c r="E2143" t="s">
        <v>34</v>
      </c>
      <c r="F2143">
        <v>0</v>
      </c>
      <c r="G2143">
        <v>0</v>
      </c>
      <c r="H2143">
        <v>0</v>
      </c>
    </row>
    <row r="2144" spans="1:8">
      <c r="A2144" t="str">
        <f>row__2[[#This Row],[Company_Name]]&amp;" "&amp;row__2[[#This Row],[Year]]</f>
        <v>Kingston Hydro Corporation 2021</v>
      </c>
      <c r="B2144" t="s">
        <v>490</v>
      </c>
      <c r="C2144">
        <v>2021</v>
      </c>
      <c r="D2144" t="s">
        <v>17</v>
      </c>
      <c r="E2144" t="s">
        <v>18</v>
      </c>
      <c r="F2144">
        <v>0</v>
      </c>
      <c r="G2144">
        <v>0</v>
      </c>
      <c r="H2144">
        <v>0</v>
      </c>
    </row>
    <row r="2145" spans="1:8">
      <c r="A2145" t="str">
        <f>row__2[[#This Row],[Company_Name]]&amp;" "&amp;row__2[[#This Row],[Year]]</f>
        <v>Kingston Hydro Corporation 2021</v>
      </c>
      <c r="B2145" t="s">
        <v>490</v>
      </c>
      <c r="C2145">
        <v>2021</v>
      </c>
      <c r="D2145" t="s">
        <v>17</v>
      </c>
      <c r="E2145" t="s">
        <v>20</v>
      </c>
      <c r="F2145">
        <v>0</v>
      </c>
      <c r="G2145">
        <v>0</v>
      </c>
      <c r="H2145">
        <v>0</v>
      </c>
    </row>
    <row r="2146" spans="1:8">
      <c r="A2146" t="str">
        <f>row__2[[#This Row],[Company_Name]]&amp;" "&amp;row__2[[#This Row],[Year]]</f>
        <v>Kingston Hydro Corporation 2021</v>
      </c>
      <c r="B2146" t="s">
        <v>490</v>
      </c>
      <c r="C2146">
        <v>2021</v>
      </c>
      <c r="D2146" t="s">
        <v>17</v>
      </c>
      <c r="E2146" t="s">
        <v>22</v>
      </c>
      <c r="F2146">
        <v>161035.07999999999</v>
      </c>
      <c r="G2146">
        <v>2006494.06</v>
      </c>
      <c r="H2146">
        <v>5616</v>
      </c>
    </row>
    <row r="2147" spans="1:8">
      <c r="A2147" t="str">
        <f>row__2[[#This Row],[Company_Name]]&amp;" "&amp;row__2[[#This Row],[Year]]</f>
        <v>Kingston Hydro Corporation 2021</v>
      </c>
      <c r="B2147" t="s">
        <v>490</v>
      </c>
      <c r="C2147">
        <v>2021</v>
      </c>
      <c r="D2147" t="s">
        <v>17</v>
      </c>
      <c r="E2147" t="s">
        <v>24</v>
      </c>
      <c r="F2147">
        <v>28886.6</v>
      </c>
      <c r="G2147">
        <v>1166866.42</v>
      </c>
      <c r="H2147">
        <v>0</v>
      </c>
    </row>
    <row r="2148" spans="1:8">
      <c r="A2148" t="str">
        <f>row__2[[#This Row],[Company_Name]]&amp;" "&amp;row__2[[#This Row],[Year]]</f>
        <v>Kingston Hydro Corporation 2021</v>
      </c>
      <c r="B2148" t="s">
        <v>490</v>
      </c>
      <c r="C2148">
        <v>2021</v>
      </c>
      <c r="D2148" t="s">
        <v>8</v>
      </c>
      <c r="E2148" t="s">
        <v>26</v>
      </c>
      <c r="F2148">
        <v>1958307.72</v>
      </c>
      <c r="G2148">
        <v>82499886.129999995</v>
      </c>
      <c r="H2148">
        <v>0</v>
      </c>
    </row>
    <row r="2149" spans="1:8">
      <c r="A2149" t="str">
        <f>row__2[[#This Row],[Company_Name]]&amp;" "&amp;row__2[[#This Row],[Year]]</f>
        <v>Kingston Hydro Corporation 2021</v>
      </c>
      <c r="B2149" t="s">
        <v>490</v>
      </c>
      <c r="C2149">
        <v>2021</v>
      </c>
      <c r="D2149" t="s">
        <v>8</v>
      </c>
      <c r="E2149" t="s">
        <v>28</v>
      </c>
      <c r="F2149">
        <v>2276533.4700000002</v>
      </c>
      <c r="G2149">
        <v>237837614.03999999</v>
      </c>
      <c r="H2149">
        <v>574524.43000000005</v>
      </c>
    </row>
    <row r="2150" spans="1:8">
      <c r="A2150" t="str">
        <f>row__2[[#This Row],[Company_Name]]&amp;" "&amp;row__2[[#This Row],[Year]]</f>
        <v>Kingston Hydro Corporation 2021</v>
      </c>
      <c r="B2150" t="s">
        <v>490</v>
      </c>
      <c r="C2150">
        <v>2021</v>
      </c>
      <c r="D2150" t="s">
        <v>8</v>
      </c>
      <c r="E2150" t="s">
        <v>30</v>
      </c>
      <c r="F2150">
        <v>499874.92</v>
      </c>
      <c r="G2150">
        <v>150392390.72999999</v>
      </c>
      <c r="H2150">
        <v>256662.03</v>
      </c>
    </row>
    <row r="2151" spans="1:8">
      <c r="A2151" t="str">
        <f>row__2[[#This Row],[Company_Name]]&amp;" "&amp;row__2[[#This Row],[Year]]</f>
        <v>Kingston Hydro Corporation 2021</v>
      </c>
      <c r="B2151" t="s">
        <v>490</v>
      </c>
      <c r="C2151">
        <v>2021</v>
      </c>
      <c r="D2151" t="s">
        <v>8</v>
      </c>
      <c r="E2151" t="s">
        <v>32</v>
      </c>
      <c r="F2151">
        <v>7806671.75</v>
      </c>
      <c r="G2151">
        <v>187263859.09</v>
      </c>
      <c r="H2151">
        <v>0</v>
      </c>
    </row>
    <row r="2152" spans="1:8">
      <c r="A2152" t="str">
        <f>row__2[[#This Row],[Company_Name]]&amp;" "&amp;row__2[[#This Row],[Year]]</f>
        <v>Kingston Hydro Corporation 2021</v>
      </c>
      <c r="B2152" t="s">
        <v>490</v>
      </c>
      <c r="C2152">
        <v>2021</v>
      </c>
      <c r="D2152" t="s">
        <v>8</v>
      </c>
      <c r="E2152" t="s">
        <v>34</v>
      </c>
      <c r="F2152">
        <v>0</v>
      </c>
      <c r="G2152">
        <v>0</v>
      </c>
      <c r="H2152">
        <v>0</v>
      </c>
    </row>
    <row r="2153" spans="1:8">
      <c r="A2153" t="str">
        <f>row__2[[#This Row],[Company_Name]]&amp;" "&amp;row__2[[#This Row],[Year]]</f>
        <v>Kingston Hydro Corporation 2022</v>
      </c>
      <c r="B2153" t="s">
        <v>490</v>
      </c>
      <c r="C2153">
        <v>2022</v>
      </c>
      <c r="D2153" t="s">
        <v>17</v>
      </c>
      <c r="E2153" t="s">
        <v>18</v>
      </c>
      <c r="F2153">
        <v>0</v>
      </c>
      <c r="G2153">
        <v>0</v>
      </c>
      <c r="H2153">
        <v>0</v>
      </c>
    </row>
    <row r="2154" spans="1:8">
      <c r="A2154" t="str">
        <f>row__2[[#This Row],[Company_Name]]&amp;" "&amp;row__2[[#This Row],[Year]]</f>
        <v>Kingston Hydro Corporation 2022</v>
      </c>
      <c r="B2154" t="s">
        <v>490</v>
      </c>
      <c r="C2154">
        <v>2022</v>
      </c>
      <c r="D2154" t="s">
        <v>17</v>
      </c>
      <c r="E2154" t="s">
        <v>20</v>
      </c>
      <c r="F2154">
        <v>0</v>
      </c>
      <c r="G2154">
        <v>0</v>
      </c>
      <c r="H2154">
        <v>0</v>
      </c>
    </row>
    <row r="2155" spans="1:8">
      <c r="A2155" t="str">
        <f>row__2[[#This Row],[Company_Name]]&amp;" "&amp;row__2[[#This Row],[Year]]</f>
        <v>Kingston Hydro Corporation 2022</v>
      </c>
      <c r="B2155" t="s">
        <v>490</v>
      </c>
      <c r="C2155">
        <v>2022</v>
      </c>
      <c r="D2155" t="s">
        <v>17</v>
      </c>
      <c r="E2155" t="s">
        <v>22</v>
      </c>
      <c r="F2155">
        <v>180296.28</v>
      </c>
      <c r="G2155">
        <v>2006105.87</v>
      </c>
      <c r="H2155">
        <v>5616</v>
      </c>
    </row>
    <row r="2156" spans="1:8">
      <c r="A2156" t="str">
        <f>row__2[[#This Row],[Company_Name]]&amp;" "&amp;row__2[[#This Row],[Year]]</f>
        <v>Kingston Hydro Corporation 2022</v>
      </c>
      <c r="B2156" t="s">
        <v>490</v>
      </c>
      <c r="C2156">
        <v>2022</v>
      </c>
      <c r="D2156" t="s">
        <v>17</v>
      </c>
      <c r="E2156" t="s">
        <v>24</v>
      </c>
      <c r="F2156">
        <v>22576.639999999999</v>
      </c>
      <c r="G2156">
        <v>666819.13</v>
      </c>
      <c r="H2156">
        <v>0</v>
      </c>
    </row>
    <row r="2157" spans="1:8">
      <c r="A2157" t="str">
        <f>row__2[[#This Row],[Company_Name]]&amp;" "&amp;row__2[[#This Row],[Year]]</f>
        <v>Kingston Hydro Corporation 2022</v>
      </c>
      <c r="B2157" t="s">
        <v>490</v>
      </c>
      <c r="C2157">
        <v>2022</v>
      </c>
      <c r="D2157" t="s">
        <v>8</v>
      </c>
      <c r="E2157" t="s">
        <v>26</v>
      </c>
      <c r="F2157">
        <v>2109860.7000000002</v>
      </c>
      <c r="G2157">
        <v>86029209</v>
      </c>
      <c r="H2157">
        <v>0</v>
      </c>
    </row>
    <row r="2158" spans="1:8">
      <c r="A2158" t="str">
        <f>row__2[[#This Row],[Company_Name]]&amp;" "&amp;row__2[[#This Row],[Year]]</f>
        <v>Kingston Hydro Corporation 2022</v>
      </c>
      <c r="B2158" t="s">
        <v>490</v>
      </c>
      <c r="C2158">
        <v>2022</v>
      </c>
      <c r="D2158" t="s">
        <v>8</v>
      </c>
      <c r="E2158" t="s">
        <v>28</v>
      </c>
      <c r="F2158">
        <v>2509322.38</v>
      </c>
      <c r="G2158">
        <v>248459996.53999999</v>
      </c>
      <c r="H2158">
        <v>616218.28</v>
      </c>
    </row>
    <row r="2159" spans="1:8">
      <c r="A2159" t="str">
        <f>row__2[[#This Row],[Company_Name]]&amp;" "&amp;row__2[[#This Row],[Year]]</f>
        <v>Kingston Hydro Corporation 2022</v>
      </c>
      <c r="B2159" t="s">
        <v>490</v>
      </c>
      <c r="C2159">
        <v>2022</v>
      </c>
      <c r="D2159" t="s">
        <v>8</v>
      </c>
      <c r="E2159" t="s">
        <v>30</v>
      </c>
      <c r="F2159">
        <v>556658.59</v>
      </c>
      <c r="G2159">
        <v>157798152.47</v>
      </c>
      <c r="H2159">
        <v>289823.51</v>
      </c>
    </row>
    <row r="2160" spans="1:8">
      <c r="A2160" t="str">
        <f>row__2[[#This Row],[Company_Name]]&amp;" "&amp;row__2[[#This Row],[Year]]</f>
        <v>Kingston Hydro Corporation 2022</v>
      </c>
      <c r="B2160" t="s">
        <v>490</v>
      </c>
      <c r="C2160">
        <v>2022</v>
      </c>
      <c r="D2160" t="s">
        <v>8</v>
      </c>
      <c r="E2160" t="s">
        <v>32</v>
      </c>
      <c r="F2160">
        <v>8252714.8399999999</v>
      </c>
      <c r="G2160">
        <v>189951802.96000001</v>
      </c>
      <c r="H2160">
        <v>0</v>
      </c>
    </row>
    <row r="2161" spans="1:8">
      <c r="A2161" t="str">
        <f>row__2[[#This Row],[Company_Name]]&amp;" "&amp;row__2[[#This Row],[Year]]</f>
        <v>Kingston Hydro Corporation 2022</v>
      </c>
      <c r="B2161" t="s">
        <v>490</v>
      </c>
      <c r="C2161">
        <v>2022</v>
      </c>
      <c r="D2161" t="s">
        <v>8</v>
      </c>
      <c r="E2161" t="s">
        <v>34</v>
      </c>
      <c r="F2161">
        <v>0</v>
      </c>
      <c r="G2161">
        <v>0</v>
      </c>
      <c r="H2161">
        <v>0</v>
      </c>
    </row>
    <row r="2162" spans="1:8">
      <c r="A2162" t="str">
        <f>row__2[[#This Row],[Company_Name]]&amp;" "&amp;row__2[[#This Row],[Year]]</f>
        <v>Lakefront Utilities Inc. 2015</v>
      </c>
      <c r="B2162" t="s">
        <v>491</v>
      </c>
      <c r="C2162">
        <v>2015</v>
      </c>
      <c r="D2162" t="s">
        <v>17</v>
      </c>
      <c r="E2162" t="s">
        <v>18</v>
      </c>
      <c r="F2162">
        <v>0</v>
      </c>
      <c r="G2162">
        <v>0</v>
      </c>
      <c r="H2162">
        <v>0</v>
      </c>
    </row>
    <row r="2163" spans="1:8">
      <c r="A2163" t="str">
        <f>row__2[[#This Row],[Company_Name]]&amp;" "&amp;row__2[[#This Row],[Year]]</f>
        <v>Lakefront Utilities Inc. 2015</v>
      </c>
      <c r="B2163" t="s">
        <v>491</v>
      </c>
      <c r="C2163">
        <v>2015</v>
      </c>
      <c r="D2163" t="s">
        <v>17</v>
      </c>
      <c r="E2163" t="s">
        <v>20</v>
      </c>
      <c r="F2163">
        <v>4237.72</v>
      </c>
      <c r="G2163">
        <v>45075.66</v>
      </c>
      <c r="H2163">
        <v>124</v>
      </c>
    </row>
    <row r="2164" spans="1:8">
      <c r="A2164" t="str">
        <f>row__2[[#This Row],[Company_Name]]&amp;" "&amp;row__2[[#This Row],[Year]]</f>
        <v>Lakefront Utilities Inc. 2015</v>
      </c>
      <c r="B2164" t="s">
        <v>491</v>
      </c>
      <c r="C2164">
        <v>2015</v>
      </c>
      <c r="D2164" t="s">
        <v>17</v>
      </c>
      <c r="E2164" t="s">
        <v>22</v>
      </c>
      <c r="F2164">
        <v>207440.11</v>
      </c>
      <c r="G2164">
        <v>1142660.23</v>
      </c>
      <c r="H2164">
        <v>3090</v>
      </c>
    </row>
    <row r="2165" spans="1:8">
      <c r="A2165" t="str">
        <f>row__2[[#This Row],[Company_Name]]&amp;" "&amp;row__2[[#This Row],[Year]]</f>
        <v>Lakefront Utilities Inc. 2015</v>
      </c>
      <c r="B2165" t="s">
        <v>491</v>
      </c>
      <c r="C2165">
        <v>2015</v>
      </c>
      <c r="D2165" t="s">
        <v>17</v>
      </c>
      <c r="E2165" t="s">
        <v>24</v>
      </c>
      <c r="F2165">
        <v>35623.61</v>
      </c>
      <c r="G2165">
        <v>602790</v>
      </c>
      <c r="H2165">
        <v>0</v>
      </c>
    </row>
    <row r="2166" spans="1:8">
      <c r="A2166" t="str">
        <f>row__2[[#This Row],[Company_Name]]&amp;" "&amp;row__2[[#This Row],[Year]]</f>
        <v>Lakefront Utilities Inc. 2015</v>
      </c>
      <c r="B2166" t="s">
        <v>491</v>
      </c>
      <c r="C2166">
        <v>2015</v>
      </c>
      <c r="D2166" t="s">
        <v>8</v>
      </c>
      <c r="E2166" t="s">
        <v>26</v>
      </c>
      <c r="F2166">
        <v>563726.5</v>
      </c>
      <c r="G2166">
        <v>31699518.52</v>
      </c>
      <c r="H2166">
        <v>0</v>
      </c>
    </row>
    <row r="2167" spans="1:8">
      <c r="A2167" t="str">
        <f>row__2[[#This Row],[Company_Name]]&amp;" "&amp;row__2[[#This Row],[Year]]</f>
        <v>Lakefront Utilities Inc. 2015</v>
      </c>
      <c r="B2167" t="s">
        <v>491</v>
      </c>
      <c r="C2167">
        <v>2015</v>
      </c>
      <c r="D2167" t="s">
        <v>8</v>
      </c>
      <c r="E2167" t="s">
        <v>28</v>
      </c>
      <c r="F2167">
        <v>1139825.96</v>
      </c>
      <c r="G2167">
        <v>132886272</v>
      </c>
      <c r="H2167">
        <v>344641</v>
      </c>
    </row>
    <row r="2168" spans="1:8">
      <c r="A2168" t="str">
        <f>row__2[[#This Row],[Company_Name]]&amp;" "&amp;row__2[[#This Row],[Year]]</f>
        <v>Lakefront Utilities Inc. 2015</v>
      </c>
      <c r="B2168" t="s">
        <v>491</v>
      </c>
      <c r="C2168">
        <v>2015</v>
      </c>
      <c r="D2168" t="s">
        <v>8</v>
      </c>
      <c r="E2168" t="s">
        <v>30</v>
      </c>
      <c r="F2168">
        <v>0</v>
      </c>
      <c r="G2168">
        <v>0</v>
      </c>
      <c r="H2168">
        <v>0</v>
      </c>
    </row>
    <row r="2169" spans="1:8">
      <c r="A2169" t="str">
        <f>row__2[[#This Row],[Company_Name]]&amp;" "&amp;row__2[[#This Row],[Year]]</f>
        <v>Lakefront Utilities Inc. 2015</v>
      </c>
      <c r="B2169" t="s">
        <v>491</v>
      </c>
      <c r="C2169">
        <v>2015</v>
      </c>
      <c r="D2169" t="s">
        <v>8</v>
      </c>
      <c r="E2169" t="s">
        <v>32</v>
      </c>
      <c r="F2169">
        <v>2135010.4700000002</v>
      </c>
      <c r="G2169">
        <v>71964158.640000001</v>
      </c>
      <c r="H2169">
        <v>0</v>
      </c>
    </row>
    <row r="2170" spans="1:8">
      <c r="A2170" t="str">
        <f>row__2[[#This Row],[Company_Name]]&amp;" "&amp;row__2[[#This Row],[Year]]</f>
        <v>Lakefront Utilities Inc. 2015</v>
      </c>
      <c r="B2170" t="s">
        <v>491</v>
      </c>
      <c r="C2170">
        <v>2015</v>
      </c>
      <c r="D2170" t="s">
        <v>8</v>
      </c>
      <c r="E2170" t="s">
        <v>34</v>
      </c>
      <c r="F2170">
        <v>0</v>
      </c>
      <c r="G2170">
        <v>0</v>
      </c>
      <c r="H2170">
        <v>0</v>
      </c>
    </row>
    <row r="2171" spans="1:8">
      <c r="A2171" t="str">
        <f>row__2[[#This Row],[Company_Name]]&amp;" "&amp;row__2[[#This Row],[Year]]</f>
        <v>Lakefront Utilities Inc. 2016</v>
      </c>
      <c r="B2171" t="s">
        <v>491</v>
      </c>
      <c r="C2171">
        <v>2016</v>
      </c>
      <c r="D2171" t="s">
        <v>17</v>
      </c>
      <c r="E2171" t="s">
        <v>18</v>
      </c>
      <c r="F2171">
        <v>0</v>
      </c>
      <c r="G2171">
        <v>0</v>
      </c>
      <c r="H2171">
        <v>0</v>
      </c>
    </row>
    <row r="2172" spans="1:8">
      <c r="A2172" t="str">
        <f>row__2[[#This Row],[Company_Name]]&amp;" "&amp;row__2[[#This Row],[Year]]</f>
        <v>Lakefront Utilities Inc. 2016</v>
      </c>
      <c r="B2172" t="s">
        <v>491</v>
      </c>
      <c r="C2172">
        <v>2016</v>
      </c>
      <c r="D2172" t="s">
        <v>17</v>
      </c>
      <c r="E2172" t="s">
        <v>20</v>
      </c>
      <c r="F2172">
        <v>4468.46</v>
      </c>
      <c r="G2172">
        <v>45672.67</v>
      </c>
      <c r="H2172">
        <v>126.86</v>
      </c>
    </row>
    <row r="2173" spans="1:8">
      <c r="A2173" t="str">
        <f>row__2[[#This Row],[Company_Name]]&amp;" "&amp;row__2[[#This Row],[Year]]</f>
        <v>Lakefront Utilities Inc. 2016</v>
      </c>
      <c r="B2173" t="s">
        <v>491</v>
      </c>
      <c r="C2173">
        <v>2016</v>
      </c>
      <c r="D2173" t="s">
        <v>17</v>
      </c>
      <c r="E2173" t="s">
        <v>22</v>
      </c>
      <c r="F2173">
        <v>210961.66</v>
      </c>
      <c r="G2173">
        <v>1080613.28</v>
      </c>
      <c r="H2173">
        <v>2922.72</v>
      </c>
    </row>
    <row r="2174" spans="1:8">
      <c r="A2174" t="str">
        <f>row__2[[#This Row],[Company_Name]]&amp;" "&amp;row__2[[#This Row],[Year]]</f>
        <v>Lakefront Utilities Inc. 2016</v>
      </c>
      <c r="B2174" t="s">
        <v>491</v>
      </c>
      <c r="C2174">
        <v>2016</v>
      </c>
      <c r="D2174" t="s">
        <v>17</v>
      </c>
      <c r="E2174" t="s">
        <v>24</v>
      </c>
      <c r="F2174">
        <v>37086.1</v>
      </c>
      <c r="G2174">
        <v>611896</v>
      </c>
      <c r="H2174">
        <v>0</v>
      </c>
    </row>
    <row r="2175" spans="1:8">
      <c r="A2175" t="str">
        <f>row__2[[#This Row],[Company_Name]]&amp;" "&amp;row__2[[#This Row],[Year]]</f>
        <v>Lakefront Utilities Inc. 2016</v>
      </c>
      <c r="B2175" t="s">
        <v>491</v>
      </c>
      <c r="C2175">
        <v>2016</v>
      </c>
      <c r="D2175" t="s">
        <v>8</v>
      </c>
      <c r="E2175" t="s">
        <v>26</v>
      </c>
      <c r="F2175">
        <v>584313.68999999994</v>
      </c>
      <c r="G2175">
        <v>31677494.370000001</v>
      </c>
      <c r="H2175">
        <v>0</v>
      </c>
    </row>
    <row r="2176" spans="1:8">
      <c r="A2176" t="str">
        <f>row__2[[#This Row],[Company_Name]]&amp;" "&amp;row__2[[#This Row],[Year]]</f>
        <v>Lakefront Utilities Inc. 2016</v>
      </c>
      <c r="B2176" t="s">
        <v>491</v>
      </c>
      <c r="C2176">
        <v>2016</v>
      </c>
      <c r="D2176" t="s">
        <v>8</v>
      </c>
      <c r="E2176" t="s">
        <v>28</v>
      </c>
      <c r="F2176">
        <v>1218098.6000000001</v>
      </c>
      <c r="G2176">
        <v>131522771.08</v>
      </c>
      <c r="H2176">
        <v>359867.01</v>
      </c>
    </row>
    <row r="2177" spans="1:8">
      <c r="A2177" t="str">
        <f>row__2[[#This Row],[Company_Name]]&amp;" "&amp;row__2[[#This Row],[Year]]</f>
        <v>Lakefront Utilities Inc. 2016</v>
      </c>
      <c r="B2177" t="s">
        <v>491</v>
      </c>
      <c r="C2177">
        <v>2016</v>
      </c>
      <c r="D2177" t="s">
        <v>8</v>
      </c>
      <c r="E2177" t="s">
        <v>30</v>
      </c>
      <c r="F2177">
        <v>0</v>
      </c>
      <c r="G2177">
        <v>0</v>
      </c>
      <c r="H2177">
        <v>0</v>
      </c>
    </row>
    <row r="2178" spans="1:8">
      <c r="A2178" t="str">
        <f>row__2[[#This Row],[Company_Name]]&amp;" "&amp;row__2[[#This Row],[Year]]</f>
        <v>Lakefront Utilities Inc. 2016</v>
      </c>
      <c r="B2178" t="s">
        <v>491</v>
      </c>
      <c r="C2178">
        <v>2016</v>
      </c>
      <c r="D2178" t="s">
        <v>8</v>
      </c>
      <c r="E2178" t="s">
        <v>32</v>
      </c>
      <c r="F2178">
        <v>2223077.0099999998</v>
      </c>
      <c r="G2178">
        <v>72513063.299999997</v>
      </c>
      <c r="H2178">
        <v>0</v>
      </c>
    </row>
    <row r="2179" spans="1:8">
      <c r="A2179" t="str">
        <f>row__2[[#This Row],[Company_Name]]&amp;" "&amp;row__2[[#This Row],[Year]]</f>
        <v>Lakefront Utilities Inc. 2016</v>
      </c>
      <c r="B2179" t="s">
        <v>491</v>
      </c>
      <c r="C2179">
        <v>2016</v>
      </c>
      <c r="D2179" t="s">
        <v>8</v>
      </c>
      <c r="E2179" t="s">
        <v>34</v>
      </c>
      <c r="F2179">
        <v>0</v>
      </c>
      <c r="G2179">
        <v>0</v>
      </c>
      <c r="H2179">
        <v>0</v>
      </c>
    </row>
    <row r="2180" spans="1:8">
      <c r="A2180" t="str">
        <f>row__2[[#This Row],[Company_Name]]&amp;" "&amp;row__2[[#This Row],[Year]]</f>
        <v>Lakefront Utilities Inc. 2017</v>
      </c>
      <c r="B2180" t="s">
        <v>491</v>
      </c>
      <c r="C2180">
        <v>2017</v>
      </c>
      <c r="D2180" t="s">
        <v>17</v>
      </c>
      <c r="E2180" t="s">
        <v>18</v>
      </c>
      <c r="F2180">
        <v>0</v>
      </c>
      <c r="G2180">
        <v>0</v>
      </c>
      <c r="H2180">
        <v>0</v>
      </c>
    </row>
    <row r="2181" spans="1:8">
      <c r="A2181" t="str">
        <f>row__2[[#This Row],[Company_Name]]&amp;" "&amp;row__2[[#This Row],[Year]]</f>
        <v>Lakefront Utilities Inc. 2017</v>
      </c>
      <c r="B2181" t="s">
        <v>491</v>
      </c>
      <c r="C2181">
        <v>2017</v>
      </c>
      <c r="D2181" t="s">
        <v>17</v>
      </c>
      <c r="E2181" t="s">
        <v>20</v>
      </c>
      <c r="F2181">
        <v>4276.9799999999996</v>
      </c>
      <c r="G2181">
        <v>45444.67</v>
      </c>
      <c r="H2181">
        <v>126.22</v>
      </c>
    </row>
    <row r="2182" spans="1:8">
      <c r="A2182" t="str">
        <f>row__2[[#This Row],[Company_Name]]&amp;" "&amp;row__2[[#This Row],[Year]]</f>
        <v>Lakefront Utilities Inc. 2017</v>
      </c>
      <c r="B2182" t="s">
        <v>491</v>
      </c>
      <c r="C2182">
        <v>2017</v>
      </c>
      <c r="D2182" t="s">
        <v>17</v>
      </c>
      <c r="E2182" t="s">
        <v>22</v>
      </c>
      <c r="F2182">
        <v>178392.46</v>
      </c>
      <c r="G2182">
        <v>1077264.33</v>
      </c>
      <c r="H2182">
        <v>2922.71</v>
      </c>
    </row>
    <row r="2183" spans="1:8">
      <c r="A2183" t="str">
        <f>row__2[[#This Row],[Company_Name]]&amp;" "&amp;row__2[[#This Row],[Year]]</f>
        <v>Lakefront Utilities Inc. 2017</v>
      </c>
      <c r="B2183" t="s">
        <v>491</v>
      </c>
      <c r="C2183">
        <v>2017</v>
      </c>
      <c r="D2183" t="s">
        <v>17</v>
      </c>
      <c r="E2183" t="s">
        <v>24</v>
      </c>
      <c r="F2183">
        <v>27158.85</v>
      </c>
      <c r="G2183">
        <v>610018.04</v>
      </c>
      <c r="H2183">
        <v>0</v>
      </c>
    </row>
    <row r="2184" spans="1:8">
      <c r="A2184" t="str">
        <f>row__2[[#This Row],[Company_Name]]&amp;" "&amp;row__2[[#This Row],[Year]]</f>
        <v>Lakefront Utilities Inc. 2017</v>
      </c>
      <c r="B2184" t="s">
        <v>491</v>
      </c>
      <c r="C2184">
        <v>2017</v>
      </c>
      <c r="D2184" t="s">
        <v>8</v>
      </c>
      <c r="E2184" t="s">
        <v>26</v>
      </c>
      <c r="F2184">
        <v>597493.84</v>
      </c>
      <c r="G2184">
        <v>31692564.379999999</v>
      </c>
      <c r="H2184">
        <v>0</v>
      </c>
    </row>
    <row r="2185" spans="1:8">
      <c r="A2185" t="str">
        <f>row__2[[#This Row],[Company_Name]]&amp;" "&amp;row__2[[#This Row],[Year]]</f>
        <v>Lakefront Utilities Inc. 2017</v>
      </c>
      <c r="B2185" t="s">
        <v>491</v>
      </c>
      <c r="C2185">
        <v>2017</v>
      </c>
      <c r="D2185" t="s">
        <v>8</v>
      </c>
      <c r="E2185" t="s">
        <v>28</v>
      </c>
      <c r="F2185">
        <v>1128797.49</v>
      </c>
      <c r="G2185">
        <v>131909842.31</v>
      </c>
      <c r="H2185">
        <v>349881.06</v>
      </c>
    </row>
    <row r="2186" spans="1:8">
      <c r="A2186" t="str">
        <f>row__2[[#This Row],[Company_Name]]&amp;" "&amp;row__2[[#This Row],[Year]]</f>
        <v>Lakefront Utilities Inc. 2017</v>
      </c>
      <c r="B2186" t="s">
        <v>491</v>
      </c>
      <c r="C2186">
        <v>2017</v>
      </c>
      <c r="D2186" t="s">
        <v>8</v>
      </c>
      <c r="E2186" t="s">
        <v>30</v>
      </c>
      <c r="F2186">
        <v>0</v>
      </c>
      <c r="G2186">
        <v>0</v>
      </c>
      <c r="H2186">
        <v>0</v>
      </c>
    </row>
    <row r="2187" spans="1:8">
      <c r="A2187" t="str">
        <f>row__2[[#This Row],[Company_Name]]&amp;" "&amp;row__2[[#This Row],[Year]]</f>
        <v>Lakefront Utilities Inc. 2017</v>
      </c>
      <c r="B2187" t="s">
        <v>491</v>
      </c>
      <c r="C2187">
        <v>2017</v>
      </c>
      <c r="D2187" t="s">
        <v>8</v>
      </c>
      <c r="E2187" t="s">
        <v>32</v>
      </c>
      <c r="F2187">
        <v>2276691.15</v>
      </c>
      <c r="G2187">
        <v>71069926.640000001</v>
      </c>
      <c r="H2187">
        <v>0</v>
      </c>
    </row>
    <row r="2188" spans="1:8">
      <c r="A2188" t="str">
        <f>row__2[[#This Row],[Company_Name]]&amp;" "&amp;row__2[[#This Row],[Year]]</f>
        <v>Lakefront Utilities Inc. 2017</v>
      </c>
      <c r="B2188" t="s">
        <v>491</v>
      </c>
      <c r="C2188">
        <v>2017</v>
      </c>
      <c r="D2188" t="s">
        <v>8</v>
      </c>
      <c r="E2188" t="s">
        <v>34</v>
      </c>
      <c r="F2188">
        <v>0</v>
      </c>
      <c r="G2188">
        <v>0</v>
      </c>
      <c r="H2188">
        <v>0</v>
      </c>
    </row>
    <row r="2189" spans="1:8">
      <c r="A2189" t="str">
        <f>row__2[[#This Row],[Company_Name]]&amp;" "&amp;row__2[[#This Row],[Year]]</f>
        <v>Lakefront Utilities Inc. 2018</v>
      </c>
      <c r="B2189" t="s">
        <v>491</v>
      </c>
      <c r="C2189">
        <v>2018</v>
      </c>
      <c r="D2189" t="s">
        <v>17</v>
      </c>
      <c r="E2189" t="s">
        <v>18</v>
      </c>
      <c r="F2189">
        <v>0</v>
      </c>
      <c r="G2189">
        <v>0</v>
      </c>
      <c r="H2189">
        <v>0</v>
      </c>
    </row>
    <row r="2190" spans="1:8">
      <c r="A2190" t="str">
        <f>row__2[[#This Row],[Company_Name]]&amp;" "&amp;row__2[[#This Row],[Year]]</f>
        <v>Lakefront Utilities Inc. 2018</v>
      </c>
      <c r="B2190" t="s">
        <v>491</v>
      </c>
      <c r="C2190">
        <v>2018</v>
      </c>
      <c r="D2190" t="s">
        <v>17</v>
      </c>
      <c r="E2190" t="s">
        <v>20</v>
      </c>
      <c r="F2190">
        <v>4256.01</v>
      </c>
      <c r="G2190">
        <v>44807.4</v>
      </c>
      <c r="H2190">
        <v>124.45</v>
      </c>
    </row>
    <row r="2191" spans="1:8">
      <c r="A2191" t="str">
        <f>row__2[[#This Row],[Company_Name]]&amp;" "&amp;row__2[[#This Row],[Year]]</f>
        <v>Lakefront Utilities Inc. 2018</v>
      </c>
      <c r="B2191" t="s">
        <v>491</v>
      </c>
      <c r="C2191">
        <v>2018</v>
      </c>
      <c r="D2191" t="s">
        <v>17</v>
      </c>
      <c r="E2191" t="s">
        <v>22</v>
      </c>
      <c r="F2191">
        <v>126743.08</v>
      </c>
      <c r="G2191">
        <v>1077264.33</v>
      </c>
      <c r="H2191">
        <v>2922.66</v>
      </c>
    </row>
    <row r="2192" spans="1:8">
      <c r="A2192" t="str">
        <f>row__2[[#This Row],[Company_Name]]&amp;" "&amp;row__2[[#This Row],[Year]]</f>
        <v>Lakefront Utilities Inc. 2018</v>
      </c>
      <c r="B2192" t="s">
        <v>491</v>
      </c>
      <c r="C2192">
        <v>2018</v>
      </c>
      <c r="D2192" t="s">
        <v>17</v>
      </c>
      <c r="E2192" t="s">
        <v>24</v>
      </c>
      <c r="F2192">
        <v>27886.33</v>
      </c>
      <c r="G2192">
        <v>616421.42000000004</v>
      </c>
      <c r="H2192">
        <v>0</v>
      </c>
    </row>
    <row r="2193" spans="1:8">
      <c r="A2193" t="str">
        <f>row__2[[#This Row],[Company_Name]]&amp;" "&amp;row__2[[#This Row],[Year]]</f>
        <v>Lakefront Utilities Inc. 2018</v>
      </c>
      <c r="B2193" t="s">
        <v>491</v>
      </c>
      <c r="C2193">
        <v>2018</v>
      </c>
      <c r="D2193" t="s">
        <v>8</v>
      </c>
      <c r="E2193" t="s">
        <v>26</v>
      </c>
      <c r="F2193">
        <v>615363.52</v>
      </c>
      <c r="G2193">
        <v>34695537.859999999</v>
      </c>
      <c r="H2193">
        <v>0</v>
      </c>
    </row>
    <row r="2194" spans="1:8">
      <c r="A2194" t="str">
        <f>row__2[[#This Row],[Company_Name]]&amp;" "&amp;row__2[[#This Row],[Year]]</f>
        <v>Lakefront Utilities Inc. 2018</v>
      </c>
      <c r="B2194" t="s">
        <v>491</v>
      </c>
      <c r="C2194">
        <v>2018</v>
      </c>
      <c r="D2194" t="s">
        <v>8</v>
      </c>
      <c r="E2194" t="s">
        <v>28</v>
      </c>
      <c r="F2194">
        <v>1189179.71</v>
      </c>
      <c r="G2194">
        <v>137489345.78999999</v>
      </c>
      <c r="H2194">
        <v>362071.64</v>
      </c>
    </row>
    <row r="2195" spans="1:8">
      <c r="A2195" t="str">
        <f>row__2[[#This Row],[Company_Name]]&amp;" "&amp;row__2[[#This Row],[Year]]</f>
        <v>Lakefront Utilities Inc. 2018</v>
      </c>
      <c r="B2195" t="s">
        <v>491</v>
      </c>
      <c r="C2195">
        <v>2018</v>
      </c>
      <c r="D2195" t="s">
        <v>8</v>
      </c>
      <c r="E2195" t="s">
        <v>30</v>
      </c>
      <c r="F2195">
        <v>0</v>
      </c>
      <c r="G2195">
        <v>0</v>
      </c>
      <c r="H2195">
        <v>0</v>
      </c>
    </row>
    <row r="2196" spans="1:8">
      <c r="A2196" t="str">
        <f>row__2[[#This Row],[Company_Name]]&amp;" "&amp;row__2[[#This Row],[Year]]</f>
        <v>Lakefront Utilities Inc. 2018</v>
      </c>
      <c r="B2196" t="s">
        <v>491</v>
      </c>
      <c r="C2196">
        <v>2018</v>
      </c>
      <c r="D2196" t="s">
        <v>8</v>
      </c>
      <c r="E2196" t="s">
        <v>32</v>
      </c>
      <c r="F2196">
        <v>2428111.23</v>
      </c>
      <c r="G2196">
        <v>75511832.900000006</v>
      </c>
      <c r="H2196">
        <v>0</v>
      </c>
    </row>
    <row r="2197" spans="1:8">
      <c r="A2197" t="str">
        <f>row__2[[#This Row],[Company_Name]]&amp;" "&amp;row__2[[#This Row],[Year]]</f>
        <v>Lakefront Utilities Inc. 2018</v>
      </c>
      <c r="B2197" t="s">
        <v>491</v>
      </c>
      <c r="C2197">
        <v>2018</v>
      </c>
      <c r="D2197" t="s">
        <v>8</v>
      </c>
      <c r="E2197" t="s">
        <v>34</v>
      </c>
      <c r="F2197">
        <v>0</v>
      </c>
      <c r="G2197">
        <v>0</v>
      </c>
      <c r="H2197">
        <v>0</v>
      </c>
    </row>
    <row r="2198" spans="1:8">
      <c r="A2198" t="str">
        <f>row__2[[#This Row],[Company_Name]]&amp;" "&amp;row__2[[#This Row],[Year]]</f>
        <v>Lakefront Utilities Inc. 2019</v>
      </c>
      <c r="B2198" t="s">
        <v>491</v>
      </c>
      <c r="C2198">
        <v>2019</v>
      </c>
      <c r="D2198" t="s">
        <v>17</v>
      </c>
      <c r="E2198" t="s">
        <v>18</v>
      </c>
      <c r="F2198">
        <v>0</v>
      </c>
      <c r="G2198">
        <v>0</v>
      </c>
      <c r="H2198">
        <v>0</v>
      </c>
    </row>
    <row r="2199" spans="1:8">
      <c r="A2199" t="str">
        <f>row__2[[#This Row],[Company_Name]]&amp;" "&amp;row__2[[#This Row],[Year]]</f>
        <v>Lakefront Utilities Inc. 2019</v>
      </c>
      <c r="B2199" t="s">
        <v>491</v>
      </c>
      <c r="C2199">
        <v>2019</v>
      </c>
      <c r="D2199" t="s">
        <v>17</v>
      </c>
      <c r="E2199" t="s">
        <v>20</v>
      </c>
      <c r="F2199">
        <v>4257.1400000000003</v>
      </c>
      <c r="G2199">
        <v>44414.76</v>
      </c>
      <c r="H2199">
        <v>123.37</v>
      </c>
    </row>
    <row r="2200" spans="1:8">
      <c r="A2200" t="str">
        <f>row__2[[#This Row],[Company_Name]]&amp;" "&amp;row__2[[#This Row],[Year]]</f>
        <v>Lakefront Utilities Inc. 2019</v>
      </c>
      <c r="B2200" t="s">
        <v>491</v>
      </c>
      <c r="C2200">
        <v>2019</v>
      </c>
      <c r="D2200" t="s">
        <v>17</v>
      </c>
      <c r="E2200" t="s">
        <v>22</v>
      </c>
      <c r="F2200">
        <v>67770.720000000001</v>
      </c>
      <c r="G2200">
        <v>1077264.33</v>
      </c>
      <c r="H2200">
        <v>2922.72</v>
      </c>
    </row>
    <row r="2201" spans="1:8">
      <c r="A2201" t="str">
        <f>row__2[[#This Row],[Company_Name]]&amp;" "&amp;row__2[[#This Row],[Year]]</f>
        <v>Lakefront Utilities Inc. 2019</v>
      </c>
      <c r="B2201" t="s">
        <v>491</v>
      </c>
      <c r="C2201">
        <v>2019</v>
      </c>
      <c r="D2201" t="s">
        <v>17</v>
      </c>
      <c r="E2201" t="s">
        <v>24</v>
      </c>
      <c r="F2201">
        <v>27939.55</v>
      </c>
      <c r="G2201">
        <v>613165.21</v>
      </c>
      <c r="H2201">
        <v>0</v>
      </c>
    </row>
    <row r="2202" spans="1:8">
      <c r="A2202" t="str">
        <f>row__2[[#This Row],[Company_Name]]&amp;" "&amp;row__2[[#This Row],[Year]]</f>
        <v>Lakefront Utilities Inc. 2019</v>
      </c>
      <c r="B2202" t="s">
        <v>491</v>
      </c>
      <c r="C2202">
        <v>2019</v>
      </c>
      <c r="D2202" t="s">
        <v>8</v>
      </c>
      <c r="E2202" t="s">
        <v>26</v>
      </c>
      <c r="F2202">
        <v>617926.9</v>
      </c>
      <c r="G2202">
        <v>34815930.289999999</v>
      </c>
      <c r="H2202">
        <v>0</v>
      </c>
    </row>
    <row r="2203" spans="1:8">
      <c r="A2203" t="str">
        <f>row__2[[#This Row],[Company_Name]]&amp;" "&amp;row__2[[#This Row],[Year]]</f>
        <v>Lakefront Utilities Inc. 2019</v>
      </c>
      <c r="B2203" t="s">
        <v>491</v>
      </c>
      <c r="C2203">
        <v>2019</v>
      </c>
      <c r="D2203" t="s">
        <v>8</v>
      </c>
      <c r="E2203" t="s">
        <v>28</v>
      </c>
      <c r="F2203">
        <v>1130171.93</v>
      </c>
      <c r="G2203">
        <v>135696196.63</v>
      </c>
      <c r="H2203">
        <v>338984.03</v>
      </c>
    </row>
    <row r="2204" spans="1:8">
      <c r="A2204" t="str">
        <f>row__2[[#This Row],[Company_Name]]&amp;" "&amp;row__2[[#This Row],[Year]]</f>
        <v>Lakefront Utilities Inc. 2019</v>
      </c>
      <c r="B2204" t="s">
        <v>491</v>
      </c>
      <c r="C2204">
        <v>2019</v>
      </c>
      <c r="D2204" t="s">
        <v>8</v>
      </c>
      <c r="E2204" t="s">
        <v>30</v>
      </c>
      <c r="F2204">
        <v>0</v>
      </c>
      <c r="G2204">
        <v>0</v>
      </c>
      <c r="H2204">
        <v>0</v>
      </c>
    </row>
    <row r="2205" spans="1:8">
      <c r="A2205" t="str">
        <f>row__2[[#This Row],[Company_Name]]&amp;" "&amp;row__2[[#This Row],[Year]]</f>
        <v>Lakefront Utilities Inc. 2019</v>
      </c>
      <c r="B2205" t="s">
        <v>491</v>
      </c>
      <c r="C2205">
        <v>2019</v>
      </c>
      <c r="D2205" t="s">
        <v>8</v>
      </c>
      <c r="E2205" t="s">
        <v>32</v>
      </c>
      <c r="F2205">
        <v>2519014.2999999998</v>
      </c>
      <c r="G2205">
        <v>74788046.590000004</v>
      </c>
      <c r="H2205">
        <v>0</v>
      </c>
    </row>
    <row r="2206" spans="1:8">
      <c r="A2206" t="str">
        <f>row__2[[#This Row],[Company_Name]]&amp;" "&amp;row__2[[#This Row],[Year]]</f>
        <v>Lakefront Utilities Inc. 2019</v>
      </c>
      <c r="B2206" t="s">
        <v>491</v>
      </c>
      <c r="C2206">
        <v>2019</v>
      </c>
      <c r="D2206" t="s">
        <v>8</v>
      </c>
      <c r="E2206" t="s">
        <v>34</v>
      </c>
      <c r="F2206">
        <v>0</v>
      </c>
      <c r="G2206">
        <v>0</v>
      </c>
      <c r="H2206">
        <v>0</v>
      </c>
    </row>
    <row r="2207" spans="1:8">
      <c r="A2207" t="str">
        <f>row__2[[#This Row],[Company_Name]]&amp;" "&amp;row__2[[#This Row],[Year]]</f>
        <v>Lakefront Utilities Inc. 2020</v>
      </c>
      <c r="B2207" t="s">
        <v>491</v>
      </c>
      <c r="C2207">
        <v>2020</v>
      </c>
      <c r="D2207" t="s">
        <v>17</v>
      </c>
      <c r="E2207" t="s">
        <v>18</v>
      </c>
      <c r="F2207">
        <v>0</v>
      </c>
      <c r="G2207">
        <v>0</v>
      </c>
      <c r="H2207">
        <v>0</v>
      </c>
    </row>
    <row r="2208" spans="1:8">
      <c r="A2208" t="str">
        <f>row__2[[#This Row],[Company_Name]]&amp;" "&amp;row__2[[#This Row],[Year]]</f>
        <v>Lakefront Utilities Inc. 2020</v>
      </c>
      <c r="B2208" t="s">
        <v>491</v>
      </c>
      <c r="C2208">
        <v>2020</v>
      </c>
      <c r="D2208" t="s">
        <v>17</v>
      </c>
      <c r="E2208" t="s">
        <v>20</v>
      </c>
      <c r="F2208">
        <v>4301.8100000000004</v>
      </c>
      <c r="G2208">
        <v>44633.99</v>
      </c>
      <c r="H2208">
        <v>123.38</v>
      </c>
    </row>
    <row r="2209" spans="1:8">
      <c r="A2209" t="str">
        <f>row__2[[#This Row],[Company_Name]]&amp;" "&amp;row__2[[#This Row],[Year]]</f>
        <v>Lakefront Utilities Inc. 2020</v>
      </c>
      <c r="B2209" t="s">
        <v>491</v>
      </c>
      <c r="C2209">
        <v>2020</v>
      </c>
      <c r="D2209" t="s">
        <v>17</v>
      </c>
      <c r="E2209" t="s">
        <v>22</v>
      </c>
      <c r="F2209">
        <v>68481.919999999998</v>
      </c>
      <c r="G2209">
        <v>1080613.28</v>
      </c>
      <c r="H2209">
        <v>2922.72</v>
      </c>
    </row>
    <row r="2210" spans="1:8">
      <c r="A2210" t="str">
        <f>row__2[[#This Row],[Company_Name]]&amp;" "&amp;row__2[[#This Row],[Year]]</f>
        <v>Lakefront Utilities Inc. 2020</v>
      </c>
      <c r="B2210" t="s">
        <v>491</v>
      </c>
      <c r="C2210">
        <v>2020</v>
      </c>
      <c r="D2210" t="s">
        <v>17</v>
      </c>
      <c r="E2210" t="s">
        <v>24</v>
      </c>
      <c r="F2210">
        <v>28232.75</v>
      </c>
      <c r="G2210">
        <v>610854.97</v>
      </c>
      <c r="H2210">
        <v>0</v>
      </c>
    </row>
    <row r="2211" spans="1:8">
      <c r="A2211" t="str">
        <f>row__2[[#This Row],[Company_Name]]&amp;" "&amp;row__2[[#This Row],[Year]]</f>
        <v>Lakefront Utilities Inc. 2020</v>
      </c>
      <c r="B2211" t="s">
        <v>491</v>
      </c>
      <c r="C2211">
        <v>2020</v>
      </c>
      <c r="D2211" t="s">
        <v>8</v>
      </c>
      <c r="E2211" t="s">
        <v>26</v>
      </c>
      <c r="F2211">
        <v>624411.57999999996</v>
      </c>
      <c r="G2211">
        <v>31531081.32</v>
      </c>
      <c r="H2211">
        <v>0</v>
      </c>
    </row>
    <row r="2212" spans="1:8">
      <c r="A2212" t="str">
        <f>row__2[[#This Row],[Company_Name]]&amp;" "&amp;row__2[[#This Row],[Year]]</f>
        <v>Lakefront Utilities Inc. 2020</v>
      </c>
      <c r="B2212" t="s">
        <v>491</v>
      </c>
      <c r="C2212">
        <v>2020</v>
      </c>
      <c r="D2212" t="s">
        <v>8</v>
      </c>
      <c r="E2212" t="s">
        <v>28</v>
      </c>
      <c r="F2212">
        <v>1142032.23</v>
      </c>
      <c r="G2212">
        <v>128354792.87</v>
      </c>
      <c r="H2212">
        <v>328319.24</v>
      </c>
    </row>
    <row r="2213" spans="1:8">
      <c r="A2213" t="str">
        <f>row__2[[#This Row],[Company_Name]]&amp;" "&amp;row__2[[#This Row],[Year]]</f>
        <v>Lakefront Utilities Inc. 2020</v>
      </c>
      <c r="B2213" t="s">
        <v>491</v>
      </c>
      <c r="C2213">
        <v>2020</v>
      </c>
      <c r="D2213" t="s">
        <v>8</v>
      </c>
      <c r="E2213" t="s">
        <v>30</v>
      </c>
      <c r="F2213">
        <v>0</v>
      </c>
      <c r="G2213">
        <v>0</v>
      </c>
      <c r="H2213">
        <v>0</v>
      </c>
    </row>
    <row r="2214" spans="1:8">
      <c r="A2214" t="str">
        <f>row__2[[#This Row],[Company_Name]]&amp;" "&amp;row__2[[#This Row],[Year]]</f>
        <v>Lakefront Utilities Inc. 2020</v>
      </c>
      <c r="B2214" t="s">
        <v>491</v>
      </c>
      <c r="C2214">
        <v>2020</v>
      </c>
      <c r="D2214" t="s">
        <v>8</v>
      </c>
      <c r="E2214" t="s">
        <v>32</v>
      </c>
      <c r="F2214">
        <v>2545449.46</v>
      </c>
      <c r="G2214">
        <v>78552762.959999993</v>
      </c>
      <c r="H2214">
        <v>0</v>
      </c>
    </row>
    <row r="2215" spans="1:8">
      <c r="A2215" t="str">
        <f>row__2[[#This Row],[Company_Name]]&amp;" "&amp;row__2[[#This Row],[Year]]</f>
        <v>Lakefront Utilities Inc. 2020</v>
      </c>
      <c r="B2215" t="s">
        <v>491</v>
      </c>
      <c r="C2215">
        <v>2020</v>
      </c>
      <c r="D2215" t="s">
        <v>8</v>
      </c>
      <c r="E2215" t="s">
        <v>34</v>
      </c>
      <c r="F2215">
        <v>0</v>
      </c>
      <c r="G2215">
        <v>0</v>
      </c>
      <c r="H2215">
        <v>0</v>
      </c>
    </row>
    <row r="2216" spans="1:8">
      <c r="A2216" t="str">
        <f>row__2[[#This Row],[Company_Name]]&amp;" "&amp;row__2[[#This Row],[Year]]</f>
        <v>Lakefront Utilities Inc. 2021</v>
      </c>
      <c r="B2216" t="s">
        <v>491</v>
      </c>
      <c r="C2216">
        <v>2021</v>
      </c>
      <c r="D2216" t="s">
        <v>17</v>
      </c>
      <c r="E2216" t="s">
        <v>18</v>
      </c>
      <c r="F2216">
        <v>0</v>
      </c>
      <c r="G2216">
        <v>0</v>
      </c>
      <c r="H2216">
        <v>0</v>
      </c>
    </row>
    <row r="2217" spans="1:8">
      <c r="A2217" t="str">
        <f>row__2[[#This Row],[Company_Name]]&amp;" "&amp;row__2[[#This Row],[Year]]</f>
        <v>Lakefront Utilities Inc. 2021</v>
      </c>
      <c r="B2217" t="s">
        <v>491</v>
      </c>
      <c r="C2217">
        <v>2021</v>
      </c>
      <c r="D2217" t="s">
        <v>17</v>
      </c>
      <c r="E2217" t="s">
        <v>20</v>
      </c>
      <c r="F2217">
        <v>4027.76</v>
      </c>
      <c r="G2217">
        <v>43703.35</v>
      </c>
      <c r="H2217">
        <v>121.4</v>
      </c>
    </row>
    <row r="2218" spans="1:8">
      <c r="A2218" t="str">
        <f>row__2[[#This Row],[Company_Name]]&amp;" "&amp;row__2[[#This Row],[Year]]</f>
        <v>Lakefront Utilities Inc. 2021</v>
      </c>
      <c r="B2218" t="s">
        <v>491</v>
      </c>
      <c r="C2218">
        <v>2021</v>
      </c>
      <c r="D2218" t="s">
        <v>17</v>
      </c>
      <c r="E2218" t="s">
        <v>22</v>
      </c>
      <c r="F2218">
        <v>70114.83</v>
      </c>
      <c r="G2218">
        <v>1077951.96</v>
      </c>
      <c r="H2218">
        <v>2923.53</v>
      </c>
    </row>
    <row r="2219" spans="1:8">
      <c r="A2219" t="str">
        <f>row__2[[#This Row],[Company_Name]]&amp;" "&amp;row__2[[#This Row],[Year]]</f>
        <v>Lakefront Utilities Inc. 2021</v>
      </c>
      <c r="B2219" t="s">
        <v>491</v>
      </c>
      <c r="C2219">
        <v>2021</v>
      </c>
      <c r="D2219" t="s">
        <v>17</v>
      </c>
      <c r="E2219" t="s">
        <v>24</v>
      </c>
      <c r="F2219">
        <v>29261</v>
      </c>
      <c r="G2219">
        <v>619570.36</v>
      </c>
      <c r="H2219">
        <v>0</v>
      </c>
    </row>
    <row r="2220" spans="1:8">
      <c r="A2220" t="str">
        <f>row__2[[#This Row],[Company_Name]]&amp;" "&amp;row__2[[#This Row],[Year]]</f>
        <v>Lakefront Utilities Inc. 2021</v>
      </c>
      <c r="B2220" t="s">
        <v>491</v>
      </c>
      <c r="C2220">
        <v>2021</v>
      </c>
      <c r="D2220" t="s">
        <v>8</v>
      </c>
      <c r="E2220" t="s">
        <v>26</v>
      </c>
      <c r="F2220">
        <v>646578.22</v>
      </c>
      <c r="G2220">
        <v>33171006.100000001</v>
      </c>
      <c r="H2220">
        <v>0</v>
      </c>
    </row>
    <row r="2221" spans="1:8">
      <c r="A2221" t="str">
        <f>row__2[[#This Row],[Company_Name]]&amp;" "&amp;row__2[[#This Row],[Year]]</f>
        <v>Lakefront Utilities Inc. 2021</v>
      </c>
      <c r="B2221" t="s">
        <v>491</v>
      </c>
      <c r="C2221">
        <v>2021</v>
      </c>
      <c r="D2221" t="s">
        <v>8</v>
      </c>
      <c r="E2221" t="s">
        <v>28</v>
      </c>
      <c r="F2221">
        <v>1145404.45</v>
      </c>
      <c r="G2221">
        <v>128319292.45999999</v>
      </c>
      <c r="H2221">
        <v>319235.21000000002</v>
      </c>
    </row>
    <row r="2222" spans="1:8">
      <c r="A2222" t="str">
        <f>row__2[[#This Row],[Company_Name]]&amp;" "&amp;row__2[[#This Row],[Year]]</f>
        <v>Lakefront Utilities Inc. 2021</v>
      </c>
      <c r="B2222" t="s">
        <v>491</v>
      </c>
      <c r="C2222">
        <v>2021</v>
      </c>
      <c r="D2222" t="s">
        <v>8</v>
      </c>
      <c r="E2222" t="s">
        <v>30</v>
      </c>
      <c r="F2222">
        <v>0</v>
      </c>
      <c r="G2222">
        <v>0</v>
      </c>
      <c r="H2222">
        <v>0</v>
      </c>
    </row>
    <row r="2223" spans="1:8">
      <c r="A2223" t="str">
        <f>row__2[[#This Row],[Company_Name]]&amp;" "&amp;row__2[[#This Row],[Year]]</f>
        <v>Lakefront Utilities Inc. 2021</v>
      </c>
      <c r="B2223" t="s">
        <v>491</v>
      </c>
      <c r="C2223">
        <v>2021</v>
      </c>
      <c r="D2223" t="s">
        <v>8</v>
      </c>
      <c r="E2223" t="s">
        <v>32</v>
      </c>
      <c r="F2223">
        <v>2665929.04</v>
      </c>
      <c r="G2223">
        <v>78651597.459999993</v>
      </c>
      <c r="H2223">
        <v>0</v>
      </c>
    </row>
    <row r="2224" spans="1:8">
      <c r="A2224" t="str">
        <f>row__2[[#This Row],[Company_Name]]&amp;" "&amp;row__2[[#This Row],[Year]]</f>
        <v>Lakefront Utilities Inc. 2021</v>
      </c>
      <c r="B2224" t="s">
        <v>491</v>
      </c>
      <c r="C2224">
        <v>2021</v>
      </c>
      <c r="D2224" t="s">
        <v>8</v>
      </c>
      <c r="E2224" t="s">
        <v>34</v>
      </c>
      <c r="F2224">
        <v>0</v>
      </c>
      <c r="G2224">
        <v>0</v>
      </c>
      <c r="H2224">
        <v>0</v>
      </c>
    </row>
    <row r="2225" spans="1:8">
      <c r="A2225" t="str">
        <f>row__2[[#This Row],[Company_Name]]&amp;" "&amp;row__2[[#This Row],[Year]]</f>
        <v>Lakefront Utilities Inc. 2022</v>
      </c>
      <c r="B2225" t="s">
        <v>491</v>
      </c>
      <c r="C2225">
        <v>2022</v>
      </c>
      <c r="D2225" t="s">
        <v>17</v>
      </c>
      <c r="E2225" t="s">
        <v>18</v>
      </c>
      <c r="F2225">
        <v>0</v>
      </c>
      <c r="G2225">
        <v>0</v>
      </c>
      <c r="H2225">
        <v>0</v>
      </c>
    </row>
    <row r="2226" spans="1:8">
      <c r="A2226" t="str">
        <f>row__2[[#This Row],[Company_Name]]&amp;" "&amp;row__2[[#This Row],[Year]]</f>
        <v>Lakefront Utilities Inc. 2022</v>
      </c>
      <c r="B2226" t="s">
        <v>491</v>
      </c>
      <c r="C2226">
        <v>2022</v>
      </c>
      <c r="D2226" t="s">
        <v>17</v>
      </c>
      <c r="E2226" t="s">
        <v>20</v>
      </c>
      <c r="F2226">
        <v>4899.63</v>
      </c>
      <c r="G2226">
        <v>43746.95</v>
      </c>
      <c r="H2226">
        <v>121.51</v>
      </c>
    </row>
    <row r="2227" spans="1:8">
      <c r="A2227" t="str">
        <f>row__2[[#This Row],[Company_Name]]&amp;" "&amp;row__2[[#This Row],[Year]]</f>
        <v>Lakefront Utilities Inc. 2022</v>
      </c>
      <c r="B2227" t="s">
        <v>491</v>
      </c>
      <c r="C2227">
        <v>2022</v>
      </c>
      <c r="D2227" t="s">
        <v>17</v>
      </c>
      <c r="E2227" t="s">
        <v>22</v>
      </c>
      <c r="F2227">
        <v>82987.37</v>
      </c>
      <c r="G2227">
        <v>1081156.25</v>
      </c>
      <c r="H2227">
        <v>2932.44</v>
      </c>
    </row>
    <row r="2228" spans="1:8">
      <c r="A2228" t="str">
        <f>row__2[[#This Row],[Company_Name]]&amp;" "&amp;row__2[[#This Row],[Year]]</f>
        <v>Lakefront Utilities Inc. 2022</v>
      </c>
      <c r="B2228" t="s">
        <v>491</v>
      </c>
      <c r="C2228">
        <v>2022</v>
      </c>
      <c r="D2228" t="s">
        <v>17</v>
      </c>
      <c r="E2228" t="s">
        <v>24</v>
      </c>
      <c r="F2228">
        <v>19277.599999999999</v>
      </c>
      <c r="G2228">
        <v>621059.83999999997</v>
      </c>
      <c r="H2228">
        <v>0</v>
      </c>
    </row>
    <row r="2229" spans="1:8">
      <c r="A2229" t="str">
        <f>row__2[[#This Row],[Company_Name]]&amp;" "&amp;row__2[[#This Row],[Year]]</f>
        <v>Lakefront Utilities Inc. 2022</v>
      </c>
      <c r="B2229" t="s">
        <v>491</v>
      </c>
      <c r="C2229">
        <v>2022</v>
      </c>
      <c r="D2229" t="s">
        <v>8</v>
      </c>
      <c r="E2229" t="s">
        <v>26</v>
      </c>
      <c r="F2229">
        <v>670916.02</v>
      </c>
      <c r="G2229">
        <v>34760662.890000001</v>
      </c>
      <c r="H2229">
        <v>0</v>
      </c>
    </row>
    <row r="2230" spans="1:8">
      <c r="A2230" t="str">
        <f>row__2[[#This Row],[Company_Name]]&amp;" "&amp;row__2[[#This Row],[Year]]</f>
        <v>Lakefront Utilities Inc. 2022</v>
      </c>
      <c r="B2230" t="s">
        <v>491</v>
      </c>
      <c r="C2230">
        <v>2022</v>
      </c>
      <c r="D2230" t="s">
        <v>8</v>
      </c>
      <c r="E2230" t="s">
        <v>28</v>
      </c>
      <c r="F2230">
        <v>1164960.3400000001</v>
      </c>
      <c r="G2230">
        <v>131312130.22</v>
      </c>
      <c r="H2230">
        <v>320886.53000000003</v>
      </c>
    </row>
    <row r="2231" spans="1:8">
      <c r="A2231" t="str">
        <f>row__2[[#This Row],[Company_Name]]&amp;" "&amp;row__2[[#This Row],[Year]]</f>
        <v>Lakefront Utilities Inc. 2022</v>
      </c>
      <c r="B2231" t="s">
        <v>491</v>
      </c>
      <c r="C2231">
        <v>2022</v>
      </c>
      <c r="D2231" t="s">
        <v>8</v>
      </c>
      <c r="E2231" t="s">
        <v>30</v>
      </c>
      <c r="F2231">
        <v>0</v>
      </c>
      <c r="G2231">
        <v>0</v>
      </c>
      <c r="H2231">
        <v>0</v>
      </c>
    </row>
    <row r="2232" spans="1:8">
      <c r="A2232" t="str">
        <f>row__2[[#This Row],[Company_Name]]&amp;" "&amp;row__2[[#This Row],[Year]]</f>
        <v>Lakefront Utilities Inc. 2022</v>
      </c>
      <c r="B2232" t="s">
        <v>491</v>
      </c>
      <c r="C2232">
        <v>2022</v>
      </c>
      <c r="D2232" t="s">
        <v>8</v>
      </c>
      <c r="E2232" t="s">
        <v>32</v>
      </c>
      <c r="F2232">
        <v>2808116.85</v>
      </c>
      <c r="G2232">
        <v>78678458.450000003</v>
      </c>
      <c r="H2232">
        <v>0</v>
      </c>
    </row>
    <row r="2233" spans="1:8">
      <c r="A2233" t="str">
        <f>row__2[[#This Row],[Company_Name]]&amp;" "&amp;row__2[[#This Row],[Year]]</f>
        <v>Lakefront Utilities Inc. 2022</v>
      </c>
      <c r="B2233" t="s">
        <v>491</v>
      </c>
      <c r="C2233">
        <v>2022</v>
      </c>
      <c r="D2233" t="s">
        <v>8</v>
      </c>
      <c r="E2233" t="s">
        <v>34</v>
      </c>
      <c r="F2233">
        <v>0</v>
      </c>
      <c r="G2233">
        <v>0</v>
      </c>
      <c r="H2233">
        <v>0</v>
      </c>
    </row>
    <row r="2234" spans="1:8">
      <c r="A2234" t="str">
        <f>row__2[[#This Row],[Company_Name]]&amp;" "&amp;row__2[[#This Row],[Year]]</f>
        <v>Lakeland Power Distribution Ltd. 2015</v>
      </c>
      <c r="B2234" t="s">
        <v>492</v>
      </c>
      <c r="C2234">
        <v>2015</v>
      </c>
      <c r="D2234" t="s">
        <v>17</v>
      </c>
      <c r="E2234" t="s">
        <v>18</v>
      </c>
      <c r="F2234">
        <v>0</v>
      </c>
      <c r="G2234">
        <v>0</v>
      </c>
      <c r="H2234">
        <v>0</v>
      </c>
    </row>
    <row r="2235" spans="1:8">
      <c r="A2235" t="str">
        <f>row__2[[#This Row],[Company_Name]]&amp;" "&amp;row__2[[#This Row],[Year]]</f>
        <v>Lakeland Power Distribution Ltd. 2015</v>
      </c>
      <c r="B2235" t="s">
        <v>492</v>
      </c>
      <c r="C2235">
        <v>2015</v>
      </c>
      <c r="D2235" t="s">
        <v>17</v>
      </c>
      <c r="E2235" t="s">
        <v>20</v>
      </c>
      <c r="F2235">
        <v>6066.41</v>
      </c>
      <c r="G2235">
        <v>47116.37</v>
      </c>
      <c r="H2235">
        <v>132</v>
      </c>
    </row>
    <row r="2236" spans="1:8">
      <c r="A2236" t="str">
        <f>row__2[[#This Row],[Company_Name]]&amp;" "&amp;row__2[[#This Row],[Year]]</f>
        <v>Lakeland Power Distribution Ltd. 2015</v>
      </c>
      <c r="B2236" t="s">
        <v>492</v>
      </c>
      <c r="C2236">
        <v>2015</v>
      </c>
      <c r="D2236" t="s">
        <v>17</v>
      </c>
      <c r="E2236" t="s">
        <v>22</v>
      </c>
      <c r="F2236">
        <v>267094.71999999997</v>
      </c>
      <c r="G2236">
        <v>2082994.72</v>
      </c>
      <c r="H2236">
        <v>5933</v>
      </c>
    </row>
    <row r="2237" spans="1:8">
      <c r="A2237" t="str">
        <f>row__2[[#This Row],[Company_Name]]&amp;" "&amp;row__2[[#This Row],[Year]]</f>
        <v>Lakeland Power Distribution Ltd. 2015</v>
      </c>
      <c r="B2237" t="s">
        <v>492</v>
      </c>
      <c r="C2237">
        <v>2015</v>
      </c>
      <c r="D2237" t="s">
        <v>17</v>
      </c>
      <c r="E2237" t="s">
        <v>24</v>
      </c>
      <c r="F2237">
        <v>18377.990000000002</v>
      </c>
      <c r="G2237">
        <v>173555.58</v>
      </c>
      <c r="H2237">
        <v>0</v>
      </c>
    </row>
    <row r="2238" spans="1:8">
      <c r="A2238" t="str">
        <f>row__2[[#This Row],[Company_Name]]&amp;" "&amp;row__2[[#This Row],[Year]]</f>
        <v>Lakeland Power Distribution Ltd. 2015</v>
      </c>
      <c r="B2238" t="s">
        <v>492</v>
      </c>
      <c r="C2238">
        <v>2015</v>
      </c>
      <c r="D2238" t="s">
        <v>8</v>
      </c>
      <c r="E2238" t="s">
        <v>26</v>
      </c>
      <c r="F2238">
        <v>1728865.87</v>
      </c>
      <c r="G2238">
        <v>58576548.229999997</v>
      </c>
      <c r="H2238">
        <v>0</v>
      </c>
    </row>
    <row r="2239" spans="1:8">
      <c r="A2239" t="str">
        <f>row__2[[#This Row],[Company_Name]]&amp;" "&amp;row__2[[#This Row],[Year]]</f>
        <v>Lakeland Power Distribution Ltd. 2015</v>
      </c>
      <c r="B2239" t="s">
        <v>492</v>
      </c>
      <c r="C2239">
        <v>2015</v>
      </c>
      <c r="D2239" t="s">
        <v>8</v>
      </c>
      <c r="E2239" t="s">
        <v>28</v>
      </c>
      <c r="F2239">
        <v>1312690.19</v>
      </c>
      <c r="G2239">
        <v>119828583.58</v>
      </c>
      <c r="H2239">
        <v>288082</v>
      </c>
    </row>
    <row r="2240" spans="1:8">
      <c r="A2240" t="str">
        <f>row__2[[#This Row],[Company_Name]]&amp;" "&amp;row__2[[#This Row],[Year]]</f>
        <v>Lakeland Power Distribution Ltd. 2015</v>
      </c>
      <c r="B2240" t="s">
        <v>492</v>
      </c>
      <c r="C2240">
        <v>2015</v>
      </c>
      <c r="D2240" t="s">
        <v>8</v>
      </c>
      <c r="E2240" t="s">
        <v>30</v>
      </c>
      <c r="F2240">
        <v>0</v>
      </c>
      <c r="G2240">
        <v>0</v>
      </c>
      <c r="H2240">
        <v>0</v>
      </c>
    </row>
    <row r="2241" spans="1:8">
      <c r="A2241" t="str">
        <f>row__2[[#This Row],[Company_Name]]&amp;" "&amp;row__2[[#This Row],[Year]]</f>
        <v>Lakeland Power Distribution Ltd. 2015</v>
      </c>
      <c r="B2241" t="s">
        <v>492</v>
      </c>
      <c r="C2241">
        <v>2015</v>
      </c>
      <c r="D2241" t="s">
        <v>8</v>
      </c>
      <c r="E2241" t="s">
        <v>32</v>
      </c>
      <c r="F2241">
        <v>4631252.91</v>
      </c>
      <c r="G2241">
        <v>108309115.38</v>
      </c>
      <c r="H2241">
        <v>0</v>
      </c>
    </row>
    <row r="2242" spans="1:8">
      <c r="A2242" t="str">
        <f>row__2[[#This Row],[Company_Name]]&amp;" "&amp;row__2[[#This Row],[Year]]</f>
        <v>Lakeland Power Distribution Ltd. 2015</v>
      </c>
      <c r="B2242" t="s">
        <v>492</v>
      </c>
      <c r="C2242">
        <v>2015</v>
      </c>
      <c r="D2242" t="s">
        <v>8</v>
      </c>
      <c r="E2242" t="s">
        <v>34</v>
      </c>
      <c r="F2242">
        <v>0</v>
      </c>
      <c r="G2242">
        <v>0</v>
      </c>
      <c r="H2242">
        <v>0</v>
      </c>
    </row>
    <row r="2243" spans="1:8">
      <c r="A2243" t="str">
        <f>row__2[[#This Row],[Company_Name]]&amp;" "&amp;row__2[[#This Row],[Year]]</f>
        <v>Lakeland Power Distribution Ltd. 2016</v>
      </c>
      <c r="B2243" t="s">
        <v>492</v>
      </c>
      <c r="C2243">
        <v>2016</v>
      </c>
      <c r="D2243" t="s">
        <v>17</v>
      </c>
      <c r="E2243" t="s">
        <v>18</v>
      </c>
      <c r="F2243">
        <v>0</v>
      </c>
      <c r="G2243">
        <v>0</v>
      </c>
      <c r="H2243">
        <v>0</v>
      </c>
    </row>
    <row r="2244" spans="1:8">
      <c r="A2244" t="str">
        <f>row__2[[#This Row],[Company_Name]]&amp;" "&amp;row__2[[#This Row],[Year]]</f>
        <v>Lakeland Power Distribution Ltd. 2016</v>
      </c>
      <c r="B2244" t="s">
        <v>492</v>
      </c>
      <c r="C2244">
        <v>2016</v>
      </c>
      <c r="D2244" t="s">
        <v>17</v>
      </c>
      <c r="E2244" t="s">
        <v>20</v>
      </c>
      <c r="F2244">
        <v>6780.59</v>
      </c>
      <c r="G2244">
        <v>48746.1</v>
      </c>
      <c r="H2244">
        <v>136.88</v>
      </c>
    </row>
    <row r="2245" spans="1:8">
      <c r="A2245" t="str">
        <f>row__2[[#This Row],[Company_Name]]&amp;" "&amp;row__2[[#This Row],[Year]]</f>
        <v>Lakeland Power Distribution Ltd. 2016</v>
      </c>
      <c r="B2245" t="s">
        <v>492</v>
      </c>
      <c r="C2245">
        <v>2016</v>
      </c>
      <c r="D2245" t="s">
        <v>17</v>
      </c>
      <c r="E2245" t="s">
        <v>22</v>
      </c>
      <c r="F2245">
        <v>204295.08</v>
      </c>
      <c r="G2245">
        <v>1080544.51</v>
      </c>
      <c r="H2245">
        <v>3068.79</v>
      </c>
    </row>
    <row r="2246" spans="1:8">
      <c r="A2246" t="str">
        <f>row__2[[#This Row],[Company_Name]]&amp;" "&amp;row__2[[#This Row],[Year]]</f>
        <v>Lakeland Power Distribution Ltd. 2016</v>
      </c>
      <c r="B2246" t="s">
        <v>492</v>
      </c>
      <c r="C2246">
        <v>2016</v>
      </c>
      <c r="D2246" t="s">
        <v>17</v>
      </c>
      <c r="E2246" t="s">
        <v>24</v>
      </c>
      <c r="F2246">
        <v>18533.48</v>
      </c>
      <c r="G2246">
        <v>166068</v>
      </c>
      <c r="H2246">
        <v>0</v>
      </c>
    </row>
    <row r="2247" spans="1:8">
      <c r="A2247" t="str">
        <f>row__2[[#This Row],[Company_Name]]&amp;" "&amp;row__2[[#This Row],[Year]]</f>
        <v>Lakeland Power Distribution Ltd. 2016</v>
      </c>
      <c r="B2247" t="s">
        <v>492</v>
      </c>
      <c r="C2247">
        <v>2016</v>
      </c>
      <c r="D2247" t="s">
        <v>8</v>
      </c>
      <c r="E2247" t="s">
        <v>26</v>
      </c>
      <c r="F2247">
        <v>1746904.51</v>
      </c>
      <c r="G2247">
        <v>58168178.130000003</v>
      </c>
      <c r="H2247">
        <v>0</v>
      </c>
    </row>
    <row r="2248" spans="1:8">
      <c r="A2248" t="str">
        <f>row__2[[#This Row],[Company_Name]]&amp;" "&amp;row__2[[#This Row],[Year]]</f>
        <v>Lakeland Power Distribution Ltd. 2016</v>
      </c>
      <c r="B2248" t="s">
        <v>492</v>
      </c>
      <c r="C2248">
        <v>2016</v>
      </c>
      <c r="D2248" t="s">
        <v>8</v>
      </c>
      <c r="E2248" t="s">
        <v>28</v>
      </c>
      <c r="F2248">
        <v>1306488.6399999999</v>
      </c>
      <c r="G2248">
        <v>116625513.09999999</v>
      </c>
      <c r="H2248">
        <v>283797.05</v>
      </c>
    </row>
    <row r="2249" spans="1:8">
      <c r="A2249" t="str">
        <f>row__2[[#This Row],[Company_Name]]&amp;" "&amp;row__2[[#This Row],[Year]]</f>
        <v>Lakeland Power Distribution Ltd. 2016</v>
      </c>
      <c r="B2249" t="s">
        <v>492</v>
      </c>
      <c r="C2249">
        <v>2016</v>
      </c>
      <c r="D2249" t="s">
        <v>8</v>
      </c>
      <c r="E2249" t="s">
        <v>30</v>
      </c>
      <c r="F2249">
        <v>0</v>
      </c>
      <c r="G2249">
        <v>0</v>
      </c>
      <c r="H2249">
        <v>0</v>
      </c>
    </row>
    <row r="2250" spans="1:8">
      <c r="A2250" t="str">
        <f>row__2[[#This Row],[Company_Name]]&amp;" "&amp;row__2[[#This Row],[Year]]</f>
        <v>Lakeland Power Distribution Ltd. 2016</v>
      </c>
      <c r="B2250" t="s">
        <v>492</v>
      </c>
      <c r="C2250">
        <v>2016</v>
      </c>
      <c r="D2250" t="s">
        <v>8</v>
      </c>
      <c r="E2250" t="s">
        <v>32</v>
      </c>
      <c r="F2250">
        <v>4703088.33</v>
      </c>
      <c r="G2250">
        <v>104359022.81999999</v>
      </c>
      <c r="H2250">
        <v>0</v>
      </c>
    </row>
    <row r="2251" spans="1:8">
      <c r="A2251" t="str">
        <f>row__2[[#This Row],[Company_Name]]&amp;" "&amp;row__2[[#This Row],[Year]]</f>
        <v>Lakeland Power Distribution Ltd. 2016</v>
      </c>
      <c r="B2251" t="s">
        <v>492</v>
      </c>
      <c r="C2251">
        <v>2016</v>
      </c>
      <c r="D2251" t="s">
        <v>8</v>
      </c>
      <c r="E2251" t="s">
        <v>34</v>
      </c>
      <c r="F2251">
        <v>0</v>
      </c>
      <c r="G2251">
        <v>0</v>
      </c>
      <c r="H2251">
        <v>0</v>
      </c>
    </row>
    <row r="2252" spans="1:8">
      <c r="A2252" t="str">
        <f>row__2[[#This Row],[Company_Name]]&amp;" "&amp;row__2[[#This Row],[Year]]</f>
        <v>Lakeland Power Distribution Ltd. 2017</v>
      </c>
      <c r="B2252" t="s">
        <v>492</v>
      </c>
      <c r="C2252">
        <v>2017</v>
      </c>
      <c r="D2252" t="s">
        <v>17</v>
      </c>
      <c r="E2252" t="s">
        <v>18</v>
      </c>
      <c r="F2252">
        <v>0</v>
      </c>
      <c r="G2252">
        <v>0</v>
      </c>
      <c r="H2252">
        <v>0</v>
      </c>
    </row>
    <row r="2253" spans="1:8">
      <c r="A2253" t="str">
        <f>row__2[[#This Row],[Company_Name]]&amp;" "&amp;row__2[[#This Row],[Year]]</f>
        <v>Lakeland Power Distribution Ltd. 2017</v>
      </c>
      <c r="B2253" t="s">
        <v>492</v>
      </c>
      <c r="C2253">
        <v>2017</v>
      </c>
      <c r="D2253" t="s">
        <v>17</v>
      </c>
      <c r="E2253" t="s">
        <v>20</v>
      </c>
      <c r="F2253">
        <v>6089.83</v>
      </c>
      <c r="G2253">
        <v>44232.31</v>
      </c>
      <c r="H2253">
        <v>123.54</v>
      </c>
    </row>
    <row r="2254" spans="1:8">
      <c r="A2254" t="str">
        <f>row__2[[#This Row],[Company_Name]]&amp;" "&amp;row__2[[#This Row],[Year]]</f>
        <v>Lakeland Power Distribution Ltd. 2017</v>
      </c>
      <c r="B2254" t="s">
        <v>492</v>
      </c>
      <c r="C2254">
        <v>2017</v>
      </c>
      <c r="D2254" t="s">
        <v>17</v>
      </c>
      <c r="E2254" t="s">
        <v>22</v>
      </c>
      <c r="F2254">
        <v>217360.31</v>
      </c>
      <c r="G2254">
        <v>1154454.96</v>
      </c>
      <c r="H2254">
        <v>3198.13</v>
      </c>
    </row>
    <row r="2255" spans="1:8">
      <c r="A2255" t="str">
        <f>row__2[[#This Row],[Company_Name]]&amp;" "&amp;row__2[[#This Row],[Year]]</f>
        <v>Lakeland Power Distribution Ltd. 2017</v>
      </c>
      <c r="B2255" t="s">
        <v>492</v>
      </c>
      <c r="C2255">
        <v>2017</v>
      </c>
      <c r="D2255" t="s">
        <v>17</v>
      </c>
      <c r="E2255" t="s">
        <v>24</v>
      </c>
      <c r="F2255">
        <v>18878.91</v>
      </c>
      <c r="G2255">
        <v>166068</v>
      </c>
      <c r="H2255">
        <v>0</v>
      </c>
    </row>
    <row r="2256" spans="1:8">
      <c r="A2256" t="str">
        <f>row__2[[#This Row],[Company_Name]]&amp;" "&amp;row__2[[#This Row],[Year]]</f>
        <v>Lakeland Power Distribution Ltd. 2017</v>
      </c>
      <c r="B2256" t="s">
        <v>492</v>
      </c>
      <c r="C2256">
        <v>2017</v>
      </c>
      <c r="D2256" t="s">
        <v>8</v>
      </c>
      <c r="E2256" t="s">
        <v>26</v>
      </c>
      <c r="F2256">
        <v>1783085.38</v>
      </c>
      <c r="G2256">
        <v>57585352.060000002</v>
      </c>
      <c r="H2256">
        <v>0</v>
      </c>
    </row>
    <row r="2257" spans="1:8">
      <c r="A2257" t="str">
        <f>row__2[[#This Row],[Company_Name]]&amp;" "&amp;row__2[[#This Row],[Year]]</f>
        <v>Lakeland Power Distribution Ltd. 2017</v>
      </c>
      <c r="B2257" t="s">
        <v>492</v>
      </c>
      <c r="C2257">
        <v>2017</v>
      </c>
      <c r="D2257" t="s">
        <v>8</v>
      </c>
      <c r="E2257" t="s">
        <v>28</v>
      </c>
      <c r="F2257">
        <v>1268340.22</v>
      </c>
      <c r="G2257">
        <v>116753503.70999999</v>
      </c>
      <c r="H2257">
        <v>279963.82</v>
      </c>
    </row>
    <row r="2258" spans="1:8">
      <c r="A2258" t="str">
        <f>row__2[[#This Row],[Company_Name]]&amp;" "&amp;row__2[[#This Row],[Year]]</f>
        <v>Lakeland Power Distribution Ltd. 2017</v>
      </c>
      <c r="B2258" t="s">
        <v>492</v>
      </c>
      <c r="C2258">
        <v>2017</v>
      </c>
      <c r="D2258" t="s">
        <v>8</v>
      </c>
      <c r="E2258" t="s">
        <v>30</v>
      </c>
      <c r="F2258">
        <v>0</v>
      </c>
      <c r="G2258">
        <v>0</v>
      </c>
      <c r="H2258">
        <v>0</v>
      </c>
    </row>
    <row r="2259" spans="1:8">
      <c r="A2259" t="str">
        <f>row__2[[#This Row],[Company_Name]]&amp;" "&amp;row__2[[#This Row],[Year]]</f>
        <v>Lakeland Power Distribution Ltd. 2017</v>
      </c>
      <c r="B2259" t="s">
        <v>492</v>
      </c>
      <c r="C2259">
        <v>2017</v>
      </c>
      <c r="D2259" t="s">
        <v>8</v>
      </c>
      <c r="E2259" t="s">
        <v>32</v>
      </c>
      <c r="F2259">
        <v>4847250.92</v>
      </c>
      <c r="G2259">
        <v>103129632.59</v>
      </c>
      <c r="H2259">
        <v>0</v>
      </c>
    </row>
    <row r="2260" spans="1:8">
      <c r="A2260" t="str">
        <f>row__2[[#This Row],[Company_Name]]&amp;" "&amp;row__2[[#This Row],[Year]]</f>
        <v>Lakeland Power Distribution Ltd. 2017</v>
      </c>
      <c r="B2260" t="s">
        <v>492</v>
      </c>
      <c r="C2260">
        <v>2017</v>
      </c>
      <c r="D2260" t="s">
        <v>8</v>
      </c>
      <c r="E2260" t="s">
        <v>34</v>
      </c>
      <c r="F2260">
        <v>0</v>
      </c>
      <c r="G2260">
        <v>0</v>
      </c>
      <c r="H2260">
        <v>0</v>
      </c>
    </row>
    <row r="2261" spans="1:8">
      <c r="A2261" t="str">
        <f>row__2[[#This Row],[Company_Name]]&amp;" "&amp;row__2[[#This Row],[Year]]</f>
        <v>Lakeland Power Distribution Ltd. 2018</v>
      </c>
      <c r="B2261" t="s">
        <v>492</v>
      </c>
      <c r="C2261">
        <v>2018</v>
      </c>
      <c r="D2261" t="s">
        <v>17</v>
      </c>
      <c r="E2261" t="s">
        <v>18</v>
      </c>
      <c r="F2261">
        <v>0</v>
      </c>
      <c r="G2261">
        <v>0</v>
      </c>
      <c r="H2261">
        <v>0</v>
      </c>
    </row>
    <row r="2262" spans="1:8">
      <c r="A2262" t="str">
        <f>row__2[[#This Row],[Company_Name]]&amp;" "&amp;row__2[[#This Row],[Year]]</f>
        <v>Lakeland Power Distribution Ltd. 2018</v>
      </c>
      <c r="B2262" t="s">
        <v>492</v>
      </c>
      <c r="C2262">
        <v>2018</v>
      </c>
      <c r="D2262" t="s">
        <v>17</v>
      </c>
      <c r="E2262" t="s">
        <v>20</v>
      </c>
      <c r="F2262">
        <v>5780.47</v>
      </c>
      <c r="G2262">
        <v>40862.980000000003</v>
      </c>
      <c r="H2262">
        <v>113.6</v>
      </c>
    </row>
    <row r="2263" spans="1:8">
      <c r="A2263" t="str">
        <f>row__2[[#This Row],[Company_Name]]&amp;" "&amp;row__2[[#This Row],[Year]]</f>
        <v>Lakeland Power Distribution Ltd. 2018</v>
      </c>
      <c r="B2263" t="s">
        <v>492</v>
      </c>
      <c r="C2263">
        <v>2018</v>
      </c>
      <c r="D2263" t="s">
        <v>17</v>
      </c>
      <c r="E2263" t="s">
        <v>22</v>
      </c>
      <c r="F2263">
        <v>219487.81</v>
      </c>
      <c r="G2263">
        <v>1114030.58</v>
      </c>
      <c r="H2263">
        <v>3088.54</v>
      </c>
    </row>
    <row r="2264" spans="1:8">
      <c r="A2264" t="str">
        <f>row__2[[#This Row],[Company_Name]]&amp;" "&amp;row__2[[#This Row],[Year]]</f>
        <v>Lakeland Power Distribution Ltd. 2018</v>
      </c>
      <c r="B2264" t="s">
        <v>492</v>
      </c>
      <c r="C2264">
        <v>2018</v>
      </c>
      <c r="D2264" t="s">
        <v>17</v>
      </c>
      <c r="E2264" t="s">
        <v>24</v>
      </c>
      <c r="F2264">
        <v>19268.43</v>
      </c>
      <c r="G2264">
        <v>166686.67000000001</v>
      </c>
      <c r="H2264">
        <v>0</v>
      </c>
    </row>
    <row r="2265" spans="1:8">
      <c r="A2265" t="str">
        <f>row__2[[#This Row],[Company_Name]]&amp;" "&amp;row__2[[#This Row],[Year]]</f>
        <v>Lakeland Power Distribution Ltd. 2018</v>
      </c>
      <c r="B2265" t="s">
        <v>492</v>
      </c>
      <c r="C2265">
        <v>2018</v>
      </c>
      <c r="D2265" t="s">
        <v>8</v>
      </c>
      <c r="E2265" t="s">
        <v>26</v>
      </c>
      <c r="F2265">
        <v>1841845.16</v>
      </c>
      <c r="G2265">
        <v>59776504.920000002</v>
      </c>
      <c r="H2265">
        <v>0</v>
      </c>
    </row>
    <row r="2266" spans="1:8">
      <c r="A2266" t="str">
        <f>row__2[[#This Row],[Company_Name]]&amp;" "&amp;row__2[[#This Row],[Year]]</f>
        <v>Lakeland Power Distribution Ltd. 2018</v>
      </c>
      <c r="B2266" t="s">
        <v>492</v>
      </c>
      <c r="C2266">
        <v>2018</v>
      </c>
      <c r="D2266" t="s">
        <v>8</v>
      </c>
      <c r="E2266" t="s">
        <v>28</v>
      </c>
      <c r="F2266">
        <v>1311892.45</v>
      </c>
      <c r="G2266">
        <v>118223289.766</v>
      </c>
      <c r="H2266">
        <v>286070.99</v>
      </c>
    </row>
    <row r="2267" spans="1:8">
      <c r="A2267" t="str">
        <f>row__2[[#This Row],[Company_Name]]&amp;" "&amp;row__2[[#This Row],[Year]]</f>
        <v>Lakeland Power Distribution Ltd. 2018</v>
      </c>
      <c r="B2267" t="s">
        <v>492</v>
      </c>
      <c r="C2267">
        <v>2018</v>
      </c>
      <c r="D2267" t="s">
        <v>8</v>
      </c>
      <c r="E2267" t="s">
        <v>30</v>
      </c>
      <c r="F2267">
        <v>0</v>
      </c>
      <c r="G2267">
        <v>0</v>
      </c>
      <c r="H2267">
        <v>0</v>
      </c>
    </row>
    <row r="2268" spans="1:8">
      <c r="A2268" t="str">
        <f>row__2[[#This Row],[Company_Name]]&amp;" "&amp;row__2[[#This Row],[Year]]</f>
        <v>Lakeland Power Distribution Ltd. 2018</v>
      </c>
      <c r="B2268" t="s">
        <v>492</v>
      </c>
      <c r="C2268">
        <v>2018</v>
      </c>
      <c r="D2268" t="s">
        <v>8</v>
      </c>
      <c r="E2268" t="s">
        <v>32</v>
      </c>
      <c r="F2268">
        <v>5084077.2</v>
      </c>
      <c r="G2268">
        <v>109415500.31</v>
      </c>
      <c r="H2268">
        <v>0</v>
      </c>
    </row>
    <row r="2269" spans="1:8">
      <c r="A2269" t="str">
        <f>row__2[[#This Row],[Company_Name]]&amp;" "&amp;row__2[[#This Row],[Year]]</f>
        <v>Lakeland Power Distribution Ltd. 2018</v>
      </c>
      <c r="B2269" t="s">
        <v>492</v>
      </c>
      <c r="C2269">
        <v>2018</v>
      </c>
      <c r="D2269" t="s">
        <v>8</v>
      </c>
      <c r="E2269" t="s">
        <v>34</v>
      </c>
      <c r="F2269">
        <v>0</v>
      </c>
      <c r="G2269">
        <v>0</v>
      </c>
      <c r="H2269">
        <v>0</v>
      </c>
    </row>
    <row r="2270" spans="1:8">
      <c r="A2270" t="str">
        <f>row__2[[#This Row],[Company_Name]]&amp;" "&amp;row__2[[#This Row],[Year]]</f>
        <v>Lakeland Power Distribution Ltd. 2019</v>
      </c>
      <c r="B2270" t="s">
        <v>492</v>
      </c>
      <c r="C2270">
        <v>2019</v>
      </c>
      <c r="D2270" t="s">
        <v>17</v>
      </c>
      <c r="E2270" t="s">
        <v>18</v>
      </c>
      <c r="F2270">
        <v>0</v>
      </c>
      <c r="G2270">
        <v>0</v>
      </c>
      <c r="H2270">
        <v>0</v>
      </c>
    </row>
    <row r="2271" spans="1:8">
      <c r="A2271" t="str">
        <f>row__2[[#This Row],[Company_Name]]&amp;" "&amp;row__2[[#This Row],[Year]]</f>
        <v>Lakeland Power Distribution Ltd. 2019</v>
      </c>
      <c r="B2271" t="s">
        <v>492</v>
      </c>
      <c r="C2271">
        <v>2019</v>
      </c>
      <c r="D2271" t="s">
        <v>17</v>
      </c>
      <c r="E2271" t="s">
        <v>20</v>
      </c>
      <c r="F2271">
        <v>5159.03</v>
      </c>
      <c r="G2271">
        <v>39111.050000000003</v>
      </c>
      <c r="H2271">
        <v>109.43</v>
      </c>
    </row>
    <row r="2272" spans="1:8">
      <c r="A2272" t="str">
        <f>row__2[[#This Row],[Company_Name]]&amp;" "&amp;row__2[[#This Row],[Year]]</f>
        <v>Lakeland Power Distribution Ltd. 2019</v>
      </c>
      <c r="B2272" t="s">
        <v>492</v>
      </c>
      <c r="C2272">
        <v>2019</v>
      </c>
      <c r="D2272" t="s">
        <v>17</v>
      </c>
      <c r="E2272" t="s">
        <v>22</v>
      </c>
      <c r="F2272">
        <v>139069.01999999999</v>
      </c>
      <c r="G2272">
        <v>1110959.93</v>
      </c>
      <c r="H2272">
        <v>3074.14</v>
      </c>
    </row>
    <row r="2273" spans="1:8">
      <c r="A2273" t="str">
        <f>row__2[[#This Row],[Company_Name]]&amp;" "&amp;row__2[[#This Row],[Year]]</f>
        <v>Lakeland Power Distribution Ltd. 2019</v>
      </c>
      <c r="B2273" t="s">
        <v>492</v>
      </c>
      <c r="C2273">
        <v>2019</v>
      </c>
      <c r="D2273" t="s">
        <v>17</v>
      </c>
      <c r="E2273" t="s">
        <v>24</v>
      </c>
      <c r="F2273">
        <v>14006.14</v>
      </c>
      <c r="G2273">
        <v>172797.41</v>
      </c>
      <c r="H2273">
        <v>0</v>
      </c>
    </row>
    <row r="2274" spans="1:8">
      <c r="A2274" t="str">
        <f>row__2[[#This Row],[Company_Name]]&amp;" "&amp;row__2[[#This Row],[Year]]</f>
        <v>Lakeland Power Distribution Ltd. 2019</v>
      </c>
      <c r="B2274" t="s">
        <v>492</v>
      </c>
      <c r="C2274">
        <v>2019</v>
      </c>
      <c r="D2274" t="s">
        <v>8</v>
      </c>
      <c r="E2274" t="s">
        <v>26</v>
      </c>
      <c r="F2274">
        <v>1739614.67</v>
      </c>
      <c r="G2274">
        <v>59310240.640000001</v>
      </c>
      <c r="H2274">
        <v>0</v>
      </c>
    </row>
    <row r="2275" spans="1:8">
      <c r="A2275" t="str">
        <f>row__2[[#This Row],[Company_Name]]&amp;" "&amp;row__2[[#This Row],[Year]]</f>
        <v>Lakeland Power Distribution Ltd. 2019</v>
      </c>
      <c r="B2275" t="s">
        <v>492</v>
      </c>
      <c r="C2275">
        <v>2019</v>
      </c>
      <c r="D2275" t="s">
        <v>8</v>
      </c>
      <c r="E2275" t="s">
        <v>28</v>
      </c>
      <c r="F2275">
        <v>1166413.57</v>
      </c>
      <c r="G2275">
        <v>120095757.28</v>
      </c>
      <c r="H2275">
        <v>293315.25</v>
      </c>
    </row>
    <row r="2276" spans="1:8">
      <c r="A2276" t="str">
        <f>row__2[[#This Row],[Company_Name]]&amp;" "&amp;row__2[[#This Row],[Year]]</f>
        <v>Lakeland Power Distribution Ltd. 2019</v>
      </c>
      <c r="B2276" t="s">
        <v>492</v>
      </c>
      <c r="C2276">
        <v>2019</v>
      </c>
      <c r="D2276" t="s">
        <v>8</v>
      </c>
      <c r="E2276" t="s">
        <v>30</v>
      </c>
      <c r="F2276">
        <v>0</v>
      </c>
      <c r="G2276">
        <v>0</v>
      </c>
      <c r="H2276">
        <v>0</v>
      </c>
    </row>
    <row r="2277" spans="1:8">
      <c r="A2277" t="str">
        <f>row__2[[#This Row],[Company_Name]]&amp;" "&amp;row__2[[#This Row],[Year]]</f>
        <v>Lakeland Power Distribution Ltd. 2019</v>
      </c>
      <c r="B2277" t="s">
        <v>492</v>
      </c>
      <c r="C2277">
        <v>2019</v>
      </c>
      <c r="D2277" t="s">
        <v>8</v>
      </c>
      <c r="E2277" t="s">
        <v>32</v>
      </c>
      <c r="F2277">
        <v>4915479.0999999996</v>
      </c>
      <c r="G2277">
        <v>110764099.64</v>
      </c>
      <c r="H2277">
        <v>0</v>
      </c>
    </row>
    <row r="2278" spans="1:8">
      <c r="A2278" t="str">
        <f>row__2[[#This Row],[Company_Name]]&amp;" "&amp;row__2[[#This Row],[Year]]</f>
        <v>Lakeland Power Distribution Ltd. 2019</v>
      </c>
      <c r="B2278" t="s">
        <v>492</v>
      </c>
      <c r="C2278">
        <v>2019</v>
      </c>
      <c r="D2278" t="s">
        <v>8</v>
      </c>
      <c r="E2278" t="s">
        <v>34</v>
      </c>
      <c r="F2278">
        <v>0</v>
      </c>
      <c r="G2278">
        <v>0</v>
      </c>
      <c r="H2278">
        <v>0</v>
      </c>
    </row>
    <row r="2279" spans="1:8">
      <c r="A2279" t="str">
        <f>row__2[[#This Row],[Company_Name]]&amp;" "&amp;row__2[[#This Row],[Year]]</f>
        <v>Lakeland Power Distribution Ltd. 2020</v>
      </c>
      <c r="B2279" t="s">
        <v>492</v>
      </c>
      <c r="C2279">
        <v>2020</v>
      </c>
      <c r="D2279" t="s">
        <v>17</v>
      </c>
      <c r="E2279" t="s">
        <v>18</v>
      </c>
      <c r="F2279">
        <v>0</v>
      </c>
      <c r="G2279">
        <v>0</v>
      </c>
      <c r="H2279">
        <v>0</v>
      </c>
    </row>
    <row r="2280" spans="1:8">
      <c r="A2280" t="str">
        <f>row__2[[#This Row],[Company_Name]]&amp;" "&amp;row__2[[#This Row],[Year]]</f>
        <v>Lakeland Power Distribution Ltd. 2020</v>
      </c>
      <c r="B2280" t="s">
        <v>492</v>
      </c>
      <c r="C2280">
        <v>2020</v>
      </c>
      <c r="D2280" t="s">
        <v>17</v>
      </c>
      <c r="E2280" t="s">
        <v>20</v>
      </c>
      <c r="F2280">
        <v>4702.7299999999996</v>
      </c>
      <c r="G2280">
        <v>37291.769999999997</v>
      </c>
      <c r="H2280">
        <v>103.59</v>
      </c>
    </row>
    <row r="2281" spans="1:8">
      <c r="A2281" t="str">
        <f>row__2[[#This Row],[Company_Name]]&amp;" "&amp;row__2[[#This Row],[Year]]</f>
        <v>Lakeland Power Distribution Ltd. 2020</v>
      </c>
      <c r="B2281" t="s">
        <v>492</v>
      </c>
      <c r="C2281">
        <v>2020</v>
      </c>
      <c r="D2281" t="s">
        <v>17</v>
      </c>
      <c r="E2281" t="s">
        <v>22</v>
      </c>
      <c r="F2281">
        <v>100911.69</v>
      </c>
      <c r="G2281">
        <v>1087214.92</v>
      </c>
      <c r="H2281">
        <v>3080.42</v>
      </c>
    </row>
    <row r="2282" spans="1:8">
      <c r="A2282" t="str">
        <f>row__2[[#This Row],[Company_Name]]&amp;" "&amp;row__2[[#This Row],[Year]]</f>
        <v>Lakeland Power Distribution Ltd. 2020</v>
      </c>
      <c r="B2282" t="s">
        <v>492</v>
      </c>
      <c r="C2282">
        <v>2020</v>
      </c>
      <c r="D2282" t="s">
        <v>17</v>
      </c>
      <c r="E2282" t="s">
        <v>24</v>
      </c>
      <c r="F2282">
        <v>11313.39</v>
      </c>
      <c r="G2282">
        <v>173567.83</v>
      </c>
      <c r="H2282">
        <v>0</v>
      </c>
    </row>
    <row r="2283" spans="1:8">
      <c r="A2283" t="str">
        <f>row__2[[#This Row],[Company_Name]]&amp;" "&amp;row__2[[#This Row],[Year]]</f>
        <v>Lakeland Power Distribution Ltd. 2020</v>
      </c>
      <c r="B2283" t="s">
        <v>492</v>
      </c>
      <c r="C2283">
        <v>2020</v>
      </c>
      <c r="D2283" t="s">
        <v>8</v>
      </c>
      <c r="E2283" t="s">
        <v>26</v>
      </c>
      <c r="F2283">
        <v>1645213.86</v>
      </c>
      <c r="G2283">
        <v>54557347.579999998</v>
      </c>
      <c r="H2283">
        <v>0</v>
      </c>
    </row>
    <row r="2284" spans="1:8">
      <c r="A2284" t="str">
        <f>row__2[[#This Row],[Company_Name]]&amp;" "&amp;row__2[[#This Row],[Year]]</f>
        <v>Lakeland Power Distribution Ltd. 2020</v>
      </c>
      <c r="B2284" t="s">
        <v>492</v>
      </c>
      <c r="C2284">
        <v>2020</v>
      </c>
      <c r="D2284" t="s">
        <v>8</v>
      </c>
      <c r="E2284" t="s">
        <v>28</v>
      </c>
      <c r="F2284">
        <v>1085973.67</v>
      </c>
      <c r="G2284">
        <v>117856914.77</v>
      </c>
      <c r="H2284">
        <v>290762.68</v>
      </c>
    </row>
    <row r="2285" spans="1:8">
      <c r="A2285" t="str">
        <f>row__2[[#This Row],[Company_Name]]&amp;" "&amp;row__2[[#This Row],[Year]]</f>
        <v>Lakeland Power Distribution Ltd. 2020</v>
      </c>
      <c r="B2285" t="s">
        <v>492</v>
      </c>
      <c r="C2285">
        <v>2020</v>
      </c>
      <c r="D2285" t="s">
        <v>8</v>
      </c>
      <c r="E2285" t="s">
        <v>30</v>
      </c>
      <c r="F2285">
        <v>0</v>
      </c>
      <c r="G2285">
        <v>0</v>
      </c>
      <c r="H2285">
        <v>0</v>
      </c>
    </row>
    <row r="2286" spans="1:8">
      <c r="A2286" t="str">
        <f>row__2[[#This Row],[Company_Name]]&amp;" "&amp;row__2[[#This Row],[Year]]</f>
        <v>Lakeland Power Distribution Ltd. 2020</v>
      </c>
      <c r="B2286" t="s">
        <v>492</v>
      </c>
      <c r="C2286">
        <v>2020</v>
      </c>
      <c r="D2286" t="s">
        <v>8</v>
      </c>
      <c r="E2286" t="s">
        <v>32</v>
      </c>
      <c r="F2286">
        <v>4795261.63</v>
      </c>
      <c r="G2286">
        <v>112460049.92</v>
      </c>
      <c r="H2286">
        <v>0</v>
      </c>
    </row>
    <row r="2287" spans="1:8">
      <c r="A2287" t="str">
        <f>row__2[[#This Row],[Company_Name]]&amp;" "&amp;row__2[[#This Row],[Year]]</f>
        <v>Lakeland Power Distribution Ltd. 2020</v>
      </c>
      <c r="B2287" t="s">
        <v>492</v>
      </c>
      <c r="C2287">
        <v>2020</v>
      </c>
      <c r="D2287" t="s">
        <v>8</v>
      </c>
      <c r="E2287" t="s">
        <v>34</v>
      </c>
      <c r="F2287">
        <v>0</v>
      </c>
      <c r="G2287">
        <v>0</v>
      </c>
      <c r="H2287">
        <v>0</v>
      </c>
    </row>
    <row r="2288" spans="1:8">
      <c r="A2288" t="str">
        <f>row__2[[#This Row],[Company_Name]]&amp;" "&amp;row__2[[#This Row],[Year]]</f>
        <v>Lakeland Power Distribution Ltd. 2021</v>
      </c>
      <c r="B2288" t="s">
        <v>492</v>
      </c>
      <c r="C2288">
        <v>2021</v>
      </c>
      <c r="D2288" t="s">
        <v>17</v>
      </c>
      <c r="E2288" t="s">
        <v>18</v>
      </c>
      <c r="F2288">
        <v>0</v>
      </c>
      <c r="G2288">
        <v>0</v>
      </c>
      <c r="H2288">
        <v>0</v>
      </c>
    </row>
    <row r="2289" spans="1:8">
      <c r="A2289" t="str">
        <f>row__2[[#This Row],[Company_Name]]&amp;" "&amp;row__2[[#This Row],[Year]]</f>
        <v>Lakeland Power Distribution Ltd. 2021</v>
      </c>
      <c r="B2289" t="s">
        <v>492</v>
      </c>
      <c r="C2289">
        <v>2021</v>
      </c>
      <c r="D2289" t="s">
        <v>17</v>
      </c>
      <c r="E2289" t="s">
        <v>20</v>
      </c>
      <c r="F2289">
        <v>4825.6899999999996</v>
      </c>
      <c r="G2289">
        <v>37050.49</v>
      </c>
      <c r="H2289">
        <v>102.92</v>
      </c>
    </row>
    <row r="2290" spans="1:8">
      <c r="A2290" t="str">
        <f>row__2[[#This Row],[Company_Name]]&amp;" "&amp;row__2[[#This Row],[Year]]</f>
        <v>Lakeland Power Distribution Ltd. 2021</v>
      </c>
      <c r="B2290" t="s">
        <v>492</v>
      </c>
      <c r="C2290">
        <v>2021</v>
      </c>
      <c r="D2290" t="s">
        <v>17</v>
      </c>
      <c r="E2290" t="s">
        <v>22</v>
      </c>
      <c r="F2290">
        <v>104570.84</v>
      </c>
      <c r="G2290">
        <v>1058920.32</v>
      </c>
      <c r="H2290">
        <v>3082.28</v>
      </c>
    </row>
    <row r="2291" spans="1:8">
      <c r="A2291" t="str">
        <f>row__2[[#This Row],[Company_Name]]&amp;" "&amp;row__2[[#This Row],[Year]]</f>
        <v>Lakeland Power Distribution Ltd. 2021</v>
      </c>
      <c r="B2291" t="s">
        <v>492</v>
      </c>
      <c r="C2291">
        <v>2021</v>
      </c>
      <c r="D2291" t="s">
        <v>17</v>
      </c>
      <c r="E2291" t="s">
        <v>24</v>
      </c>
      <c r="F2291">
        <v>13074.88</v>
      </c>
      <c r="G2291">
        <v>178361.2</v>
      </c>
      <c r="H2291">
        <v>0</v>
      </c>
    </row>
    <row r="2292" spans="1:8">
      <c r="A2292" t="str">
        <f>row__2[[#This Row],[Company_Name]]&amp;" "&amp;row__2[[#This Row],[Year]]</f>
        <v>Lakeland Power Distribution Ltd. 2021</v>
      </c>
      <c r="B2292" t="s">
        <v>492</v>
      </c>
      <c r="C2292">
        <v>2021</v>
      </c>
      <c r="D2292" t="s">
        <v>8</v>
      </c>
      <c r="E2292" t="s">
        <v>26</v>
      </c>
      <c r="F2292">
        <v>1740316.06</v>
      </c>
      <c r="G2292">
        <v>56427614.189999998</v>
      </c>
      <c r="H2292">
        <v>0</v>
      </c>
    </row>
    <row r="2293" spans="1:8">
      <c r="A2293" t="str">
        <f>row__2[[#This Row],[Company_Name]]&amp;" "&amp;row__2[[#This Row],[Year]]</f>
        <v>Lakeland Power Distribution Ltd. 2021</v>
      </c>
      <c r="B2293" t="s">
        <v>492</v>
      </c>
      <c r="C2293">
        <v>2021</v>
      </c>
      <c r="D2293" t="s">
        <v>8</v>
      </c>
      <c r="E2293" t="s">
        <v>28</v>
      </c>
      <c r="F2293">
        <v>1083726.6499999999</v>
      </c>
      <c r="G2293">
        <v>119632851.93000001</v>
      </c>
      <c r="H2293">
        <v>285432.01</v>
      </c>
    </row>
    <row r="2294" spans="1:8">
      <c r="A2294" t="str">
        <f>row__2[[#This Row],[Company_Name]]&amp;" "&amp;row__2[[#This Row],[Year]]</f>
        <v>Lakeland Power Distribution Ltd. 2021</v>
      </c>
      <c r="B2294" t="s">
        <v>492</v>
      </c>
      <c r="C2294">
        <v>2021</v>
      </c>
      <c r="D2294" t="s">
        <v>8</v>
      </c>
      <c r="E2294" t="s">
        <v>30</v>
      </c>
      <c r="F2294">
        <v>0</v>
      </c>
      <c r="G2294">
        <v>0</v>
      </c>
      <c r="H2294">
        <v>0</v>
      </c>
    </row>
    <row r="2295" spans="1:8">
      <c r="A2295" t="str">
        <f>row__2[[#This Row],[Company_Name]]&amp;" "&amp;row__2[[#This Row],[Year]]</f>
        <v>Lakeland Power Distribution Ltd. 2021</v>
      </c>
      <c r="B2295" t="s">
        <v>492</v>
      </c>
      <c r="C2295">
        <v>2021</v>
      </c>
      <c r="D2295" t="s">
        <v>8</v>
      </c>
      <c r="E2295" t="s">
        <v>32</v>
      </c>
      <c r="F2295">
        <v>5068992.99</v>
      </c>
      <c r="G2295">
        <v>112950729.79000001</v>
      </c>
      <c r="H2295">
        <v>0</v>
      </c>
    </row>
    <row r="2296" spans="1:8">
      <c r="A2296" t="str">
        <f>row__2[[#This Row],[Company_Name]]&amp;" "&amp;row__2[[#This Row],[Year]]</f>
        <v>Lakeland Power Distribution Ltd. 2021</v>
      </c>
      <c r="B2296" t="s">
        <v>492</v>
      </c>
      <c r="C2296">
        <v>2021</v>
      </c>
      <c r="D2296" t="s">
        <v>8</v>
      </c>
      <c r="E2296" t="s">
        <v>34</v>
      </c>
      <c r="F2296">
        <v>0</v>
      </c>
      <c r="G2296">
        <v>0</v>
      </c>
      <c r="H2296">
        <v>0</v>
      </c>
    </row>
    <row r="2297" spans="1:8">
      <c r="A2297" t="str">
        <f>row__2[[#This Row],[Company_Name]]&amp;" "&amp;row__2[[#This Row],[Year]]</f>
        <v>Lakeland Power Distribution Ltd. 2022</v>
      </c>
      <c r="B2297" t="s">
        <v>492</v>
      </c>
      <c r="C2297">
        <v>2022</v>
      </c>
      <c r="D2297" t="s">
        <v>17</v>
      </c>
      <c r="E2297" t="s">
        <v>18</v>
      </c>
      <c r="F2297">
        <v>0</v>
      </c>
      <c r="G2297">
        <v>0</v>
      </c>
      <c r="H2297">
        <v>0</v>
      </c>
    </row>
    <row r="2298" spans="1:8">
      <c r="A2298" t="str">
        <f>row__2[[#This Row],[Company_Name]]&amp;" "&amp;row__2[[#This Row],[Year]]</f>
        <v>Lakeland Power Distribution Ltd. 2022</v>
      </c>
      <c r="B2298" t="s">
        <v>492</v>
      </c>
      <c r="C2298">
        <v>2022</v>
      </c>
      <c r="D2298" t="s">
        <v>17</v>
      </c>
      <c r="E2298" t="s">
        <v>20</v>
      </c>
      <c r="F2298">
        <v>4652.68</v>
      </c>
      <c r="G2298">
        <v>34937.980000000003</v>
      </c>
      <c r="H2298">
        <v>97.05</v>
      </c>
    </row>
    <row r="2299" spans="1:8">
      <c r="A2299" t="str">
        <f>row__2[[#This Row],[Company_Name]]&amp;" "&amp;row__2[[#This Row],[Year]]</f>
        <v>Lakeland Power Distribution Ltd. 2022</v>
      </c>
      <c r="B2299" t="s">
        <v>492</v>
      </c>
      <c r="C2299">
        <v>2022</v>
      </c>
      <c r="D2299" t="s">
        <v>17</v>
      </c>
      <c r="E2299" t="s">
        <v>22</v>
      </c>
      <c r="F2299">
        <v>105950.33</v>
      </c>
      <c r="G2299">
        <v>1058925.28</v>
      </c>
      <c r="H2299">
        <v>3082.31</v>
      </c>
    </row>
    <row r="2300" spans="1:8">
      <c r="A2300" t="str">
        <f>row__2[[#This Row],[Company_Name]]&amp;" "&amp;row__2[[#This Row],[Year]]</f>
        <v>Lakeland Power Distribution Ltd. 2022</v>
      </c>
      <c r="B2300" t="s">
        <v>492</v>
      </c>
      <c r="C2300">
        <v>2022</v>
      </c>
      <c r="D2300" t="s">
        <v>17</v>
      </c>
      <c r="E2300" t="s">
        <v>24</v>
      </c>
      <c r="F2300">
        <v>13081.62</v>
      </c>
      <c r="G2300">
        <v>172344.26</v>
      </c>
      <c r="H2300">
        <v>0</v>
      </c>
    </row>
    <row r="2301" spans="1:8">
      <c r="A2301" t="str">
        <f>row__2[[#This Row],[Company_Name]]&amp;" "&amp;row__2[[#This Row],[Year]]</f>
        <v>Lakeland Power Distribution Ltd. 2022</v>
      </c>
      <c r="B2301" t="s">
        <v>492</v>
      </c>
      <c r="C2301">
        <v>2022</v>
      </c>
      <c r="D2301" t="s">
        <v>8</v>
      </c>
      <c r="E2301" t="s">
        <v>26</v>
      </c>
      <c r="F2301">
        <v>1813764</v>
      </c>
      <c r="G2301">
        <v>59981517.030000001</v>
      </c>
      <c r="H2301">
        <v>0</v>
      </c>
    </row>
    <row r="2302" spans="1:8">
      <c r="A2302" t="str">
        <f>row__2[[#This Row],[Company_Name]]&amp;" "&amp;row__2[[#This Row],[Year]]</f>
        <v>Lakeland Power Distribution Ltd. 2022</v>
      </c>
      <c r="B2302" t="s">
        <v>492</v>
      </c>
      <c r="C2302">
        <v>2022</v>
      </c>
      <c r="D2302" t="s">
        <v>8</v>
      </c>
      <c r="E2302" t="s">
        <v>28</v>
      </c>
      <c r="F2302">
        <v>1161706.68</v>
      </c>
      <c r="G2302">
        <v>125209500.36</v>
      </c>
      <c r="H2302">
        <v>308240.81</v>
      </c>
    </row>
    <row r="2303" spans="1:8">
      <c r="A2303" t="str">
        <f>row__2[[#This Row],[Company_Name]]&amp;" "&amp;row__2[[#This Row],[Year]]</f>
        <v>Lakeland Power Distribution Ltd. 2022</v>
      </c>
      <c r="B2303" t="s">
        <v>492</v>
      </c>
      <c r="C2303">
        <v>2022</v>
      </c>
      <c r="D2303" t="s">
        <v>8</v>
      </c>
      <c r="E2303" t="s">
        <v>30</v>
      </c>
      <c r="F2303">
        <v>0</v>
      </c>
      <c r="G2303">
        <v>0</v>
      </c>
      <c r="H2303">
        <v>0</v>
      </c>
    </row>
    <row r="2304" spans="1:8">
      <c r="A2304" t="str">
        <f>row__2[[#This Row],[Company_Name]]&amp;" "&amp;row__2[[#This Row],[Year]]</f>
        <v>Lakeland Power Distribution Ltd. 2022</v>
      </c>
      <c r="B2304" t="s">
        <v>492</v>
      </c>
      <c r="C2304">
        <v>2022</v>
      </c>
      <c r="D2304" t="s">
        <v>8</v>
      </c>
      <c r="E2304" t="s">
        <v>32</v>
      </c>
      <c r="F2304">
        <v>5187302.37</v>
      </c>
      <c r="G2304">
        <v>116621619.09</v>
      </c>
      <c r="H2304">
        <v>0</v>
      </c>
    </row>
    <row r="2305" spans="1:8">
      <c r="A2305" t="str">
        <f>row__2[[#This Row],[Company_Name]]&amp;" "&amp;row__2[[#This Row],[Year]]</f>
        <v>Lakeland Power Distribution Ltd. 2022</v>
      </c>
      <c r="B2305" t="s">
        <v>492</v>
      </c>
      <c r="C2305">
        <v>2022</v>
      </c>
      <c r="D2305" t="s">
        <v>8</v>
      </c>
      <c r="E2305" t="s">
        <v>34</v>
      </c>
      <c r="F2305">
        <v>0</v>
      </c>
      <c r="G2305">
        <v>0</v>
      </c>
      <c r="H2305">
        <v>0</v>
      </c>
    </row>
    <row r="2306" spans="1:8">
      <c r="A2306" t="str">
        <f>row__2[[#This Row],[Company_Name]]&amp;" "&amp;row__2[[#This Row],[Year]]</f>
        <v>London Hydro Inc. 2015</v>
      </c>
      <c r="B2306" t="s">
        <v>493</v>
      </c>
      <c r="C2306">
        <v>2015</v>
      </c>
      <c r="D2306" t="s">
        <v>17</v>
      </c>
      <c r="E2306" t="s">
        <v>18</v>
      </c>
      <c r="F2306">
        <v>0</v>
      </c>
      <c r="G2306">
        <v>0</v>
      </c>
      <c r="H2306">
        <v>0</v>
      </c>
    </row>
    <row r="2307" spans="1:8">
      <c r="A2307" t="str">
        <f>row__2[[#This Row],[Company_Name]]&amp;" "&amp;row__2[[#This Row],[Year]]</f>
        <v>London Hydro Inc. 2015</v>
      </c>
      <c r="B2307" t="s">
        <v>493</v>
      </c>
      <c r="C2307">
        <v>2015</v>
      </c>
      <c r="D2307" t="s">
        <v>17</v>
      </c>
      <c r="E2307" t="s">
        <v>20</v>
      </c>
      <c r="F2307">
        <v>47442</v>
      </c>
      <c r="G2307">
        <v>738970.22</v>
      </c>
      <c r="H2307">
        <v>2010</v>
      </c>
    </row>
    <row r="2308" spans="1:8">
      <c r="A2308" t="str">
        <f>row__2[[#This Row],[Company_Name]]&amp;" "&amp;row__2[[#This Row],[Year]]</f>
        <v>London Hydro Inc. 2015</v>
      </c>
      <c r="B2308" t="s">
        <v>493</v>
      </c>
      <c r="C2308">
        <v>2015</v>
      </c>
      <c r="D2308" t="s">
        <v>17</v>
      </c>
      <c r="E2308" t="s">
        <v>22</v>
      </c>
      <c r="F2308">
        <v>1254474</v>
      </c>
      <c r="G2308">
        <v>24640359</v>
      </c>
      <c r="H2308">
        <v>69126</v>
      </c>
    </row>
    <row r="2309" spans="1:8">
      <c r="A2309" t="str">
        <f>row__2[[#This Row],[Company_Name]]&amp;" "&amp;row__2[[#This Row],[Year]]</f>
        <v>London Hydro Inc. 2015</v>
      </c>
      <c r="B2309" t="s">
        <v>493</v>
      </c>
      <c r="C2309">
        <v>2015</v>
      </c>
      <c r="D2309" t="s">
        <v>17</v>
      </c>
      <c r="E2309" t="s">
        <v>24</v>
      </c>
      <c r="F2309">
        <v>133611</v>
      </c>
      <c r="G2309">
        <v>5522827.8899999997</v>
      </c>
      <c r="H2309">
        <v>0</v>
      </c>
    </row>
    <row r="2310" spans="1:8">
      <c r="A2310" t="str">
        <f>row__2[[#This Row],[Company_Name]]&amp;" "&amp;row__2[[#This Row],[Year]]</f>
        <v>London Hydro Inc. 2015</v>
      </c>
      <c r="B2310" t="s">
        <v>493</v>
      </c>
      <c r="C2310">
        <v>2015</v>
      </c>
      <c r="D2310" t="s">
        <v>8</v>
      </c>
      <c r="E2310" t="s">
        <v>26</v>
      </c>
      <c r="F2310">
        <v>9042131</v>
      </c>
      <c r="G2310">
        <v>399647917.86000001</v>
      </c>
      <c r="H2310">
        <v>0</v>
      </c>
    </row>
    <row r="2311" spans="1:8">
      <c r="A2311" t="str">
        <f>row__2[[#This Row],[Company_Name]]&amp;" "&amp;row__2[[#This Row],[Year]]</f>
        <v>London Hydro Inc. 2015</v>
      </c>
      <c r="B2311" t="s">
        <v>493</v>
      </c>
      <c r="C2311">
        <v>2015</v>
      </c>
      <c r="D2311" t="s">
        <v>8</v>
      </c>
      <c r="E2311" t="s">
        <v>28</v>
      </c>
      <c r="F2311">
        <v>12949145</v>
      </c>
      <c r="G2311">
        <v>1504346629.23</v>
      </c>
      <c r="H2311">
        <v>3955587</v>
      </c>
    </row>
    <row r="2312" spans="1:8">
      <c r="A2312" t="str">
        <f>row__2[[#This Row],[Company_Name]]&amp;" "&amp;row__2[[#This Row],[Year]]</f>
        <v>London Hydro Inc. 2015</v>
      </c>
      <c r="B2312" t="s">
        <v>493</v>
      </c>
      <c r="C2312">
        <v>2015</v>
      </c>
      <c r="D2312" t="s">
        <v>8</v>
      </c>
      <c r="E2312" t="s">
        <v>30</v>
      </c>
      <c r="F2312">
        <v>1350081</v>
      </c>
      <c r="G2312">
        <v>137445055</v>
      </c>
      <c r="H2312">
        <v>284637</v>
      </c>
    </row>
    <row r="2313" spans="1:8">
      <c r="A2313" t="str">
        <f>row__2[[#This Row],[Company_Name]]&amp;" "&amp;row__2[[#This Row],[Year]]</f>
        <v>London Hydro Inc. 2015</v>
      </c>
      <c r="B2313" t="s">
        <v>493</v>
      </c>
      <c r="C2313">
        <v>2015</v>
      </c>
      <c r="D2313" t="s">
        <v>8</v>
      </c>
      <c r="E2313" t="s">
        <v>32</v>
      </c>
      <c r="F2313">
        <v>39974345</v>
      </c>
      <c r="G2313">
        <v>1084665542.4300001</v>
      </c>
      <c r="H2313">
        <v>0</v>
      </c>
    </row>
    <row r="2314" spans="1:8">
      <c r="A2314" t="str">
        <f>row__2[[#This Row],[Company_Name]]&amp;" "&amp;row__2[[#This Row],[Year]]</f>
        <v>London Hydro Inc. 2015</v>
      </c>
      <c r="B2314" t="s">
        <v>493</v>
      </c>
      <c r="C2314">
        <v>2015</v>
      </c>
      <c r="D2314" t="s">
        <v>8</v>
      </c>
      <c r="E2314" t="s">
        <v>34</v>
      </c>
      <c r="F2314">
        <v>0</v>
      </c>
      <c r="G2314">
        <v>0</v>
      </c>
      <c r="H2314">
        <v>0</v>
      </c>
    </row>
    <row r="2315" spans="1:8">
      <c r="A2315" t="str">
        <f>row__2[[#This Row],[Company_Name]]&amp;" "&amp;row__2[[#This Row],[Year]]</f>
        <v>London Hydro Inc. 2016</v>
      </c>
      <c r="B2315" t="s">
        <v>493</v>
      </c>
      <c r="C2315">
        <v>2016</v>
      </c>
      <c r="D2315" t="s">
        <v>17</v>
      </c>
      <c r="E2315" t="s">
        <v>18</v>
      </c>
      <c r="F2315">
        <v>0</v>
      </c>
      <c r="G2315">
        <v>0</v>
      </c>
      <c r="H2315">
        <v>0</v>
      </c>
    </row>
    <row r="2316" spans="1:8">
      <c r="A2316" t="str">
        <f>row__2[[#This Row],[Company_Name]]&amp;" "&amp;row__2[[#This Row],[Year]]</f>
        <v>London Hydro Inc. 2016</v>
      </c>
      <c r="B2316" t="s">
        <v>493</v>
      </c>
      <c r="C2316">
        <v>2016</v>
      </c>
      <c r="D2316" t="s">
        <v>17</v>
      </c>
      <c r="E2316" t="s">
        <v>20</v>
      </c>
      <c r="F2316">
        <v>47060.82</v>
      </c>
      <c r="G2316">
        <v>713687</v>
      </c>
      <c r="H2316">
        <v>1939.72</v>
      </c>
    </row>
    <row r="2317" spans="1:8">
      <c r="A2317" t="str">
        <f>row__2[[#This Row],[Company_Name]]&amp;" "&amp;row__2[[#This Row],[Year]]</f>
        <v>London Hydro Inc. 2016</v>
      </c>
      <c r="B2317" t="s">
        <v>493</v>
      </c>
      <c r="C2317">
        <v>2016</v>
      </c>
      <c r="D2317" t="s">
        <v>17</v>
      </c>
      <c r="E2317" t="s">
        <v>22</v>
      </c>
      <c r="F2317">
        <v>1168360.5</v>
      </c>
      <c r="G2317">
        <v>21678933</v>
      </c>
      <c r="H2317">
        <v>59983.5</v>
      </c>
    </row>
    <row r="2318" spans="1:8">
      <c r="A2318" t="str">
        <f>row__2[[#This Row],[Company_Name]]&amp;" "&amp;row__2[[#This Row],[Year]]</f>
        <v>London Hydro Inc. 2016</v>
      </c>
      <c r="B2318" t="s">
        <v>493</v>
      </c>
      <c r="C2318">
        <v>2016</v>
      </c>
      <c r="D2318" t="s">
        <v>17</v>
      </c>
      <c r="E2318" t="s">
        <v>24</v>
      </c>
      <c r="F2318">
        <v>130195.18</v>
      </c>
      <c r="G2318">
        <v>5610879</v>
      </c>
      <c r="H2318">
        <v>0</v>
      </c>
    </row>
    <row r="2319" spans="1:8">
      <c r="A2319" t="str">
        <f>row__2[[#This Row],[Company_Name]]&amp;" "&amp;row__2[[#This Row],[Year]]</f>
        <v>London Hydro Inc. 2016</v>
      </c>
      <c r="B2319" t="s">
        <v>493</v>
      </c>
      <c r="C2319">
        <v>2016</v>
      </c>
      <c r="D2319" t="s">
        <v>8</v>
      </c>
      <c r="E2319" t="s">
        <v>26</v>
      </c>
      <c r="F2319">
        <v>9372617.5199999996</v>
      </c>
      <c r="G2319">
        <v>393919990</v>
      </c>
      <c r="H2319">
        <v>0</v>
      </c>
    </row>
    <row r="2320" spans="1:8">
      <c r="A2320" t="str">
        <f>row__2[[#This Row],[Company_Name]]&amp;" "&amp;row__2[[#This Row],[Year]]</f>
        <v>London Hydro Inc. 2016</v>
      </c>
      <c r="B2320" t="s">
        <v>493</v>
      </c>
      <c r="C2320">
        <v>2016</v>
      </c>
      <c r="D2320" t="s">
        <v>8</v>
      </c>
      <c r="E2320" t="s">
        <v>28</v>
      </c>
      <c r="F2320">
        <v>12737817.52</v>
      </c>
      <c r="G2320">
        <v>1530680129.9400001</v>
      </c>
      <c r="H2320">
        <v>4006752.86</v>
      </c>
    </row>
    <row r="2321" spans="1:8">
      <c r="A2321" t="str">
        <f>row__2[[#This Row],[Company_Name]]&amp;" "&amp;row__2[[#This Row],[Year]]</f>
        <v>London Hydro Inc. 2016</v>
      </c>
      <c r="B2321" t="s">
        <v>493</v>
      </c>
      <c r="C2321">
        <v>2016</v>
      </c>
      <c r="D2321" t="s">
        <v>8</v>
      </c>
      <c r="E2321" t="s">
        <v>30</v>
      </c>
      <c r="F2321">
        <v>757010.28</v>
      </c>
      <c r="G2321">
        <v>132844272</v>
      </c>
      <c r="H2321">
        <v>258044</v>
      </c>
    </row>
    <row r="2322" spans="1:8">
      <c r="A2322" t="str">
        <f>row__2[[#This Row],[Company_Name]]&amp;" "&amp;row__2[[#This Row],[Year]]</f>
        <v>London Hydro Inc. 2016</v>
      </c>
      <c r="B2322" t="s">
        <v>493</v>
      </c>
      <c r="C2322">
        <v>2016</v>
      </c>
      <c r="D2322" t="s">
        <v>8</v>
      </c>
      <c r="E2322" t="s">
        <v>32</v>
      </c>
      <c r="F2322">
        <v>40858603.100000001</v>
      </c>
      <c r="G2322">
        <v>1090996379.24</v>
      </c>
      <c r="H2322">
        <v>0</v>
      </c>
    </row>
    <row r="2323" spans="1:8">
      <c r="A2323" t="str">
        <f>row__2[[#This Row],[Company_Name]]&amp;" "&amp;row__2[[#This Row],[Year]]</f>
        <v>London Hydro Inc. 2016</v>
      </c>
      <c r="B2323" t="s">
        <v>493</v>
      </c>
      <c r="C2323">
        <v>2016</v>
      </c>
      <c r="D2323" t="s">
        <v>8</v>
      </c>
      <c r="E2323" t="s">
        <v>34</v>
      </c>
      <c r="F2323">
        <v>0</v>
      </c>
      <c r="G2323">
        <v>0</v>
      </c>
      <c r="H2323">
        <v>0</v>
      </c>
    </row>
    <row r="2324" spans="1:8">
      <c r="A2324" t="str">
        <f>row__2[[#This Row],[Company_Name]]&amp;" "&amp;row__2[[#This Row],[Year]]</f>
        <v>London Hydro Inc. 2017</v>
      </c>
      <c r="B2324" t="s">
        <v>493</v>
      </c>
      <c r="C2324">
        <v>2017</v>
      </c>
      <c r="D2324" t="s">
        <v>17</v>
      </c>
      <c r="E2324" t="s">
        <v>18</v>
      </c>
      <c r="F2324">
        <v>0</v>
      </c>
      <c r="G2324">
        <v>0</v>
      </c>
      <c r="H2324">
        <v>0</v>
      </c>
    </row>
    <row r="2325" spans="1:8">
      <c r="A2325" t="str">
        <f>row__2[[#This Row],[Company_Name]]&amp;" "&amp;row__2[[#This Row],[Year]]</f>
        <v>London Hydro Inc. 2017</v>
      </c>
      <c r="B2325" t="s">
        <v>493</v>
      </c>
      <c r="C2325">
        <v>2017</v>
      </c>
      <c r="D2325" t="s">
        <v>17</v>
      </c>
      <c r="E2325" t="s">
        <v>20</v>
      </c>
      <c r="F2325">
        <v>49867.86</v>
      </c>
      <c r="G2325">
        <v>592607.69999999995</v>
      </c>
      <c r="H2325">
        <v>1611.01</v>
      </c>
    </row>
    <row r="2326" spans="1:8">
      <c r="A2326" t="str">
        <f>row__2[[#This Row],[Company_Name]]&amp;" "&amp;row__2[[#This Row],[Year]]</f>
        <v>London Hydro Inc. 2017</v>
      </c>
      <c r="B2326" t="s">
        <v>493</v>
      </c>
      <c r="C2326">
        <v>2017</v>
      </c>
      <c r="D2326" t="s">
        <v>17</v>
      </c>
      <c r="E2326" t="s">
        <v>22</v>
      </c>
      <c r="F2326">
        <v>1048424.69</v>
      </c>
      <c r="G2326">
        <v>20022458</v>
      </c>
      <c r="H2326">
        <v>56255.360000000001</v>
      </c>
    </row>
    <row r="2327" spans="1:8">
      <c r="A2327" t="str">
        <f>row__2[[#This Row],[Company_Name]]&amp;" "&amp;row__2[[#This Row],[Year]]</f>
        <v>London Hydro Inc. 2017</v>
      </c>
      <c r="B2327" t="s">
        <v>493</v>
      </c>
      <c r="C2327">
        <v>2017</v>
      </c>
      <c r="D2327" t="s">
        <v>17</v>
      </c>
      <c r="E2327" t="s">
        <v>24</v>
      </c>
      <c r="F2327">
        <v>135881.10999999999</v>
      </c>
      <c r="G2327">
        <v>5549550</v>
      </c>
      <c r="H2327">
        <v>0</v>
      </c>
    </row>
    <row r="2328" spans="1:8">
      <c r="A2328" t="str">
        <f>row__2[[#This Row],[Company_Name]]&amp;" "&amp;row__2[[#This Row],[Year]]</f>
        <v>London Hydro Inc. 2017</v>
      </c>
      <c r="B2328" t="s">
        <v>493</v>
      </c>
      <c r="C2328">
        <v>2017</v>
      </c>
      <c r="D2328" t="s">
        <v>8</v>
      </c>
      <c r="E2328" t="s">
        <v>26</v>
      </c>
      <c r="F2328">
        <v>8927718.2400000002</v>
      </c>
      <c r="G2328">
        <v>384261419.80000001</v>
      </c>
      <c r="H2328">
        <v>0</v>
      </c>
    </row>
    <row r="2329" spans="1:8">
      <c r="A2329" t="str">
        <f>row__2[[#This Row],[Company_Name]]&amp;" "&amp;row__2[[#This Row],[Year]]</f>
        <v>London Hydro Inc. 2017</v>
      </c>
      <c r="B2329" t="s">
        <v>493</v>
      </c>
      <c r="C2329">
        <v>2017</v>
      </c>
      <c r="D2329" t="s">
        <v>8</v>
      </c>
      <c r="E2329" t="s">
        <v>28</v>
      </c>
      <c r="F2329">
        <v>13718506.859999999</v>
      </c>
      <c r="G2329">
        <v>1501711562.9000001</v>
      </c>
      <c r="H2329">
        <v>3954263.54</v>
      </c>
    </row>
    <row r="2330" spans="1:8">
      <c r="A2330" t="str">
        <f>row__2[[#This Row],[Company_Name]]&amp;" "&amp;row__2[[#This Row],[Year]]</f>
        <v>London Hydro Inc. 2017</v>
      </c>
      <c r="B2330" t="s">
        <v>493</v>
      </c>
      <c r="C2330">
        <v>2017</v>
      </c>
      <c r="D2330" t="s">
        <v>8</v>
      </c>
      <c r="E2330" t="s">
        <v>30</v>
      </c>
      <c r="F2330">
        <v>656394.34</v>
      </c>
      <c r="G2330">
        <v>117005431</v>
      </c>
      <c r="H2330">
        <v>227574.3</v>
      </c>
    </row>
    <row r="2331" spans="1:8">
      <c r="A2331" t="str">
        <f>row__2[[#This Row],[Company_Name]]&amp;" "&amp;row__2[[#This Row],[Year]]</f>
        <v>London Hydro Inc. 2017</v>
      </c>
      <c r="B2331" t="s">
        <v>493</v>
      </c>
      <c r="C2331">
        <v>2017</v>
      </c>
      <c r="D2331" t="s">
        <v>8</v>
      </c>
      <c r="E2331" t="s">
        <v>32</v>
      </c>
      <c r="F2331">
        <v>41980668.119999997</v>
      </c>
      <c r="G2331">
        <v>1041232118.7</v>
      </c>
      <c r="H2331">
        <v>0</v>
      </c>
    </row>
    <row r="2332" spans="1:8">
      <c r="A2332" t="str">
        <f>row__2[[#This Row],[Company_Name]]&amp;" "&amp;row__2[[#This Row],[Year]]</f>
        <v>London Hydro Inc. 2017</v>
      </c>
      <c r="B2332" t="s">
        <v>493</v>
      </c>
      <c r="C2332">
        <v>2017</v>
      </c>
      <c r="D2332" t="s">
        <v>8</v>
      </c>
      <c r="E2332" t="s">
        <v>34</v>
      </c>
      <c r="F2332">
        <v>0</v>
      </c>
      <c r="G2332">
        <v>0</v>
      </c>
      <c r="H2332">
        <v>0</v>
      </c>
    </row>
    <row r="2333" spans="1:8">
      <c r="A2333" t="str">
        <f>row__2[[#This Row],[Company_Name]]&amp;" "&amp;row__2[[#This Row],[Year]]</f>
        <v>London Hydro Inc. 2018</v>
      </c>
      <c r="B2333" t="s">
        <v>493</v>
      </c>
      <c r="C2333">
        <v>2018</v>
      </c>
      <c r="D2333" t="s">
        <v>17</v>
      </c>
      <c r="E2333" t="s">
        <v>18</v>
      </c>
      <c r="F2333">
        <v>0</v>
      </c>
      <c r="G2333">
        <v>0</v>
      </c>
      <c r="H2333">
        <v>0</v>
      </c>
    </row>
    <row r="2334" spans="1:8">
      <c r="A2334" t="str">
        <f>row__2[[#This Row],[Company_Name]]&amp;" "&amp;row__2[[#This Row],[Year]]</f>
        <v>London Hydro Inc. 2018</v>
      </c>
      <c r="B2334" t="s">
        <v>493</v>
      </c>
      <c r="C2334">
        <v>2018</v>
      </c>
      <c r="D2334" t="s">
        <v>17</v>
      </c>
      <c r="E2334" t="s">
        <v>20</v>
      </c>
      <c r="F2334">
        <v>52950.48</v>
      </c>
      <c r="G2334">
        <v>550596.4</v>
      </c>
      <c r="H2334">
        <v>1497.23</v>
      </c>
    </row>
    <row r="2335" spans="1:8">
      <c r="A2335" t="str">
        <f>row__2[[#This Row],[Company_Name]]&amp;" "&amp;row__2[[#This Row],[Year]]</f>
        <v>London Hydro Inc. 2018</v>
      </c>
      <c r="B2335" t="s">
        <v>493</v>
      </c>
      <c r="C2335">
        <v>2018</v>
      </c>
      <c r="D2335" t="s">
        <v>17</v>
      </c>
      <c r="E2335" t="s">
        <v>22</v>
      </c>
      <c r="F2335">
        <v>964606.1</v>
      </c>
      <c r="G2335">
        <v>15903208</v>
      </c>
      <c r="H2335">
        <v>44445.9</v>
      </c>
    </row>
    <row r="2336" spans="1:8">
      <c r="A2336" t="str">
        <f>row__2[[#This Row],[Company_Name]]&amp;" "&amp;row__2[[#This Row],[Year]]</f>
        <v>London Hydro Inc. 2018</v>
      </c>
      <c r="B2336" t="s">
        <v>493</v>
      </c>
      <c r="C2336">
        <v>2018</v>
      </c>
      <c r="D2336" t="s">
        <v>17</v>
      </c>
      <c r="E2336" t="s">
        <v>24</v>
      </c>
      <c r="F2336">
        <v>153937.22</v>
      </c>
      <c r="G2336">
        <v>5496547</v>
      </c>
      <c r="H2336">
        <v>0</v>
      </c>
    </row>
    <row r="2337" spans="1:8">
      <c r="A2337" t="str">
        <f>row__2[[#This Row],[Company_Name]]&amp;" "&amp;row__2[[#This Row],[Year]]</f>
        <v>London Hydro Inc. 2018</v>
      </c>
      <c r="B2337" t="s">
        <v>493</v>
      </c>
      <c r="C2337">
        <v>2018</v>
      </c>
      <c r="D2337" t="s">
        <v>8</v>
      </c>
      <c r="E2337" t="s">
        <v>26</v>
      </c>
      <c r="F2337">
        <v>9360419.2599999998</v>
      </c>
      <c r="G2337">
        <v>396936107.69999999</v>
      </c>
      <c r="H2337">
        <v>0</v>
      </c>
    </row>
    <row r="2338" spans="1:8">
      <c r="A2338" t="str">
        <f>row__2[[#This Row],[Company_Name]]&amp;" "&amp;row__2[[#This Row],[Year]]</f>
        <v>London Hydro Inc. 2018</v>
      </c>
      <c r="B2338" t="s">
        <v>493</v>
      </c>
      <c r="C2338">
        <v>2018</v>
      </c>
      <c r="D2338" t="s">
        <v>8</v>
      </c>
      <c r="E2338" t="s">
        <v>28</v>
      </c>
      <c r="F2338">
        <v>14297280.18</v>
      </c>
      <c r="G2338">
        <v>1545879105.4000001</v>
      </c>
      <c r="H2338">
        <v>4023403.4</v>
      </c>
    </row>
    <row r="2339" spans="1:8">
      <c r="A2339" t="str">
        <f>row__2[[#This Row],[Company_Name]]&amp;" "&amp;row__2[[#This Row],[Year]]</f>
        <v>London Hydro Inc. 2018</v>
      </c>
      <c r="B2339" t="s">
        <v>493</v>
      </c>
      <c r="C2339">
        <v>2018</v>
      </c>
      <c r="D2339" t="s">
        <v>8</v>
      </c>
      <c r="E2339" t="s">
        <v>30</v>
      </c>
      <c r="F2339">
        <v>652074.31999999995</v>
      </c>
      <c r="G2339">
        <v>116791074</v>
      </c>
      <c r="H2339">
        <v>221495.1</v>
      </c>
    </row>
    <row r="2340" spans="1:8">
      <c r="A2340" t="str">
        <f>row__2[[#This Row],[Company_Name]]&amp;" "&amp;row__2[[#This Row],[Year]]</f>
        <v>London Hydro Inc. 2018</v>
      </c>
      <c r="B2340" t="s">
        <v>493</v>
      </c>
      <c r="C2340">
        <v>2018</v>
      </c>
      <c r="D2340" t="s">
        <v>8</v>
      </c>
      <c r="E2340" t="s">
        <v>32</v>
      </c>
      <c r="F2340">
        <v>43603706.310000002</v>
      </c>
      <c r="G2340">
        <v>1134273426.7</v>
      </c>
      <c r="H2340">
        <v>0</v>
      </c>
    </row>
    <row r="2341" spans="1:8">
      <c r="A2341" t="str">
        <f>row__2[[#This Row],[Company_Name]]&amp;" "&amp;row__2[[#This Row],[Year]]</f>
        <v>London Hydro Inc. 2018</v>
      </c>
      <c r="B2341" t="s">
        <v>493</v>
      </c>
      <c r="C2341">
        <v>2018</v>
      </c>
      <c r="D2341" t="s">
        <v>8</v>
      </c>
      <c r="E2341" t="s">
        <v>34</v>
      </c>
      <c r="F2341">
        <v>0</v>
      </c>
      <c r="G2341">
        <v>0</v>
      </c>
      <c r="H2341">
        <v>0</v>
      </c>
    </row>
    <row r="2342" spans="1:8">
      <c r="A2342" t="str">
        <f>row__2[[#This Row],[Company_Name]]&amp;" "&amp;row__2[[#This Row],[Year]]</f>
        <v>London Hydro Inc. 2019</v>
      </c>
      <c r="B2342" t="s">
        <v>493</v>
      </c>
      <c r="C2342">
        <v>2019</v>
      </c>
      <c r="D2342" t="s">
        <v>17</v>
      </c>
      <c r="E2342" t="s">
        <v>18</v>
      </c>
      <c r="F2342">
        <v>0</v>
      </c>
      <c r="G2342">
        <v>0</v>
      </c>
      <c r="H2342">
        <v>0</v>
      </c>
    </row>
    <row r="2343" spans="1:8">
      <c r="A2343" t="str">
        <f>row__2[[#This Row],[Company_Name]]&amp;" "&amp;row__2[[#This Row],[Year]]</f>
        <v>London Hydro Inc. 2019</v>
      </c>
      <c r="B2343" t="s">
        <v>493</v>
      </c>
      <c r="C2343">
        <v>2019</v>
      </c>
      <c r="D2343" t="s">
        <v>17</v>
      </c>
      <c r="E2343" t="s">
        <v>20</v>
      </c>
      <c r="F2343">
        <v>51326.6</v>
      </c>
      <c r="G2343">
        <v>541972.80000000005</v>
      </c>
      <c r="H2343">
        <v>1471.68</v>
      </c>
    </row>
    <row r="2344" spans="1:8">
      <c r="A2344" t="str">
        <f>row__2[[#This Row],[Company_Name]]&amp;" "&amp;row__2[[#This Row],[Year]]</f>
        <v>London Hydro Inc. 2019</v>
      </c>
      <c r="B2344" t="s">
        <v>493</v>
      </c>
      <c r="C2344">
        <v>2019</v>
      </c>
      <c r="D2344" t="s">
        <v>17</v>
      </c>
      <c r="E2344" t="s">
        <v>22</v>
      </c>
      <c r="F2344">
        <v>977047.34</v>
      </c>
      <c r="G2344">
        <v>16623912.16</v>
      </c>
      <c r="H2344">
        <v>46618.69</v>
      </c>
    </row>
    <row r="2345" spans="1:8">
      <c r="A2345" t="str">
        <f>row__2[[#This Row],[Company_Name]]&amp;" "&amp;row__2[[#This Row],[Year]]</f>
        <v>London Hydro Inc. 2019</v>
      </c>
      <c r="B2345" t="s">
        <v>493</v>
      </c>
      <c r="C2345">
        <v>2019</v>
      </c>
      <c r="D2345" t="s">
        <v>17</v>
      </c>
      <c r="E2345" t="s">
        <v>24</v>
      </c>
      <c r="F2345">
        <v>162456.26</v>
      </c>
      <c r="G2345">
        <v>5501897.5099999998</v>
      </c>
      <c r="H2345">
        <v>0</v>
      </c>
    </row>
    <row r="2346" spans="1:8">
      <c r="A2346" t="str">
        <f>row__2[[#This Row],[Company_Name]]&amp;" "&amp;row__2[[#This Row],[Year]]</f>
        <v>London Hydro Inc. 2019</v>
      </c>
      <c r="B2346" t="s">
        <v>493</v>
      </c>
      <c r="C2346">
        <v>2019</v>
      </c>
      <c r="D2346" t="s">
        <v>8</v>
      </c>
      <c r="E2346" t="s">
        <v>26</v>
      </c>
      <c r="F2346">
        <v>9281934.8599999994</v>
      </c>
      <c r="G2346">
        <v>395444421.75</v>
      </c>
      <c r="H2346">
        <v>0</v>
      </c>
    </row>
    <row r="2347" spans="1:8">
      <c r="A2347" t="str">
        <f>row__2[[#This Row],[Company_Name]]&amp;" "&amp;row__2[[#This Row],[Year]]</f>
        <v>London Hydro Inc. 2019</v>
      </c>
      <c r="B2347" t="s">
        <v>493</v>
      </c>
      <c r="C2347">
        <v>2019</v>
      </c>
      <c r="D2347" t="s">
        <v>8</v>
      </c>
      <c r="E2347" t="s">
        <v>28</v>
      </c>
      <c r="F2347">
        <v>13644603.6</v>
      </c>
      <c r="G2347">
        <v>1491318395.1500001</v>
      </c>
      <c r="H2347">
        <v>3896647.7</v>
      </c>
    </row>
    <row r="2348" spans="1:8">
      <c r="A2348" t="str">
        <f>row__2[[#This Row],[Company_Name]]&amp;" "&amp;row__2[[#This Row],[Year]]</f>
        <v>London Hydro Inc. 2019</v>
      </c>
      <c r="B2348" t="s">
        <v>493</v>
      </c>
      <c r="C2348">
        <v>2019</v>
      </c>
      <c r="D2348" t="s">
        <v>8</v>
      </c>
      <c r="E2348" t="s">
        <v>30</v>
      </c>
      <c r="F2348">
        <v>630731.24</v>
      </c>
      <c r="G2348">
        <v>110801180.53</v>
      </c>
      <c r="H2348">
        <v>216188.64</v>
      </c>
    </row>
    <row r="2349" spans="1:8">
      <c r="A2349" t="str">
        <f>row__2[[#This Row],[Company_Name]]&amp;" "&amp;row__2[[#This Row],[Year]]</f>
        <v>London Hydro Inc. 2019</v>
      </c>
      <c r="B2349" t="s">
        <v>493</v>
      </c>
      <c r="C2349">
        <v>2019</v>
      </c>
      <c r="D2349" t="s">
        <v>8</v>
      </c>
      <c r="E2349" t="s">
        <v>32</v>
      </c>
      <c r="F2349">
        <v>42826304.329999998</v>
      </c>
      <c r="G2349">
        <v>1099830560.04</v>
      </c>
      <c r="H2349">
        <v>0</v>
      </c>
    </row>
    <row r="2350" spans="1:8">
      <c r="A2350" t="str">
        <f>row__2[[#This Row],[Company_Name]]&amp;" "&amp;row__2[[#This Row],[Year]]</f>
        <v>London Hydro Inc. 2019</v>
      </c>
      <c r="B2350" t="s">
        <v>493</v>
      </c>
      <c r="C2350">
        <v>2019</v>
      </c>
      <c r="D2350" t="s">
        <v>8</v>
      </c>
      <c r="E2350" t="s">
        <v>34</v>
      </c>
      <c r="F2350">
        <v>0</v>
      </c>
      <c r="G2350">
        <v>0</v>
      </c>
      <c r="H2350">
        <v>0</v>
      </c>
    </row>
    <row r="2351" spans="1:8">
      <c r="A2351" t="str">
        <f>row__2[[#This Row],[Company_Name]]&amp;" "&amp;row__2[[#This Row],[Year]]</f>
        <v>London Hydro Inc. 2020</v>
      </c>
      <c r="B2351" t="s">
        <v>493</v>
      </c>
      <c r="C2351">
        <v>2020</v>
      </c>
      <c r="D2351" t="s">
        <v>17</v>
      </c>
      <c r="E2351" t="s">
        <v>18</v>
      </c>
      <c r="F2351">
        <v>0</v>
      </c>
      <c r="G2351">
        <v>0</v>
      </c>
      <c r="H2351">
        <v>0</v>
      </c>
    </row>
    <row r="2352" spans="1:8">
      <c r="A2352" t="str">
        <f>row__2[[#This Row],[Company_Name]]&amp;" "&amp;row__2[[#This Row],[Year]]</f>
        <v>London Hydro Inc. 2020</v>
      </c>
      <c r="B2352" t="s">
        <v>493</v>
      </c>
      <c r="C2352">
        <v>2020</v>
      </c>
      <c r="D2352" t="s">
        <v>17</v>
      </c>
      <c r="E2352" t="s">
        <v>20</v>
      </c>
      <c r="F2352">
        <v>51658.16</v>
      </c>
      <c r="G2352">
        <v>534360.18999999994</v>
      </c>
      <c r="H2352">
        <v>1451.52</v>
      </c>
    </row>
    <row r="2353" spans="1:8">
      <c r="A2353" t="str">
        <f>row__2[[#This Row],[Company_Name]]&amp;" "&amp;row__2[[#This Row],[Year]]</f>
        <v>London Hydro Inc. 2020</v>
      </c>
      <c r="B2353" t="s">
        <v>493</v>
      </c>
      <c r="C2353">
        <v>2020</v>
      </c>
      <c r="D2353" t="s">
        <v>17</v>
      </c>
      <c r="E2353" t="s">
        <v>22</v>
      </c>
      <c r="F2353">
        <v>973528.79</v>
      </c>
      <c r="G2353">
        <v>16908317.239999998</v>
      </c>
      <c r="H2353">
        <v>47272.4</v>
      </c>
    </row>
    <row r="2354" spans="1:8">
      <c r="A2354" t="str">
        <f>row__2[[#This Row],[Company_Name]]&amp;" "&amp;row__2[[#This Row],[Year]]</f>
        <v>London Hydro Inc. 2020</v>
      </c>
      <c r="B2354" t="s">
        <v>493</v>
      </c>
      <c r="C2354">
        <v>2020</v>
      </c>
      <c r="D2354" t="s">
        <v>17</v>
      </c>
      <c r="E2354" t="s">
        <v>24</v>
      </c>
      <c r="F2354">
        <v>158197.14000000001</v>
      </c>
      <c r="G2354">
        <v>5417919.1600000001</v>
      </c>
      <c r="H2354">
        <v>0</v>
      </c>
    </row>
    <row r="2355" spans="1:8">
      <c r="A2355" t="str">
        <f>row__2[[#This Row],[Company_Name]]&amp;" "&amp;row__2[[#This Row],[Year]]</f>
        <v>London Hydro Inc. 2020</v>
      </c>
      <c r="B2355" t="s">
        <v>493</v>
      </c>
      <c r="C2355">
        <v>2020</v>
      </c>
      <c r="D2355" t="s">
        <v>8</v>
      </c>
      <c r="E2355" t="s">
        <v>26</v>
      </c>
      <c r="F2355">
        <v>9665015.3000000007</v>
      </c>
      <c r="G2355">
        <v>374492024.29000002</v>
      </c>
      <c r="H2355">
        <v>0</v>
      </c>
    </row>
    <row r="2356" spans="1:8">
      <c r="A2356" t="str">
        <f>row__2[[#This Row],[Company_Name]]&amp;" "&amp;row__2[[#This Row],[Year]]</f>
        <v>London Hydro Inc. 2020</v>
      </c>
      <c r="B2356" t="s">
        <v>493</v>
      </c>
      <c r="C2356">
        <v>2020</v>
      </c>
      <c r="D2356" t="s">
        <v>8</v>
      </c>
      <c r="E2356" t="s">
        <v>28</v>
      </c>
      <c r="F2356">
        <v>14358345.949999999</v>
      </c>
      <c r="G2356">
        <v>1408022477.4200001</v>
      </c>
      <c r="H2356">
        <v>3675013.82</v>
      </c>
    </row>
    <row r="2357" spans="1:8">
      <c r="A2357" t="str">
        <f>row__2[[#This Row],[Company_Name]]&amp;" "&amp;row__2[[#This Row],[Year]]</f>
        <v>London Hydro Inc. 2020</v>
      </c>
      <c r="B2357" t="s">
        <v>493</v>
      </c>
      <c r="C2357">
        <v>2020</v>
      </c>
      <c r="D2357" t="s">
        <v>8</v>
      </c>
      <c r="E2357" t="s">
        <v>30</v>
      </c>
      <c r="F2357">
        <v>645594.59</v>
      </c>
      <c r="G2357">
        <v>103009408.48</v>
      </c>
      <c r="H2357">
        <v>189813.83</v>
      </c>
    </row>
    <row r="2358" spans="1:8">
      <c r="A2358" t="str">
        <f>row__2[[#This Row],[Company_Name]]&amp;" "&amp;row__2[[#This Row],[Year]]</f>
        <v>London Hydro Inc. 2020</v>
      </c>
      <c r="B2358" t="s">
        <v>493</v>
      </c>
      <c r="C2358">
        <v>2020</v>
      </c>
      <c r="D2358" t="s">
        <v>8</v>
      </c>
      <c r="E2358" t="s">
        <v>32</v>
      </c>
      <c r="F2358">
        <v>44271919.310000002</v>
      </c>
      <c r="G2358">
        <v>1174570750.6600001</v>
      </c>
      <c r="H2358">
        <v>0</v>
      </c>
    </row>
    <row r="2359" spans="1:8">
      <c r="A2359" t="str">
        <f>row__2[[#This Row],[Company_Name]]&amp;" "&amp;row__2[[#This Row],[Year]]</f>
        <v>London Hydro Inc. 2020</v>
      </c>
      <c r="B2359" t="s">
        <v>493</v>
      </c>
      <c r="C2359">
        <v>2020</v>
      </c>
      <c r="D2359" t="s">
        <v>8</v>
      </c>
      <c r="E2359" t="s">
        <v>34</v>
      </c>
      <c r="F2359">
        <v>0</v>
      </c>
      <c r="G2359">
        <v>0</v>
      </c>
      <c r="H2359">
        <v>0</v>
      </c>
    </row>
    <row r="2360" spans="1:8">
      <c r="A2360" t="str">
        <f>row__2[[#This Row],[Company_Name]]&amp;" "&amp;row__2[[#This Row],[Year]]</f>
        <v>London Hydro Inc. 2021</v>
      </c>
      <c r="B2360" t="s">
        <v>493</v>
      </c>
      <c r="C2360">
        <v>2021</v>
      </c>
      <c r="D2360" t="s">
        <v>17</v>
      </c>
      <c r="E2360" t="s">
        <v>18</v>
      </c>
      <c r="F2360">
        <v>0</v>
      </c>
      <c r="G2360">
        <v>0</v>
      </c>
      <c r="H2360">
        <v>0</v>
      </c>
    </row>
    <row r="2361" spans="1:8">
      <c r="A2361" t="str">
        <f>row__2[[#This Row],[Company_Name]]&amp;" "&amp;row__2[[#This Row],[Year]]</f>
        <v>London Hydro Inc. 2021</v>
      </c>
      <c r="B2361" t="s">
        <v>493</v>
      </c>
      <c r="C2361">
        <v>2021</v>
      </c>
      <c r="D2361" t="s">
        <v>17</v>
      </c>
      <c r="E2361" t="s">
        <v>20</v>
      </c>
      <c r="F2361">
        <v>52066.5</v>
      </c>
      <c r="G2361">
        <v>527622.99</v>
      </c>
      <c r="H2361">
        <v>1433.74</v>
      </c>
    </row>
    <row r="2362" spans="1:8">
      <c r="A2362" t="str">
        <f>row__2[[#This Row],[Company_Name]]&amp;" "&amp;row__2[[#This Row],[Year]]</f>
        <v>London Hydro Inc. 2021</v>
      </c>
      <c r="B2362" t="s">
        <v>493</v>
      </c>
      <c r="C2362">
        <v>2021</v>
      </c>
      <c r="D2362" t="s">
        <v>17</v>
      </c>
      <c r="E2362" t="s">
        <v>22</v>
      </c>
      <c r="F2362">
        <v>1070788.23</v>
      </c>
      <c r="G2362">
        <v>16882808.73</v>
      </c>
      <c r="H2362">
        <v>47347.97</v>
      </c>
    </row>
    <row r="2363" spans="1:8">
      <c r="A2363" t="str">
        <f>row__2[[#This Row],[Company_Name]]&amp;" "&amp;row__2[[#This Row],[Year]]</f>
        <v>London Hydro Inc. 2021</v>
      </c>
      <c r="B2363" t="s">
        <v>493</v>
      </c>
      <c r="C2363">
        <v>2021</v>
      </c>
      <c r="D2363" t="s">
        <v>17</v>
      </c>
      <c r="E2363" t="s">
        <v>24</v>
      </c>
      <c r="F2363">
        <v>159085.38</v>
      </c>
      <c r="G2363">
        <v>5430915.0999999996</v>
      </c>
      <c r="H2363">
        <v>0</v>
      </c>
    </row>
    <row r="2364" spans="1:8">
      <c r="A2364" t="str">
        <f>row__2[[#This Row],[Company_Name]]&amp;" "&amp;row__2[[#This Row],[Year]]</f>
        <v>London Hydro Inc. 2021</v>
      </c>
      <c r="B2364" t="s">
        <v>493</v>
      </c>
      <c r="C2364">
        <v>2021</v>
      </c>
      <c r="D2364" t="s">
        <v>8</v>
      </c>
      <c r="E2364" t="s">
        <v>26</v>
      </c>
      <c r="F2364">
        <v>9852297.4000000004</v>
      </c>
      <c r="G2364">
        <v>380707662.25999999</v>
      </c>
      <c r="H2364">
        <v>0</v>
      </c>
    </row>
    <row r="2365" spans="1:8">
      <c r="A2365" t="str">
        <f>row__2[[#This Row],[Company_Name]]&amp;" "&amp;row__2[[#This Row],[Year]]</f>
        <v>London Hydro Inc. 2021</v>
      </c>
      <c r="B2365" t="s">
        <v>493</v>
      </c>
      <c r="C2365">
        <v>2021</v>
      </c>
      <c r="D2365" t="s">
        <v>8</v>
      </c>
      <c r="E2365" t="s">
        <v>28</v>
      </c>
      <c r="F2365">
        <v>14002441.85</v>
      </c>
      <c r="G2365">
        <v>1410758031.5999999</v>
      </c>
      <c r="H2365">
        <v>3890707.18</v>
      </c>
    </row>
    <row r="2366" spans="1:8">
      <c r="A2366" t="str">
        <f>row__2[[#This Row],[Company_Name]]&amp;" "&amp;row__2[[#This Row],[Year]]</f>
        <v>London Hydro Inc. 2021</v>
      </c>
      <c r="B2366" t="s">
        <v>493</v>
      </c>
      <c r="C2366">
        <v>2021</v>
      </c>
      <c r="D2366" t="s">
        <v>8</v>
      </c>
      <c r="E2366" t="s">
        <v>30</v>
      </c>
      <c r="F2366">
        <v>850722.5</v>
      </c>
      <c r="G2366">
        <v>106007109.75</v>
      </c>
      <c r="H2366">
        <v>194965.44</v>
      </c>
    </row>
    <row r="2367" spans="1:8">
      <c r="A2367" t="str">
        <f>row__2[[#This Row],[Company_Name]]&amp;" "&amp;row__2[[#This Row],[Year]]</f>
        <v>London Hydro Inc. 2021</v>
      </c>
      <c r="B2367" t="s">
        <v>493</v>
      </c>
      <c r="C2367">
        <v>2021</v>
      </c>
      <c r="D2367" t="s">
        <v>8</v>
      </c>
      <c r="E2367" t="s">
        <v>32</v>
      </c>
      <c r="F2367">
        <v>46222044.990000002</v>
      </c>
      <c r="G2367">
        <v>1182331247.8499999</v>
      </c>
      <c r="H2367">
        <v>0</v>
      </c>
    </row>
    <row r="2368" spans="1:8">
      <c r="A2368" t="str">
        <f>row__2[[#This Row],[Company_Name]]&amp;" "&amp;row__2[[#This Row],[Year]]</f>
        <v>London Hydro Inc. 2021</v>
      </c>
      <c r="B2368" t="s">
        <v>493</v>
      </c>
      <c r="C2368">
        <v>2021</v>
      </c>
      <c r="D2368" t="s">
        <v>8</v>
      </c>
      <c r="E2368" t="s">
        <v>34</v>
      </c>
      <c r="F2368">
        <v>0</v>
      </c>
      <c r="G2368">
        <v>0</v>
      </c>
      <c r="H2368">
        <v>0</v>
      </c>
    </row>
    <row r="2369" spans="1:8">
      <c r="A2369" t="str">
        <f>row__2[[#This Row],[Company_Name]]&amp;" "&amp;row__2[[#This Row],[Year]]</f>
        <v>London Hydro Inc. 2022</v>
      </c>
      <c r="B2369" t="s">
        <v>493</v>
      </c>
      <c r="C2369">
        <v>2022</v>
      </c>
      <c r="D2369" t="s">
        <v>17</v>
      </c>
      <c r="E2369" t="s">
        <v>18</v>
      </c>
      <c r="F2369">
        <v>0</v>
      </c>
      <c r="G2369">
        <v>0</v>
      </c>
      <c r="H2369">
        <v>0</v>
      </c>
    </row>
    <row r="2370" spans="1:8">
      <c r="A2370" t="str">
        <f>row__2[[#This Row],[Company_Name]]&amp;" "&amp;row__2[[#This Row],[Year]]</f>
        <v>London Hydro Inc. 2022</v>
      </c>
      <c r="B2370" t="s">
        <v>493</v>
      </c>
      <c r="C2370">
        <v>2022</v>
      </c>
      <c r="D2370" t="s">
        <v>17</v>
      </c>
      <c r="E2370" t="s">
        <v>20</v>
      </c>
      <c r="F2370">
        <v>56081.2</v>
      </c>
      <c r="G2370">
        <v>527158.38</v>
      </c>
      <c r="H2370">
        <v>1476.31</v>
      </c>
    </row>
    <row r="2371" spans="1:8">
      <c r="A2371" t="str">
        <f>row__2[[#This Row],[Company_Name]]&amp;" "&amp;row__2[[#This Row],[Year]]</f>
        <v>London Hydro Inc. 2022</v>
      </c>
      <c r="B2371" t="s">
        <v>493</v>
      </c>
      <c r="C2371">
        <v>2022</v>
      </c>
      <c r="D2371" t="s">
        <v>17</v>
      </c>
      <c r="E2371" t="s">
        <v>22</v>
      </c>
      <c r="F2371">
        <v>1294329.2</v>
      </c>
      <c r="G2371">
        <v>17000378.43</v>
      </c>
      <c r="H2371">
        <v>47683.41</v>
      </c>
    </row>
    <row r="2372" spans="1:8">
      <c r="A2372" t="str">
        <f>row__2[[#This Row],[Company_Name]]&amp;" "&amp;row__2[[#This Row],[Year]]</f>
        <v>London Hydro Inc. 2022</v>
      </c>
      <c r="B2372" t="s">
        <v>493</v>
      </c>
      <c r="C2372">
        <v>2022</v>
      </c>
      <c r="D2372" t="s">
        <v>17</v>
      </c>
      <c r="E2372" t="s">
        <v>24</v>
      </c>
      <c r="F2372">
        <v>178935.58</v>
      </c>
      <c r="G2372">
        <v>5441240.0700000003</v>
      </c>
      <c r="H2372">
        <v>0</v>
      </c>
    </row>
    <row r="2373" spans="1:8">
      <c r="A2373" t="str">
        <f>row__2[[#This Row],[Company_Name]]&amp;" "&amp;row__2[[#This Row],[Year]]</f>
        <v>London Hydro Inc. 2022</v>
      </c>
      <c r="B2373" t="s">
        <v>493</v>
      </c>
      <c r="C2373">
        <v>2022</v>
      </c>
      <c r="D2373" t="s">
        <v>8</v>
      </c>
      <c r="E2373" t="s">
        <v>26</v>
      </c>
      <c r="F2373">
        <v>10380139.699999999</v>
      </c>
      <c r="G2373">
        <v>411990624.44</v>
      </c>
      <c r="H2373">
        <v>0</v>
      </c>
    </row>
    <row r="2374" spans="1:8">
      <c r="A2374" t="str">
        <f>row__2[[#This Row],[Company_Name]]&amp;" "&amp;row__2[[#This Row],[Year]]</f>
        <v>London Hydro Inc. 2022</v>
      </c>
      <c r="B2374" t="s">
        <v>493</v>
      </c>
      <c r="C2374">
        <v>2022</v>
      </c>
      <c r="D2374" t="s">
        <v>8</v>
      </c>
      <c r="E2374" t="s">
        <v>28</v>
      </c>
      <c r="F2374">
        <v>14238543.32</v>
      </c>
      <c r="G2374">
        <v>1459098505.8</v>
      </c>
      <c r="H2374">
        <v>3872074.39</v>
      </c>
    </row>
    <row r="2375" spans="1:8">
      <c r="A2375" t="str">
        <f>row__2[[#This Row],[Company_Name]]&amp;" "&amp;row__2[[#This Row],[Year]]</f>
        <v>London Hydro Inc. 2022</v>
      </c>
      <c r="B2375" t="s">
        <v>493</v>
      </c>
      <c r="C2375">
        <v>2022</v>
      </c>
      <c r="D2375" t="s">
        <v>8</v>
      </c>
      <c r="E2375" t="s">
        <v>30</v>
      </c>
      <c r="F2375">
        <v>725176.99</v>
      </c>
      <c r="G2375">
        <v>116985730.81</v>
      </c>
      <c r="H2375">
        <v>213689.69</v>
      </c>
    </row>
    <row r="2376" spans="1:8">
      <c r="A2376" t="str">
        <f>row__2[[#This Row],[Company_Name]]&amp;" "&amp;row__2[[#This Row],[Year]]</f>
        <v>London Hydro Inc. 2022</v>
      </c>
      <c r="B2376" t="s">
        <v>493</v>
      </c>
      <c r="C2376">
        <v>2022</v>
      </c>
      <c r="D2376" t="s">
        <v>8</v>
      </c>
      <c r="E2376" t="s">
        <v>32</v>
      </c>
      <c r="F2376">
        <v>49086805.530000001</v>
      </c>
      <c r="G2376">
        <v>1182228014.97</v>
      </c>
      <c r="H2376">
        <v>0</v>
      </c>
    </row>
    <row r="2377" spans="1:8">
      <c r="A2377" t="str">
        <f>row__2[[#This Row],[Company_Name]]&amp;" "&amp;row__2[[#This Row],[Year]]</f>
        <v>London Hydro Inc. 2022</v>
      </c>
      <c r="B2377" t="s">
        <v>493</v>
      </c>
      <c r="C2377">
        <v>2022</v>
      </c>
      <c r="D2377" t="s">
        <v>8</v>
      </c>
      <c r="E2377" t="s">
        <v>34</v>
      </c>
      <c r="F2377">
        <v>0</v>
      </c>
      <c r="G2377">
        <v>0</v>
      </c>
      <c r="H2377">
        <v>0</v>
      </c>
    </row>
    <row r="2378" spans="1:8">
      <c r="A2378" t="str">
        <f>row__2[[#This Row],[Company_Name]]&amp;" "&amp;row__2[[#This Row],[Year]]</f>
        <v>Milton Hydro Distribution Inc. 2015</v>
      </c>
      <c r="B2378" t="s">
        <v>494</v>
      </c>
      <c r="C2378">
        <v>2015</v>
      </c>
      <c r="D2378" t="s">
        <v>17</v>
      </c>
      <c r="E2378" t="s">
        <v>18</v>
      </c>
      <c r="F2378">
        <v>0</v>
      </c>
      <c r="G2378">
        <v>0</v>
      </c>
      <c r="H2378">
        <v>0</v>
      </c>
    </row>
    <row r="2379" spans="1:8">
      <c r="A2379" t="str">
        <f>row__2[[#This Row],[Company_Name]]&amp;" "&amp;row__2[[#This Row],[Year]]</f>
        <v>Milton Hydro Distribution Inc. 2015</v>
      </c>
      <c r="B2379" t="s">
        <v>494</v>
      </c>
      <c r="C2379">
        <v>2015</v>
      </c>
      <c r="D2379" t="s">
        <v>17</v>
      </c>
      <c r="E2379" t="s">
        <v>20</v>
      </c>
      <c r="F2379">
        <v>14698.16</v>
      </c>
      <c r="G2379">
        <v>150941</v>
      </c>
      <c r="H2379">
        <v>419</v>
      </c>
    </row>
    <row r="2380" spans="1:8">
      <c r="A2380" t="str">
        <f>row__2[[#This Row],[Company_Name]]&amp;" "&amp;row__2[[#This Row],[Year]]</f>
        <v>Milton Hydro Distribution Inc. 2015</v>
      </c>
      <c r="B2380" t="s">
        <v>494</v>
      </c>
      <c r="C2380">
        <v>2015</v>
      </c>
      <c r="D2380" t="s">
        <v>17</v>
      </c>
      <c r="E2380" t="s">
        <v>22</v>
      </c>
      <c r="F2380">
        <v>265728.65999999997</v>
      </c>
      <c r="G2380">
        <v>7617578</v>
      </c>
      <c r="H2380">
        <v>21372</v>
      </c>
    </row>
    <row r="2381" spans="1:8">
      <c r="A2381" t="str">
        <f>row__2[[#This Row],[Company_Name]]&amp;" "&amp;row__2[[#This Row],[Year]]</f>
        <v>Milton Hydro Distribution Inc. 2015</v>
      </c>
      <c r="B2381" t="s">
        <v>494</v>
      </c>
      <c r="C2381">
        <v>2015</v>
      </c>
      <c r="D2381" t="s">
        <v>17</v>
      </c>
      <c r="E2381" t="s">
        <v>24</v>
      </c>
      <c r="F2381">
        <v>48948</v>
      </c>
      <c r="G2381">
        <v>1188593</v>
      </c>
      <c r="H2381">
        <v>0</v>
      </c>
    </row>
    <row r="2382" spans="1:8">
      <c r="A2382" t="str">
        <f>row__2[[#This Row],[Company_Name]]&amp;" "&amp;row__2[[#This Row],[Year]]</f>
        <v>Milton Hydro Distribution Inc. 2015</v>
      </c>
      <c r="B2382" t="s">
        <v>494</v>
      </c>
      <c r="C2382">
        <v>2015</v>
      </c>
      <c r="D2382" t="s">
        <v>8</v>
      </c>
      <c r="E2382" t="s">
        <v>26</v>
      </c>
      <c r="F2382">
        <v>2059879.74</v>
      </c>
      <c r="G2382">
        <v>89184096</v>
      </c>
      <c r="H2382">
        <v>0</v>
      </c>
    </row>
    <row r="2383" spans="1:8">
      <c r="A2383" t="str">
        <f>row__2[[#This Row],[Company_Name]]&amp;" "&amp;row__2[[#This Row],[Year]]</f>
        <v>Milton Hydro Distribution Inc. 2015</v>
      </c>
      <c r="B2383" t="s">
        <v>494</v>
      </c>
      <c r="C2383">
        <v>2015</v>
      </c>
      <c r="D2383" t="s">
        <v>8</v>
      </c>
      <c r="E2383" t="s">
        <v>28</v>
      </c>
      <c r="F2383">
        <v>2357075.09</v>
      </c>
      <c r="G2383">
        <v>316443121</v>
      </c>
      <c r="H2383">
        <v>808263</v>
      </c>
    </row>
    <row r="2384" spans="1:8">
      <c r="A2384" t="str">
        <f>row__2[[#This Row],[Company_Name]]&amp;" "&amp;row__2[[#This Row],[Year]]</f>
        <v>Milton Hydro Distribution Inc. 2015</v>
      </c>
      <c r="B2384" t="s">
        <v>494</v>
      </c>
      <c r="C2384">
        <v>2015</v>
      </c>
      <c r="D2384" t="s">
        <v>8</v>
      </c>
      <c r="E2384" t="s">
        <v>30</v>
      </c>
      <c r="F2384">
        <v>700048.36</v>
      </c>
      <c r="G2384">
        <v>135321174</v>
      </c>
      <c r="H2384">
        <v>253386</v>
      </c>
    </row>
    <row r="2385" spans="1:8">
      <c r="A2385" t="str">
        <f>row__2[[#This Row],[Company_Name]]&amp;" "&amp;row__2[[#This Row],[Year]]</f>
        <v>Milton Hydro Distribution Inc. 2015</v>
      </c>
      <c r="B2385" t="s">
        <v>494</v>
      </c>
      <c r="C2385">
        <v>2015</v>
      </c>
      <c r="D2385" t="s">
        <v>8</v>
      </c>
      <c r="E2385" t="s">
        <v>32</v>
      </c>
      <c r="F2385">
        <v>10395434.27</v>
      </c>
      <c r="G2385">
        <v>298391164</v>
      </c>
      <c r="H2385">
        <v>0</v>
      </c>
    </row>
    <row r="2386" spans="1:8">
      <c r="A2386" t="str">
        <f>row__2[[#This Row],[Company_Name]]&amp;" "&amp;row__2[[#This Row],[Year]]</f>
        <v>Milton Hydro Distribution Inc. 2015</v>
      </c>
      <c r="B2386" t="s">
        <v>494</v>
      </c>
      <c r="C2386">
        <v>2015</v>
      </c>
      <c r="D2386" t="s">
        <v>8</v>
      </c>
      <c r="E2386" t="s">
        <v>34</v>
      </c>
      <c r="F2386">
        <v>0</v>
      </c>
      <c r="G2386">
        <v>0</v>
      </c>
      <c r="H2386">
        <v>0</v>
      </c>
    </row>
    <row r="2387" spans="1:8">
      <c r="A2387" t="str">
        <f>row__2[[#This Row],[Company_Name]]&amp;" "&amp;row__2[[#This Row],[Year]]</f>
        <v>Milton Hydro Distribution Inc. 2016</v>
      </c>
      <c r="B2387" t="s">
        <v>494</v>
      </c>
      <c r="C2387">
        <v>2016</v>
      </c>
      <c r="D2387" t="s">
        <v>17</v>
      </c>
      <c r="E2387" t="s">
        <v>18</v>
      </c>
      <c r="F2387">
        <v>0</v>
      </c>
      <c r="G2387">
        <v>0</v>
      </c>
      <c r="H2387">
        <v>0</v>
      </c>
    </row>
    <row r="2388" spans="1:8">
      <c r="A2388" t="str">
        <f>row__2[[#This Row],[Company_Name]]&amp;" "&amp;row__2[[#This Row],[Year]]</f>
        <v>Milton Hydro Distribution Inc. 2016</v>
      </c>
      <c r="B2388" t="s">
        <v>494</v>
      </c>
      <c r="C2388">
        <v>2016</v>
      </c>
      <c r="D2388" t="s">
        <v>17</v>
      </c>
      <c r="E2388" t="s">
        <v>20</v>
      </c>
      <c r="F2388">
        <v>17752.82</v>
      </c>
      <c r="G2388">
        <v>150512</v>
      </c>
      <c r="H2388">
        <v>418</v>
      </c>
    </row>
    <row r="2389" spans="1:8">
      <c r="A2389" t="str">
        <f>row__2[[#This Row],[Company_Name]]&amp;" "&amp;row__2[[#This Row],[Year]]</f>
        <v>Milton Hydro Distribution Inc. 2016</v>
      </c>
      <c r="B2389" t="s">
        <v>494</v>
      </c>
      <c r="C2389">
        <v>2016</v>
      </c>
      <c r="D2389" t="s">
        <v>17</v>
      </c>
      <c r="E2389" t="s">
        <v>22</v>
      </c>
      <c r="F2389">
        <v>295157.3</v>
      </c>
      <c r="G2389">
        <v>7798043</v>
      </c>
      <c r="H2389">
        <v>21693</v>
      </c>
    </row>
    <row r="2390" spans="1:8">
      <c r="A2390" t="str">
        <f>row__2[[#This Row],[Company_Name]]&amp;" "&amp;row__2[[#This Row],[Year]]</f>
        <v>Milton Hydro Distribution Inc. 2016</v>
      </c>
      <c r="B2390" t="s">
        <v>494</v>
      </c>
      <c r="C2390">
        <v>2016</v>
      </c>
      <c r="D2390" t="s">
        <v>17</v>
      </c>
      <c r="E2390" t="s">
        <v>24</v>
      </c>
      <c r="F2390">
        <v>38773.47</v>
      </c>
      <c r="G2390">
        <v>1113107</v>
      </c>
      <c r="H2390">
        <v>0</v>
      </c>
    </row>
    <row r="2391" spans="1:8">
      <c r="A2391" t="str">
        <f>row__2[[#This Row],[Company_Name]]&amp;" "&amp;row__2[[#This Row],[Year]]</f>
        <v>Milton Hydro Distribution Inc. 2016</v>
      </c>
      <c r="B2391" t="s">
        <v>494</v>
      </c>
      <c r="C2391">
        <v>2016</v>
      </c>
      <c r="D2391" t="s">
        <v>8</v>
      </c>
      <c r="E2391" t="s">
        <v>26</v>
      </c>
      <c r="F2391">
        <v>2062522.27</v>
      </c>
      <c r="G2391">
        <v>88447665</v>
      </c>
      <c r="H2391">
        <v>0</v>
      </c>
    </row>
    <row r="2392" spans="1:8">
      <c r="A2392" t="str">
        <f>row__2[[#This Row],[Company_Name]]&amp;" "&amp;row__2[[#This Row],[Year]]</f>
        <v>Milton Hydro Distribution Inc. 2016</v>
      </c>
      <c r="B2392" t="s">
        <v>494</v>
      </c>
      <c r="C2392">
        <v>2016</v>
      </c>
      <c r="D2392" t="s">
        <v>8</v>
      </c>
      <c r="E2392" t="s">
        <v>28</v>
      </c>
      <c r="F2392">
        <v>2442671.71</v>
      </c>
      <c r="G2392">
        <v>329680831</v>
      </c>
      <c r="H2392">
        <v>831640</v>
      </c>
    </row>
    <row r="2393" spans="1:8">
      <c r="A2393" t="str">
        <f>row__2[[#This Row],[Company_Name]]&amp;" "&amp;row__2[[#This Row],[Year]]</f>
        <v>Milton Hydro Distribution Inc. 2016</v>
      </c>
      <c r="B2393" t="s">
        <v>494</v>
      </c>
      <c r="C2393">
        <v>2016</v>
      </c>
      <c r="D2393" t="s">
        <v>8</v>
      </c>
      <c r="E2393" t="s">
        <v>30</v>
      </c>
      <c r="F2393">
        <v>592559.89</v>
      </c>
      <c r="G2393">
        <v>138669504</v>
      </c>
      <c r="H2393">
        <v>259410</v>
      </c>
    </row>
    <row r="2394" spans="1:8">
      <c r="A2394" t="str">
        <f>row__2[[#This Row],[Company_Name]]&amp;" "&amp;row__2[[#This Row],[Year]]</f>
        <v>Milton Hydro Distribution Inc. 2016</v>
      </c>
      <c r="B2394" t="s">
        <v>494</v>
      </c>
      <c r="C2394">
        <v>2016</v>
      </c>
      <c r="D2394" t="s">
        <v>8</v>
      </c>
      <c r="E2394" t="s">
        <v>32</v>
      </c>
      <c r="F2394">
        <v>10878467.43</v>
      </c>
      <c r="G2394">
        <v>309700786</v>
      </c>
      <c r="H2394">
        <v>0</v>
      </c>
    </row>
    <row r="2395" spans="1:8">
      <c r="A2395" t="str">
        <f>row__2[[#This Row],[Company_Name]]&amp;" "&amp;row__2[[#This Row],[Year]]</f>
        <v>Milton Hydro Distribution Inc. 2016</v>
      </c>
      <c r="B2395" t="s">
        <v>494</v>
      </c>
      <c r="C2395">
        <v>2016</v>
      </c>
      <c r="D2395" t="s">
        <v>8</v>
      </c>
      <c r="E2395" t="s">
        <v>34</v>
      </c>
      <c r="F2395">
        <v>0</v>
      </c>
      <c r="G2395">
        <v>0</v>
      </c>
      <c r="H2395">
        <v>0</v>
      </c>
    </row>
    <row r="2396" spans="1:8">
      <c r="A2396" t="str">
        <f>row__2[[#This Row],[Company_Name]]&amp;" "&amp;row__2[[#This Row],[Year]]</f>
        <v>Milton Hydro Distribution Inc. 2017</v>
      </c>
      <c r="B2396" t="s">
        <v>494</v>
      </c>
      <c r="C2396">
        <v>2017</v>
      </c>
      <c r="D2396" t="s">
        <v>17</v>
      </c>
      <c r="E2396" t="s">
        <v>18</v>
      </c>
      <c r="F2396">
        <v>0</v>
      </c>
      <c r="G2396">
        <v>0</v>
      </c>
      <c r="H2396">
        <v>0</v>
      </c>
    </row>
    <row r="2397" spans="1:8">
      <c r="A2397" t="str">
        <f>row__2[[#This Row],[Company_Name]]&amp;" "&amp;row__2[[#This Row],[Year]]</f>
        <v>Milton Hydro Distribution Inc. 2017</v>
      </c>
      <c r="B2397" t="s">
        <v>494</v>
      </c>
      <c r="C2397">
        <v>2017</v>
      </c>
      <c r="D2397" t="s">
        <v>17</v>
      </c>
      <c r="E2397" t="s">
        <v>20</v>
      </c>
      <c r="F2397">
        <v>25092.81</v>
      </c>
      <c r="G2397">
        <v>148354</v>
      </c>
      <c r="H2397">
        <v>412</v>
      </c>
    </row>
    <row r="2398" spans="1:8">
      <c r="A2398" t="str">
        <f>row__2[[#This Row],[Company_Name]]&amp;" "&amp;row__2[[#This Row],[Year]]</f>
        <v>Milton Hydro Distribution Inc. 2017</v>
      </c>
      <c r="B2398" t="s">
        <v>494</v>
      </c>
      <c r="C2398">
        <v>2017</v>
      </c>
      <c r="D2398" t="s">
        <v>17</v>
      </c>
      <c r="E2398" t="s">
        <v>22</v>
      </c>
      <c r="F2398">
        <v>334973.96000000002</v>
      </c>
      <c r="G2398">
        <v>7758775</v>
      </c>
      <c r="H2398">
        <v>21901</v>
      </c>
    </row>
    <row r="2399" spans="1:8">
      <c r="A2399" t="str">
        <f>row__2[[#This Row],[Company_Name]]&amp;" "&amp;row__2[[#This Row],[Year]]</f>
        <v>Milton Hydro Distribution Inc. 2017</v>
      </c>
      <c r="B2399" t="s">
        <v>494</v>
      </c>
      <c r="C2399">
        <v>2017</v>
      </c>
      <c r="D2399" t="s">
        <v>17</v>
      </c>
      <c r="E2399" t="s">
        <v>24</v>
      </c>
      <c r="F2399">
        <v>40585.25</v>
      </c>
      <c r="G2399">
        <v>1094954</v>
      </c>
      <c r="H2399">
        <v>0</v>
      </c>
    </row>
    <row r="2400" spans="1:8">
      <c r="A2400" t="str">
        <f>row__2[[#This Row],[Company_Name]]&amp;" "&amp;row__2[[#This Row],[Year]]</f>
        <v>Milton Hydro Distribution Inc. 2017</v>
      </c>
      <c r="B2400" t="s">
        <v>494</v>
      </c>
      <c r="C2400">
        <v>2017</v>
      </c>
      <c r="D2400" t="s">
        <v>8</v>
      </c>
      <c r="E2400" t="s">
        <v>26</v>
      </c>
      <c r="F2400">
        <v>2015660.69</v>
      </c>
      <c r="G2400">
        <v>82579648</v>
      </c>
      <c r="H2400">
        <v>0</v>
      </c>
    </row>
    <row r="2401" spans="1:8">
      <c r="A2401" t="str">
        <f>row__2[[#This Row],[Company_Name]]&amp;" "&amp;row__2[[#This Row],[Year]]</f>
        <v>Milton Hydro Distribution Inc. 2017</v>
      </c>
      <c r="B2401" t="s">
        <v>494</v>
      </c>
      <c r="C2401">
        <v>2017</v>
      </c>
      <c r="D2401" t="s">
        <v>8</v>
      </c>
      <c r="E2401" t="s">
        <v>28</v>
      </c>
      <c r="F2401">
        <v>2686301.22</v>
      </c>
      <c r="G2401">
        <v>339980267</v>
      </c>
      <c r="H2401">
        <v>857685</v>
      </c>
    </row>
    <row r="2402" spans="1:8">
      <c r="A2402" t="str">
        <f>row__2[[#This Row],[Company_Name]]&amp;" "&amp;row__2[[#This Row],[Year]]</f>
        <v>Milton Hydro Distribution Inc. 2017</v>
      </c>
      <c r="B2402" t="s">
        <v>494</v>
      </c>
      <c r="C2402">
        <v>2017</v>
      </c>
      <c r="D2402" t="s">
        <v>8</v>
      </c>
      <c r="E2402" t="s">
        <v>30</v>
      </c>
      <c r="F2402">
        <v>433802.28</v>
      </c>
      <c r="G2402">
        <v>136201086</v>
      </c>
      <c r="H2402">
        <v>263695</v>
      </c>
    </row>
    <row r="2403" spans="1:8">
      <c r="A2403" t="str">
        <f>row__2[[#This Row],[Company_Name]]&amp;" "&amp;row__2[[#This Row],[Year]]</f>
        <v>Milton Hydro Distribution Inc. 2017</v>
      </c>
      <c r="B2403" t="s">
        <v>494</v>
      </c>
      <c r="C2403">
        <v>2017</v>
      </c>
      <c r="D2403" t="s">
        <v>8</v>
      </c>
      <c r="E2403" t="s">
        <v>32</v>
      </c>
      <c r="F2403">
        <v>11078753.640000001</v>
      </c>
      <c r="G2403">
        <v>294216630</v>
      </c>
      <c r="H2403">
        <v>0</v>
      </c>
    </row>
    <row r="2404" spans="1:8">
      <c r="A2404" t="str">
        <f>row__2[[#This Row],[Company_Name]]&amp;" "&amp;row__2[[#This Row],[Year]]</f>
        <v>Milton Hydro Distribution Inc. 2017</v>
      </c>
      <c r="B2404" t="s">
        <v>494</v>
      </c>
      <c r="C2404">
        <v>2017</v>
      </c>
      <c r="D2404" t="s">
        <v>8</v>
      </c>
      <c r="E2404" t="s">
        <v>34</v>
      </c>
      <c r="F2404">
        <v>0</v>
      </c>
      <c r="G2404">
        <v>0</v>
      </c>
      <c r="H2404">
        <v>0</v>
      </c>
    </row>
    <row r="2405" spans="1:8">
      <c r="A2405" t="str">
        <f>row__2[[#This Row],[Company_Name]]&amp;" "&amp;row__2[[#This Row],[Year]]</f>
        <v>Milton Hydro Distribution Inc. 2018</v>
      </c>
      <c r="B2405" t="s">
        <v>494</v>
      </c>
      <c r="C2405">
        <v>2018</v>
      </c>
      <c r="D2405" t="s">
        <v>17</v>
      </c>
      <c r="E2405" t="s">
        <v>18</v>
      </c>
      <c r="F2405">
        <v>0</v>
      </c>
      <c r="G2405">
        <v>0</v>
      </c>
      <c r="H2405">
        <v>0</v>
      </c>
    </row>
    <row r="2406" spans="1:8">
      <c r="A2406" t="str">
        <f>row__2[[#This Row],[Company_Name]]&amp;" "&amp;row__2[[#This Row],[Year]]</f>
        <v>Milton Hydro Distribution Inc. 2018</v>
      </c>
      <c r="B2406" t="s">
        <v>494</v>
      </c>
      <c r="C2406">
        <v>2018</v>
      </c>
      <c r="D2406" t="s">
        <v>17</v>
      </c>
      <c r="E2406" t="s">
        <v>20</v>
      </c>
      <c r="F2406">
        <v>25960</v>
      </c>
      <c r="G2406">
        <v>145023</v>
      </c>
      <c r="H2406">
        <v>403</v>
      </c>
    </row>
    <row r="2407" spans="1:8">
      <c r="A2407" t="str">
        <f>row__2[[#This Row],[Company_Name]]&amp;" "&amp;row__2[[#This Row],[Year]]</f>
        <v>Milton Hydro Distribution Inc. 2018</v>
      </c>
      <c r="B2407" t="s">
        <v>494</v>
      </c>
      <c r="C2407">
        <v>2018</v>
      </c>
      <c r="D2407" t="s">
        <v>17</v>
      </c>
      <c r="E2407" t="s">
        <v>22</v>
      </c>
      <c r="F2407">
        <v>332177</v>
      </c>
      <c r="G2407">
        <v>7837155</v>
      </c>
      <c r="H2407">
        <v>21867</v>
      </c>
    </row>
    <row r="2408" spans="1:8">
      <c r="A2408" t="str">
        <f>row__2[[#This Row],[Company_Name]]&amp;" "&amp;row__2[[#This Row],[Year]]</f>
        <v>Milton Hydro Distribution Inc. 2018</v>
      </c>
      <c r="B2408" t="s">
        <v>494</v>
      </c>
      <c r="C2408">
        <v>2018</v>
      </c>
      <c r="D2408" t="s">
        <v>17</v>
      </c>
      <c r="E2408" t="s">
        <v>24</v>
      </c>
      <c r="F2408">
        <v>40473</v>
      </c>
      <c r="G2408">
        <v>1093623</v>
      </c>
      <c r="H2408">
        <v>0</v>
      </c>
    </row>
    <row r="2409" spans="1:8">
      <c r="A2409" t="str">
        <f>row__2[[#This Row],[Company_Name]]&amp;" "&amp;row__2[[#This Row],[Year]]</f>
        <v>Milton Hydro Distribution Inc. 2018</v>
      </c>
      <c r="B2409" t="s">
        <v>494</v>
      </c>
      <c r="C2409">
        <v>2018</v>
      </c>
      <c r="D2409" t="s">
        <v>8</v>
      </c>
      <c r="E2409" t="s">
        <v>26</v>
      </c>
      <c r="F2409">
        <v>2086995</v>
      </c>
      <c r="G2409">
        <v>85963482</v>
      </c>
      <c r="H2409">
        <v>0</v>
      </c>
    </row>
    <row r="2410" spans="1:8">
      <c r="A2410" t="str">
        <f>row__2[[#This Row],[Company_Name]]&amp;" "&amp;row__2[[#This Row],[Year]]</f>
        <v>Milton Hydro Distribution Inc. 2018</v>
      </c>
      <c r="B2410" t="s">
        <v>494</v>
      </c>
      <c r="C2410">
        <v>2018</v>
      </c>
      <c r="D2410" t="s">
        <v>8</v>
      </c>
      <c r="E2410" t="s">
        <v>28</v>
      </c>
      <c r="F2410">
        <v>2701282</v>
      </c>
      <c r="G2410">
        <v>356085849</v>
      </c>
      <c r="H2410">
        <v>888065</v>
      </c>
    </row>
    <row r="2411" spans="1:8">
      <c r="A2411" t="str">
        <f>row__2[[#This Row],[Company_Name]]&amp;" "&amp;row__2[[#This Row],[Year]]</f>
        <v>Milton Hydro Distribution Inc. 2018</v>
      </c>
      <c r="B2411" t="s">
        <v>494</v>
      </c>
      <c r="C2411">
        <v>2018</v>
      </c>
      <c r="D2411" t="s">
        <v>8</v>
      </c>
      <c r="E2411" t="s">
        <v>30</v>
      </c>
      <c r="F2411">
        <v>493059</v>
      </c>
      <c r="G2411">
        <v>137135098</v>
      </c>
      <c r="H2411">
        <v>268937</v>
      </c>
    </row>
    <row r="2412" spans="1:8">
      <c r="A2412" t="str">
        <f>row__2[[#This Row],[Company_Name]]&amp;" "&amp;row__2[[#This Row],[Year]]</f>
        <v>Milton Hydro Distribution Inc. 2018</v>
      </c>
      <c r="B2412" t="s">
        <v>494</v>
      </c>
      <c r="C2412">
        <v>2018</v>
      </c>
      <c r="D2412" t="s">
        <v>8</v>
      </c>
      <c r="E2412" t="s">
        <v>32</v>
      </c>
      <c r="F2412">
        <v>11971828</v>
      </c>
      <c r="G2412">
        <v>323715325</v>
      </c>
      <c r="H2412">
        <v>0</v>
      </c>
    </row>
    <row r="2413" spans="1:8">
      <c r="A2413" t="str">
        <f>row__2[[#This Row],[Company_Name]]&amp;" "&amp;row__2[[#This Row],[Year]]</f>
        <v>Milton Hydro Distribution Inc. 2018</v>
      </c>
      <c r="B2413" t="s">
        <v>494</v>
      </c>
      <c r="C2413">
        <v>2018</v>
      </c>
      <c r="D2413" t="s">
        <v>8</v>
      </c>
      <c r="E2413" t="s">
        <v>34</v>
      </c>
      <c r="F2413">
        <v>0</v>
      </c>
      <c r="G2413">
        <v>0</v>
      </c>
      <c r="H2413">
        <v>0</v>
      </c>
    </row>
    <row r="2414" spans="1:8">
      <c r="A2414" t="str">
        <f>row__2[[#This Row],[Company_Name]]&amp;" "&amp;row__2[[#This Row],[Year]]</f>
        <v>Milton Hydro Distribution Inc. 2019</v>
      </c>
      <c r="B2414" t="s">
        <v>494</v>
      </c>
      <c r="C2414">
        <v>2019</v>
      </c>
      <c r="D2414" t="s">
        <v>17</v>
      </c>
      <c r="E2414" t="s">
        <v>18</v>
      </c>
      <c r="F2414">
        <v>0</v>
      </c>
      <c r="G2414">
        <v>0</v>
      </c>
      <c r="H2414">
        <v>0</v>
      </c>
    </row>
    <row r="2415" spans="1:8">
      <c r="A2415" t="str">
        <f>row__2[[#This Row],[Company_Name]]&amp;" "&amp;row__2[[#This Row],[Year]]</f>
        <v>Milton Hydro Distribution Inc. 2019</v>
      </c>
      <c r="B2415" t="s">
        <v>494</v>
      </c>
      <c r="C2415">
        <v>2019</v>
      </c>
      <c r="D2415" t="s">
        <v>17</v>
      </c>
      <c r="E2415" t="s">
        <v>20</v>
      </c>
      <c r="F2415">
        <v>32185</v>
      </c>
      <c r="G2415">
        <v>144799</v>
      </c>
      <c r="H2415">
        <v>410</v>
      </c>
    </row>
    <row r="2416" spans="1:8">
      <c r="A2416" t="str">
        <f>row__2[[#This Row],[Company_Name]]&amp;" "&amp;row__2[[#This Row],[Year]]</f>
        <v>Milton Hydro Distribution Inc. 2019</v>
      </c>
      <c r="B2416" t="s">
        <v>494</v>
      </c>
      <c r="C2416">
        <v>2019</v>
      </c>
      <c r="D2416" t="s">
        <v>17</v>
      </c>
      <c r="E2416" t="s">
        <v>22</v>
      </c>
      <c r="F2416">
        <v>302111</v>
      </c>
      <c r="G2416">
        <v>6707353</v>
      </c>
      <c r="H2416">
        <v>18723</v>
      </c>
    </row>
    <row r="2417" spans="1:8">
      <c r="A2417" t="str">
        <f>row__2[[#This Row],[Company_Name]]&amp;" "&amp;row__2[[#This Row],[Year]]</f>
        <v>Milton Hydro Distribution Inc. 2019</v>
      </c>
      <c r="B2417" t="s">
        <v>494</v>
      </c>
      <c r="C2417">
        <v>2019</v>
      </c>
      <c r="D2417" t="s">
        <v>17</v>
      </c>
      <c r="E2417" t="s">
        <v>24</v>
      </c>
      <c r="F2417">
        <v>37102</v>
      </c>
      <c r="G2417">
        <v>1076380</v>
      </c>
      <c r="H2417">
        <v>0</v>
      </c>
    </row>
    <row r="2418" spans="1:8">
      <c r="A2418" t="str">
        <f>row__2[[#This Row],[Company_Name]]&amp;" "&amp;row__2[[#This Row],[Year]]</f>
        <v>Milton Hydro Distribution Inc. 2019</v>
      </c>
      <c r="B2418" t="s">
        <v>494</v>
      </c>
      <c r="C2418">
        <v>2019</v>
      </c>
      <c r="D2418" t="s">
        <v>8</v>
      </c>
      <c r="E2418" t="s">
        <v>26</v>
      </c>
      <c r="F2418">
        <v>2084905</v>
      </c>
      <c r="G2418">
        <v>84295111</v>
      </c>
      <c r="H2418">
        <v>0</v>
      </c>
    </row>
    <row r="2419" spans="1:8">
      <c r="A2419" t="str">
        <f>row__2[[#This Row],[Company_Name]]&amp;" "&amp;row__2[[#This Row],[Year]]</f>
        <v>Milton Hydro Distribution Inc. 2019</v>
      </c>
      <c r="B2419" t="s">
        <v>494</v>
      </c>
      <c r="C2419">
        <v>2019</v>
      </c>
      <c r="D2419" t="s">
        <v>8</v>
      </c>
      <c r="E2419" t="s">
        <v>28</v>
      </c>
      <c r="F2419">
        <v>2737769</v>
      </c>
      <c r="G2419">
        <v>358859064</v>
      </c>
      <c r="H2419">
        <v>889288</v>
      </c>
    </row>
    <row r="2420" spans="1:8">
      <c r="A2420" t="str">
        <f>row__2[[#This Row],[Company_Name]]&amp;" "&amp;row__2[[#This Row],[Year]]</f>
        <v>Milton Hydro Distribution Inc. 2019</v>
      </c>
      <c r="B2420" t="s">
        <v>494</v>
      </c>
      <c r="C2420">
        <v>2019</v>
      </c>
      <c r="D2420" t="s">
        <v>8</v>
      </c>
      <c r="E2420" t="s">
        <v>30</v>
      </c>
      <c r="F2420">
        <v>518613</v>
      </c>
      <c r="G2420">
        <v>143005781</v>
      </c>
      <c r="H2420">
        <v>282022</v>
      </c>
    </row>
    <row r="2421" spans="1:8">
      <c r="A2421" t="str">
        <f>row__2[[#This Row],[Company_Name]]&amp;" "&amp;row__2[[#This Row],[Year]]</f>
        <v>Milton Hydro Distribution Inc. 2019</v>
      </c>
      <c r="B2421" t="s">
        <v>494</v>
      </c>
      <c r="C2421">
        <v>2019</v>
      </c>
      <c r="D2421" t="s">
        <v>8</v>
      </c>
      <c r="E2421" t="s">
        <v>32</v>
      </c>
      <c r="F2421">
        <v>12490788</v>
      </c>
      <c r="G2421">
        <v>318352600</v>
      </c>
      <c r="H2421">
        <v>0</v>
      </c>
    </row>
    <row r="2422" spans="1:8">
      <c r="A2422" t="str">
        <f>row__2[[#This Row],[Company_Name]]&amp;" "&amp;row__2[[#This Row],[Year]]</f>
        <v>Milton Hydro Distribution Inc. 2019</v>
      </c>
      <c r="B2422" t="s">
        <v>494</v>
      </c>
      <c r="C2422">
        <v>2019</v>
      </c>
      <c r="D2422" t="s">
        <v>8</v>
      </c>
      <c r="E2422" t="s">
        <v>34</v>
      </c>
      <c r="F2422">
        <v>0</v>
      </c>
      <c r="G2422">
        <v>0</v>
      </c>
      <c r="H2422">
        <v>0</v>
      </c>
    </row>
    <row r="2423" spans="1:8">
      <c r="A2423" t="str">
        <f>row__2[[#This Row],[Company_Name]]&amp;" "&amp;row__2[[#This Row],[Year]]</f>
        <v>Milton Hydro Distribution Inc. 2020</v>
      </c>
      <c r="B2423" t="s">
        <v>494</v>
      </c>
      <c r="C2423">
        <v>2020</v>
      </c>
      <c r="D2423" t="s">
        <v>17</v>
      </c>
      <c r="E2423" t="s">
        <v>18</v>
      </c>
      <c r="F2423">
        <v>0</v>
      </c>
      <c r="G2423">
        <v>0</v>
      </c>
      <c r="H2423">
        <v>0</v>
      </c>
    </row>
    <row r="2424" spans="1:8">
      <c r="A2424" t="str">
        <f>row__2[[#This Row],[Company_Name]]&amp;" "&amp;row__2[[#This Row],[Year]]</f>
        <v>Milton Hydro Distribution Inc. 2020</v>
      </c>
      <c r="B2424" t="s">
        <v>494</v>
      </c>
      <c r="C2424">
        <v>2020</v>
      </c>
      <c r="D2424" t="s">
        <v>17</v>
      </c>
      <c r="E2424" t="s">
        <v>20</v>
      </c>
      <c r="F2424">
        <v>31023</v>
      </c>
      <c r="G2424">
        <v>143264</v>
      </c>
      <c r="H2424">
        <v>398</v>
      </c>
    </row>
    <row r="2425" spans="1:8">
      <c r="A2425" t="str">
        <f>row__2[[#This Row],[Company_Name]]&amp;" "&amp;row__2[[#This Row],[Year]]</f>
        <v>Milton Hydro Distribution Inc. 2020</v>
      </c>
      <c r="B2425" t="s">
        <v>494</v>
      </c>
      <c r="C2425">
        <v>2020</v>
      </c>
      <c r="D2425" t="s">
        <v>17</v>
      </c>
      <c r="E2425" t="s">
        <v>22</v>
      </c>
      <c r="F2425">
        <v>265535</v>
      </c>
      <c r="G2425">
        <v>5438441</v>
      </c>
      <c r="H2425">
        <v>15143</v>
      </c>
    </row>
    <row r="2426" spans="1:8">
      <c r="A2426" t="str">
        <f>row__2[[#This Row],[Company_Name]]&amp;" "&amp;row__2[[#This Row],[Year]]</f>
        <v>Milton Hydro Distribution Inc. 2020</v>
      </c>
      <c r="B2426" t="s">
        <v>494</v>
      </c>
      <c r="C2426">
        <v>2020</v>
      </c>
      <c r="D2426" t="s">
        <v>17</v>
      </c>
      <c r="E2426" t="s">
        <v>24</v>
      </c>
      <c r="F2426">
        <v>41075</v>
      </c>
      <c r="G2426">
        <v>1067874</v>
      </c>
      <c r="H2426">
        <v>0</v>
      </c>
    </row>
    <row r="2427" spans="1:8">
      <c r="A2427" t="str">
        <f>row__2[[#This Row],[Company_Name]]&amp;" "&amp;row__2[[#This Row],[Year]]</f>
        <v>Milton Hydro Distribution Inc. 2020</v>
      </c>
      <c r="B2427" t="s">
        <v>494</v>
      </c>
      <c r="C2427">
        <v>2020</v>
      </c>
      <c r="D2427" t="s">
        <v>8</v>
      </c>
      <c r="E2427" t="s">
        <v>26</v>
      </c>
      <c r="F2427">
        <v>2044937</v>
      </c>
      <c r="G2427">
        <v>79948300</v>
      </c>
      <c r="H2427">
        <v>0</v>
      </c>
    </row>
    <row r="2428" spans="1:8">
      <c r="A2428" t="str">
        <f>row__2[[#This Row],[Company_Name]]&amp;" "&amp;row__2[[#This Row],[Year]]</f>
        <v>Milton Hydro Distribution Inc. 2020</v>
      </c>
      <c r="B2428" t="s">
        <v>494</v>
      </c>
      <c r="C2428">
        <v>2020</v>
      </c>
      <c r="D2428" t="s">
        <v>8</v>
      </c>
      <c r="E2428" t="s">
        <v>28</v>
      </c>
      <c r="F2428">
        <v>2713946</v>
      </c>
      <c r="G2428">
        <v>342539898</v>
      </c>
      <c r="H2428">
        <v>846138</v>
      </c>
    </row>
    <row r="2429" spans="1:8">
      <c r="A2429" t="str">
        <f>row__2[[#This Row],[Company_Name]]&amp;" "&amp;row__2[[#This Row],[Year]]</f>
        <v>Milton Hydro Distribution Inc. 2020</v>
      </c>
      <c r="B2429" t="s">
        <v>494</v>
      </c>
      <c r="C2429">
        <v>2020</v>
      </c>
      <c r="D2429" t="s">
        <v>8</v>
      </c>
      <c r="E2429" t="s">
        <v>30</v>
      </c>
      <c r="F2429">
        <v>519147</v>
      </c>
      <c r="G2429">
        <v>129192650</v>
      </c>
      <c r="H2429">
        <v>268251</v>
      </c>
    </row>
    <row r="2430" spans="1:8">
      <c r="A2430" t="str">
        <f>row__2[[#This Row],[Company_Name]]&amp;" "&amp;row__2[[#This Row],[Year]]</f>
        <v>Milton Hydro Distribution Inc. 2020</v>
      </c>
      <c r="B2430" t="s">
        <v>494</v>
      </c>
      <c r="C2430">
        <v>2020</v>
      </c>
      <c r="D2430" t="s">
        <v>8</v>
      </c>
      <c r="E2430" t="s">
        <v>32</v>
      </c>
      <c r="F2430">
        <v>12983348</v>
      </c>
      <c r="G2430">
        <v>355465653</v>
      </c>
      <c r="H2430">
        <v>0</v>
      </c>
    </row>
    <row r="2431" spans="1:8">
      <c r="A2431" t="str">
        <f>row__2[[#This Row],[Company_Name]]&amp;" "&amp;row__2[[#This Row],[Year]]</f>
        <v>Milton Hydro Distribution Inc. 2020</v>
      </c>
      <c r="B2431" t="s">
        <v>494</v>
      </c>
      <c r="C2431">
        <v>2020</v>
      </c>
      <c r="D2431" t="s">
        <v>8</v>
      </c>
      <c r="E2431" t="s">
        <v>34</v>
      </c>
      <c r="F2431">
        <v>0</v>
      </c>
      <c r="G2431">
        <v>0</v>
      </c>
      <c r="H2431">
        <v>0</v>
      </c>
    </row>
    <row r="2432" spans="1:8">
      <c r="A2432" t="str">
        <f>row__2[[#This Row],[Company_Name]]&amp;" "&amp;row__2[[#This Row],[Year]]</f>
        <v>Milton Hydro Distribution Inc. 2021</v>
      </c>
      <c r="B2432" t="s">
        <v>494</v>
      </c>
      <c r="C2432">
        <v>2021</v>
      </c>
      <c r="D2432" t="s">
        <v>17</v>
      </c>
      <c r="E2432" t="s">
        <v>18</v>
      </c>
      <c r="F2432">
        <v>0</v>
      </c>
      <c r="G2432">
        <v>0</v>
      </c>
      <c r="H2432">
        <v>0</v>
      </c>
    </row>
    <row r="2433" spans="1:8">
      <c r="A2433" t="str">
        <f>row__2[[#This Row],[Company_Name]]&amp;" "&amp;row__2[[#This Row],[Year]]</f>
        <v>Milton Hydro Distribution Inc. 2021</v>
      </c>
      <c r="B2433" t="s">
        <v>494</v>
      </c>
      <c r="C2433">
        <v>2021</v>
      </c>
      <c r="D2433" t="s">
        <v>17</v>
      </c>
      <c r="E2433" t="s">
        <v>20</v>
      </c>
      <c r="F2433">
        <v>31025</v>
      </c>
      <c r="G2433">
        <v>142340</v>
      </c>
      <c r="H2433">
        <v>395</v>
      </c>
    </row>
    <row r="2434" spans="1:8">
      <c r="A2434" t="str">
        <f>row__2[[#This Row],[Company_Name]]&amp;" "&amp;row__2[[#This Row],[Year]]</f>
        <v>Milton Hydro Distribution Inc. 2021</v>
      </c>
      <c r="B2434" t="s">
        <v>494</v>
      </c>
      <c r="C2434">
        <v>2021</v>
      </c>
      <c r="D2434" t="s">
        <v>17</v>
      </c>
      <c r="E2434" t="s">
        <v>22</v>
      </c>
      <c r="F2434">
        <v>372720</v>
      </c>
      <c r="G2434">
        <v>5029763</v>
      </c>
      <c r="H2434">
        <v>14019</v>
      </c>
    </row>
    <row r="2435" spans="1:8">
      <c r="A2435" t="str">
        <f>row__2[[#This Row],[Company_Name]]&amp;" "&amp;row__2[[#This Row],[Year]]</f>
        <v>Milton Hydro Distribution Inc. 2021</v>
      </c>
      <c r="B2435" t="s">
        <v>494</v>
      </c>
      <c r="C2435">
        <v>2021</v>
      </c>
      <c r="D2435" t="s">
        <v>17</v>
      </c>
      <c r="E2435" t="s">
        <v>24</v>
      </c>
      <c r="F2435">
        <v>41580</v>
      </c>
      <c r="G2435">
        <v>1036286</v>
      </c>
      <c r="H2435">
        <v>0</v>
      </c>
    </row>
    <row r="2436" spans="1:8">
      <c r="A2436" t="str">
        <f>row__2[[#This Row],[Company_Name]]&amp;" "&amp;row__2[[#This Row],[Year]]</f>
        <v>Milton Hydro Distribution Inc. 2021</v>
      </c>
      <c r="B2436" t="s">
        <v>494</v>
      </c>
      <c r="C2436">
        <v>2021</v>
      </c>
      <c r="D2436" t="s">
        <v>8</v>
      </c>
      <c r="E2436" t="s">
        <v>26</v>
      </c>
      <c r="F2436">
        <v>2638484</v>
      </c>
      <c r="G2436">
        <v>85351867</v>
      </c>
      <c r="H2436">
        <v>0</v>
      </c>
    </row>
    <row r="2437" spans="1:8">
      <c r="A2437" t="str">
        <f>row__2[[#This Row],[Company_Name]]&amp;" "&amp;row__2[[#This Row],[Year]]</f>
        <v>Milton Hydro Distribution Inc. 2021</v>
      </c>
      <c r="B2437" t="s">
        <v>494</v>
      </c>
      <c r="C2437">
        <v>2021</v>
      </c>
      <c r="D2437" t="s">
        <v>8</v>
      </c>
      <c r="E2437" t="s">
        <v>28</v>
      </c>
      <c r="F2437">
        <v>3082742</v>
      </c>
      <c r="G2437">
        <v>350335971</v>
      </c>
      <c r="H2437">
        <v>843730</v>
      </c>
    </row>
    <row r="2438" spans="1:8">
      <c r="A2438" t="str">
        <f>row__2[[#This Row],[Company_Name]]&amp;" "&amp;row__2[[#This Row],[Year]]</f>
        <v>Milton Hydro Distribution Inc. 2021</v>
      </c>
      <c r="B2438" t="s">
        <v>494</v>
      </c>
      <c r="C2438">
        <v>2021</v>
      </c>
      <c r="D2438" t="s">
        <v>8</v>
      </c>
      <c r="E2438" t="s">
        <v>30</v>
      </c>
      <c r="F2438">
        <v>607939</v>
      </c>
      <c r="G2438">
        <v>137745508</v>
      </c>
      <c r="H2438">
        <v>279213</v>
      </c>
    </row>
    <row r="2439" spans="1:8">
      <c r="A2439" t="str">
        <f>row__2[[#This Row],[Company_Name]]&amp;" "&amp;row__2[[#This Row],[Year]]</f>
        <v>Milton Hydro Distribution Inc. 2021</v>
      </c>
      <c r="B2439" t="s">
        <v>494</v>
      </c>
      <c r="C2439">
        <v>2021</v>
      </c>
      <c r="D2439" t="s">
        <v>8</v>
      </c>
      <c r="E2439" t="s">
        <v>32</v>
      </c>
      <c r="F2439">
        <v>13304377</v>
      </c>
      <c r="G2439">
        <v>359601303</v>
      </c>
      <c r="H2439">
        <v>0</v>
      </c>
    </row>
    <row r="2440" spans="1:8">
      <c r="A2440" t="str">
        <f>row__2[[#This Row],[Company_Name]]&amp;" "&amp;row__2[[#This Row],[Year]]</f>
        <v>Milton Hydro Distribution Inc. 2021</v>
      </c>
      <c r="B2440" t="s">
        <v>494</v>
      </c>
      <c r="C2440">
        <v>2021</v>
      </c>
      <c r="D2440" t="s">
        <v>8</v>
      </c>
      <c r="E2440" t="s">
        <v>34</v>
      </c>
      <c r="F2440">
        <v>0</v>
      </c>
      <c r="G2440">
        <v>0</v>
      </c>
      <c r="H2440">
        <v>0</v>
      </c>
    </row>
    <row r="2441" spans="1:8">
      <c r="A2441" t="str">
        <f>row__2[[#This Row],[Company_Name]]&amp;" "&amp;row__2[[#This Row],[Year]]</f>
        <v>Milton Hydro Distribution Inc. 2022</v>
      </c>
      <c r="B2441" t="s">
        <v>494</v>
      </c>
      <c r="C2441">
        <v>2022</v>
      </c>
      <c r="D2441" t="s">
        <v>17</v>
      </c>
      <c r="E2441" t="s">
        <v>18</v>
      </c>
      <c r="F2441">
        <v>0</v>
      </c>
      <c r="G2441">
        <v>0</v>
      </c>
      <c r="H2441">
        <v>0</v>
      </c>
    </row>
    <row r="2442" spans="1:8">
      <c r="A2442" t="str">
        <f>row__2[[#This Row],[Company_Name]]&amp;" "&amp;row__2[[#This Row],[Year]]</f>
        <v>Milton Hydro Distribution Inc. 2022</v>
      </c>
      <c r="B2442" t="s">
        <v>494</v>
      </c>
      <c r="C2442">
        <v>2022</v>
      </c>
      <c r="D2442" t="s">
        <v>17</v>
      </c>
      <c r="E2442" t="s">
        <v>20</v>
      </c>
      <c r="F2442">
        <v>33471</v>
      </c>
      <c r="G2442">
        <v>143332</v>
      </c>
      <c r="H2442">
        <v>410</v>
      </c>
    </row>
    <row r="2443" spans="1:8">
      <c r="A2443" t="str">
        <f>row__2[[#This Row],[Company_Name]]&amp;" "&amp;row__2[[#This Row],[Year]]</f>
        <v>Milton Hydro Distribution Inc. 2022</v>
      </c>
      <c r="B2443" t="s">
        <v>494</v>
      </c>
      <c r="C2443">
        <v>2022</v>
      </c>
      <c r="D2443" t="s">
        <v>17</v>
      </c>
      <c r="E2443" t="s">
        <v>22</v>
      </c>
      <c r="F2443">
        <v>309421</v>
      </c>
      <c r="G2443">
        <v>5078088</v>
      </c>
      <c r="H2443">
        <v>14167</v>
      </c>
    </row>
    <row r="2444" spans="1:8">
      <c r="A2444" t="str">
        <f>row__2[[#This Row],[Company_Name]]&amp;" "&amp;row__2[[#This Row],[Year]]</f>
        <v>Milton Hydro Distribution Inc. 2022</v>
      </c>
      <c r="B2444" t="s">
        <v>494</v>
      </c>
      <c r="C2444">
        <v>2022</v>
      </c>
      <c r="D2444" t="s">
        <v>17</v>
      </c>
      <c r="E2444" t="s">
        <v>24</v>
      </c>
      <c r="F2444">
        <v>40361</v>
      </c>
      <c r="G2444">
        <v>1005704</v>
      </c>
      <c r="H2444">
        <v>0</v>
      </c>
    </row>
    <row r="2445" spans="1:8">
      <c r="A2445" t="str">
        <f>row__2[[#This Row],[Company_Name]]&amp;" "&amp;row__2[[#This Row],[Year]]</f>
        <v>Milton Hydro Distribution Inc. 2022</v>
      </c>
      <c r="B2445" t="s">
        <v>494</v>
      </c>
      <c r="C2445">
        <v>2022</v>
      </c>
      <c r="D2445" t="s">
        <v>8</v>
      </c>
      <c r="E2445" t="s">
        <v>26</v>
      </c>
      <c r="F2445">
        <v>2550390</v>
      </c>
      <c r="G2445">
        <v>92037989</v>
      </c>
      <c r="H2445">
        <v>0</v>
      </c>
    </row>
    <row r="2446" spans="1:8">
      <c r="A2446" t="str">
        <f>row__2[[#This Row],[Company_Name]]&amp;" "&amp;row__2[[#This Row],[Year]]</f>
        <v>Milton Hydro Distribution Inc. 2022</v>
      </c>
      <c r="B2446" t="s">
        <v>494</v>
      </c>
      <c r="C2446">
        <v>2022</v>
      </c>
      <c r="D2446" t="s">
        <v>8</v>
      </c>
      <c r="E2446" t="s">
        <v>28</v>
      </c>
      <c r="F2446">
        <v>2954337</v>
      </c>
      <c r="G2446">
        <v>364054865</v>
      </c>
      <c r="H2446">
        <v>881329</v>
      </c>
    </row>
    <row r="2447" spans="1:8">
      <c r="A2447" t="str">
        <f>row__2[[#This Row],[Company_Name]]&amp;" "&amp;row__2[[#This Row],[Year]]</f>
        <v>Milton Hydro Distribution Inc. 2022</v>
      </c>
      <c r="B2447" t="s">
        <v>494</v>
      </c>
      <c r="C2447">
        <v>2022</v>
      </c>
      <c r="D2447" t="s">
        <v>8</v>
      </c>
      <c r="E2447" t="s">
        <v>30</v>
      </c>
      <c r="F2447">
        <v>574584</v>
      </c>
      <c r="G2447">
        <v>133076909</v>
      </c>
      <c r="H2447">
        <v>283485</v>
      </c>
    </row>
    <row r="2448" spans="1:8">
      <c r="A2448" t="str">
        <f>row__2[[#This Row],[Company_Name]]&amp;" "&amp;row__2[[#This Row],[Year]]</f>
        <v>Milton Hydro Distribution Inc. 2022</v>
      </c>
      <c r="B2448" t="s">
        <v>494</v>
      </c>
      <c r="C2448">
        <v>2022</v>
      </c>
      <c r="D2448" t="s">
        <v>8</v>
      </c>
      <c r="E2448" t="s">
        <v>32</v>
      </c>
      <c r="F2448">
        <v>13580475</v>
      </c>
      <c r="G2448">
        <v>362243801</v>
      </c>
      <c r="H2448">
        <v>0</v>
      </c>
    </row>
    <row r="2449" spans="1:8">
      <c r="A2449" t="str">
        <f>row__2[[#This Row],[Company_Name]]&amp;" "&amp;row__2[[#This Row],[Year]]</f>
        <v>Milton Hydro Distribution Inc. 2022</v>
      </c>
      <c r="B2449" t="s">
        <v>494</v>
      </c>
      <c r="C2449">
        <v>2022</v>
      </c>
      <c r="D2449" t="s">
        <v>8</v>
      </c>
      <c r="E2449" t="s">
        <v>34</v>
      </c>
      <c r="F2449">
        <v>0</v>
      </c>
      <c r="G2449">
        <v>0</v>
      </c>
      <c r="H2449">
        <v>0</v>
      </c>
    </row>
    <row r="2450" spans="1:8">
      <c r="A2450" t="str">
        <f>row__2[[#This Row],[Company_Name]]&amp;" "&amp;row__2[[#This Row],[Year]]</f>
        <v>Newmarket-Tay Power Distribution Ltd. 2015</v>
      </c>
      <c r="B2450" t="s">
        <v>495</v>
      </c>
      <c r="C2450">
        <v>2015</v>
      </c>
      <c r="D2450" t="s">
        <v>17</v>
      </c>
      <c r="E2450" t="s">
        <v>18</v>
      </c>
      <c r="F2450">
        <v>0</v>
      </c>
      <c r="G2450">
        <v>0</v>
      </c>
      <c r="H2450">
        <v>0</v>
      </c>
    </row>
    <row r="2451" spans="1:8">
      <c r="A2451" t="str">
        <f>row__2[[#This Row],[Company_Name]]&amp;" "&amp;row__2[[#This Row],[Year]]</f>
        <v>Newmarket-Tay Power Distribution Ltd. 2015</v>
      </c>
      <c r="B2451" t="s">
        <v>495</v>
      </c>
      <c r="C2451">
        <v>2015</v>
      </c>
      <c r="D2451" t="s">
        <v>17</v>
      </c>
      <c r="E2451" t="s">
        <v>20</v>
      </c>
      <c r="F2451">
        <v>24309.63</v>
      </c>
      <c r="G2451">
        <v>286012</v>
      </c>
      <c r="H2451">
        <v>820</v>
      </c>
    </row>
    <row r="2452" spans="1:8">
      <c r="A2452" t="str">
        <f>row__2[[#This Row],[Company_Name]]&amp;" "&amp;row__2[[#This Row],[Year]]</f>
        <v>Newmarket-Tay Power Distribution Ltd. 2015</v>
      </c>
      <c r="B2452" t="s">
        <v>495</v>
      </c>
      <c r="C2452">
        <v>2015</v>
      </c>
      <c r="D2452" t="s">
        <v>17</v>
      </c>
      <c r="E2452" t="s">
        <v>22</v>
      </c>
      <c r="F2452">
        <v>578647.69999999995</v>
      </c>
      <c r="G2452">
        <v>4151766</v>
      </c>
      <c r="H2452">
        <v>16277.72</v>
      </c>
    </row>
    <row r="2453" spans="1:8">
      <c r="A2453" t="str">
        <f>row__2[[#This Row],[Company_Name]]&amp;" "&amp;row__2[[#This Row],[Year]]</f>
        <v>Newmarket-Tay Power Distribution Ltd. 2015</v>
      </c>
      <c r="B2453" t="s">
        <v>495</v>
      </c>
      <c r="C2453">
        <v>2015</v>
      </c>
      <c r="D2453" t="s">
        <v>17</v>
      </c>
      <c r="E2453" t="s">
        <v>24</v>
      </c>
      <c r="F2453">
        <v>33250.92</v>
      </c>
      <c r="G2453">
        <v>711650.96</v>
      </c>
      <c r="H2453">
        <v>0</v>
      </c>
    </row>
    <row r="2454" spans="1:8">
      <c r="A2454" t="str">
        <f>row__2[[#This Row],[Company_Name]]&amp;" "&amp;row__2[[#This Row],[Year]]</f>
        <v>Newmarket-Tay Power Distribution Ltd. 2015</v>
      </c>
      <c r="B2454" t="s">
        <v>495</v>
      </c>
      <c r="C2454">
        <v>2015</v>
      </c>
      <c r="D2454" t="s">
        <v>8</v>
      </c>
      <c r="E2454" t="s">
        <v>26</v>
      </c>
      <c r="F2454">
        <v>3449410.3</v>
      </c>
      <c r="G2454">
        <v>116113172</v>
      </c>
      <c r="H2454">
        <v>0</v>
      </c>
    </row>
    <row r="2455" spans="1:8">
      <c r="A2455" t="str">
        <f>row__2[[#This Row],[Company_Name]]&amp;" "&amp;row__2[[#This Row],[Year]]</f>
        <v>Newmarket-Tay Power Distribution Ltd. 2015</v>
      </c>
      <c r="B2455" t="s">
        <v>495</v>
      </c>
      <c r="C2455">
        <v>2015</v>
      </c>
      <c r="D2455" t="s">
        <v>8</v>
      </c>
      <c r="E2455" t="s">
        <v>28</v>
      </c>
      <c r="F2455">
        <v>4346041.92</v>
      </c>
      <c r="G2455">
        <v>393874816.00999999</v>
      </c>
      <c r="H2455">
        <v>992097.8</v>
      </c>
    </row>
    <row r="2456" spans="1:8">
      <c r="A2456" t="str">
        <f>row__2[[#This Row],[Company_Name]]&amp;" "&amp;row__2[[#This Row],[Year]]</f>
        <v>Newmarket-Tay Power Distribution Ltd. 2015</v>
      </c>
      <c r="B2456" t="s">
        <v>495</v>
      </c>
      <c r="C2456">
        <v>2015</v>
      </c>
      <c r="D2456" t="s">
        <v>8</v>
      </c>
      <c r="E2456" t="s">
        <v>30</v>
      </c>
      <c r="F2456">
        <v>0</v>
      </c>
      <c r="G2456">
        <v>0</v>
      </c>
      <c r="H2456">
        <v>0</v>
      </c>
    </row>
    <row r="2457" spans="1:8">
      <c r="A2457" t="str">
        <f>row__2[[#This Row],[Company_Name]]&amp;" "&amp;row__2[[#This Row],[Year]]</f>
        <v>Newmarket-Tay Power Distribution Ltd. 2015</v>
      </c>
      <c r="B2457" t="s">
        <v>495</v>
      </c>
      <c r="C2457">
        <v>2015</v>
      </c>
      <c r="D2457" t="s">
        <v>8</v>
      </c>
      <c r="E2457" t="s">
        <v>32</v>
      </c>
      <c r="F2457">
        <v>11845244.98</v>
      </c>
      <c r="G2457">
        <v>325391766</v>
      </c>
      <c r="H2457">
        <v>0</v>
      </c>
    </row>
    <row r="2458" spans="1:8">
      <c r="A2458" t="str">
        <f>row__2[[#This Row],[Company_Name]]&amp;" "&amp;row__2[[#This Row],[Year]]</f>
        <v>Newmarket-Tay Power Distribution Ltd. 2015</v>
      </c>
      <c r="B2458" t="s">
        <v>495</v>
      </c>
      <c r="C2458">
        <v>2015</v>
      </c>
      <c r="D2458" t="s">
        <v>8</v>
      </c>
      <c r="E2458" t="s">
        <v>34</v>
      </c>
      <c r="F2458">
        <v>0</v>
      </c>
      <c r="G2458">
        <v>0</v>
      </c>
      <c r="H2458">
        <v>0</v>
      </c>
    </row>
    <row r="2459" spans="1:8">
      <c r="A2459" t="str">
        <f>row__2[[#This Row],[Company_Name]]&amp;" "&amp;row__2[[#This Row],[Year]]</f>
        <v>Newmarket-Tay Power Distribution Ltd. 2016</v>
      </c>
      <c r="B2459" t="s">
        <v>495</v>
      </c>
      <c r="C2459">
        <v>2016</v>
      </c>
      <c r="D2459" t="s">
        <v>17</v>
      </c>
      <c r="E2459" t="s">
        <v>18</v>
      </c>
      <c r="F2459">
        <v>0</v>
      </c>
      <c r="G2459">
        <v>0</v>
      </c>
      <c r="H2459">
        <v>0</v>
      </c>
    </row>
    <row r="2460" spans="1:8">
      <c r="A2460" t="str">
        <f>row__2[[#This Row],[Company_Name]]&amp;" "&amp;row__2[[#This Row],[Year]]</f>
        <v>Newmarket-Tay Power Distribution Ltd. 2016</v>
      </c>
      <c r="B2460" t="s">
        <v>495</v>
      </c>
      <c r="C2460">
        <v>2016</v>
      </c>
      <c r="D2460" t="s">
        <v>17</v>
      </c>
      <c r="E2460" t="s">
        <v>20</v>
      </c>
      <c r="F2460">
        <v>24718.29</v>
      </c>
      <c r="G2460">
        <v>287405</v>
      </c>
      <c r="H2460">
        <v>798</v>
      </c>
    </row>
    <row r="2461" spans="1:8">
      <c r="A2461" t="str">
        <f>row__2[[#This Row],[Company_Name]]&amp;" "&amp;row__2[[#This Row],[Year]]</f>
        <v>Newmarket-Tay Power Distribution Ltd. 2016</v>
      </c>
      <c r="B2461" t="s">
        <v>495</v>
      </c>
      <c r="C2461">
        <v>2016</v>
      </c>
      <c r="D2461" t="s">
        <v>17</v>
      </c>
      <c r="E2461" t="s">
        <v>22</v>
      </c>
      <c r="F2461">
        <v>554622.87</v>
      </c>
      <c r="G2461">
        <v>3224977.02</v>
      </c>
      <c r="H2461">
        <v>8800.2800000000007</v>
      </c>
    </row>
    <row r="2462" spans="1:8">
      <c r="A2462" t="str">
        <f>row__2[[#This Row],[Company_Name]]&amp;" "&amp;row__2[[#This Row],[Year]]</f>
        <v>Newmarket-Tay Power Distribution Ltd. 2016</v>
      </c>
      <c r="B2462" t="s">
        <v>495</v>
      </c>
      <c r="C2462">
        <v>2016</v>
      </c>
      <c r="D2462" t="s">
        <v>17</v>
      </c>
      <c r="E2462" t="s">
        <v>24</v>
      </c>
      <c r="F2462">
        <v>21845.69</v>
      </c>
      <c r="G2462">
        <v>669403.74</v>
      </c>
      <c r="H2462">
        <v>0</v>
      </c>
    </row>
    <row r="2463" spans="1:8">
      <c r="A2463" t="str">
        <f>row__2[[#This Row],[Company_Name]]&amp;" "&amp;row__2[[#This Row],[Year]]</f>
        <v>Newmarket-Tay Power Distribution Ltd. 2016</v>
      </c>
      <c r="B2463" t="s">
        <v>495</v>
      </c>
      <c r="C2463">
        <v>2016</v>
      </c>
      <c r="D2463" t="s">
        <v>8</v>
      </c>
      <c r="E2463" t="s">
        <v>26</v>
      </c>
      <c r="F2463">
        <v>3528213.66</v>
      </c>
      <c r="G2463">
        <v>110698455.04000001</v>
      </c>
      <c r="H2463">
        <v>0</v>
      </c>
    </row>
    <row r="2464" spans="1:8">
      <c r="A2464" t="str">
        <f>row__2[[#This Row],[Company_Name]]&amp;" "&amp;row__2[[#This Row],[Year]]</f>
        <v>Newmarket-Tay Power Distribution Ltd. 2016</v>
      </c>
      <c r="B2464" t="s">
        <v>495</v>
      </c>
      <c r="C2464">
        <v>2016</v>
      </c>
      <c r="D2464" t="s">
        <v>8</v>
      </c>
      <c r="E2464" t="s">
        <v>28</v>
      </c>
      <c r="F2464">
        <v>4413768.05</v>
      </c>
      <c r="G2464">
        <v>392698593.41000003</v>
      </c>
      <c r="H2464">
        <v>1006741.56</v>
      </c>
    </row>
    <row r="2465" spans="1:8">
      <c r="A2465" t="str">
        <f>row__2[[#This Row],[Company_Name]]&amp;" "&amp;row__2[[#This Row],[Year]]</f>
        <v>Newmarket-Tay Power Distribution Ltd. 2016</v>
      </c>
      <c r="B2465" t="s">
        <v>495</v>
      </c>
      <c r="C2465">
        <v>2016</v>
      </c>
      <c r="D2465" t="s">
        <v>8</v>
      </c>
      <c r="E2465" t="s">
        <v>30</v>
      </c>
      <c r="F2465">
        <v>0</v>
      </c>
      <c r="G2465">
        <v>0</v>
      </c>
      <c r="H2465">
        <v>0</v>
      </c>
    </row>
    <row r="2466" spans="1:8">
      <c r="A2466" t="str">
        <f>row__2[[#This Row],[Company_Name]]&amp;" "&amp;row__2[[#This Row],[Year]]</f>
        <v>Newmarket-Tay Power Distribution Ltd. 2016</v>
      </c>
      <c r="B2466" t="s">
        <v>495</v>
      </c>
      <c r="C2466">
        <v>2016</v>
      </c>
      <c r="D2466" t="s">
        <v>8</v>
      </c>
      <c r="E2466" t="s">
        <v>32</v>
      </c>
      <c r="F2466">
        <v>12197284.779999999</v>
      </c>
      <c r="G2466">
        <v>315812814.25</v>
      </c>
      <c r="H2466">
        <v>0</v>
      </c>
    </row>
    <row r="2467" spans="1:8">
      <c r="A2467" t="str">
        <f>row__2[[#This Row],[Company_Name]]&amp;" "&amp;row__2[[#This Row],[Year]]</f>
        <v>Newmarket-Tay Power Distribution Ltd. 2016</v>
      </c>
      <c r="B2467" t="s">
        <v>495</v>
      </c>
      <c r="C2467">
        <v>2016</v>
      </c>
      <c r="D2467" t="s">
        <v>8</v>
      </c>
      <c r="E2467" t="s">
        <v>34</v>
      </c>
      <c r="F2467">
        <v>0</v>
      </c>
      <c r="G2467">
        <v>0</v>
      </c>
      <c r="H2467">
        <v>0</v>
      </c>
    </row>
    <row r="2468" spans="1:8">
      <c r="A2468" t="str">
        <f>row__2[[#This Row],[Company_Name]]&amp;" "&amp;row__2[[#This Row],[Year]]</f>
        <v>Newmarket-Tay Power Distribution Ltd. 2017</v>
      </c>
      <c r="B2468" t="s">
        <v>495</v>
      </c>
      <c r="C2468">
        <v>2017</v>
      </c>
      <c r="D2468" t="s">
        <v>17</v>
      </c>
      <c r="E2468" t="s">
        <v>18</v>
      </c>
      <c r="F2468">
        <v>0</v>
      </c>
      <c r="G2468">
        <v>0</v>
      </c>
      <c r="H2468">
        <v>0</v>
      </c>
    </row>
    <row r="2469" spans="1:8">
      <c r="A2469" t="str">
        <f>row__2[[#This Row],[Company_Name]]&amp;" "&amp;row__2[[#This Row],[Year]]</f>
        <v>Newmarket-Tay Power Distribution Ltd. 2017</v>
      </c>
      <c r="B2469" t="s">
        <v>495</v>
      </c>
      <c r="C2469">
        <v>2017</v>
      </c>
      <c r="D2469" t="s">
        <v>17</v>
      </c>
      <c r="E2469" t="s">
        <v>20</v>
      </c>
      <c r="F2469">
        <v>15702</v>
      </c>
      <c r="G2469">
        <v>278160</v>
      </c>
      <c r="H2469">
        <v>773</v>
      </c>
    </row>
    <row r="2470" spans="1:8">
      <c r="A2470" t="str">
        <f>row__2[[#This Row],[Company_Name]]&amp;" "&amp;row__2[[#This Row],[Year]]</f>
        <v>Newmarket-Tay Power Distribution Ltd. 2017</v>
      </c>
      <c r="B2470" t="s">
        <v>495</v>
      </c>
      <c r="C2470">
        <v>2017</v>
      </c>
      <c r="D2470" t="s">
        <v>17</v>
      </c>
      <c r="E2470" t="s">
        <v>22</v>
      </c>
      <c r="F2470">
        <v>578852.93000000005</v>
      </c>
      <c r="G2470">
        <v>3144029</v>
      </c>
      <c r="H2470">
        <v>8475.9599999999991</v>
      </c>
    </row>
    <row r="2471" spans="1:8">
      <c r="A2471" t="str">
        <f>row__2[[#This Row],[Company_Name]]&amp;" "&amp;row__2[[#This Row],[Year]]</f>
        <v>Newmarket-Tay Power Distribution Ltd. 2017</v>
      </c>
      <c r="B2471" t="s">
        <v>495</v>
      </c>
      <c r="C2471">
        <v>2017</v>
      </c>
      <c r="D2471" t="s">
        <v>17</v>
      </c>
      <c r="E2471" t="s">
        <v>24</v>
      </c>
      <c r="F2471">
        <v>10231.08</v>
      </c>
      <c r="G2471">
        <v>661600</v>
      </c>
      <c r="H2471">
        <v>0</v>
      </c>
    </row>
    <row r="2472" spans="1:8">
      <c r="A2472" t="str">
        <f>row__2[[#This Row],[Company_Name]]&amp;" "&amp;row__2[[#This Row],[Year]]</f>
        <v>Newmarket-Tay Power Distribution Ltd. 2017</v>
      </c>
      <c r="B2472" t="s">
        <v>495</v>
      </c>
      <c r="C2472">
        <v>2017</v>
      </c>
      <c r="D2472" t="s">
        <v>8</v>
      </c>
      <c r="E2472" t="s">
        <v>26</v>
      </c>
      <c r="F2472">
        <v>3201397.08</v>
      </c>
      <c r="G2472">
        <v>111368443</v>
      </c>
      <c r="H2472">
        <v>0</v>
      </c>
    </row>
    <row r="2473" spans="1:8">
      <c r="A2473" t="str">
        <f>row__2[[#This Row],[Company_Name]]&amp;" "&amp;row__2[[#This Row],[Year]]</f>
        <v>Newmarket-Tay Power Distribution Ltd. 2017</v>
      </c>
      <c r="B2473" t="s">
        <v>495</v>
      </c>
      <c r="C2473">
        <v>2017</v>
      </c>
      <c r="D2473" t="s">
        <v>8</v>
      </c>
      <c r="E2473" t="s">
        <v>28</v>
      </c>
      <c r="F2473">
        <v>3729752.5</v>
      </c>
      <c r="G2473">
        <v>386532251.70999998</v>
      </c>
      <c r="H2473">
        <v>1027681.88</v>
      </c>
    </row>
    <row r="2474" spans="1:8">
      <c r="A2474" t="str">
        <f>row__2[[#This Row],[Company_Name]]&amp;" "&amp;row__2[[#This Row],[Year]]</f>
        <v>Newmarket-Tay Power Distribution Ltd. 2017</v>
      </c>
      <c r="B2474" t="s">
        <v>495</v>
      </c>
      <c r="C2474">
        <v>2017</v>
      </c>
      <c r="D2474" t="s">
        <v>8</v>
      </c>
      <c r="E2474" t="s">
        <v>30</v>
      </c>
      <c r="F2474">
        <v>0</v>
      </c>
      <c r="G2474">
        <v>0</v>
      </c>
      <c r="H2474">
        <v>0</v>
      </c>
    </row>
    <row r="2475" spans="1:8">
      <c r="A2475" t="str">
        <f>row__2[[#This Row],[Company_Name]]&amp;" "&amp;row__2[[#This Row],[Year]]</f>
        <v>Newmarket-Tay Power Distribution Ltd. 2017</v>
      </c>
      <c r="B2475" t="s">
        <v>495</v>
      </c>
      <c r="C2475">
        <v>2017</v>
      </c>
      <c r="D2475" t="s">
        <v>8</v>
      </c>
      <c r="E2475" t="s">
        <v>32</v>
      </c>
      <c r="F2475">
        <v>11372334</v>
      </c>
      <c r="G2475">
        <v>307167511</v>
      </c>
      <c r="H2475">
        <v>0</v>
      </c>
    </row>
    <row r="2476" spans="1:8">
      <c r="A2476" t="str">
        <f>row__2[[#This Row],[Company_Name]]&amp;" "&amp;row__2[[#This Row],[Year]]</f>
        <v>Newmarket-Tay Power Distribution Ltd. 2017</v>
      </c>
      <c r="B2476" t="s">
        <v>495</v>
      </c>
      <c r="C2476">
        <v>2017</v>
      </c>
      <c r="D2476" t="s">
        <v>8</v>
      </c>
      <c r="E2476" t="s">
        <v>34</v>
      </c>
      <c r="F2476">
        <v>0</v>
      </c>
      <c r="G2476">
        <v>0</v>
      </c>
      <c r="H2476">
        <v>0</v>
      </c>
    </row>
    <row r="2477" spans="1:8">
      <c r="A2477" t="str">
        <f>row__2[[#This Row],[Company_Name]]&amp;" "&amp;row__2[[#This Row],[Year]]</f>
        <v>Newmarket-Tay Power Distribution Ltd. 2018</v>
      </c>
      <c r="B2477" t="s">
        <v>495</v>
      </c>
      <c r="C2477">
        <v>2018</v>
      </c>
      <c r="D2477" t="s">
        <v>17</v>
      </c>
      <c r="E2477" t="s">
        <v>18</v>
      </c>
      <c r="F2477">
        <v>0</v>
      </c>
      <c r="G2477">
        <v>0</v>
      </c>
      <c r="H2477">
        <v>0</v>
      </c>
    </row>
    <row r="2478" spans="1:8">
      <c r="A2478" t="str">
        <f>row__2[[#This Row],[Company_Name]]&amp;" "&amp;row__2[[#This Row],[Year]]</f>
        <v>Newmarket-Tay Power Distribution Ltd. 2018</v>
      </c>
      <c r="B2478" t="s">
        <v>495</v>
      </c>
      <c r="C2478">
        <v>2018</v>
      </c>
      <c r="D2478" t="s">
        <v>17</v>
      </c>
      <c r="E2478" t="s">
        <v>20</v>
      </c>
      <c r="F2478">
        <v>14603.52</v>
      </c>
      <c r="G2478">
        <v>275116</v>
      </c>
      <c r="H2478">
        <v>764</v>
      </c>
    </row>
    <row r="2479" spans="1:8">
      <c r="A2479" t="str">
        <f>row__2[[#This Row],[Company_Name]]&amp;" "&amp;row__2[[#This Row],[Year]]</f>
        <v>Newmarket-Tay Power Distribution Ltd. 2018</v>
      </c>
      <c r="B2479" t="s">
        <v>495</v>
      </c>
      <c r="C2479">
        <v>2018</v>
      </c>
      <c r="D2479" t="s">
        <v>17</v>
      </c>
      <c r="E2479" t="s">
        <v>22</v>
      </c>
      <c r="F2479">
        <v>669199.1</v>
      </c>
      <c r="G2479">
        <v>3085054</v>
      </c>
      <c r="H2479">
        <v>8308</v>
      </c>
    </row>
    <row r="2480" spans="1:8">
      <c r="A2480" t="str">
        <f>row__2[[#This Row],[Company_Name]]&amp;" "&amp;row__2[[#This Row],[Year]]</f>
        <v>Newmarket-Tay Power Distribution Ltd. 2018</v>
      </c>
      <c r="B2480" t="s">
        <v>495</v>
      </c>
      <c r="C2480">
        <v>2018</v>
      </c>
      <c r="D2480" t="s">
        <v>17</v>
      </c>
      <c r="E2480" t="s">
        <v>24</v>
      </c>
      <c r="F2480">
        <v>7598.32</v>
      </c>
      <c r="G2480">
        <v>947046</v>
      </c>
      <c r="H2480">
        <v>0</v>
      </c>
    </row>
    <row r="2481" spans="1:8">
      <c r="A2481" t="str">
        <f>row__2[[#This Row],[Company_Name]]&amp;" "&amp;row__2[[#This Row],[Year]]</f>
        <v>Newmarket-Tay Power Distribution Ltd. 2018</v>
      </c>
      <c r="B2481" t="s">
        <v>495</v>
      </c>
      <c r="C2481">
        <v>2018</v>
      </c>
      <c r="D2481" t="s">
        <v>8</v>
      </c>
      <c r="E2481" t="s">
        <v>26</v>
      </c>
      <c r="F2481">
        <v>3939720.99</v>
      </c>
      <c r="G2481">
        <v>115923228</v>
      </c>
      <c r="H2481">
        <v>0</v>
      </c>
    </row>
    <row r="2482" spans="1:8">
      <c r="A2482" t="str">
        <f>row__2[[#This Row],[Company_Name]]&amp;" "&amp;row__2[[#This Row],[Year]]</f>
        <v>Newmarket-Tay Power Distribution Ltd. 2018</v>
      </c>
      <c r="B2482" t="s">
        <v>495</v>
      </c>
      <c r="C2482">
        <v>2018</v>
      </c>
      <c r="D2482" t="s">
        <v>8</v>
      </c>
      <c r="E2482" t="s">
        <v>28</v>
      </c>
      <c r="F2482">
        <v>4865038.8499999996</v>
      </c>
      <c r="G2482">
        <v>392443679</v>
      </c>
      <c r="H2482">
        <v>904334</v>
      </c>
    </row>
    <row r="2483" spans="1:8">
      <c r="A2483" t="str">
        <f>row__2[[#This Row],[Company_Name]]&amp;" "&amp;row__2[[#This Row],[Year]]</f>
        <v>Newmarket-Tay Power Distribution Ltd. 2018</v>
      </c>
      <c r="B2483" t="s">
        <v>495</v>
      </c>
      <c r="C2483">
        <v>2018</v>
      </c>
      <c r="D2483" t="s">
        <v>8</v>
      </c>
      <c r="E2483" t="s">
        <v>30</v>
      </c>
      <c r="F2483">
        <v>0</v>
      </c>
      <c r="G2483">
        <v>0</v>
      </c>
      <c r="H2483">
        <v>0</v>
      </c>
    </row>
    <row r="2484" spans="1:8">
      <c r="A2484" t="str">
        <f>row__2[[#This Row],[Company_Name]]&amp;" "&amp;row__2[[#This Row],[Year]]</f>
        <v>Newmarket-Tay Power Distribution Ltd. 2018</v>
      </c>
      <c r="B2484" t="s">
        <v>495</v>
      </c>
      <c r="C2484">
        <v>2018</v>
      </c>
      <c r="D2484" t="s">
        <v>8</v>
      </c>
      <c r="E2484" t="s">
        <v>32</v>
      </c>
      <c r="F2484">
        <v>11968474.300000001</v>
      </c>
      <c r="G2484">
        <v>332824319</v>
      </c>
      <c r="H2484">
        <v>0</v>
      </c>
    </row>
    <row r="2485" spans="1:8">
      <c r="A2485" t="str">
        <f>row__2[[#This Row],[Company_Name]]&amp;" "&amp;row__2[[#This Row],[Year]]</f>
        <v>Newmarket-Tay Power Distribution Ltd. 2018</v>
      </c>
      <c r="B2485" t="s">
        <v>495</v>
      </c>
      <c r="C2485">
        <v>2018</v>
      </c>
      <c r="D2485" t="s">
        <v>8</v>
      </c>
      <c r="E2485" t="s">
        <v>34</v>
      </c>
      <c r="F2485">
        <v>0</v>
      </c>
      <c r="G2485">
        <v>0</v>
      </c>
      <c r="H2485">
        <v>0</v>
      </c>
    </row>
    <row r="2486" spans="1:8">
      <c r="A2486" t="str">
        <f>row__2[[#This Row],[Company_Name]]&amp;" "&amp;row__2[[#This Row],[Year]]</f>
        <v>Newmarket-Tay Power Distribution Ltd. 2019</v>
      </c>
      <c r="B2486" t="s">
        <v>495</v>
      </c>
      <c r="C2486">
        <v>2019</v>
      </c>
      <c r="D2486" t="s">
        <v>17</v>
      </c>
      <c r="E2486" t="s">
        <v>18</v>
      </c>
      <c r="F2486">
        <v>0</v>
      </c>
      <c r="G2486">
        <v>0</v>
      </c>
      <c r="H2486">
        <v>0</v>
      </c>
    </row>
    <row r="2487" spans="1:8">
      <c r="A2487" t="str">
        <f>row__2[[#This Row],[Company_Name]]&amp;" "&amp;row__2[[#This Row],[Year]]</f>
        <v>Newmarket-Tay Power Distribution Ltd. 2019</v>
      </c>
      <c r="B2487" t="s">
        <v>495</v>
      </c>
      <c r="C2487">
        <v>2019</v>
      </c>
      <c r="D2487" t="s">
        <v>17</v>
      </c>
      <c r="E2487" t="s">
        <v>20</v>
      </c>
      <c r="F2487">
        <v>16741.55</v>
      </c>
      <c r="G2487">
        <v>269394</v>
      </c>
      <c r="H2487">
        <v>777</v>
      </c>
    </row>
    <row r="2488" spans="1:8">
      <c r="A2488" t="str">
        <f>row__2[[#This Row],[Company_Name]]&amp;" "&amp;row__2[[#This Row],[Year]]</f>
        <v>Newmarket-Tay Power Distribution Ltd. 2019</v>
      </c>
      <c r="B2488" t="s">
        <v>495</v>
      </c>
      <c r="C2488">
        <v>2019</v>
      </c>
      <c r="D2488" t="s">
        <v>17</v>
      </c>
      <c r="E2488" t="s">
        <v>22</v>
      </c>
      <c r="F2488">
        <v>615858.94999999995</v>
      </c>
      <c r="G2488">
        <v>3074190</v>
      </c>
      <c r="H2488">
        <v>8507</v>
      </c>
    </row>
    <row r="2489" spans="1:8">
      <c r="A2489" t="str">
        <f>row__2[[#This Row],[Company_Name]]&amp;" "&amp;row__2[[#This Row],[Year]]</f>
        <v>Newmarket-Tay Power Distribution Ltd. 2019</v>
      </c>
      <c r="B2489" t="s">
        <v>495</v>
      </c>
      <c r="C2489">
        <v>2019</v>
      </c>
      <c r="D2489" t="s">
        <v>17</v>
      </c>
      <c r="E2489" t="s">
        <v>24</v>
      </c>
      <c r="F2489">
        <v>6807.45</v>
      </c>
      <c r="G2489">
        <v>942615</v>
      </c>
      <c r="H2489">
        <v>0</v>
      </c>
    </row>
    <row r="2490" spans="1:8">
      <c r="A2490" t="str">
        <f>row__2[[#This Row],[Company_Name]]&amp;" "&amp;row__2[[#This Row],[Year]]</f>
        <v>Newmarket-Tay Power Distribution Ltd. 2019</v>
      </c>
      <c r="B2490" t="s">
        <v>495</v>
      </c>
      <c r="C2490">
        <v>2019</v>
      </c>
      <c r="D2490" t="s">
        <v>8</v>
      </c>
      <c r="E2490" t="s">
        <v>26</v>
      </c>
      <c r="F2490">
        <v>3556975.85</v>
      </c>
      <c r="G2490">
        <v>111142850</v>
      </c>
      <c r="H2490">
        <v>0</v>
      </c>
    </row>
    <row r="2491" spans="1:8">
      <c r="A2491" t="str">
        <f>row__2[[#This Row],[Company_Name]]&amp;" "&amp;row__2[[#This Row],[Year]]</f>
        <v>Newmarket-Tay Power Distribution Ltd. 2019</v>
      </c>
      <c r="B2491" t="s">
        <v>495</v>
      </c>
      <c r="C2491">
        <v>2019</v>
      </c>
      <c r="D2491" t="s">
        <v>8</v>
      </c>
      <c r="E2491" t="s">
        <v>28</v>
      </c>
      <c r="F2491">
        <v>4211227.5599999996</v>
      </c>
      <c r="G2491">
        <v>389079641</v>
      </c>
      <c r="H2491">
        <v>1003706</v>
      </c>
    </row>
    <row r="2492" spans="1:8">
      <c r="A2492" t="str">
        <f>row__2[[#This Row],[Company_Name]]&amp;" "&amp;row__2[[#This Row],[Year]]</f>
        <v>Newmarket-Tay Power Distribution Ltd. 2019</v>
      </c>
      <c r="B2492" t="s">
        <v>495</v>
      </c>
      <c r="C2492">
        <v>2019</v>
      </c>
      <c r="D2492" t="s">
        <v>8</v>
      </c>
      <c r="E2492" t="s">
        <v>30</v>
      </c>
      <c r="F2492">
        <v>0</v>
      </c>
      <c r="G2492">
        <v>0</v>
      </c>
      <c r="H2492">
        <v>0</v>
      </c>
    </row>
    <row r="2493" spans="1:8">
      <c r="A2493" t="str">
        <f>row__2[[#This Row],[Company_Name]]&amp;" "&amp;row__2[[#This Row],[Year]]</f>
        <v>Newmarket-Tay Power Distribution Ltd. 2019</v>
      </c>
      <c r="B2493" t="s">
        <v>495</v>
      </c>
      <c r="C2493">
        <v>2019</v>
      </c>
      <c r="D2493" t="s">
        <v>8</v>
      </c>
      <c r="E2493" t="s">
        <v>32</v>
      </c>
      <c r="F2493">
        <v>12840625.220000001</v>
      </c>
      <c r="G2493">
        <v>320084397</v>
      </c>
      <c r="H2493">
        <v>0</v>
      </c>
    </row>
    <row r="2494" spans="1:8">
      <c r="A2494" t="str">
        <f>row__2[[#This Row],[Company_Name]]&amp;" "&amp;row__2[[#This Row],[Year]]</f>
        <v>Newmarket-Tay Power Distribution Ltd. 2019</v>
      </c>
      <c r="B2494" t="s">
        <v>495</v>
      </c>
      <c r="C2494">
        <v>2019</v>
      </c>
      <c r="D2494" t="s">
        <v>8</v>
      </c>
      <c r="E2494" t="s">
        <v>34</v>
      </c>
      <c r="F2494">
        <v>0</v>
      </c>
      <c r="G2494">
        <v>0</v>
      </c>
      <c r="H2494">
        <v>0</v>
      </c>
    </row>
    <row r="2495" spans="1:8">
      <c r="A2495" t="str">
        <f>row__2[[#This Row],[Company_Name]]&amp;" "&amp;row__2[[#This Row],[Year]]</f>
        <v>Newmarket-Tay Power Distribution Ltd. 2020</v>
      </c>
      <c r="B2495" t="s">
        <v>495</v>
      </c>
      <c r="C2495">
        <v>2020</v>
      </c>
      <c r="D2495" t="s">
        <v>17</v>
      </c>
      <c r="E2495" t="s">
        <v>18</v>
      </c>
      <c r="F2495">
        <v>0</v>
      </c>
      <c r="G2495">
        <v>0</v>
      </c>
      <c r="H2495">
        <v>0</v>
      </c>
    </row>
    <row r="2496" spans="1:8">
      <c r="A2496" t="str">
        <f>row__2[[#This Row],[Company_Name]]&amp;" "&amp;row__2[[#This Row],[Year]]</f>
        <v>Newmarket-Tay Power Distribution Ltd. 2020</v>
      </c>
      <c r="B2496" t="s">
        <v>495</v>
      </c>
      <c r="C2496">
        <v>2020</v>
      </c>
      <c r="D2496" t="s">
        <v>17</v>
      </c>
      <c r="E2496" t="s">
        <v>20</v>
      </c>
      <c r="F2496">
        <v>15294.93</v>
      </c>
      <c r="G2496">
        <v>65605.08</v>
      </c>
      <c r="H2496">
        <v>182.24</v>
      </c>
    </row>
    <row r="2497" spans="1:8">
      <c r="A2497" t="str">
        <f>row__2[[#This Row],[Company_Name]]&amp;" "&amp;row__2[[#This Row],[Year]]</f>
        <v>Newmarket-Tay Power Distribution Ltd. 2020</v>
      </c>
      <c r="B2497" t="s">
        <v>495</v>
      </c>
      <c r="C2497">
        <v>2020</v>
      </c>
      <c r="D2497" t="s">
        <v>17</v>
      </c>
      <c r="E2497" t="s">
        <v>22</v>
      </c>
      <c r="F2497">
        <v>420710.73</v>
      </c>
      <c r="G2497">
        <v>2973754.35</v>
      </c>
      <c r="H2497">
        <v>1417.56</v>
      </c>
    </row>
    <row r="2498" spans="1:8">
      <c r="A2498" t="str">
        <f>row__2[[#This Row],[Company_Name]]&amp;" "&amp;row__2[[#This Row],[Year]]</f>
        <v>Newmarket-Tay Power Distribution Ltd. 2020</v>
      </c>
      <c r="B2498" t="s">
        <v>495</v>
      </c>
      <c r="C2498">
        <v>2020</v>
      </c>
      <c r="D2498" t="s">
        <v>17</v>
      </c>
      <c r="E2498" t="s">
        <v>24</v>
      </c>
      <c r="F2498">
        <v>6627.69</v>
      </c>
      <c r="G2498">
        <v>949033.76</v>
      </c>
      <c r="H2498">
        <v>0</v>
      </c>
    </row>
    <row r="2499" spans="1:8">
      <c r="A2499" t="str">
        <f>row__2[[#This Row],[Company_Name]]&amp;" "&amp;row__2[[#This Row],[Year]]</f>
        <v>Newmarket-Tay Power Distribution Ltd. 2020</v>
      </c>
      <c r="B2499" t="s">
        <v>495</v>
      </c>
      <c r="C2499">
        <v>2020</v>
      </c>
      <c r="D2499" t="s">
        <v>8</v>
      </c>
      <c r="E2499" t="s">
        <v>26</v>
      </c>
      <c r="F2499">
        <v>3601193.45</v>
      </c>
      <c r="G2499">
        <v>102705955</v>
      </c>
      <c r="H2499">
        <v>54771.33</v>
      </c>
    </row>
    <row r="2500" spans="1:8">
      <c r="A2500" t="str">
        <f>row__2[[#This Row],[Company_Name]]&amp;" "&amp;row__2[[#This Row],[Year]]</f>
        <v>Newmarket-Tay Power Distribution Ltd. 2020</v>
      </c>
      <c r="B2500" t="s">
        <v>495</v>
      </c>
      <c r="C2500">
        <v>2020</v>
      </c>
      <c r="D2500" t="s">
        <v>8</v>
      </c>
      <c r="E2500" t="s">
        <v>28</v>
      </c>
      <c r="F2500">
        <v>4231520.22</v>
      </c>
      <c r="G2500">
        <v>367369467.77999997</v>
      </c>
      <c r="H2500">
        <v>914029.19</v>
      </c>
    </row>
    <row r="2501" spans="1:8">
      <c r="A2501" t="str">
        <f>row__2[[#This Row],[Company_Name]]&amp;" "&amp;row__2[[#This Row],[Year]]</f>
        <v>Newmarket-Tay Power Distribution Ltd. 2020</v>
      </c>
      <c r="B2501" t="s">
        <v>495</v>
      </c>
      <c r="C2501">
        <v>2020</v>
      </c>
      <c r="D2501" t="s">
        <v>8</v>
      </c>
      <c r="E2501" t="s">
        <v>30</v>
      </c>
      <c r="F2501">
        <v>0</v>
      </c>
      <c r="G2501">
        <v>0</v>
      </c>
      <c r="H2501">
        <v>0</v>
      </c>
    </row>
    <row r="2502" spans="1:8">
      <c r="A2502" t="str">
        <f>row__2[[#This Row],[Company_Name]]&amp;" "&amp;row__2[[#This Row],[Year]]</f>
        <v>Newmarket-Tay Power Distribution Ltd. 2020</v>
      </c>
      <c r="B2502" t="s">
        <v>495</v>
      </c>
      <c r="C2502">
        <v>2020</v>
      </c>
      <c r="D2502" t="s">
        <v>8</v>
      </c>
      <c r="E2502" t="s">
        <v>32</v>
      </c>
      <c r="F2502">
        <v>12514913.67</v>
      </c>
      <c r="G2502">
        <v>346294223</v>
      </c>
      <c r="H2502">
        <v>0</v>
      </c>
    </row>
    <row r="2503" spans="1:8">
      <c r="A2503" t="str">
        <f>row__2[[#This Row],[Company_Name]]&amp;" "&amp;row__2[[#This Row],[Year]]</f>
        <v>Newmarket-Tay Power Distribution Ltd. 2020</v>
      </c>
      <c r="B2503" t="s">
        <v>495</v>
      </c>
      <c r="C2503">
        <v>2020</v>
      </c>
      <c r="D2503" t="s">
        <v>8</v>
      </c>
      <c r="E2503" t="s">
        <v>34</v>
      </c>
      <c r="F2503">
        <v>0</v>
      </c>
      <c r="G2503">
        <v>0</v>
      </c>
      <c r="H2503">
        <v>0</v>
      </c>
    </row>
    <row r="2504" spans="1:8">
      <c r="A2504" t="str">
        <f>row__2[[#This Row],[Company_Name]]&amp;" "&amp;row__2[[#This Row],[Year]]</f>
        <v>Newmarket-Tay Power Distribution Ltd. 2021</v>
      </c>
      <c r="B2504" t="s">
        <v>495</v>
      </c>
      <c r="C2504">
        <v>2021</v>
      </c>
      <c r="D2504" t="s">
        <v>17</v>
      </c>
      <c r="E2504" t="s">
        <v>18</v>
      </c>
      <c r="F2504">
        <v>0</v>
      </c>
      <c r="G2504">
        <v>0</v>
      </c>
      <c r="H2504">
        <v>0</v>
      </c>
    </row>
    <row r="2505" spans="1:8">
      <c r="A2505" t="str">
        <f>row__2[[#This Row],[Company_Name]]&amp;" "&amp;row__2[[#This Row],[Year]]</f>
        <v>Newmarket-Tay Power Distribution Ltd. 2021</v>
      </c>
      <c r="B2505" t="s">
        <v>495</v>
      </c>
      <c r="C2505">
        <v>2021</v>
      </c>
      <c r="D2505" t="s">
        <v>17</v>
      </c>
      <c r="E2505" t="s">
        <v>20</v>
      </c>
      <c r="F2505">
        <v>-9511.07</v>
      </c>
      <c r="G2505">
        <v>151891</v>
      </c>
      <c r="H2505">
        <v>254</v>
      </c>
    </row>
    <row r="2506" spans="1:8">
      <c r="A2506" t="str">
        <f>row__2[[#This Row],[Company_Name]]&amp;" "&amp;row__2[[#This Row],[Year]]</f>
        <v>Newmarket-Tay Power Distribution Ltd. 2021</v>
      </c>
      <c r="B2506" t="s">
        <v>495</v>
      </c>
      <c r="C2506">
        <v>2021</v>
      </c>
      <c r="D2506" t="s">
        <v>17</v>
      </c>
      <c r="E2506" t="s">
        <v>22</v>
      </c>
      <c r="F2506">
        <v>-249048.52</v>
      </c>
      <c r="G2506">
        <v>2940304</v>
      </c>
      <c r="H2506">
        <v>8904</v>
      </c>
    </row>
    <row r="2507" spans="1:8">
      <c r="A2507" t="str">
        <f>row__2[[#This Row],[Company_Name]]&amp;" "&amp;row__2[[#This Row],[Year]]</f>
        <v>Newmarket-Tay Power Distribution Ltd. 2021</v>
      </c>
      <c r="B2507" t="s">
        <v>495</v>
      </c>
      <c r="C2507">
        <v>2021</v>
      </c>
      <c r="D2507" t="s">
        <v>17</v>
      </c>
      <c r="E2507" t="s">
        <v>24</v>
      </c>
      <c r="F2507">
        <v>-347405.98</v>
      </c>
      <c r="G2507">
        <v>664037</v>
      </c>
      <c r="H2507">
        <v>0</v>
      </c>
    </row>
    <row r="2508" spans="1:8">
      <c r="A2508" t="str">
        <f>row__2[[#This Row],[Company_Name]]&amp;" "&amp;row__2[[#This Row],[Year]]</f>
        <v>Newmarket-Tay Power Distribution Ltd. 2021</v>
      </c>
      <c r="B2508" t="s">
        <v>495</v>
      </c>
      <c r="C2508">
        <v>2021</v>
      </c>
      <c r="D2508" t="s">
        <v>8</v>
      </c>
      <c r="E2508" t="s">
        <v>26</v>
      </c>
      <c r="F2508">
        <v>-3186677.01</v>
      </c>
      <c r="G2508">
        <v>102481873</v>
      </c>
      <c r="H2508">
        <v>47529</v>
      </c>
    </row>
    <row r="2509" spans="1:8">
      <c r="A2509" t="str">
        <f>row__2[[#This Row],[Company_Name]]&amp;" "&amp;row__2[[#This Row],[Year]]</f>
        <v>Newmarket-Tay Power Distribution Ltd. 2021</v>
      </c>
      <c r="B2509" t="s">
        <v>495</v>
      </c>
      <c r="C2509">
        <v>2021</v>
      </c>
      <c r="D2509" t="s">
        <v>8</v>
      </c>
      <c r="E2509" t="s">
        <v>28</v>
      </c>
      <c r="F2509">
        <v>-5113703.83</v>
      </c>
      <c r="G2509">
        <v>370926050</v>
      </c>
      <c r="H2509">
        <v>1055868</v>
      </c>
    </row>
    <row r="2510" spans="1:8">
      <c r="A2510" t="str">
        <f>row__2[[#This Row],[Company_Name]]&amp;" "&amp;row__2[[#This Row],[Year]]</f>
        <v>Newmarket-Tay Power Distribution Ltd. 2021</v>
      </c>
      <c r="B2510" t="s">
        <v>495</v>
      </c>
      <c r="C2510">
        <v>2021</v>
      </c>
      <c r="D2510" t="s">
        <v>8</v>
      </c>
      <c r="E2510" t="s">
        <v>30</v>
      </c>
      <c r="F2510">
        <v>0</v>
      </c>
      <c r="G2510">
        <v>0</v>
      </c>
      <c r="H2510">
        <v>0</v>
      </c>
    </row>
    <row r="2511" spans="1:8">
      <c r="A2511" t="str">
        <f>row__2[[#This Row],[Company_Name]]&amp;" "&amp;row__2[[#This Row],[Year]]</f>
        <v>Newmarket-Tay Power Distribution Ltd. 2021</v>
      </c>
      <c r="B2511" t="s">
        <v>495</v>
      </c>
      <c r="C2511">
        <v>2021</v>
      </c>
      <c r="D2511" t="s">
        <v>8</v>
      </c>
      <c r="E2511" t="s">
        <v>32</v>
      </c>
      <c r="F2511">
        <v>-14276991.02</v>
      </c>
      <c r="G2511">
        <v>341755892</v>
      </c>
      <c r="H2511">
        <v>12</v>
      </c>
    </row>
    <row r="2512" spans="1:8">
      <c r="A2512" t="str">
        <f>row__2[[#This Row],[Company_Name]]&amp;" "&amp;row__2[[#This Row],[Year]]</f>
        <v>Newmarket-Tay Power Distribution Ltd. 2021</v>
      </c>
      <c r="B2512" t="s">
        <v>495</v>
      </c>
      <c r="C2512">
        <v>2021</v>
      </c>
      <c r="D2512" t="s">
        <v>8</v>
      </c>
      <c r="E2512" t="s">
        <v>34</v>
      </c>
      <c r="F2512">
        <v>0</v>
      </c>
      <c r="G2512">
        <v>0</v>
      </c>
      <c r="H2512">
        <v>0</v>
      </c>
    </row>
    <row r="2513" spans="1:8">
      <c r="A2513" t="str">
        <f>row__2[[#This Row],[Company_Name]]&amp;" "&amp;row__2[[#This Row],[Year]]</f>
        <v>Newmarket-Tay Power Distribution Ltd. 2022</v>
      </c>
      <c r="B2513" t="s">
        <v>495</v>
      </c>
      <c r="C2513">
        <v>2022</v>
      </c>
      <c r="D2513" t="s">
        <v>17</v>
      </c>
      <c r="E2513" t="s">
        <v>18</v>
      </c>
      <c r="F2513">
        <v>0</v>
      </c>
      <c r="G2513">
        <v>0</v>
      </c>
      <c r="H2513">
        <v>0</v>
      </c>
    </row>
    <row r="2514" spans="1:8">
      <c r="A2514" t="str">
        <f>row__2[[#This Row],[Company_Name]]&amp;" "&amp;row__2[[#This Row],[Year]]</f>
        <v>Newmarket-Tay Power Distribution Ltd. 2022</v>
      </c>
      <c r="B2514" t="s">
        <v>495</v>
      </c>
      <c r="C2514">
        <v>2022</v>
      </c>
      <c r="D2514" t="s">
        <v>17</v>
      </c>
      <c r="E2514" t="s">
        <v>20</v>
      </c>
      <c r="F2514">
        <v>15101.8</v>
      </c>
      <c r="G2514">
        <v>157151</v>
      </c>
      <c r="H2514">
        <v>0</v>
      </c>
    </row>
    <row r="2515" spans="1:8">
      <c r="A2515" t="str">
        <f>row__2[[#This Row],[Company_Name]]&amp;" "&amp;row__2[[#This Row],[Year]]</f>
        <v>Newmarket-Tay Power Distribution Ltd. 2022</v>
      </c>
      <c r="B2515" t="s">
        <v>495</v>
      </c>
      <c r="C2515">
        <v>2022</v>
      </c>
      <c r="D2515" t="s">
        <v>17</v>
      </c>
      <c r="E2515" t="s">
        <v>22</v>
      </c>
      <c r="F2515">
        <v>243357.33</v>
      </c>
      <c r="G2515">
        <v>3017644</v>
      </c>
      <c r="H2515">
        <v>8357</v>
      </c>
    </row>
    <row r="2516" spans="1:8">
      <c r="A2516" t="str">
        <f>row__2[[#This Row],[Company_Name]]&amp;" "&amp;row__2[[#This Row],[Year]]</f>
        <v>Newmarket-Tay Power Distribution Ltd. 2022</v>
      </c>
      <c r="B2516" t="s">
        <v>495</v>
      </c>
      <c r="C2516">
        <v>2022</v>
      </c>
      <c r="D2516" t="s">
        <v>17</v>
      </c>
      <c r="E2516" t="s">
        <v>24</v>
      </c>
      <c r="F2516">
        <v>457221.3</v>
      </c>
      <c r="G2516">
        <v>674235</v>
      </c>
      <c r="H2516">
        <v>0</v>
      </c>
    </row>
    <row r="2517" spans="1:8">
      <c r="A2517" t="str">
        <f>row__2[[#This Row],[Company_Name]]&amp;" "&amp;row__2[[#This Row],[Year]]</f>
        <v>Newmarket-Tay Power Distribution Ltd. 2022</v>
      </c>
      <c r="B2517" t="s">
        <v>495</v>
      </c>
      <c r="C2517">
        <v>2022</v>
      </c>
      <c r="D2517" t="s">
        <v>8</v>
      </c>
      <c r="E2517" t="s">
        <v>26</v>
      </c>
      <c r="F2517">
        <v>3381479.54</v>
      </c>
      <c r="G2517">
        <v>114271521</v>
      </c>
      <c r="H2517">
        <v>30146</v>
      </c>
    </row>
    <row r="2518" spans="1:8">
      <c r="A2518" t="str">
        <f>row__2[[#This Row],[Company_Name]]&amp;" "&amp;row__2[[#This Row],[Year]]</f>
        <v>Newmarket-Tay Power Distribution Ltd. 2022</v>
      </c>
      <c r="B2518" t="s">
        <v>495</v>
      </c>
      <c r="C2518">
        <v>2022</v>
      </c>
      <c r="D2518" t="s">
        <v>8</v>
      </c>
      <c r="E2518" t="s">
        <v>28</v>
      </c>
      <c r="F2518">
        <v>4835248.4800000004</v>
      </c>
      <c r="G2518">
        <v>379387980</v>
      </c>
      <c r="H2518">
        <v>960757</v>
      </c>
    </row>
    <row r="2519" spans="1:8">
      <c r="A2519" t="str">
        <f>row__2[[#This Row],[Company_Name]]&amp;" "&amp;row__2[[#This Row],[Year]]</f>
        <v>Newmarket-Tay Power Distribution Ltd. 2022</v>
      </c>
      <c r="B2519" t="s">
        <v>495</v>
      </c>
      <c r="C2519">
        <v>2022</v>
      </c>
      <c r="D2519" t="s">
        <v>8</v>
      </c>
      <c r="E2519" t="s">
        <v>30</v>
      </c>
      <c r="F2519">
        <v>0</v>
      </c>
      <c r="G2519">
        <v>0</v>
      </c>
      <c r="H2519">
        <v>0</v>
      </c>
    </row>
    <row r="2520" spans="1:8">
      <c r="A2520" t="str">
        <f>row__2[[#This Row],[Company_Name]]&amp;" "&amp;row__2[[#This Row],[Year]]</f>
        <v>Newmarket-Tay Power Distribution Ltd. 2022</v>
      </c>
      <c r="B2520" t="s">
        <v>495</v>
      </c>
      <c r="C2520">
        <v>2022</v>
      </c>
      <c r="D2520" t="s">
        <v>8</v>
      </c>
      <c r="E2520" t="s">
        <v>32</v>
      </c>
      <c r="F2520">
        <v>14925073.32</v>
      </c>
      <c r="G2520">
        <v>337710225</v>
      </c>
      <c r="H2520">
        <v>0</v>
      </c>
    </row>
    <row r="2521" spans="1:8">
      <c r="A2521" t="str">
        <f>row__2[[#This Row],[Company_Name]]&amp;" "&amp;row__2[[#This Row],[Year]]</f>
        <v>Newmarket-Tay Power Distribution Ltd. 2022</v>
      </c>
      <c r="B2521" t="s">
        <v>495</v>
      </c>
      <c r="C2521">
        <v>2022</v>
      </c>
      <c r="D2521" t="s">
        <v>8</v>
      </c>
      <c r="E2521" t="s">
        <v>34</v>
      </c>
      <c r="F2521">
        <v>0</v>
      </c>
      <c r="G2521">
        <v>0</v>
      </c>
      <c r="H2521">
        <v>0</v>
      </c>
    </row>
    <row r="2522" spans="1:8">
      <c r="A2522" t="str">
        <f>row__2[[#This Row],[Company_Name]]&amp;" "&amp;row__2[[#This Row],[Year]]</f>
        <v>Niagara Peninsula Energy Inc. 2015</v>
      </c>
      <c r="B2522" t="s">
        <v>496</v>
      </c>
      <c r="C2522">
        <v>2015</v>
      </c>
      <c r="D2522" t="s">
        <v>17</v>
      </c>
      <c r="E2522" t="s">
        <v>18</v>
      </c>
      <c r="F2522">
        <v>0</v>
      </c>
      <c r="G2522">
        <v>0</v>
      </c>
      <c r="H2522">
        <v>0</v>
      </c>
    </row>
    <row r="2523" spans="1:8">
      <c r="A2523" t="str">
        <f>row__2[[#This Row],[Company_Name]]&amp;" "&amp;row__2[[#This Row],[Year]]</f>
        <v>Niagara Peninsula Energy Inc. 2015</v>
      </c>
      <c r="B2523" t="s">
        <v>496</v>
      </c>
      <c r="C2523">
        <v>2015</v>
      </c>
      <c r="D2523" t="s">
        <v>17</v>
      </c>
      <c r="E2523" t="s">
        <v>20</v>
      </c>
      <c r="F2523">
        <v>72684.81</v>
      </c>
      <c r="G2523">
        <v>255688</v>
      </c>
      <c r="H2523">
        <v>672</v>
      </c>
    </row>
    <row r="2524" spans="1:8">
      <c r="A2524" t="str">
        <f>row__2[[#This Row],[Company_Name]]&amp;" "&amp;row__2[[#This Row],[Year]]</f>
        <v>Niagara Peninsula Energy Inc. 2015</v>
      </c>
      <c r="B2524" t="s">
        <v>496</v>
      </c>
      <c r="C2524">
        <v>2015</v>
      </c>
      <c r="D2524" t="s">
        <v>17</v>
      </c>
      <c r="E2524" t="s">
        <v>22</v>
      </c>
      <c r="F2524">
        <v>274105.90000000002</v>
      </c>
      <c r="G2524">
        <v>7092580</v>
      </c>
      <c r="H2524">
        <v>20270</v>
      </c>
    </row>
    <row r="2525" spans="1:8">
      <c r="A2525" t="str">
        <f>row__2[[#This Row],[Company_Name]]&amp;" "&amp;row__2[[#This Row],[Year]]</f>
        <v>Niagara Peninsula Energy Inc. 2015</v>
      </c>
      <c r="B2525" t="s">
        <v>496</v>
      </c>
      <c r="C2525">
        <v>2015</v>
      </c>
      <c r="D2525" t="s">
        <v>17</v>
      </c>
      <c r="E2525" t="s">
        <v>24</v>
      </c>
      <c r="F2525">
        <v>105567.08</v>
      </c>
      <c r="G2525">
        <v>1583365</v>
      </c>
      <c r="H2525">
        <v>0</v>
      </c>
    </row>
    <row r="2526" spans="1:8">
      <c r="A2526" t="str">
        <f>row__2[[#This Row],[Company_Name]]&amp;" "&amp;row__2[[#This Row],[Year]]</f>
        <v>Niagara Peninsula Energy Inc. 2015</v>
      </c>
      <c r="B2526" t="s">
        <v>496</v>
      </c>
      <c r="C2526">
        <v>2015</v>
      </c>
      <c r="D2526" t="s">
        <v>8</v>
      </c>
      <c r="E2526" t="s">
        <v>26</v>
      </c>
      <c r="F2526">
        <v>3967625.83</v>
      </c>
      <c r="G2526">
        <v>125782373</v>
      </c>
      <c r="H2526">
        <v>0</v>
      </c>
    </row>
    <row r="2527" spans="1:8">
      <c r="A2527" t="str">
        <f>row__2[[#This Row],[Company_Name]]&amp;" "&amp;row__2[[#This Row],[Year]]</f>
        <v>Niagara Peninsula Energy Inc. 2015</v>
      </c>
      <c r="B2527" t="s">
        <v>496</v>
      </c>
      <c r="C2527">
        <v>2015</v>
      </c>
      <c r="D2527" t="s">
        <v>8</v>
      </c>
      <c r="E2527" t="s">
        <v>28</v>
      </c>
      <c r="F2527">
        <v>7228162.25</v>
      </c>
      <c r="G2527">
        <v>644165900</v>
      </c>
      <c r="H2527">
        <v>1640396</v>
      </c>
    </row>
    <row r="2528" spans="1:8">
      <c r="A2528" t="str">
        <f>row__2[[#This Row],[Company_Name]]&amp;" "&amp;row__2[[#This Row],[Year]]</f>
        <v>Niagara Peninsula Energy Inc. 2015</v>
      </c>
      <c r="B2528" t="s">
        <v>496</v>
      </c>
      <c r="C2528">
        <v>2015</v>
      </c>
      <c r="D2528" t="s">
        <v>8</v>
      </c>
      <c r="E2528" t="s">
        <v>30</v>
      </c>
      <c r="F2528">
        <v>0</v>
      </c>
      <c r="G2528">
        <v>0</v>
      </c>
      <c r="H2528">
        <v>0</v>
      </c>
    </row>
    <row r="2529" spans="1:8">
      <c r="A2529" t="str">
        <f>row__2[[#This Row],[Company_Name]]&amp;" "&amp;row__2[[#This Row],[Year]]</f>
        <v>Niagara Peninsula Energy Inc. 2015</v>
      </c>
      <c r="B2529" t="s">
        <v>496</v>
      </c>
      <c r="C2529">
        <v>2015</v>
      </c>
      <c r="D2529" t="s">
        <v>8</v>
      </c>
      <c r="E2529" t="s">
        <v>32</v>
      </c>
      <c r="F2529">
        <v>17632793.690000001</v>
      </c>
      <c r="G2529">
        <v>424304413</v>
      </c>
      <c r="H2529">
        <v>0</v>
      </c>
    </row>
    <row r="2530" spans="1:8">
      <c r="A2530" t="str">
        <f>row__2[[#This Row],[Company_Name]]&amp;" "&amp;row__2[[#This Row],[Year]]</f>
        <v>Niagara Peninsula Energy Inc. 2015</v>
      </c>
      <c r="B2530" t="s">
        <v>496</v>
      </c>
      <c r="C2530">
        <v>2015</v>
      </c>
      <c r="D2530" t="s">
        <v>8</v>
      </c>
      <c r="E2530" t="s">
        <v>34</v>
      </c>
      <c r="F2530">
        <v>0</v>
      </c>
      <c r="G2530">
        <v>0</v>
      </c>
      <c r="H2530">
        <v>0</v>
      </c>
    </row>
    <row r="2531" spans="1:8">
      <c r="A2531" t="str">
        <f>row__2[[#This Row],[Company_Name]]&amp;" "&amp;row__2[[#This Row],[Year]]</f>
        <v>Niagara Peninsula Energy Inc. 2016</v>
      </c>
      <c r="B2531" t="s">
        <v>496</v>
      </c>
      <c r="C2531">
        <v>2016</v>
      </c>
      <c r="D2531" t="s">
        <v>17</v>
      </c>
      <c r="E2531" t="s">
        <v>18</v>
      </c>
      <c r="F2531">
        <v>0</v>
      </c>
      <c r="G2531">
        <v>0</v>
      </c>
      <c r="H2531">
        <v>0</v>
      </c>
    </row>
    <row r="2532" spans="1:8">
      <c r="A2532" t="str">
        <f>row__2[[#This Row],[Company_Name]]&amp;" "&amp;row__2[[#This Row],[Year]]</f>
        <v>Niagara Peninsula Energy Inc. 2016</v>
      </c>
      <c r="B2532" t="s">
        <v>496</v>
      </c>
      <c r="C2532">
        <v>2016</v>
      </c>
      <c r="D2532" t="s">
        <v>17</v>
      </c>
      <c r="E2532" t="s">
        <v>20</v>
      </c>
      <c r="F2532">
        <v>13030.99</v>
      </c>
      <c r="G2532">
        <v>214632</v>
      </c>
      <c r="H2532">
        <v>642.57000000000005</v>
      </c>
    </row>
    <row r="2533" spans="1:8">
      <c r="A2533" t="str">
        <f>row__2[[#This Row],[Company_Name]]&amp;" "&amp;row__2[[#This Row],[Year]]</f>
        <v>Niagara Peninsula Energy Inc. 2016</v>
      </c>
      <c r="B2533" t="s">
        <v>496</v>
      </c>
      <c r="C2533">
        <v>2016</v>
      </c>
      <c r="D2533" t="s">
        <v>17</v>
      </c>
      <c r="E2533" t="s">
        <v>22</v>
      </c>
      <c r="F2533">
        <v>316915.65000000002</v>
      </c>
      <c r="G2533">
        <v>5019428</v>
      </c>
      <c r="H2533">
        <v>13925</v>
      </c>
    </row>
    <row r="2534" spans="1:8">
      <c r="A2534" t="str">
        <f>row__2[[#This Row],[Company_Name]]&amp;" "&amp;row__2[[#This Row],[Year]]</f>
        <v>Niagara Peninsula Energy Inc. 2016</v>
      </c>
      <c r="B2534" t="s">
        <v>496</v>
      </c>
      <c r="C2534">
        <v>2016</v>
      </c>
      <c r="D2534" t="s">
        <v>17</v>
      </c>
      <c r="E2534" t="s">
        <v>24</v>
      </c>
      <c r="F2534">
        <v>112852.54</v>
      </c>
      <c r="G2534">
        <v>1544838</v>
      </c>
      <c r="H2534">
        <v>0</v>
      </c>
    </row>
    <row r="2535" spans="1:8">
      <c r="A2535" t="str">
        <f>row__2[[#This Row],[Company_Name]]&amp;" "&amp;row__2[[#This Row],[Year]]</f>
        <v>Niagara Peninsula Energy Inc. 2016</v>
      </c>
      <c r="B2535" t="s">
        <v>496</v>
      </c>
      <c r="C2535">
        <v>2016</v>
      </c>
      <c r="D2535" t="s">
        <v>8</v>
      </c>
      <c r="E2535" t="s">
        <v>26</v>
      </c>
      <c r="F2535">
        <v>3791809.97</v>
      </c>
      <c r="G2535">
        <v>129793775</v>
      </c>
      <c r="H2535">
        <v>0</v>
      </c>
    </row>
    <row r="2536" spans="1:8">
      <c r="A2536" t="str">
        <f>row__2[[#This Row],[Company_Name]]&amp;" "&amp;row__2[[#This Row],[Year]]</f>
        <v>Niagara Peninsula Energy Inc. 2016</v>
      </c>
      <c r="B2536" t="s">
        <v>496</v>
      </c>
      <c r="C2536">
        <v>2016</v>
      </c>
      <c r="D2536" t="s">
        <v>8</v>
      </c>
      <c r="E2536" t="s">
        <v>28</v>
      </c>
      <c r="F2536">
        <v>5837487.9199999999</v>
      </c>
      <c r="G2536">
        <v>641153142</v>
      </c>
      <c r="H2536">
        <v>1612467.25</v>
      </c>
    </row>
    <row r="2537" spans="1:8">
      <c r="A2537" t="str">
        <f>row__2[[#This Row],[Company_Name]]&amp;" "&amp;row__2[[#This Row],[Year]]</f>
        <v>Niagara Peninsula Energy Inc. 2016</v>
      </c>
      <c r="B2537" t="s">
        <v>496</v>
      </c>
      <c r="C2537">
        <v>2016</v>
      </c>
      <c r="D2537" t="s">
        <v>8</v>
      </c>
      <c r="E2537" t="s">
        <v>30</v>
      </c>
      <c r="F2537">
        <v>0</v>
      </c>
      <c r="G2537">
        <v>0</v>
      </c>
      <c r="H2537">
        <v>0</v>
      </c>
    </row>
    <row r="2538" spans="1:8">
      <c r="A2538" t="str">
        <f>row__2[[#This Row],[Company_Name]]&amp;" "&amp;row__2[[#This Row],[Year]]</f>
        <v>Niagara Peninsula Energy Inc. 2016</v>
      </c>
      <c r="B2538" t="s">
        <v>496</v>
      </c>
      <c r="C2538">
        <v>2016</v>
      </c>
      <c r="D2538" t="s">
        <v>8</v>
      </c>
      <c r="E2538" t="s">
        <v>32</v>
      </c>
      <c r="F2538">
        <v>18312455.93</v>
      </c>
      <c r="G2538">
        <v>438510555</v>
      </c>
      <c r="H2538">
        <v>0</v>
      </c>
    </row>
    <row r="2539" spans="1:8">
      <c r="A2539" t="str">
        <f>row__2[[#This Row],[Company_Name]]&amp;" "&amp;row__2[[#This Row],[Year]]</f>
        <v>Niagara Peninsula Energy Inc. 2016</v>
      </c>
      <c r="B2539" t="s">
        <v>496</v>
      </c>
      <c r="C2539">
        <v>2016</v>
      </c>
      <c r="D2539" t="s">
        <v>8</v>
      </c>
      <c r="E2539" t="s">
        <v>34</v>
      </c>
      <c r="F2539">
        <v>0</v>
      </c>
      <c r="G2539">
        <v>0</v>
      </c>
      <c r="H2539">
        <v>0</v>
      </c>
    </row>
    <row r="2540" spans="1:8">
      <c r="A2540" t="str">
        <f>row__2[[#This Row],[Company_Name]]&amp;" "&amp;row__2[[#This Row],[Year]]</f>
        <v>Niagara Peninsula Energy Inc. 2017</v>
      </c>
      <c r="B2540" t="s">
        <v>496</v>
      </c>
      <c r="C2540">
        <v>2017</v>
      </c>
      <c r="D2540" t="s">
        <v>17</v>
      </c>
      <c r="E2540" t="s">
        <v>18</v>
      </c>
      <c r="F2540">
        <v>0</v>
      </c>
      <c r="G2540">
        <v>0</v>
      </c>
      <c r="H2540">
        <v>0</v>
      </c>
    </row>
    <row r="2541" spans="1:8">
      <c r="A2541" t="str">
        <f>row__2[[#This Row],[Company_Name]]&amp;" "&amp;row__2[[#This Row],[Year]]</f>
        <v>Niagara Peninsula Energy Inc. 2017</v>
      </c>
      <c r="B2541" t="s">
        <v>496</v>
      </c>
      <c r="C2541">
        <v>2017</v>
      </c>
      <c r="D2541" t="s">
        <v>17</v>
      </c>
      <c r="E2541" t="s">
        <v>20</v>
      </c>
      <c r="F2541">
        <v>80978.75</v>
      </c>
      <c r="G2541">
        <v>210487.91</v>
      </c>
      <c r="H2541">
        <v>645.54999999999995</v>
      </c>
    </row>
    <row r="2542" spans="1:8">
      <c r="A2542" t="str">
        <f>row__2[[#This Row],[Company_Name]]&amp;" "&amp;row__2[[#This Row],[Year]]</f>
        <v>Niagara Peninsula Energy Inc. 2017</v>
      </c>
      <c r="B2542" t="s">
        <v>496</v>
      </c>
      <c r="C2542">
        <v>2017</v>
      </c>
      <c r="D2542" t="s">
        <v>17</v>
      </c>
      <c r="E2542" t="s">
        <v>22</v>
      </c>
      <c r="F2542">
        <v>254779.38</v>
      </c>
      <c r="G2542">
        <v>4481099</v>
      </c>
      <c r="H2542">
        <v>12517</v>
      </c>
    </row>
    <row r="2543" spans="1:8">
      <c r="A2543" t="str">
        <f>row__2[[#This Row],[Company_Name]]&amp;" "&amp;row__2[[#This Row],[Year]]</f>
        <v>Niagara Peninsula Energy Inc. 2017</v>
      </c>
      <c r="B2543" t="s">
        <v>496</v>
      </c>
      <c r="C2543">
        <v>2017</v>
      </c>
      <c r="D2543" t="s">
        <v>17</v>
      </c>
      <c r="E2543" t="s">
        <v>24</v>
      </c>
      <c r="F2543">
        <v>109914.95</v>
      </c>
      <c r="G2543">
        <v>1535116</v>
      </c>
      <c r="H2543">
        <v>0</v>
      </c>
    </row>
    <row r="2544" spans="1:8">
      <c r="A2544" t="str">
        <f>row__2[[#This Row],[Company_Name]]&amp;" "&amp;row__2[[#This Row],[Year]]</f>
        <v>Niagara Peninsula Energy Inc. 2017</v>
      </c>
      <c r="B2544" t="s">
        <v>496</v>
      </c>
      <c r="C2544">
        <v>2017</v>
      </c>
      <c r="D2544" t="s">
        <v>8</v>
      </c>
      <c r="E2544" t="s">
        <v>26</v>
      </c>
      <c r="F2544">
        <v>3868954.76</v>
      </c>
      <c r="G2544">
        <v>126405562.45999999</v>
      </c>
      <c r="H2544">
        <v>0</v>
      </c>
    </row>
    <row r="2545" spans="1:8">
      <c r="A2545" t="str">
        <f>row__2[[#This Row],[Company_Name]]&amp;" "&amp;row__2[[#This Row],[Year]]</f>
        <v>Niagara Peninsula Energy Inc. 2017</v>
      </c>
      <c r="B2545" t="s">
        <v>496</v>
      </c>
      <c r="C2545">
        <v>2017</v>
      </c>
      <c r="D2545" t="s">
        <v>8</v>
      </c>
      <c r="E2545" t="s">
        <v>28</v>
      </c>
      <c r="F2545">
        <v>5978182.2199999997</v>
      </c>
      <c r="G2545">
        <v>625671011.84000003</v>
      </c>
      <c r="H2545">
        <v>1600330.51</v>
      </c>
    </row>
    <row r="2546" spans="1:8">
      <c r="A2546" t="str">
        <f>row__2[[#This Row],[Company_Name]]&amp;" "&amp;row__2[[#This Row],[Year]]</f>
        <v>Niagara Peninsula Energy Inc. 2017</v>
      </c>
      <c r="B2546" t="s">
        <v>496</v>
      </c>
      <c r="C2546">
        <v>2017</v>
      </c>
      <c r="D2546" t="s">
        <v>8</v>
      </c>
      <c r="E2546" t="s">
        <v>30</v>
      </c>
      <c r="F2546">
        <v>0</v>
      </c>
      <c r="G2546">
        <v>0</v>
      </c>
      <c r="H2546">
        <v>0</v>
      </c>
    </row>
    <row r="2547" spans="1:8">
      <c r="A2547" t="str">
        <f>row__2[[#This Row],[Company_Name]]&amp;" "&amp;row__2[[#This Row],[Year]]</f>
        <v>Niagara Peninsula Energy Inc. 2017</v>
      </c>
      <c r="B2547" t="s">
        <v>496</v>
      </c>
      <c r="C2547">
        <v>2017</v>
      </c>
      <c r="D2547" t="s">
        <v>8</v>
      </c>
      <c r="E2547" t="s">
        <v>32</v>
      </c>
      <c r="F2547">
        <v>18892613.789999999</v>
      </c>
      <c r="G2547">
        <v>409490463.02999997</v>
      </c>
      <c r="H2547">
        <v>0</v>
      </c>
    </row>
    <row r="2548" spans="1:8">
      <c r="A2548" t="str">
        <f>row__2[[#This Row],[Company_Name]]&amp;" "&amp;row__2[[#This Row],[Year]]</f>
        <v>Niagara Peninsula Energy Inc. 2017</v>
      </c>
      <c r="B2548" t="s">
        <v>496</v>
      </c>
      <c r="C2548">
        <v>2017</v>
      </c>
      <c r="D2548" t="s">
        <v>8</v>
      </c>
      <c r="E2548" t="s">
        <v>34</v>
      </c>
      <c r="F2548">
        <v>0</v>
      </c>
      <c r="G2548">
        <v>0</v>
      </c>
      <c r="H2548">
        <v>0</v>
      </c>
    </row>
    <row r="2549" spans="1:8">
      <c r="A2549" t="str">
        <f>row__2[[#This Row],[Company_Name]]&amp;" "&amp;row__2[[#This Row],[Year]]</f>
        <v>Niagara Peninsula Energy Inc. 2018</v>
      </c>
      <c r="B2549" t="s">
        <v>496</v>
      </c>
      <c r="C2549">
        <v>2018</v>
      </c>
      <c r="D2549" t="s">
        <v>17</v>
      </c>
      <c r="E2549" t="s">
        <v>18</v>
      </c>
      <c r="F2549">
        <v>0</v>
      </c>
      <c r="G2549">
        <v>0</v>
      </c>
      <c r="H2549">
        <v>0</v>
      </c>
    </row>
    <row r="2550" spans="1:8">
      <c r="A2550" t="str">
        <f>row__2[[#This Row],[Company_Name]]&amp;" "&amp;row__2[[#This Row],[Year]]</f>
        <v>Niagara Peninsula Energy Inc. 2018</v>
      </c>
      <c r="B2550" t="s">
        <v>496</v>
      </c>
      <c r="C2550">
        <v>2018</v>
      </c>
      <c r="D2550" t="s">
        <v>17</v>
      </c>
      <c r="E2550" t="s">
        <v>20</v>
      </c>
      <c r="F2550">
        <v>79422.62</v>
      </c>
      <c r="G2550">
        <v>220524</v>
      </c>
      <c r="H2550">
        <v>650</v>
      </c>
    </row>
    <row r="2551" spans="1:8">
      <c r="A2551" t="str">
        <f>row__2[[#This Row],[Company_Name]]&amp;" "&amp;row__2[[#This Row],[Year]]</f>
        <v>Niagara Peninsula Energy Inc. 2018</v>
      </c>
      <c r="B2551" t="s">
        <v>496</v>
      </c>
      <c r="C2551">
        <v>2018</v>
      </c>
      <c r="D2551" t="s">
        <v>17</v>
      </c>
      <c r="E2551" t="s">
        <v>22</v>
      </c>
      <c r="F2551">
        <v>257711.54</v>
      </c>
      <c r="G2551">
        <v>4494762</v>
      </c>
      <c r="H2551">
        <v>12519</v>
      </c>
    </row>
    <row r="2552" spans="1:8">
      <c r="A2552" t="str">
        <f>row__2[[#This Row],[Company_Name]]&amp;" "&amp;row__2[[#This Row],[Year]]</f>
        <v>Niagara Peninsula Energy Inc. 2018</v>
      </c>
      <c r="B2552" t="s">
        <v>496</v>
      </c>
      <c r="C2552">
        <v>2018</v>
      </c>
      <c r="D2552" t="s">
        <v>17</v>
      </c>
      <c r="E2552" t="s">
        <v>24</v>
      </c>
      <c r="F2552">
        <v>107203.06</v>
      </c>
      <c r="G2552">
        <v>1530550</v>
      </c>
      <c r="H2552">
        <v>0</v>
      </c>
    </row>
    <row r="2553" spans="1:8">
      <c r="A2553" t="str">
        <f>row__2[[#This Row],[Company_Name]]&amp;" "&amp;row__2[[#This Row],[Year]]</f>
        <v>Niagara Peninsula Energy Inc. 2018</v>
      </c>
      <c r="B2553" t="s">
        <v>496</v>
      </c>
      <c r="C2553">
        <v>2018</v>
      </c>
      <c r="D2553" t="s">
        <v>8</v>
      </c>
      <c r="E2553" t="s">
        <v>26</v>
      </c>
      <c r="F2553">
        <v>3914186.96</v>
      </c>
      <c r="G2553">
        <v>130540168</v>
      </c>
      <c r="H2553">
        <v>0</v>
      </c>
    </row>
    <row r="2554" spans="1:8">
      <c r="A2554" t="str">
        <f>row__2[[#This Row],[Company_Name]]&amp;" "&amp;row__2[[#This Row],[Year]]</f>
        <v>Niagara Peninsula Energy Inc. 2018</v>
      </c>
      <c r="B2554" t="s">
        <v>496</v>
      </c>
      <c r="C2554">
        <v>2018</v>
      </c>
      <c r="D2554" t="s">
        <v>8</v>
      </c>
      <c r="E2554" t="s">
        <v>28</v>
      </c>
      <c r="F2554">
        <v>6165999.1299999999</v>
      </c>
      <c r="G2554">
        <v>636993888</v>
      </c>
      <c r="H2554">
        <v>1618428</v>
      </c>
    </row>
    <row r="2555" spans="1:8">
      <c r="A2555" t="str">
        <f>row__2[[#This Row],[Company_Name]]&amp;" "&amp;row__2[[#This Row],[Year]]</f>
        <v>Niagara Peninsula Energy Inc. 2018</v>
      </c>
      <c r="B2555" t="s">
        <v>496</v>
      </c>
      <c r="C2555">
        <v>2018</v>
      </c>
      <c r="D2555" t="s">
        <v>8</v>
      </c>
      <c r="E2555" t="s">
        <v>30</v>
      </c>
      <c r="F2555">
        <v>0</v>
      </c>
      <c r="G2555">
        <v>0</v>
      </c>
      <c r="H2555">
        <v>0</v>
      </c>
    </row>
    <row r="2556" spans="1:8">
      <c r="A2556" t="str">
        <f>row__2[[#This Row],[Company_Name]]&amp;" "&amp;row__2[[#This Row],[Year]]</f>
        <v>Niagara Peninsula Energy Inc. 2018</v>
      </c>
      <c r="B2556" t="s">
        <v>496</v>
      </c>
      <c r="C2556">
        <v>2018</v>
      </c>
      <c r="D2556" t="s">
        <v>8</v>
      </c>
      <c r="E2556" t="s">
        <v>32</v>
      </c>
      <c r="F2556">
        <v>19555578.440000001</v>
      </c>
      <c r="G2556">
        <v>449942760</v>
      </c>
      <c r="H2556">
        <v>0</v>
      </c>
    </row>
    <row r="2557" spans="1:8">
      <c r="A2557" t="str">
        <f>row__2[[#This Row],[Company_Name]]&amp;" "&amp;row__2[[#This Row],[Year]]</f>
        <v>Niagara Peninsula Energy Inc. 2018</v>
      </c>
      <c r="B2557" t="s">
        <v>496</v>
      </c>
      <c r="C2557">
        <v>2018</v>
      </c>
      <c r="D2557" t="s">
        <v>8</v>
      </c>
      <c r="E2557" t="s">
        <v>34</v>
      </c>
      <c r="F2557">
        <v>0</v>
      </c>
      <c r="G2557">
        <v>0</v>
      </c>
      <c r="H2557">
        <v>0</v>
      </c>
    </row>
    <row r="2558" spans="1:8">
      <c r="A2558" t="str">
        <f>row__2[[#This Row],[Company_Name]]&amp;" "&amp;row__2[[#This Row],[Year]]</f>
        <v>Niagara Peninsula Energy Inc. 2019</v>
      </c>
      <c r="B2558" t="s">
        <v>496</v>
      </c>
      <c r="C2558">
        <v>2019</v>
      </c>
      <c r="D2558" t="s">
        <v>17</v>
      </c>
      <c r="E2558" t="s">
        <v>18</v>
      </c>
      <c r="F2558">
        <v>0</v>
      </c>
      <c r="G2558">
        <v>0</v>
      </c>
      <c r="H2558">
        <v>0</v>
      </c>
    </row>
    <row r="2559" spans="1:8">
      <c r="A2559" t="str">
        <f>row__2[[#This Row],[Company_Name]]&amp;" "&amp;row__2[[#This Row],[Year]]</f>
        <v>Niagara Peninsula Energy Inc. 2019</v>
      </c>
      <c r="B2559" t="s">
        <v>496</v>
      </c>
      <c r="C2559">
        <v>2019</v>
      </c>
      <c r="D2559" t="s">
        <v>17</v>
      </c>
      <c r="E2559" t="s">
        <v>20</v>
      </c>
      <c r="F2559">
        <v>84570.33</v>
      </c>
      <c r="G2559">
        <v>218186</v>
      </c>
      <c r="H2559">
        <v>923</v>
      </c>
    </row>
    <row r="2560" spans="1:8">
      <c r="A2560" t="str">
        <f>row__2[[#This Row],[Company_Name]]&amp;" "&amp;row__2[[#This Row],[Year]]</f>
        <v>Niagara Peninsula Energy Inc. 2019</v>
      </c>
      <c r="B2560" t="s">
        <v>496</v>
      </c>
      <c r="C2560">
        <v>2019</v>
      </c>
      <c r="D2560" t="s">
        <v>17</v>
      </c>
      <c r="E2560" t="s">
        <v>22</v>
      </c>
      <c r="F2560">
        <v>109226.24000000001</v>
      </c>
      <c r="G2560">
        <v>4379324</v>
      </c>
      <c r="H2560">
        <v>12447</v>
      </c>
    </row>
    <row r="2561" spans="1:8">
      <c r="A2561" t="str">
        <f>row__2[[#This Row],[Company_Name]]&amp;" "&amp;row__2[[#This Row],[Year]]</f>
        <v>Niagara Peninsula Energy Inc. 2019</v>
      </c>
      <c r="B2561" t="s">
        <v>496</v>
      </c>
      <c r="C2561">
        <v>2019</v>
      </c>
      <c r="D2561" t="s">
        <v>17</v>
      </c>
      <c r="E2561" t="s">
        <v>24</v>
      </c>
      <c r="F2561">
        <v>259439.58</v>
      </c>
      <c r="G2561">
        <v>1560915</v>
      </c>
      <c r="H2561">
        <v>0</v>
      </c>
    </row>
    <row r="2562" spans="1:8">
      <c r="A2562" t="str">
        <f>row__2[[#This Row],[Company_Name]]&amp;" "&amp;row__2[[#This Row],[Year]]</f>
        <v>Niagara Peninsula Energy Inc. 2019</v>
      </c>
      <c r="B2562" t="s">
        <v>496</v>
      </c>
      <c r="C2562">
        <v>2019</v>
      </c>
      <c r="D2562" t="s">
        <v>8</v>
      </c>
      <c r="E2562" t="s">
        <v>26</v>
      </c>
      <c r="F2562">
        <v>3917773.9</v>
      </c>
      <c r="G2562">
        <v>126745089</v>
      </c>
      <c r="H2562">
        <v>0</v>
      </c>
    </row>
    <row r="2563" spans="1:8">
      <c r="A2563" t="str">
        <f>row__2[[#This Row],[Company_Name]]&amp;" "&amp;row__2[[#This Row],[Year]]</f>
        <v>Niagara Peninsula Energy Inc. 2019</v>
      </c>
      <c r="B2563" t="s">
        <v>496</v>
      </c>
      <c r="C2563">
        <v>2019</v>
      </c>
      <c r="D2563" t="s">
        <v>8</v>
      </c>
      <c r="E2563" t="s">
        <v>28</v>
      </c>
      <c r="F2563">
        <v>6320654.1699999999</v>
      </c>
      <c r="G2563">
        <v>642357416</v>
      </c>
      <c r="H2563">
        <v>1639987</v>
      </c>
    </row>
    <row r="2564" spans="1:8">
      <c r="A2564" t="str">
        <f>row__2[[#This Row],[Company_Name]]&amp;" "&amp;row__2[[#This Row],[Year]]</f>
        <v>Niagara Peninsula Energy Inc. 2019</v>
      </c>
      <c r="B2564" t="s">
        <v>496</v>
      </c>
      <c r="C2564">
        <v>2019</v>
      </c>
      <c r="D2564" t="s">
        <v>8</v>
      </c>
      <c r="E2564" t="s">
        <v>30</v>
      </c>
      <c r="F2564">
        <v>0</v>
      </c>
      <c r="G2564">
        <v>0</v>
      </c>
      <c r="H2564">
        <v>0</v>
      </c>
    </row>
    <row r="2565" spans="1:8">
      <c r="A2565" t="str">
        <f>row__2[[#This Row],[Company_Name]]&amp;" "&amp;row__2[[#This Row],[Year]]</f>
        <v>Niagara Peninsula Energy Inc. 2019</v>
      </c>
      <c r="B2565" t="s">
        <v>496</v>
      </c>
      <c r="C2565">
        <v>2019</v>
      </c>
      <c r="D2565" t="s">
        <v>8</v>
      </c>
      <c r="E2565" t="s">
        <v>32</v>
      </c>
      <c r="F2565">
        <v>19823368.710000001</v>
      </c>
      <c r="G2565">
        <v>434759152</v>
      </c>
      <c r="H2565">
        <v>0</v>
      </c>
    </row>
    <row r="2566" spans="1:8">
      <c r="A2566" t="str">
        <f>row__2[[#This Row],[Company_Name]]&amp;" "&amp;row__2[[#This Row],[Year]]</f>
        <v>Niagara Peninsula Energy Inc. 2019</v>
      </c>
      <c r="B2566" t="s">
        <v>496</v>
      </c>
      <c r="C2566">
        <v>2019</v>
      </c>
      <c r="D2566" t="s">
        <v>8</v>
      </c>
      <c r="E2566" t="s">
        <v>34</v>
      </c>
      <c r="F2566">
        <v>0</v>
      </c>
      <c r="G2566">
        <v>0</v>
      </c>
      <c r="H2566">
        <v>0</v>
      </c>
    </row>
    <row r="2567" spans="1:8">
      <c r="A2567" t="str">
        <f>row__2[[#This Row],[Company_Name]]&amp;" "&amp;row__2[[#This Row],[Year]]</f>
        <v>Niagara Peninsula Energy Inc. 2020</v>
      </c>
      <c r="B2567" t="s">
        <v>496</v>
      </c>
      <c r="C2567">
        <v>2020</v>
      </c>
      <c r="D2567" t="s">
        <v>17</v>
      </c>
      <c r="E2567" t="s">
        <v>18</v>
      </c>
      <c r="F2567">
        <v>0</v>
      </c>
      <c r="G2567">
        <v>0</v>
      </c>
      <c r="H2567">
        <v>0</v>
      </c>
    </row>
    <row r="2568" spans="1:8">
      <c r="A2568" t="str">
        <f>row__2[[#This Row],[Company_Name]]&amp;" "&amp;row__2[[#This Row],[Year]]</f>
        <v>Niagara Peninsula Energy Inc. 2020</v>
      </c>
      <c r="B2568" t="s">
        <v>496</v>
      </c>
      <c r="C2568">
        <v>2020</v>
      </c>
      <c r="D2568" t="s">
        <v>17</v>
      </c>
      <c r="E2568" t="s">
        <v>20</v>
      </c>
      <c r="F2568">
        <v>75634.100000000006</v>
      </c>
      <c r="G2568">
        <v>216493</v>
      </c>
      <c r="H2568">
        <v>620</v>
      </c>
    </row>
    <row r="2569" spans="1:8">
      <c r="A2569" t="str">
        <f>row__2[[#This Row],[Company_Name]]&amp;" "&amp;row__2[[#This Row],[Year]]</f>
        <v>Niagara Peninsula Energy Inc. 2020</v>
      </c>
      <c r="B2569" t="s">
        <v>496</v>
      </c>
      <c r="C2569">
        <v>2020</v>
      </c>
      <c r="D2569" t="s">
        <v>17</v>
      </c>
      <c r="E2569" t="s">
        <v>22</v>
      </c>
      <c r="F2569">
        <v>362512.13</v>
      </c>
      <c r="G2569">
        <v>4511017</v>
      </c>
      <c r="H2569">
        <v>12463</v>
      </c>
    </row>
    <row r="2570" spans="1:8">
      <c r="A2570" t="str">
        <f>row__2[[#This Row],[Company_Name]]&amp;" "&amp;row__2[[#This Row],[Year]]</f>
        <v>Niagara Peninsula Energy Inc. 2020</v>
      </c>
      <c r="B2570" t="s">
        <v>496</v>
      </c>
      <c r="C2570">
        <v>2020</v>
      </c>
      <c r="D2570" t="s">
        <v>17</v>
      </c>
      <c r="E2570" t="s">
        <v>24</v>
      </c>
      <c r="F2570">
        <v>109472.88</v>
      </c>
      <c r="G2570">
        <v>1516177</v>
      </c>
      <c r="H2570">
        <v>0</v>
      </c>
    </row>
    <row r="2571" spans="1:8">
      <c r="A2571" t="str">
        <f>row__2[[#This Row],[Company_Name]]&amp;" "&amp;row__2[[#This Row],[Year]]</f>
        <v>Niagara Peninsula Energy Inc. 2020</v>
      </c>
      <c r="B2571" t="s">
        <v>496</v>
      </c>
      <c r="C2571">
        <v>2020</v>
      </c>
      <c r="D2571" t="s">
        <v>8</v>
      </c>
      <c r="E2571" t="s">
        <v>26</v>
      </c>
      <c r="F2571">
        <v>3858533.48</v>
      </c>
      <c r="G2571">
        <v>115387443</v>
      </c>
      <c r="H2571">
        <v>0</v>
      </c>
    </row>
    <row r="2572" spans="1:8">
      <c r="A2572" t="str">
        <f>row__2[[#This Row],[Company_Name]]&amp;" "&amp;row__2[[#This Row],[Year]]</f>
        <v>Niagara Peninsula Energy Inc. 2020</v>
      </c>
      <c r="B2572" t="s">
        <v>496</v>
      </c>
      <c r="C2572">
        <v>2020</v>
      </c>
      <c r="D2572" t="s">
        <v>8</v>
      </c>
      <c r="E2572" t="s">
        <v>28</v>
      </c>
      <c r="F2572">
        <v>6077244.1100000003</v>
      </c>
      <c r="G2572">
        <v>554851365</v>
      </c>
      <c r="H2572">
        <v>1446082</v>
      </c>
    </row>
    <row r="2573" spans="1:8">
      <c r="A2573" t="str">
        <f>row__2[[#This Row],[Company_Name]]&amp;" "&amp;row__2[[#This Row],[Year]]</f>
        <v>Niagara Peninsula Energy Inc. 2020</v>
      </c>
      <c r="B2573" t="s">
        <v>496</v>
      </c>
      <c r="C2573">
        <v>2020</v>
      </c>
      <c r="D2573" t="s">
        <v>8</v>
      </c>
      <c r="E2573" t="s">
        <v>30</v>
      </c>
      <c r="F2573">
        <v>0</v>
      </c>
      <c r="G2573">
        <v>0</v>
      </c>
      <c r="H2573">
        <v>0</v>
      </c>
    </row>
    <row r="2574" spans="1:8">
      <c r="A2574" t="str">
        <f>row__2[[#This Row],[Company_Name]]&amp;" "&amp;row__2[[#This Row],[Year]]</f>
        <v>Niagara Peninsula Energy Inc. 2020</v>
      </c>
      <c r="B2574" t="s">
        <v>496</v>
      </c>
      <c r="C2574">
        <v>2020</v>
      </c>
      <c r="D2574" t="s">
        <v>8</v>
      </c>
      <c r="E2574" t="s">
        <v>32</v>
      </c>
      <c r="F2574">
        <v>20974309.539999999</v>
      </c>
      <c r="G2574">
        <v>472485022</v>
      </c>
      <c r="H2574">
        <v>0</v>
      </c>
    </row>
    <row r="2575" spans="1:8">
      <c r="A2575" t="str">
        <f>row__2[[#This Row],[Company_Name]]&amp;" "&amp;row__2[[#This Row],[Year]]</f>
        <v>Niagara Peninsula Energy Inc. 2020</v>
      </c>
      <c r="B2575" t="s">
        <v>496</v>
      </c>
      <c r="C2575">
        <v>2020</v>
      </c>
      <c r="D2575" t="s">
        <v>8</v>
      </c>
      <c r="E2575" t="s">
        <v>34</v>
      </c>
      <c r="F2575">
        <v>0</v>
      </c>
      <c r="G2575">
        <v>0</v>
      </c>
      <c r="H2575">
        <v>0</v>
      </c>
    </row>
    <row r="2576" spans="1:8">
      <c r="A2576" t="str">
        <f>row__2[[#This Row],[Company_Name]]&amp;" "&amp;row__2[[#This Row],[Year]]</f>
        <v>Niagara Peninsula Energy Inc. 2021</v>
      </c>
      <c r="B2576" t="s">
        <v>496</v>
      </c>
      <c r="C2576">
        <v>2021</v>
      </c>
      <c r="D2576" t="s">
        <v>17</v>
      </c>
      <c r="E2576" t="s">
        <v>18</v>
      </c>
      <c r="F2576">
        <v>29068.639999999999</v>
      </c>
      <c r="G2576">
        <v>6483805</v>
      </c>
      <c r="H2576">
        <v>8006</v>
      </c>
    </row>
    <row r="2577" spans="1:8">
      <c r="A2577" t="str">
        <f>row__2[[#This Row],[Company_Name]]&amp;" "&amp;row__2[[#This Row],[Year]]</f>
        <v>Niagara Peninsula Energy Inc. 2021</v>
      </c>
      <c r="B2577" t="s">
        <v>496</v>
      </c>
      <c r="C2577">
        <v>2021</v>
      </c>
      <c r="D2577" t="s">
        <v>17</v>
      </c>
      <c r="E2577" t="s">
        <v>20</v>
      </c>
      <c r="F2577">
        <v>80220.41</v>
      </c>
      <c r="G2577">
        <v>212921</v>
      </c>
      <c r="H2577">
        <v>615</v>
      </c>
    </row>
    <row r="2578" spans="1:8">
      <c r="A2578" t="str">
        <f>row__2[[#This Row],[Company_Name]]&amp;" "&amp;row__2[[#This Row],[Year]]</f>
        <v>Niagara Peninsula Energy Inc. 2021</v>
      </c>
      <c r="B2578" t="s">
        <v>496</v>
      </c>
      <c r="C2578">
        <v>2021</v>
      </c>
      <c r="D2578" t="s">
        <v>17</v>
      </c>
      <c r="E2578" t="s">
        <v>22</v>
      </c>
      <c r="F2578">
        <v>240859.73</v>
      </c>
      <c r="G2578">
        <v>4430642</v>
      </c>
      <c r="H2578">
        <v>12327</v>
      </c>
    </row>
    <row r="2579" spans="1:8">
      <c r="A2579" t="str">
        <f>row__2[[#This Row],[Company_Name]]&amp;" "&amp;row__2[[#This Row],[Year]]</f>
        <v>Niagara Peninsula Energy Inc. 2021</v>
      </c>
      <c r="B2579" t="s">
        <v>496</v>
      </c>
      <c r="C2579">
        <v>2021</v>
      </c>
      <c r="D2579" t="s">
        <v>17</v>
      </c>
      <c r="E2579" t="s">
        <v>24</v>
      </c>
      <c r="F2579">
        <v>111645.02</v>
      </c>
      <c r="G2579">
        <v>1584895</v>
      </c>
      <c r="H2579">
        <v>0</v>
      </c>
    </row>
    <row r="2580" spans="1:8">
      <c r="A2580" t="str">
        <f>row__2[[#This Row],[Company_Name]]&amp;" "&amp;row__2[[#This Row],[Year]]</f>
        <v>Niagara Peninsula Energy Inc. 2021</v>
      </c>
      <c r="B2580" t="s">
        <v>496</v>
      </c>
      <c r="C2580">
        <v>2021</v>
      </c>
      <c r="D2580" t="s">
        <v>8</v>
      </c>
      <c r="E2580" t="s">
        <v>26</v>
      </c>
      <c r="F2580">
        <v>4192706.6</v>
      </c>
      <c r="G2580">
        <v>123914381</v>
      </c>
      <c r="H2580">
        <v>0</v>
      </c>
    </row>
    <row r="2581" spans="1:8">
      <c r="A2581" t="str">
        <f>row__2[[#This Row],[Company_Name]]&amp;" "&amp;row__2[[#This Row],[Year]]</f>
        <v>Niagara Peninsula Energy Inc. 2021</v>
      </c>
      <c r="B2581" t="s">
        <v>496</v>
      </c>
      <c r="C2581">
        <v>2021</v>
      </c>
      <c r="D2581" t="s">
        <v>8</v>
      </c>
      <c r="E2581" t="s">
        <v>28</v>
      </c>
      <c r="F2581">
        <v>6230231.9800000004</v>
      </c>
      <c r="G2581">
        <v>561831504</v>
      </c>
      <c r="H2581">
        <v>1474331</v>
      </c>
    </row>
    <row r="2582" spans="1:8">
      <c r="A2582" t="str">
        <f>row__2[[#This Row],[Company_Name]]&amp;" "&amp;row__2[[#This Row],[Year]]</f>
        <v>Niagara Peninsula Energy Inc. 2021</v>
      </c>
      <c r="B2582" t="s">
        <v>496</v>
      </c>
      <c r="C2582">
        <v>2021</v>
      </c>
      <c r="D2582" t="s">
        <v>8</v>
      </c>
      <c r="E2582" t="s">
        <v>30</v>
      </c>
      <c r="F2582">
        <v>0</v>
      </c>
      <c r="G2582">
        <v>0</v>
      </c>
      <c r="H2582">
        <v>0</v>
      </c>
    </row>
    <row r="2583" spans="1:8">
      <c r="A2583" t="str">
        <f>row__2[[#This Row],[Company_Name]]&amp;" "&amp;row__2[[#This Row],[Year]]</f>
        <v>Niagara Peninsula Energy Inc. 2021</v>
      </c>
      <c r="B2583" t="s">
        <v>496</v>
      </c>
      <c r="C2583">
        <v>2021</v>
      </c>
      <c r="D2583" t="s">
        <v>8</v>
      </c>
      <c r="E2583" t="s">
        <v>32</v>
      </c>
      <c r="F2583">
        <v>22046814.620000001</v>
      </c>
      <c r="G2583">
        <v>476357088</v>
      </c>
      <c r="H2583">
        <v>0</v>
      </c>
    </row>
    <row r="2584" spans="1:8">
      <c r="A2584" t="str">
        <f>row__2[[#This Row],[Company_Name]]&amp;" "&amp;row__2[[#This Row],[Year]]</f>
        <v>Niagara Peninsula Energy Inc. 2021</v>
      </c>
      <c r="B2584" t="s">
        <v>496</v>
      </c>
      <c r="C2584">
        <v>2021</v>
      </c>
      <c r="D2584" t="s">
        <v>8</v>
      </c>
      <c r="E2584" t="s">
        <v>34</v>
      </c>
      <c r="F2584">
        <v>0</v>
      </c>
      <c r="G2584">
        <v>0</v>
      </c>
      <c r="H2584">
        <v>0</v>
      </c>
    </row>
    <row r="2585" spans="1:8">
      <c r="A2585" t="str">
        <f>row__2[[#This Row],[Company_Name]]&amp;" "&amp;row__2[[#This Row],[Year]]</f>
        <v>Niagara Peninsula Energy Inc. 2022</v>
      </c>
      <c r="B2585" t="s">
        <v>496</v>
      </c>
      <c r="C2585">
        <v>2022</v>
      </c>
      <c r="D2585" t="s">
        <v>17</v>
      </c>
      <c r="E2585" t="s">
        <v>18</v>
      </c>
      <c r="F2585">
        <v>28824.18</v>
      </c>
      <c r="G2585">
        <v>6190824</v>
      </c>
      <c r="H2585">
        <v>7617.31</v>
      </c>
    </row>
    <row r="2586" spans="1:8">
      <c r="A2586" t="str">
        <f>row__2[[#This Row],[Company_Name]]&amp;" "&amp;row__2[[#This Row],[Year]]</f>
        <v>Niagara Peninsula Energy Inc. 2022</v>
      </c>
      <c r="B2586" t="s">
        <v>496</v>
      </c>
      <c r="C2586">
        <v>2022</v>
      </c>
      <c r="D2586" t="s">
        <v>17</v>
      </c>
      <c r="E2586" t="s">
        <v>20</v>
      </c>
      <c r="F2586">
        <v>81012.37</v>
      </c>
      <c r="G2586">
        <v>214808</v>
      </c>
      <c r="H2586">
        <v>610.37</v>
      </c>
    </row>
    <row r="2587" spans="1:8">
      <c r="A2587" t="str">
        <f>row__2[[#This Row],[Company_Name]]&amp;" "&amp;row__2[[#This Row],[Year]]</f>
        <v>Niagara Peninsula Energy Inc. 2022</v>
      </c>
      <c r="B2587" t="s">
        <v>496</v>
      </c>
      <c r="C2587">
        <v>2022</v>
      </c>
      <c r="D2587" t="s">
        <v>17</v>
      </c>
      <c r="E2587" t="s">
        <v>22</v>
      </c>
      <c r="F2587">
        <v>248093.06</v>
      </c>
      <c r="G2587">
        <v>4456669</v>
      </c>
      <c r="H2587">
        <v>12345.86</v>
      </c>
    </row>
    <row r="2588" spans="1:8">
      <c r="A2588" t="str">
        <f>row__2[[#This Row],[Company_Name]]&amp;" "&amp;row__2[[#This Row],[Year]]</f>
        <v>Niagara Peninsula Energy Inc. 2022</v>
      </c>
      <c r="B2588" t="s">
        <v>496</v>
      </c>
      <c r="C2588">
        <v>2022</v>
      </c>
      <c r="D2588" t="s">
        <v>17</v>
      </c>
      <c r="E2588" t="s">
        <v>24</v>
      </c>
      <c r="F2588">
        <v>113331.72</v>
      </c>
      <c r="G2588">
        <v>1519469</v>
      </c>
      <c r="H2588">
        <v>0</v>
      </c>
    </row>
    <row r="2589" spans="1:8">
      <c r="A2589" t="str">
        <f>row__2[[#This Row],[Company_Name]]&amp;" "&amp;row__2[[#This Row],[Year]]</f>
        <v>Niagara Peninsula Energy Inc. 2022</v>
      </c>
      <c r="B2589" t="s">
        <v>496</v>
      </c>
      <c r="C2589">
        <v>2022</v>
      </c>
      <c r="D2589" t="s">
        <v>8</v>
      </c>
      <c r="E2589" t="s">
        <v>26</v>
      </c>
      <c r="F2589">
        <v>4718810.32</v>
      </c>
      <c r="G2589">
        <v>143020860</v>
      </c>
      <c r="H2589">
        <v>0</v>
      </c>
    </row>
    <row r="2590" spans="1:8">
      <c r="A2590" t="str">
        <f>row__2[[#This Row],[Company_Name]]&amp;" "&amp;row__2[[#This Row],[Year]]</f>
        <v>Niagara Peninsula Energy Inc. 2022</v>
      </c>
      <c r="B2590" t="s">
        <v>496</v>
      </c>
      <c r="C2590">
        <v>2022</v>
      </c>
      <c r="D2590" t="s">
        <v>8</v>
      </c>
      <c r="E2590" t="s">
        <v>28</v>
      </c>
      <c r="F2590">
        <v>6622591.6100000003</v>
      </c>
      <c r="G2590">
        <v>608851569</v>
      </c>
      <c r="H2590">
        <v>1586110.33</v>
      </c>
    </row>
    <row r="2591" spans="1:8">
      <c r="A2591" t="str">
        <f>row__2[[#This Row],[Company_Name]]&amp;" "&amp;row__2[[#This Row],[Year]]</f>
        <v>Niagara Peninsula Energy Inc. 2022</v>
      </c>
      <c r="B2591" t="s">
        <v>496</v>
      </c>
      <c r="C2591">
        <v>2022</v>
      </c>
      <c r="D2591" t="s">
        <v>8</v>
      </c>
      <c r="E2591" t="s">
        <v>30</v>
      </c>
      <c r="F2591">
        <v>0</v>
      </c>
      <c r="G2591">
        <v>0</v>
      </c>
      <c r="H2591">
        <v>0</v>
      </c>
    </row>
    <row r="2592" spans="1:8">
      <c r="A2592" t="str">
        <f>row__2[[#This Row],[Company_Name]]&amp;" "&amp;row__2[[#This Row],[Year]]</f>
        <v>Niagara Peninsula Energy Inc. 2022</v>
      </c>
      <c r="B2592" t="s">
        <v>496</v>
      </c>
      <c r="C2592">
        <v>2022</v>
      </c>
      <c r="D2592" t="s">
        <v>8</v>
      </c>
      <c r="E2592" t="s">
        <v>32</v>
      </c>
      <c r="F2592">
        <v>22993647.239999998</v>
      </c>
      <c r="G2592">
        <v>476726466</v>
      </c>
      <c r="H2592">
        <v>0</v>
      </c>
    </row>
    <row r="2593" spans="1:8">
      <c r="A2593" t="str">
        <f>row__2[[#This Row],[Company_Name]]&amp;" "&amp;row__2[[#This Row],[Year]]</f>
        <v>Niagara Peninsula Energy Inc. 2022</v>
      </c>
      <c r="B2593" t="s">
        <v>496</v>
      </c>
      <c r="C2593">
        <v>2022</v>
      </c>
      <c r="D2593" t="s">
        <v>8</v>
      </c>
      <c r="E2593" t="s">
        <v>34</v>
      </c>
      <c r="F2593">
        <v>0</v>
      </c>
      <c r="G2593">
        <v>0</v>
      </c>
      <c r="H2593">
        <v>0</v>
      </c>
    </row>
    <row r="2594" spans="1:8">
      <c r="A2594" t="str">
        <f>row__2[[#This Row],[Company_Name]]&amp;" "&amp;row__2[[#This Row],[Year]]</f>
        <v>Niagara-on-the-Lake Hydro Inc. 2015</v>
      </c>
      <c r="B2594" t="s">
        <v>497</v>
      </c>
      <c r="C2594">
        <v>2015</v>
      </c>
      <c r="D2594" t="s">
        <v>17</v>
      </c>
      <c r="E2594" t="s">
        <v>18</v>
      </c>
      <c r="F2594">
        <v>0</v>
      </c>
      <c r="G2594">
        <v>0</v>
      </c>
      <c r="H2594">
        <v>0</v>
      </c>
    </row>
    <row r="2595" spans="1:8">
      <c r="A2595" t="str">
        <f>row__2[[#This Row],[Company_Name]]&amp;" "&amp;row__2[[#This Row],[Year]]</f>
        <v>Niagara-on-the-Lake Hydro Inc. 2015</v>
      </c>
      <c r="B2595" t="s">
        <v>497</v>
      </c>
      <c r="C2595">
        <v>2015</v>
      </c>
      <c r="D2595" t="s">
        <v>17</v>
      </c>
      <c r="E2595" t="s">
        <v>20</v>
      </c>
      <c r="F2595">
        <v>0</v>
      </c>
      <c r="G2595">
        <v>0</v>
      </c>
      <c r="H2595">
        <v>0</v>
      </c>
    </row>
    <row r="2596" spans="1:8">
      <c r="A2596" t="str">
        <f>row__2[[#This Row],[Company_Name]]&amp;" "&amp;row__2[[#This Row],[Year]]</f>
        <v>Niagara-on-the-Lake Hydro Inc. 2015</v>
      </c>
      <c r="B2596" t="s">
        <v>497</v>
      </c>
      <c r="C2596">
        <v>2015</v>
      </c>
      <c r="D2596" t="s">
        <v>17</v>
      </c>
      <c r="E2596" t="s">
        <v>22</v>
      </c>
      <c r="F2596">
        <v>267284.40000000002</v>
      </c>
      <c r="G2596">
        <v>979420.94</v>
      </c>
      <c r="H2596">
        <v>2807</v>
      </c>
    </row>
    <row r="2597" spans="1:8">
      <c r="A2597" t="str">
        <f>row__2[[#This Row],[Company_Name]]&amp;" "&amp;row__2[[#This Row],[Year]]</f>
        <v>Niagara-on-the-Lake Hydro Inc. 2015</v>
      </c>
      <c r="B2597" t="s">
        <v>497</v>
      </c>
      <c r="C2597">
        <v>2015</v>
      </c>
      <c r="D2597" t="s">
        <v>17</v>
      </c>
      <c r="E2597" t="s">
        <v>24</v>
      </c>
      <c r="F2597">
        <v>5394.71</v>
      </c>
      <c r="G2597">
        <v>245993.54</v>
      </c>
      <c r="H2597">
        <v>0</v>
      </c>
    </row>
    <row r="2598" spans="1:8">
      <c r="A2598" t="str">
        <f>row__2[[#This Row],[Company_Name]]&amp;" "&amp;row__2[[#This Row],[Year]]</f>
        <v>Niagara-on-the-Lake Hydro Inc. 2015</v>
      </c>
      <c r="B2598" t="s">
        <v>497</v>
      </c>
      <c r="C2598">
        <v>2015</v>
      </c>
      <c r="D2598" t="s">
        <v>8</v>
      </c>
      <c r="E2598" t="s">
        <v>26</v>
      </c>
      <c r="F2598">
        <v>1084578.42</v>
      </c>
      <c r="G2598">
        <v>41712512.460000001</v>
      </c>
      <c r="H2598">
        <v>0</v>
      </c>
    </row>
    <row r="2599" spans="1:8">
      <c r="A2599" t="str">
        <f>row__2[[#This Row],[Company_Name]]&amp;" "&amp;row__2[[#This Row],[Year]]</f>
        <v>Niagara-on-the-Lake Hydro Inc. 2015</v>
      </c>
      <c r="B2599" t="s">
        <v>497</v>
      </c>
      <c r="C2599">
        <v>2015</v>
      </c>
      <c r="D2599" t="s">
        <v>8</v>
      </c>
      <c r="E2599" t="s">
        <v>28</v>
      </c>
      <c r="F2599">
        <v>818758.47</v>
      </c>
      <c r="G2599">
        <v>83783450.810000002</v>
      </c>
      <c r="H2599">
        <v>210621</v>
      </c>
    </row>
    <row r="2600" spans="1:8">
      <c r="A2600" t="str">
        <f>row__2[[#This Row],[Company_Name]]&amp;" "&amp;row__2[[#This Row],[Year]]</f>
        <v>Niagara-on-the-Lake Hydro Inc. 2015</v>
      </c>
      <c r="B2600" t="s">
        <v>497</v>
      </c>
      <c r="C2600">
        <v>2015</v>
      </c>
      <c r="D2600" t="s">
        <v>8</v>
      </c>
      <c r="E2600" t="s">
        <v>30</v>
      </c>
      <c r="F2600">
        <v>0</v>
      </c>
      <c r="G2600">
        <v>0</v>
      </c>
      <c r="H2600">
        <v>0</v>
      </c>
    </row>
    <row r="2601" spans="1:8">
      <c r="A2601" t="str">
        <f>row__2[[#This Row],[Company_Name]]&amp;" "&amp;row__2[[#This Row],[Year]]</f>
        <v>Niagara-on-the-Lake Hydro Inc. 2015</v>
      </c>
      <c r="B2601" t="s">
        <v>497</v>
      </c>
      <c r="C2601">
        <v>2015</v>
      </c>
      <c r="D2601" t="s">
        <v>8</v>
      </c>
      <c r="E2601" t="s">
        <v>32</v>
      </c>
      <c r="F2601">
        <v>2483877</v>
      </c>
      <c r="G2601">
        <v>70322391.010000005</v>
      </c>
      <c r="H2601">
        <v>0</v>
      </c>
    </row>
    <row r="2602" spans="1:8">
      <c r="A2602" t="str">
        <f>row__2[[#This Row],[Company_Name]]&amp;" "&amp;row__2[[#This Row],[Year]]</f>
        <v>Niagara-on-the-Lake Hydro Inc. 2015</v>
      </c>
      <c r="B2602" t="s">
        <v>497</v>
      </c>
      <c r="C2602">
        <v>2015</v>
      </c>
      <c r="D2602" t="s">
        <v>8</v>
      </c>
      <c r="E2602" t="s">
        <v>34</v>
      </c>
      <c r="F2602">
        <v>0</v>
      </c>
      <c r="G2602">
        <v>0</v>
      </c>
      <c r="H2602">
        <v>0</v>
      </c>
    </row>
    <row r="2603" spans="1:8">
      <c r="A2603" t="str">
        <f>row__2[[#This Row],[Company_Name]]&amp;" "&amp;row__2[[#This Row],[Year]]</f>
        <v>Niagara-on-the-Lake Hydro Inc. 2016</v>
      </c>
      <c r="B2603" t="s">
        <v>497</v>
      </c>
      <c r="C2603">
        <v>2016</v>
      </c>
      <c r="D2603" t="s">
        <v>17</v>
      </c>
      <c r="E2603" t="s">
        <v>18</v>
      </c>
      <c r="F2603">
        <v>0</v>
      </c>
      <c r="G2603">
        <v>0</v>
      </c>
      <c r="H2603">
        <v>0</v>
      </c>
    </row>
    <row r="2604" spans="1:8">
      <c r="A2604" t="str">
        <f>row__2[[#This Row],[Company_Name]]&amp;" "&amp;row__2[[#This Row],[Year]]</f>
        <v>Niagara-on-the-Lake Hydro Inc. 2016</v>
      </c>
      <c r="B2604" t="s">
        <v>497</v>
      </c>
      <c r="C2604">
        <v>2016</v>
      </c>
      <c r="D2604" t="s">
        <v>17</v>
      </c>
      <c r="E2604" t="s">
        <v>20</v>
      </c>
      <c r="F2604">
        <v>0</v>
      </c>
      <c r="G2604">
        <v>0</v>
      </c>
      <c r="H2604">
        <v>0</v>
      </c>
    </row>
    <row r="2605" spans="1:8">
      <c r="A2605" t="str">
        <f>row__2[[#This Row],[Company_Name]]&amp;" "&amp;row__2[[#This Row],[Year]]</f>
        <v>Niagara-on-the-Lake Hydro Inc. 2016</v>
      </c>
      <c r="B2605" t="s">
        <v>497</v>
      </c>
      <c r="C2605">
        <v>2016</v>
      </c>
      <c r="D2605" t="s">
        <v>17</v>
      </c>
      <c r="E2605" t="s">
        <v>22</v>
      </c>
      <c r="F2605">
        <v>260761.06</v>
      </c>
      <c r="G2605">
        <v>850569.66</v>
      </c>
      <c r="H2605">
        <v>2397.9</v>
      </c>
    </row>
    <row r="2606" spans="1:8">
      <c r="A2606" t="str">
        <f>row__2[[#This Row],[Company_Name]]&amp;" "&amp;row__2[[#This Row],[Year]]</f>
        <v>Niagara-on-the-Lake Hydro Inc. 2016</v>
      </c>
      <c r="B2606" t="s">
        <v>497</v>
      </c>
      <c r="C2606">
        <v>2016</v>
      </c>
      <c r="D2606" t="s">
        <v>17</v>
      </c>
      <c r="E2606" t="s">
        <v>24</v>
      </c>
      <c r="F2606">
        <v>2134.0700000000002</v>
      </c>
      <c r="G2606">
        <v>178577.7</v>
      </c>
      <c r="H2606">
        <v>0</v>
      </c>
    </row>
    <row r="2607" spans="1:8">
      <c r="A2607" t="str">
        <f>row__2[[#This Row],[Company_Name]]&amp;" "&amp;row__2[[#This Row],[Year]]</f>
        <v>Niagara-on-the-Lake Hydro Inc. 2016</v>
      </c>
      <c r="B2607" t="s">
        <v>497</v>
      </c>
      <c r="C2607">
        <v>2016</v>
      </c>
      <c r="D2607" t="s">
        <v>8</v>
      </c>
      <c r="E2607" t="s">
        <v>26</v>
      </c>
      <c r="F2607">
        <v>1114648.02</v>
      </c>
      <c r="G2607">
        <v>42806409.159999996</v>
      </c>
      <c r="H2607">
        <v>0</v>
      </c>
    </row>
    <row r="2608" spans="1:8">
      <c r="A2608" t="str">
        <f>row__2[[#This Row],[Company_Name]]&amp;" "&amp;row__2[[#This Row],[Year]]</f>
        <v>Niagara-on-the-Lake Hydro Inc. 2016</v>
      </c>
      <c r="B2608" t="s">
        <v>497</v>
      </c>
      <c r="C2608">
        <v>2016</v>
      </c>
      <c r="D2608" t="s">
        <v>8</v>
      </c>
      <c r="E2608" t="s">
        <v>28</v>
      </c>
      <c r="F2608">
        <v>835661.87</v>
      </c>
      <c r="G2608">
        <v>83544375.670000002</v>
      </c>
      <c r="H2608">
        <v>212809.8</v>
      </c>
    </row>
    <row r="2609" spans="1:8">
      <c r="A2609" t="str">
        <f>row__2[[#This Row],[Company_Name]]&amp;" "&amp;row__2[[#This Row],[Year]]</f>
        <v>Niagara-on-the-Lake Hydro Inc. 2016</v>
      </c>
      <c r="B2609" t="s">
        <v>497</v>
      </c>
      <c r="C2609">
        <v>2016</v>
      </c>
      <c r="D2609" t="s">
        <v>8</v>
      </c>
      <c r="E2609" t="s">
        <v>30</v>
      </c>
      <c r="F2609">
        <v>0</v>
      </c>
      <c r="G2609">
        <v>0</v>
      </c>
      <c r="H2609">
        <v>0</v>
      </c>
    </row>
    <row r="2610" spans="1:8">
      <c r="A2610" t="str">
        <f>row__2[[#This Row],[Company_Name]]&amp;" "&amp;row__2[[#This Row],[Year]]</f>
        <v>Niagara-on-the-Lake Hydro Inc. 2016</v>
      </c>
      <c r="B2610" t="s">
        <v>497</v>
      </c>
      <c r="C2610">
        <v>2016</v>
      </c>
      <c r="D2610" t="s">
        <v>8</v>
      </c>
      <c r="E2610" t="s">
        <v>32</v>
      </c>
      <c r="F2610">
        <v>2597708.89</v>
      </c>
      <c r="G2610">
        <v>72859328.829999998</v>
      </c>
      <c r="H2610">
        <v>0</v>
      </c>
    </row>
    <row r="2611" spans="1:8">
      <c r="A2611" t="str">
        <f>row__2[[#This Row],[Company_Name]]&amp;" "&amp;row__2[[#This Row],[Year]]</f>
        <v>Niagara-on-the-Lake Hydro Inc. 2016</v>
      </c>
      <c r="B2611" t="s">
        <v>497</v>
      </c>
      <c r="C2611">
        <v>2016</v>
      </c>
      <c r="D2611" t="s">
        <v>8</v>
      </c>
      <c r="E2611" t="s">
        <v>34</v>
      </c>
      <c r="F2611">
        <v>0</v>
      </c>
      <c r="G2611">
        <v>0</v>
      </c>
      <c r="H2611">
        <v>0</v>
      </c>
    </row>
    <row r="2612" spans="1:8">
      <c r="A2612" t="str">
        <f>row__2[[#This Row],[Company_Name]]&amp;" "&amp;row__2[[#This Row],[Year]]</f>
        <v>Niagara-on-the-Lake Hydro Inc. 2017</v>
      </c>
      <c r="B2612" t="s">
        <v>497</v>
      </c>
      <c r="C2612">
        <v>2017</v>
      </c>
      <c r="D2612" t="s">
        <v>17</v>
      </c>
      <c r="E2612" t="s">
        <v>18</v>
      </c>
      <c r="F2612">
        <v>0</v>
      </c>
      <c r="G2612">
        <v>0</v>
      </c>
      <c r="H2612">
        <v>0</v>
      </c>
    </row>
    <row r="2613" spans="1:8">
      <c r="A2613" t="str">
        <f>row__2[[#This Row],[Company_Name]]&amp;" "&amp;row__2[[#This Row],[Year]]</f>
        <v>Niagara-on-the-Lake Hydro Inc. 2017</v>
      </c>
      <c r="B2613" t="s">
        <v>497</v>
      </c>
      <c r="C2613">
        <v>2017</v>
      </c>
      <c r="D2613" t="s">
        <v>17</v>
      </c>
      <c r="E2613" t="s">
        <v>20</v>
      </c>
      <c r="F2613">
        <v>0</v>
      </c>
      <c r="G2613">
        <v>0</v>
      </c>
      <c r="H2613">
        <v>0</v>
      </c>
    </row>
    <row r="2614" spans="1:8">
      <c r="A2614" t="str">
        <f>row__2[[#This Row],[Company_Name]]&amp;" "&amp;row__2[[#This Row],[Year]]</f>
        <v>Niagara-on-the-Lake Hydro Inc. 2017</v>
      </c>
      <c r="B2614" t="s">
        <v>497</v>
      </c>
      <c r="C2614">
        <v>2017</v>
      </c>
      <c r="D2614" t="s">
        <v>17</v>
      </c>
      <c r="E2614" t="s">
        <v>22</v>
      </c>
      <c r="F2614">
        <v>271284.06</v>
      </c>
      <c r="G2614">
        <v>858843.55</v>
      </c>
      <c r="H2614">
        <v>2400.4</v>
      </c>
    </row>
    <row r="2615" spans="1:8">
      <c r="A2615" t="str">
        <f>row__2[[#This Row],[Company_Name]]&amp;" "&amp;row__2[[#This Row],[Year]]</f>
        <v>Niagara-on-the-Lake Hydro Inc. 2017</v>
      </c>
      <c r="B2615" t="s">
        <v>497</v>
      </c>
      <c r="C2615">
        <v>2017</v>
      </c>
      <c r="D2615" t="s">
        <v>17</v>
      </c>
      <c r="E2615" t="s">
        <v>24</v>
      </c>
      <c r="F2615">
        <v>7674.38</v>
      </c>
      <c r="G2615">
        <v>250759.37</v>
      </c>
      <c r="H2615">
        <v>0</v>
      </c>
    </row>
    <row r="2616" spans="1:8">
      <c r="A2616" t="str">
        <f>row__2[[#This Row],[Company_Name]]&amp;" "&amp;row__2[[#This Row],[Year]]</f>
        <v>Niagara-on-the-Lake Hydro Inc. 2017</v>
      </c>
      <c r="B2616" t="s">
        <v>497</v>
      </c>
      <c r="C2616">
        <v>2017</v>
      </c>
      <c r="D2616" t="s">
        <v>8</v>
      </c>
      <c r="E2616" t="s">
        <v>26</v>
      </c>
      <c r="F2616">
        <v>1097529.3</v>
      </c>
      <c r="G2616">
        <v>40733064.149999999</v>
      </c>
      <c r="H2616">
        <v>0</v>
      </c>
    </row>
    <row r="2617" spans="1:8">
      <c r="A2617" t="str">
        <f>row__2[[#This Row],[Company_Name]]&amp;" "&amp;row__2[[#This Row],[Year]]</f>
        <v>Niagara-on-the-Lake Hydro Inc. 2017</v>
      </c>
      <c r="B2617" t="s">
        <v>497</v>
      </c>
      <c r="C2617">
        <v>2017</v>
      </c>
      <c r="D2617" t="s">
        <v>8</v>
      </c>
      <c r="E2617" t="s">
        <v>28</v>
      </c>
      <c r="F2617">
        <v>876153.75</v>
      </c>
      <c r="G2617">
        <v>84099297</v>
      </c>
      <c r="H2617">
        <v>212601.82</v>
      </c>
    </row>
    <row r="2618" spans="1:8">
      <c r="A2618" t="str">
        <f>row__2[[#This Row],[Company_Name]]&amp;" "&amp;row__2[[#This Row],[Year]]</f>
        <v>Niagara-on-the-Lake Hydro Inc. 2017</v>
      </c>
      <c r="B2618" t="s">
        <v>497</v>
      </c>
      <c r="C2618">
        <v>2017</v>
      </c>
      <c r="D2618" t="s">
        <v>8</v>
      </c>
      <c r="E2618" t="s">
        <v>30</v>
      </c>
      <c r="F2618">
        <v>0</v>
      </c>
      <c r="G2618">
        <v>0</v>
      </c>
      <c r="H2618">
        <v>0</v>
      </c>
    </row>
    <row r="2619" spans="1:8">
      <c r="A2619" t="str">
        <f>row__2[[#This Row],[Company_Name]]&amp;" "&amp;row__2[[#This Row],[Year]]</f>
        <v>Niagara-on-the-Lake Hydro Inc. 2017</v>
      </c>
      <c r="B2619" t="s">
        <v>497</v>
      </c>
      <c r="C2619">
        <v>2017</v>
      </c>
      <c r="D2619" t="s">
        <v>8</v>
      </c>
      <c r="E2619" t="s">
        <v>32</v>
      </c>
      <c r="F2619">
        <v>2731715.18</v>
      </c>
      <c r="G2619">
        <v>71017298.549999997</v>
      </c>
      <c r="H2619">
        <v>0</v>
      </c>
    </row>
    <row r="2620" spans="1:8">
      <c r="A2620" t="str">
        <f>row__2[[#This Row],[Company_Name]]&amp;" "&amp;row__2[[#This Row],[Year]]</f>
        <v>Niagara-on-the-Lake Hydro Inc. 2017</v>
      </c>
      <c r="B2620" t="s">
        <v>497</v>
      </c>
      <c r="C2620">
        <v>2017</v>
      </c>
      <c r="D2620" t="s">
        <v>8</v>
      </c>
      <c r="E2620" t="s">
        <v>34</v>
      </c>
      <c r="F2620">
        <v>0</v>
      </c>
      <c r="G2620">
        <v>0</v>
      </c>
      <c r="H2620">
        <v>0</v>
      </c>
    </row>
    <row r="2621" spans="1:8">
      <c r="A2621" t="str">
        <f>row__2[[#This Row],[Company_Name]]&amp;" "&amp;row__2[[#This Row],[Year]]</f>
        <v>Niagara-on-the-Lake Hydro Inc. 2018</v>
      </c>
      <c r="B2621" t="s">
        <v>497</v>
      </c>
      <c r="C2621">
        <v>2018</v>
      </c>
      <c r="D2621" t="s">
        <v>17</v>
      </c>
      <c r="E2621" t="s">
        <v>18</v>
      </c>
      <c r="F2621">
        <v>0</v>
      </c>
      <c r="G2621">
        <v>0</v>
      </c>
      <c r="H2621">
        <v>0</v>
      </c>
    </row>
    <row r="2622" spans="1:8">
      <c r="A2622" t="str">
        <f>row__2[[#This Row],[Company_Name]]&amp;" "&amp;row__2[[#This Row],[Year]]</f>
        <v>Niagara-on-the-Lake Hydro Inc. 2018</v>
      </c>
      <c r="B2622" t="s">
        <v>497</v>
      </c>
      <c r="C2622">
        <v>2018</v>
      </c>
      <c r="D2622" t="s">
        <v>17</v>
      </c>
      <c r="E2622" t="s">
        <v>20</v>
      </c>
      <c r="F2622">
        <v>0</v>
      </c>
      <c r="G2622">
        <v>0</v>
      </c>
      <c r="H2622">
        <v>0</v>
      </c>
    </row>
    <row r="2623" spans="1:8">
      <c r="A2623" t="str">
        <f>row__2[[#This Row],[Company_Name]]&amp;" "&amp;row__2[[#This Row],[Year]]</f>
        <v>Niagara-on-the-Lake Hydro Inc. 2018</v>
      </c>
      <c r="B2623" t="s">
        <v>497</v>
      </c>
      <c r="C2623">
        <v>2018</v>
      </c>
      <c r="D2623" t="s">
        <v>17</v>
      </c>
      <c r="E2623" t="s">
        <v>22</v>
      </c>
      <c r="F2623">
        <v>273882.71999999997</v>
      </c>
      <c r="G2623">
        <v>856925.37</v>
      </c>
      <c r="H2623">
        <v>2388.8000000000002</v>
      </c>
    </row>
    <row r="2624" spans="1:8">
      <c r="A2624" t="str">
        <f>row__2[[#This Row],[Company_Name]]&amp;" "&amp;row__2[[#This Row],[Year]]</f>
        <v>Niagara-on-the-Lake Hydro Inc. 2018</v>
      </c>
      <c r="B2624" t="s">
        <v>497</v>
      </c>
      <c r="C2624">
        <v>2018</v>
      </c>
      <c r="D2624" t="s">
        <v>17</v>
      </c>
      <c r="E2624" t="s">
        <v>24</v>
      </c>
      <c r="F2624">
        <v>8627.6200000000008</v>
      </c>
      <c r="G2624">
        <v>264992.59000000003</v>
      </c>
      <c r="H2624">
        <v>0</v>
      </c>
    </row>
    <row r="2625" spans="1:8">
      <c r="A2625" t="str">
        <f>row__2[[#This Row],[Company_Name]]&amp;" "&amp;row__2[[#This Row],[Year]]</f>
        <v>Niagara-on-the-Lake Hydro Inc. 2018</v>
      </c>
      <c r="B2625" t="s">
        <v>497</v>
      </c>
      <c r="C2625">
        <v>2018</v>
      </c>
      <c r="D2625" t="s">
        <v>8</v>
      </c>
      <c r="E2625" t="s">
        <v>26</v>
      </c>
      <c r="F2625">
        <v>1129405.67</v>
      </c>
      <c r="G2625">
        <v>42619952.450000003</v>
      </c>
      <c r="H2625">
        <v>0</v>
      </c>
    </row>
    <row r="2626" spans="1:8">
      <c r="A2626" t="str">
        <f>row__2[[#This Row],[Company_Name]]&amp;" "&amp;row__2[[#This Row],[Year]]</f>
        <v>Niagara-on-the-Lake Hydro Inc. 2018</v>
      </c>
      <c r="B2626" t="s">
        <v>497</v>
      </c>
      <c r="C2626">
        <v>2018</v>
      </c>
      <c r="D2626" t="s">
        <v>8</v>
      </c>
      <c r="E2626" t="s">
        <v>28</v>
      </c>
      <c r="F2626">
        <v>947026.72</v>
      </c>
      <c r="G2626">
        <v>96791821.079999998</v>
      </c>
      <c r="H2626">
        <v>243710.8</v>
      </c>
    </row>
    <row r="2627" spans="1:8">
      <c r="A2627" t="str">
        <f>row__2[[#This Row],[Company_Name]]&amp;" "&amp;row__2[[#This Row],[Year]]</f>
        <v>Niagara-on-the-Lake Hydro Inc. 2018</v>
      </c>
      <c r="B2627" t="s">
        <v>497</v>
      </c>
      <c r="C2627">
        <v>2018</v>
      </c>
      <c r="D2627" t="s">
        <v>8</v>
      </c>
      <c r="E2627" t="s">
        <v>30</v>
      </c>
      <c r="F2627">
        <v>0</v>
      </c>
      <c r="G2627">
        <v>0</v>
      </c>
      <c r="H2627">
        <v>0</v>
      </c>
    </row>
    <row r="2628" spans="1:8">
      <c r="A2628" t="str">
        <f>row__2[[#This Row],[Company_Name]]&amp;" "&amp;row__2[[#This Row],[Year]]</f>
        <v>Niagara-on-the-Lake Hydro Inc. 2018</v>
      </c>
      <c r="B2628" t="s">
        <v>497</v>
      </c>
      <c r="C2628">
        <v>2018</v>
      </c>
      <c r="D2628" t="s">
        <v>8</v>
      </c>
      <c r="E2628" t="s">
        <v>32</v>
      </c>
      <c r="F2628">
        <v>2790242.43</v>
      </c>
      <c r="G2628">
        <v>76998170.200000003</v>
      </c>
      <c r="H2628">
        <v>0</v>
      </c>
    </row>
    <row r="2629" spans="1:8">
      <c r="A2629" t="str">
        <f>row__2[[#This Row],[Company_Name]]&amp;" "&amp;row__2[[#This Row],[Year]]</f>
        <v>Niagara-on-the-Lake Hydro Inc. 2018</v>
      </c>
      <c r="B2629" t="s">
        <v>497</v>
      </c>
      <c r="C2629">
        <v>2018</v>
      </c>
      <c r="D2629" t="s">
        <v>8</v>
      </c>
      <c r="E2629" t="s">
        <v>34</v>
      </c>
      <c r="F2629">
        <v>0</v>
      </c>
      <c r="G2629">
        <v>0</v>
      </c>
      <c r="H2629">
        <v>0</v>
      </c>
    </row>
    <row r="2630" spans="1:8">
      <c r="A2630" t="str">
        <f>row__2[[#This Row],[Company_Name]]&amp;" "&amp;row__2[[#This Row],[Year]]</f>
        <v>Niagara-on-the-Lake Hydro Inc. 2019</v>
      </c>
      <c r="B2630" t="s">
        <v>497</v>
      </c>
      <c r="C2630">
        <v>2019</v>
      </c>
      <c r="D2630" t="s">
        <v>17</v>
      </c>
      <c r="E2630" t="s">
        <v>18</v>
      </c>
      <c r="F2630">
        <v>0</v>
      </c>
      <c r="G2630">
        <v>0</v>
      </c>
      <c r="H2630">
        <v>0</v>
      </c>
    </row>
    <row r="2631" spans="1:8">
      <c r="A2631" t="str">
        <f>row__2[[#This Row],[Company_Name]]&amp;" "&amp;row__2[[#This Row],[Year]]</f>
        <v>Niagara-on-the-Lake Hydro Inc. 2019</v>
      </c>
      <c r="B2631" t="s">
        <v>497</v>
      </c>
      <c r="C2631">
        <v>2019</v>
      </c>
      <c r="D2631" t="s">
        <v>17</v>
      </c>
      <c r="E2631" t="s">
        <v>20</v>
      </c>
      <c r="F2631">
        <v>0</v>
      </c>
      <c r="G2631">
        <v>0</v>
      </c>
      <c r="H2631">
        <v>0</v>
      </c>
    </row>
    <row r="2632" spans="1:8">
      <c r="A2632" t="str">
        <f>row__2[[#This Row],[Company_Name]]&amp;" "&amp;row__2[[#This Row],[Year]]</f>
        <v>Niagara-on-the-Lake Hydro Inc. 2019</v>
      </c>
      <c r="B2632" t="s">
        <v>497</v>
      </c>
      <c r="C2632">
        <v>2019</v>
      </c>
      <c r="D2632" t="s">
        <v>17</v>
      </c>
      <c r="E2632" t="s">
        <v>22</v>
      </c>
      <c r="F2632">
        <v>292682.13</v>
      </c>
      <c r="G2632">
        <v>854489.36</v>
      </c>
      <c r="H2632">
        <v>2390</v>
      </c>
    </row>
    <row r="2633" spans="1:8">
      <c r="A2633" t="str">
        <f>row__2[[#This Row],[Company_Name]]&amp;" "&amp;row__2[[#This Row],[Year]]</f>
        <v>Niagara-on-the-Lake Hydro Inc. 2019</v>
      </c>
      <c r="B2633" t="s">
        <v>497</v>
      </c>
      <c r="C2633">
        <v>2019</v>
      </c>
      <c r="D2633" t="s">
        <v>17</v>
      </c>
      <c r="E2633" t="s">
        <v>24</v>
      </c>
      <c r="F2633">
        <v>8417.6</v>
      </c>
      <c r="G2633">
        <v>254507.89</v>
      </c>
      <c r="H2633">
        <v>0</v>
      </c>
    </row>
    <row r="2634" spans="1:8">
      <c r="A2634" t="str">
        <f>row__2[[#This Row],[Company_Name]]&amp;" "&amp;row__2[[#This Row],[Year]]</f>
        <v>Niagara-on-the-Lake Hydro Inc. 2019</v>
      </c>
      <c r="B2634" t="s">
        <v>497</v>
      </c>
      <c r="C2634">
        <v>2019</v>
      </c>
      <c r="D2634" t="s">
        <v>8</v>
      </c>
      <c r="E2634" t="s">
        <v>26</v>
      </c>
      <c r="F2634">
        <v>1174117.1599999999</v>
      </c>
      <c r="G2634">
        <v>42102477.240000002</v>
      </c>
      <c r="H2634">
        <v>0</v>
      </c>
    </row>
    <row r="2635" spans="1:8">
      <c r="A2635" t="str">
        <f>row__2[[#This Row],[Company_Name]]&amp;" "&amp;row__2[[#This Row],[Year]]</f>
        <v>Niagara-on-the-Lake Hydro Inc. 2019</v>
      </c>
      <c r="B2635" t="s">
        <v>497</v>
      </c>
      <c r="C2635">
        <v>2019</v>
      </c>
      <c r="D2635" t="s">
        <v>8</v>
      </c>
      <c r="E2635" t="s">
        <v>28</v>
      </c>
      <c r="F2635">
        <v>1019470.52</v>
      </c>
      <c r="G2635">
        <v>93826101.209999993</v>
      </c>
      <c r="H2635">
        <v>244870.7</v>
      </c>
    </row>
    <row r="2636" spans="1:8">
      <c r="A2636" t="str">
        <f>row__2[[#This Row],[Company_Name]]&amp;" "&amp;row__2[[#This Row],[Year]]</f>
        <v>Niagara-on-the-Lake Hydro Inc. 2019</v>
      </c>
      <c r="B2636" t="s">
        <v>497</v>
      </c>
      <c r="C2636">
        <v>2019</v>
      </c>
      <c r="D2636" t="s">
        <v>8</v>
      </c>
      <c r="E2636" t="s">
        <v>30</v>
      </c>
      <c r="F2636">
        <v>131239.72</v>
      </c>
      <c r="G2636">
        <v>17267572</v>
      </c>
      <c r="H2636">
        <v>56470.400000000001</v>
      </c>
    </row>
    <row r="2637" spans="1:8">
      <c r="A2637" t="str">
        <f>row__2[[#This Row],[Company_Name]]&amp;" "&amp;row__2[[#This Row],[Year]]</f>
        <v>Niagara-on-the-Lake Hydro Inc. 2019</v>
      </c>
      <c r="B2637" t="s">
        <v>497</v>
      </c>
      <c r="C2637">
        <v>2019</v>
      </c>
      <c r="D2637" t="s">
        <v>8</v>
      </c>
      <c r="E2637" t="s">
        <v>32</v>
      </c>
      <c r="F2637">
        <v>2819516.14</v>
      </c>
      <c r="G2637">
        <v>75007657.650000006</v>
      </c>
      <c r="H2637">
        <v>0</v>
      </c>
    </row>
    <row r="2638" spans="1:8">
      <c r="A2638" t="str">
        <f>row__2[[#This Row],[Company_Name]]&amp;" "&amp;row__2[[#This Row],[Year]]</f>
        <v>Niagara-on-the-Lake Hydro Inc. 2019</v>
      </c>
      <c r="B2638" t="s">
        <v>497</v>
      </c>
      <c r="C2638">
        <v>2019</v>
      </c>
      <c r="D2638" t="s">
        <v>8</v>
      </c>
      <c r="E2638" t="s">
        <v>34</v>
      </c>
      <c r="F2638">
        <v>0</v>
      </c>
      <c r="G2638">
        <v>0</v>
      </c>
      <c r="H2638">
        <v>0</v>
      </c>
    </row>
    <row r="2639" spans="1:8">
      <c r="A2639" t="str">
        <f>row__2[[#This Row],[Company_Name]]&amp;" "&amp;row__2[[#This Row],[Year]]</f>
        <v>Niagara-on-the-Lake Hydro Inc. 2020</v>
      </c>
      <c r="B2639" t="s">
        <v>497</v>
      </c>
      <c r="C2639">
        <v>2020</v>
      </c>
      <c r="D2639" t="s">
        <v>17</v>
      </c>
      <c r="E2639" t="s">
        <v>18</v>
      </c>
      <c r="F2639">
        <v>0</v>
      </c>
      <c r="G2639">
        <v>0</v>
      </c>
      <c r="H2639">
        <v>0</v>
      </c>
    </row>
    <row r="2640" spans="1:8">
      <c r="A2640" t="str">
        <f>row__2[[#This Row],[Company_Name]]&amp;" "&amp;row__2[[#This Row],[Year]]</f>
        <v>Niagara-on-the-Lake Hydro Inc. 2020</v>
      </c>
      <c r="B2640" t="s">
        <v>497</v>
      </c>
      <c r="C2640">
        <v>2020</v>
      </c>
      <c r="D2640" t="s">
        <v>17</v>
      </c>
      <c r="E2640" t="s">
        <v>20</v>
      </c>
      <c r="F2640">
        <v>0</v>
      </c>
      <c r="G2640">
        <v>0</v>
      </c>
      <c r="H2640">
        <v>0</v>
      </c>
    </row>
    <row r="2641" spans="1:8">
      <c r="A2641" t="str">
        <f>row__2[[#This Row],[Company_Name]]&amp;" "&amp;row__2[[#This Row],[Year]]</f>
        <v>Niagara-on-the-Lake Hydro Inc. 2020</v>
      </c>
      <c r="B2641" t="s">
        <v>497</v>
      </c>
      <c r="C2641">
        <v>2020</v>
      </c>
      <c r="D2641" t="s">
        <v>17</v>
      </c>
      <c r="E2641" t="s">
        <v>22</v>
      </c>
      <c r="F2641">
        <v>-205146.06</v>
      </c>
      <c r="G2641">
        <v>840174.86</v>
      </c>
      <c r="H2641">
        <v>2338.8000000000002</v>
      </c>
    </row>
    <row r="2642" spans="1:8">
      <c r="A2642" t="str">
        <f>row__2[[#This Row],[Company_Name]]&amp;" "&amp;row__2[[#This Row],[Year]]</f>
        <v>Niagara-on-the-Lake Hydro Inc. 2020</v>
      </c>
      <c r="B2642" t="s">
        <v>497</v>
      </c>
      <c r="C2642">
        <v>2020</v>
      </c>
      <c r="D2642" t="s">
        <v>17</v>
      </c>
      <c r="E2642" t="s">
        <v>24</v>
      </c>
      <c r="F2642">
        <v>-8872.32</v>
      </c>
      <c r="G2642">
        <v>247075.17</v>
      </c>
      <c r="H2642">
        <v>0</v>
      </c>
    </row>
    <row r="2643" spans="1:8">
      <c r="A2643" t="str">
        <f>row__2[[#This Row],[Company_Name]]&amp;" "&amp;row__2[[#This Row],[Year]]</f>
        <v>Niagara-on-the-Lake Hydro Inc. 2020</v>
      </c>
      <c r="B2643" t="s">
        <v>497</v>
      </c>
      <c r="C2643">
        <v>2020</v>
      </c>
      <c r="D2643" t="s">
        <v>8</v>
      </c>
      <c r="E2643" t="s">
        <v>26</v>
      </c>
      <c r="F2643">
        <v>-1327943.19</v>
      </c>
      <c r="G2643">
        <v>39949019.420000002</v>
      </c>
      <c r="H2643">
        <v>0</v>
      </c>
    </row>
    <row r="2644" spans="1:8">
      <c r="A2644" t="str">
        <f>row__2[[#This Row],[Company_Name]]&amp;" "&amp;row__2[[#This Row],[Year]]</f>
        <v>Niagara-on-the-Lake Hydro Inc. 2020</v>
      </c>
      <c r="B2644" t="s">
        <v>497</v>
      </c>
      <c r="C2644">
        <v>2020</v>
      </c>
      <c r="D2644" t="s">
        <v>8</v>
      </c>
      <c r="E2644" t="s">
        <v>28</v>
      </c>
      <c r="F2644">
        <v>-1190897.53</v>
      </c>
      <c r="G2644">
        <v>75490205.790000007</v>
      </c>
      <c r="H2644">
        <v>192701</v>
      </c>
    </row>
    <row r="2645" spans="1:8">
      <c r="A2645" t="str">
        <f>row__2[[#This Row],[Company_Name]]&amp;" "&amp;row__2[[#This Row],[Year]]</f>
        <v>Niagara-on-the-Lake Hydro Inc. 2020</v>
      </c>
      <c r="B2645" t="s">
        <v>497</v>
      </c>
      <c r="C2645">
        <v>2020</v>
      </c>
      <c r="D2645" t="s">
        <v>8</v>
      </c>
      <c r="E2645" t="s">
        <v>30</v>
      </c>
      <c r="F2645">
        <v>-203186.22</v>
      </c>
      <c r="G2645">
        <v>25776833.699999999</v>
      </c>
      <c r="H2645">
        <v>87942.399999999994</v>
      </c>
    </row>
    <row r="2646" spans="1:8">
      <c r="A2646" t="str">
        <f>row__2[[#This Row],[Company_Name]]&amp;" "&amp;row__2[[#This Row],[Year]]</f>
        <v>Niagara-on-the-Lake Hydro Inc. 2020</v>
      </c>
      <c r="B2646" t="s">
        <v>497</v>
      </c>
      <c r="C2646">
        <v>2020</v>
      </c>
      <c r="D2646" t="s">
        <v>8</v>
      </c>
      <c r="E2646" t="s">
        <v>32</v>
      </c>
      <c r="F2646">
        <v>-3008120.71</v>
      </c>
      <c r="G2646">
        <v>79757806.959999993</v>
      </c>
      <c r="H2646">
        <v>0</v>
      </c>
    </row>
    <row r="2647" spans="1:8">
      <c r="A2647" t="str">
        <f>row__2[[#This Row],[Company_Name]]&amp;" "&amp;row__2[[#This Row],[Year]]</f>
        <v>Niagara-on-the-Lake Hydro Inc. 2020</v>
      </c>
      <c r="B2647" t="s">
        <v>497</v>
      </c>
      <c r="C2647">
        <v>2020</v>
      </c>
      <c r="D2647" t="s">
        <v>8</v>
      </c>
      <c r="E2647" t="s">
        <v>34</v>
      </c>
      <c r="F2647">
        <v>0</v>
      </c>
      <c r="G2647">
        <v>0</v>
      </c>
      <c r="H2647">
        <v>0</v>
      </c>
    </row>
    <row r="2648" spans="1:8">
      <c r="A2648" t="str">
        <f>row__2[[#This Row],[Company_Name]]&amp;" "&amp;row__2[[#This Row],[Year]]</f>
        <v>Niagara-on-the-Lake Hydro Inc. 2021</v>
      </c>
      <c r="B2648" t="s">
        <v>497</v>
      </c>
      <c r="C2648">
        <v>2021</v>
      </c>
      <c r="D2648" t="s">
        <v>17</v>
      </c>
      <c r="E2648" t="s">
        <v>18</v>
      </c>
      <c r="F2648">
        <v>0</v>
      </c>
      <c r="G2648">
        <v>0</v>
      </c>
      <c r="H2648">
        <v>0</v>
      </c>
    </row>
    <row r="2649" spans="1:8">
      <c r="A2649" t="str">
        <f>row__2[[#This Row],[Company_Name]]&amp;" "&amp;row__2[[#This Row],[Year]]</f>
        <v>Niagara-on-the-Lake Hydro Inc. 2021</v>
      </c>
      <c r="B2649" t="s">
        <v>497</v>
      </c>
      <c r="C2649">
        <v>2021</v>
      </c>
      <c r="D2649" t="s">
        <v>17</v>
      </c>
      <c r="E2649" t="s">
        <v>20</v>
      </c>
      <c r="F2649">
        <v>0</v>
      </c>
      <c r="G2649">
        <v>0</v>
      </c>
      <c r="H2649">
        <v>0</v>
      </c>
    </row>
    <row r="2650" spans="1:8">
      <c r="A2650" t="str">
        <f>row__2[[#This Row],[Company_Name]]&amp;" "&amp;row__2[[#This Row],[Year]]</f>
        <v>Niagara-on-the-Lake Hydro Inc. 2021</v>
      </c>
      <c r="B2650" t="s">
        <v>497</v>
      </c>
      <c r="C2650">
        <v>2021</v>
      </c>
      <c r="D2650" t="s">
        <v>17</v>
      </c>
      <c r="E2650" t="s">
        <v>22</v>
      </c>
      <c r="F2650">
        <v>-245986.99</v>
      </c>
      <c r="G2650">
        <v>561900.85</v>
      </c>
      <c r="H2650">
        <v>1568.3</v>
      </c>
    </row>
    <row r="2651" spans="1:8">
      <c r="A2651" t="str">
        <f>row__2[[#This Row],[Company_Name]]&amp;" "&amp;row__2[[#This Row],[Year]]</f>
        <v>Niagara-on-the-Lake Hydro Inc. 2021</v>
      </c>
      <c r="B2651" t="s">
        <v>497</v>
      </c>
      <c r="C2651">
        <v>2021</v>
      </c>
      <c r="D2651" t="s">
        <v>17</v>
      </c>
      <c r="E2651" t="s">
        <v>24</v>
      </c>
      <c r="F2651">
        <v>-8868.9500000000007</v>
      </c>
      <c r="G2651">
        <v>262765.23</v>
      </c>
      <c r="H2651">
        <v>0</v>
      </c>
    </row>
    <row r="2652" spans="1:8">
      <c r="A2652" t="str">
        <f>row__2[[#This Row],[Company_Name]]&amp;" "&amp;row__2[[#This Row],[Year]]</f>
        <v>Niagara-on-the-Lake Hydro Inc. 2021</v>
      </c>
      <c r="B2652" t="s">
        <v>497</v>
      </c>
      <c r="C2652">
        <v>2021</v>
      </c>
      <c r="D2652" t="s">
        <v>8</v>
      </c>
      <c r="E2652" t="s">
        <v>26</v>
      </c>
      <c r="F2652">
        <v>-1240764.3999999999</v>
      </c>
      <c r="G2652">
        <v>42026390.289999999</v>
      </c>
      <c r="H2652">
        <v>0</v>
      </c>
    </row>
    <row r="2653" spans="1:8">
      <c r="A2653" t="str">
        <f>row__2[[#This Row],[Company_Name]]&amp;" "&amp;row__2[[#This Row],[Year]]</f>
        <v>Niagara-on-the-Lake Hydro Inc. 2021</v>
      </c>
      <c r="B2653" t="s">
        <v>497</v>
      </c>
      <c r="C2653">
        <v>2021</v>
      </c>
      <c r="D2653" t="s">
        <v>8</v>
      </c>
      <c r="E2653" t="s">
        <v>28</v>
      </c>
      <c r="F2653">
        <v>-959083.16</v>
      </c>
      <c r="G2653">
        <v>76922414.790000007</v>
      </c>
      <c r="H2653">
        <v>195348.2</v>
      </c>
    </row>
    <row r="2654" spans="1:8">
      <c r="A2654" t="str">
        <f>row__2[[#This Row],[Company_Name]]&amp;" "&amp;row__2[[#This Row],[Year]]</f>
        <v>Niagara-on-the-Lake Hydro Inc. 2021</v>
      </c>
      <c r="B2654" t="s">
        <v>497</v>
      </c>
      <c r="C2654">
        <v>2021</v>
      </c>
      <c r="D2654" t="s">
        <v>8</v>
      </c>
      <c r="E2654" t="s">
        <v>30</v>
      </c>
      <c r="F2654">
        <v>-171382.09</v>
      </c>
      <c r="G2654">
        <v>19135793.600000001</v>
      </c>
      <c r="H2654">
        <v>67379.199999999997</v>
      </c>
    </row>
    <row r="2655" spans="1:8">
      <c r="A2655" t="str">
        <f>row__2[[#This Row],[Company_Name]]&amp;" "&amp;row__2[[#This Row],[Year]]</f>
        <v>Niagara-on-the-Lake Hydro Inc. 2021</v>
      </c>
      <c r="B2655" t="s">
        <v>497</v>
      </c>
      <c r="C2655">
        <v>2021</v>
      </c>
      <c r="D2655" t="s">
        <v>8</v>
      </c>
      <c r="E2655" t="s">
        <v>32</v>
      </c>
      <c r="F2655">
        <v>-2912737.26</v>
      </c>
      <c r="G2655">
        <v>78544394.469999999</v>
      </c>
      <c r="H2655">
        <v>0</v>
      </c>
    </row>
    <row r="2656" spans="1:8">
      <c r="A2656" t="str">
        <f>row__2[[#This Row],[Company_Name]]&amp;" "&amp;row__2[[#This Row],[Year]]</f>
        <v>Niagara-on-the-Lake Hydro Inc. 2021</v>
      </c>
      <c r="B2656" t="s">
        <v>497</v>
      </c>
      <c r="C2656">
        <v>2021</v>
      </c>
      <c r="D2656" t="s">
        <v>8</v>
      </c>
      <c r="E2656" t="s">
        <v>34</v>
      </c>
      <c r="F2656">
        <v>0</v>
      </c>
      <c r="G2656">
        <v>0</v>
      </c>
      <c r="H2656">
        <v>0</v>
      </c>
    </row>
    <row r="2657" spans="1:8">
      <c r="A2657" t="str">
        <f>row__2[[#This Row],[Company_Name]]&amp;" "&amp;row__2[[#This Row],[Year]]</f>
        <v>Niagara-on-the-Lake Hydro Inc. 2022</v>
      </c>
      <c r="B2657" t="s">
        <v>497</v>
      </c>
      <c r="C2657">
        <v>2022</v>
      </c>
      <c r="D2657" t="s">
        <v>17</v>
      </c>
      <c r="E2657" t="s">
        <v>18</v>
      </c>
      <c r="F2657">
        <v>0</v>
      </c>
      <c r="G2657">
        <v>0</v>
      </c>
      <c r="H2657">
        <v>0</v>
      </c>
    </row>
    <row r="2658" spans="1:8">
      <c r="A2658" t="str">
        <f>row__2[[#This Row],[Company_Name]]&amp;" "&amp;row__2[[#This Row],[Year]]</f>
        <v>Niagara-on-the-Lake Hydro Inc. 2022</v>
      </c>
      <c r="B2658" t="s">
        <v>497</v>
      </c>
      <c r="C2658">
        <v>2022</v>
      </c>
      <c r="D2658" t="s">
        <v>17</v>
      </c>
      <c r="E2658" t="s">
        <v>20</v>
      </c>
      <c r="F2658">
        <v>0</v>
      </c>
      <c r="G2658">
        <v>0</v>
      </c>
      <c r="H2658">
        <v>0</v>
      </c>
    </row>
    <row r="2659" spans="1:8">
      <c r="A2659" t="str">
        <f>row__2[[#This Row],[Company_Name]]&amp;" "&amp;row__2[[#This Row],[Year]]</f>
        <v>Niagara-on-the-Lake Hydro Inc. 2022</v>
      </c>
      <c r="B2659" t="s">
        <v>497</v>
      </c>
      <c r="C2659">
        <v>2022</v>
      </c>
      <c r="D2659" t="s">
        <v>17</v>
      </c>
      <c r="E2659" t="s">
        <v>22</v>
      </c>
      <c r="F2659">
        <v>208765.99</v>
      </c>
      <c r="G2659">
        <v>563345.13</v>
      </c>
      <c r="H2659">
        <v>1572</v>
      </c>
    </row>
    <row r="2660" spans="1:8">
      <c r="A2660" t="str">
        <f>row__2[[#This Row],[Company_Name]]&amp;" "&amp;row__2[[#This Row],[Year]]</f>
        <v>Niagara-on-the-Lake Hydro Inc. 2022</v>
      </c>
      <c r="B2660" t="s">
        <v>497</v>
      </c>
      <c r="C2660">
        <v>2022</v>
      </c>
      <c r="D2660" t="s">
        <v>17</v>
      </c>
      <c r="E2660" t="s">
        <v>24</v>
      </c>
      <c r="F2660">
        <v>16257.6</v>
      </c>
      <c r="G2660">
        <v>315376.28000000003</v>
      </c>
      <c r="H2660">
        <v>0</v>
      </c>
    </row>
    <row r="2661" spans="1:8">
      <c r="A2661" t="str">
        <f>row__2[[#This Row],[Company_Name]]&amp;" "&amp;row__2[[#This Row],[Year]]</f>
        <v>Niagara-on-the-Lake Hydro Inc. 2022</v>
      </c>
      <c r="B2661" t="s">
        <v>497</v>
      </c>
      <c r="C2661">
        <v>2022</v>
      </c>
      <c r="D2661" t="s">
        <v>8</v>
      </c>
      <c r="E2661" t="s">
        <v>26</v>
      </c>
      <c r="F2661">
        <v>1253385.45</v>
      </c>
      <c r="G2661">
        <v>44408170.609999999</v>
      </c>
      <c r="H2661">
        <v>0</v>
      </c>
    </row>
    <row r="2662" spans="1:8">
      <c r="A2662" t="str">
        <f>row__2[[#This Row],[Company_Name]]&amp;" "&amp;row__2[[#This Row],[Year]]</f>
        <v>Niagara-on-the-Lake Hydro Inc. 2022</v>
      </c>
      <c r="B2662" t="s">
        <v>497</v>
      </c>
      <c r="C2662">
        <v>2022</v>
      </c>
      <c r="D2662" t="s">
        <v>8</v>
      </c>
      <c r="E2662" t="s">
        <v>28</v>
      </c>
      <c r="F2662">
        <v>1046202.5</v>
      </c>
      <c r="G2662">
        <v>86314881.209999993</v>
      </c>
      <c r="H2662">
        <v>234059.5</v>
      </c>
    </row>
    <row r="2663" spans="1:8">
      <c r="A2663" t="str">
        <f>row__2[[#This Row],[Company_Name]]&amp;" "&amp;row__2[[#This Row],[Year]]</f>
        <v>Niagara-on-the-Lake Hydro Inc. 2022</v>
      </c>
      <c r="B2663" t="s">
        <v>497</v>
      </c>
      <c r="C2663">
        <v>2022</v>
      </c>
      <c r="D2663" t="s">
        <v>8</v>
      </c>
      <c r="E2663" t="s">
        <v>30</v>
      </c>
      <c r="F2663">
        <v>39639.050000000003</v>
      </c>
      <c r="G2663">
        <v>1250860.8</v>
      </c>
      <c r="H2663">
        <v>8525.4</v>
      </c>
    </row>
    <row r="2664" spans="1:8">
      <c r="A2664" t="str">
        <f>row__2[[#This Row],[Company_Name]]&amp;" "&amp;row__2[[#This Row],[Year]]</f>
        <v>Niagara-on-the-Lake Hydro Inc. 2022</v>
      </c>
      <c r="B2664" t="s">
        <v>497</v>
      </c>
      <c r="C2664">
        <v>2022</v>
      </c>
      <c r="D2664" t="s">
        <v>8</v>
      </c>
      <c r="E2664" t="s">
        <v>32</v>
      </c>
      <c r="F2664">
        <v>3003484.64</v>
      </c>
      <c r="G2664">
        <v>78058328.329999998</v>
      </c>
      <c r="H2664">
        <v>0</v>
      </c>
    </row>
    <row r="2665" spans="1:8">
      <c r="A2665" t="str">
        <f>row__2[[#This Row],[Company_Name]]&amp;" "&amp;row__2[[#This Row],[Year]]</f>
        <v>Niagara-on-the-Lake Hydro Inc. 2022</v>
      </c>
      <c r="B2665" t="s">
        <v>497</v>
      </c>
      <c r="C2665">
        <v>2022</v>
      </c>
      <c r="D2665" t="s">
        <v>8</v>
      </c>
      <c r="E2665" t="s">
        <v>34</v>
      </c>
      <c r="F2665">
        <v>0</v>
      </c>
      <c r="G2665">
        <v>0</v>
      </c>
      <c r="H2665">
        <v>0</v>
      </c>
    </row>
    <row r="2666" spans="1:8">
      <c r="A2666" t="str">
        <f>row__2[[#This Row],[Company_Name]]&amp;" "&amp;row__2[[#This Row],[Year]]</f>
        <v>North Bay Hydro Distribution Limited 2015</v>
      </c>
      <c r="B2666" t="s">
        <v>498</v>
      </c>
      <c r="C2666">
        <v>2015</v>
      </c>
      <c r="D2666" t="s">
        <v>17</v>
      </c>
      <c r="E2666" t="s">
        <v>18</v>
      </c>
      <c r="F2666">
        <v>0</v>
      </c>
      <c r="G2666">
        <v>0</v>
      </c>
      <c r="H2666">
        <v>0</v>
      </c>
    </row>
    <row r="2667" spans="1:8">
      <c r="A2667" t="str">
        <f>row__2[[#This Row],[Company_Name]]&amp;" "&amp;row__2[[#This Row],[Year]]</f>
        <v>North Bay Hydro Distribution Limited 2015</v>
      </c>
      <c r="B2667" t="s">
        <v>498</v>
      </c>
      <c r="C2667">
        <v>2015</v>
      </c>
      <c r="D2667" t="s">
        <v>17</v>
      </c>
      <c r="E2667" t="s">
        <v>20</v>
      </c>
      <c r="F2667">
        <v>40255.129999999997</v>
      </c>
      <c r="G2667">
        <v>398549.04</v>
      </c>
      <c r="H2667">
        <v>1034</v>
      </c>
    </row>
    <row r="2668" spans="1:8">
      <c r="A2668" t="str">
        <f>row__2[[#This Row],[Company_Name]]&amp;" "&amp;row__2[[#This Row],[Year]]</f>
        <v>North Bay Hydro Distribution Limited 2015</v>
      </c>
      <c r="B2668" t="s">
        <v>498</v>
      </c>
      <c r="C2668">
        <v>2015</v>
      </c>
      <c r="D2668" t="s">
        <v>17</v>
      </c>
      <c r="E2668" t="s">
        <v>22</v>
      </c>
      <c r="F2668">
        <v>511281.2</v>
      </c>
      <c r="G2668">
        <v>2407120.73</v>
      </c>
      <c r="H2668">
        <v>5690</v>
      </c>
    </row>
    <row r="2669" spans="1:8">
      <c r="A2669" t="str">
        <f>row__2[[#This Row],[Company_Name]]&amp;" "&amp;row__2[[#This Row],[Year]]</f>
        <v>North Bay Hydro Distribution Limited 2015</v>
      </c>
      <c r="B2669" t="s">
        <v>498</v>
      </c>
      <c r="C2669">
        <v>2015</v>
      </c>
      <c r="D2669" t="s">
        <v>17</v>
      </c>
      <c r="E2669" t="s">
        <v>24</v>
      </c>
      <c r="F2669">
        <v>6709.39</v>
      </c>
      <c r="G2669">
        <v>166570</v>
      </c>
      <c r="H2669">
        <v>0</v>
      </c>
    </row>
    <row r="2670" spans="1:8">
      <c r="A2670" t="str">
        <f>row__2[[#This Row],[Company_Name]]&amp;" "&amp;row__2[[#This Row],[Year]]</f>
        <v>North Bay Hydro Distribution Limited 2015</v>
      </c>
      <c r="B2670" t="s">
        <v>498</v>
      </c>
      <c r="C2670">
        <v>2015</v>
      </c>
      <c r="D2670" t="s">
        <v>8</v>
      </c>
      <c r="E2670" t="s">
        <v>26</v>
      </c>
      <c r="F2670">
        <v>2603835.7599999998</v>
      </c>
      <c r="G2670">
        <v>93962009.950000003</v>
      </c>
      <c r="H2670">
        <v>0</v>
      </c>
    </row>
    <row r="2671" spans="1:8">
      <c r="A2671" t="str">
        <f>row__2[[#This Row],[Company_Name]]&amp;" "&amp;row__2[[#This Row],[Year]]</f>
        <v>North Bay Hydro Distribution Limited 2015</v>
      </c>
      <c r="B2671" t="s">
        <v>498</v>
      </c>
      <c r="C2671">
        <v>2015</v>
      </c>
      <c r="D2671" t="s">
        <v>8</v>
      </c>
      <c r="E2671" t="s">
        <v>28</v>
      </c>
      <c r="F2671">
        <v>2299238.35</v>
      </c>
      <c r="G2671">
        <v>250647167.21000001</v>
      </c>
      <c r="H2671">
        <v>618576.18999999994</v>
      </c>
    </row>
    <row r="2672" spans="1:8">
      <c r="A2672" t="str">
        <f>row__2[[#This Row],[Company_Name]]&amp;" "&amp;row__2[[#This Row],[Year]]</f>
        <v>North Bay Hydro Distribution Limited 2015</v>
      </c>
      <c r="B2672" t="s">
        <v>498</v>
      </c>
      <c r="C2672">
        <v>2015</v>
      </c>
      <c r="D2672" t="s">
        <v>8</v>
      </c>
      <c r="E2672" t="s">
        <v>30</v>
      </c>
      <c r="F2672">
        <v>0</v>
      </c>
      <c r="G2672">
        <v>0</v>
      </c>
      <c r="H2672">
        <v>0</v>
      </c>
    </row>
    <row r="2673" spans="1:8">
      <c r="A2673" t="str">
        <f>row__2[[#This Row],[Company_Name]]&amp;" "&amp;row__2[[#This Row],[Year]]</f>
        <v>North Bay Hydro Distribution Limited 2015</v>
      </c>
      <c r="B2673" t="s">
        <v>498</v>
      </c>
      <c r="C2673">
        <v>2015</v>
      </c>
      <c r="D2673" t="s">
        <v>8</v>
      </c>
      <c r="E2673" t="s">
        <v>32</v>
      </c>
      <c r="F2673">
        <v>7855682.2199999997</v>
      </c>
      <c r="G2673">
        <v>227694090</v>
      </c>
      <c r="H2673">
        <v>0</v>
      </c>
    </row>
    <row r="2674" spans="1:8">
      <c r="A2674" t="str">
        <f>row__2[[#This Row],[Company_Name]]&amp;" "&amp;row__2[[#This Row],[Year]]</f>
        <v>North Bay Hydro Distribution Limited 2015</v>
      </c>
      <c r="B2674" t="s">
        <v>498</v>
      </c>
      <c r="C2674">
        <v>2015</v>
      </c>
      <c r="D2674" t="s">
        <v>8</v>
      </c>
      <c r="E2674" t="s">
        <v>34</v>
      </c>
      <c r="F2674">
        <v>0</v>
      </c>
      <c r="G2674">
        <v>0</v>
      </c>
      <c r="H2674">
        <v>0</v>
      </c>
    </row>
    <row r="2675" spans="1:8">
      <c r="A2675" t="str">
        <f>row__2[[#This Row],[Company_Name]]&amp;" "&amp;row__2[[#This Row],[Year]]</f>
        <v>North Bay Hydro Distribution Limited 2016</v>
      </c>
      <c r="B2675" t="s">
        <v>498</v>
      </c>
      <c r="C2675">
        <v>2016</v>
      </c>
      <c r="D2675" t="s">
        <v>17</v>
      </c>
      <c r="E2675" t="s">
        <v>18</v>
      </c>
      <c r="F2675">
        <v>0</v>
      </c>
      <c r="G2675">
        <v>0</v>
      </c>
      <c r="H2675">
        <v>0</v>
      </c>
    </row>
    <row r="2676" spans="1:8">
      <c r="A2676" t="str">
        <f>row__2[[#This Row],[Company_Name]]&amp;" "&amp;row__2[[#This Row],[Year]]</f>
        <v>North Bay Hydro Distribution Limited 2016</v>
      </c>
      <c r="B2676" t="s">
        <v>498</v>
      </c>
      <c r="C2676">
        <v>2016</v>
      </c>
      <c r="D2676" t="s">
        <v>17</v>
      </c>
      <c r="E2676" t="s">
        <v>20</v>
      </c>
      <c r="F2676">
        <v>34500.06</v>
      </c>
      <c r="G2676">
        <v>180857.4</v>
      </c>
      <c r="H2676">
        <v>407</v>
      </c>
    </row>
    <row r="2677" spans="1:8">
      <c r="A2677" t="str">
        <f>row__2[[#This Row],[Company_Name]]&amp;" "&amp;row__2[[#This Row],[Year]]</f>
        <v>North Bay Hydro Distribution Limited 2016</v>
      </c>
      <c r="B2677" t="s">
        <v>498</v>
      </c>
      <c r="C2677">
        <v>2016</v>
      </c>
      <c r="D2677" t="s">
        <v>17</v>
      </c>
      <c r="E2677" t="s">
        <v>22</v>
      </c>
      <c r="F2677">
        <v>509776.75</v>
      </c>
      <c r="G2677">
        <v>2384786.7999999998</v>
      </c>
      <c r="H2677">
        <v>5690</v>
      </c>
    </row>
    <row r="2678" spans="1:8">
      <c r="A2678" t="str">
        <f>row__2[[#This Row],[Company_Name]]&amp;" "&amp;row__2[[#This Row],[Year]]</f>
        <v>North Bay Hydro Distribution Limited 2016</v>
      </c>
      <c r="B2678" t="s">
        <v>498</v>
      </c>
      <c r="C2678">
        <v>2016</v>
      </c>
      <c r="D2678" t="s">
        <v>17</v>
      </c>
      <c r="E2678" t="s">
        <v>24</v>
      </c>
      <c r="F2678">
        <v>6604.38</v>
      </c>
      <c r="G2678">
        <v>166570</v>
      </c>
      <c r="H2678">
        <v>0</v>
      </c>
    </row>
    <row r="2679" spans="1:8">
      <c r="A2679" t="str">
        <f>row__2[[#This Row],[Company_Name]]&amp;" "&amp;row__2[[#This Row],[Year]]</f>
        <v>North Bay Hydro Distribution Limited 2016</v>
      </c>
      <c r="B2679" t="s">
        <v>498</v>
      </c>
      <c r="C2679">
        <v>2016</v>
      </c>
      <c r="D2679" t="s">
        <v>8</v>
      </c>
      <c r="E2679" t="s">
        <v>26</v>
      </c>
      <c r="F2679">
        <v>2518093.75</v>
      </c>
      <c r="G2679">
        <v>90765506.640000001</v>
      </c>
      <c r="H2679">
        <v>0</v>
      </c>
    </row>
    <row r="2680" spans="1:8">
      <c r="A2680" t="str">
        <f>row__2[[#This Row],[Company_Name]]&amp;" "&amp;row__2[[#This Row],[Year]]</f>
        <v>North Bay Hydro Distribution Limited 2016</v>
      </c>
      <c r="B2680" t="s">
        <v>498</v>
      </c>
      <c r="C2680">
        <v>2016</v>
      </c>
      <c r="D2680" t="s">
        <v>8</v>
      </c>
      <c r="E2680" t="s">
        <v>28</v>
      </c>
      <c r="F2680">
        <v>2348093.0499999998</v>
      </c>
      <c r="G2680">
        <v>234064005.41</v>
      </c>
      <c r="H2680">
        <v>606261.36</v>
      </c>
    </row>
    <row r="2681" spans="1:8">
      <c r="A2681" t="str">
        <f>row__2[[#This Row],[Company_Name]]&amp;" "&amp;row__2[[#This Row],[Year]]</f>
        <v>North Bay Hydro Distribution Limited 2016</v>
      </c>
      <c r="B2681" t="s">
        <v>498</v>
      </c>
      <c r="C2681">
        <v>2016</v>
      </c>
      <c r="D2681" t="s">
        <v>8</v>
      </c>
      <c r="E2681" t="s">
        <v>30</v>
      </c>
      <c r="F2681">
        <v>0</v>
      </c>
      <c r="G2681">
        <v>0</v>
      </c>
      <c r="H2681">
        <v>0</v>
      </c>
    </row>
    <row r="2682" spans="1:8">
      <c r="A2682" t="str">
        <f>row__2[[#This Row],[Company_Name]]&amp;" "&amp;row__2[[#This Row],[Year]]</f>
        <v>North Bay Hydro Distribution Limited 2016</v>
      </c>
      <c r="B2682" t="s">
        <v>498</v>
      </c>
      <c r="C2682">
        <v>2016</v>
      </c>
      <c r="D2682" t="s">
        <v>8</v>
      </c>
      <c r="E2682" t="s">
        <v>32</v>
      </c>
      <c r="F2682">
        <v>7816327.7699999996</v>
      </c>
      <c r="G2682">
        <v>217672077.94999999</v>
      </c>
      <c r="H2682">
        <v>0</v>
      </c>
    </row>
    <row r="2683" spans="1:8">
      <c r="A2683" t="str">
        <f>row__2[[#This Row],[Company_Name]]&amp;" "&amp;row__2[[#This Row],[Year]]</f>
        <v>North Bay Hydro Distribution Limited 2016</v>
      </c>
      <c r="B2683" t="s">
        <v>498</v>
      </c>
      <c r="C2683">
        <v>2016</v>
      </c>
      <c r="D2683" t="s">
        <v>8</v>
      </c>
      <c r="E2683" t="s">
        <v>34</v>
      </c>
      <c r="F2683">
        <v>0</v>
      </c>
      <c r="G2683">
        <v>0</v>
      </c>
      <c r="H2683">
        <v>0</v>
      </c>
    </row>
    <row r="2684" spans="1:8">
      <c r="A2684" t="str">
        <f>row__2[[#This Row],[Company_Name]]&amp;" "&amp;row__2[[#This Row],[Year]]</f>
        <v>North Bay Hydro Distribution Limited 2017</v>
      </c>
      <c r="B2684" t="s">
        <v>498</v>
      </c>
      <c r="C2684">
        <v>2017</v>
      </c>
      <c r="D2684" t="s">
        <v>17</v>
      </c>
      <c r="E2684" t="s">
        <v>18</v>
      </c>
      <c r="F2684">
        <v>0</v>
      </c>
      <c r="G2684">
        <v>0</v>
      </c>
      <c r="H2684">
        <v>0</v>
      </c>
    </row>
    <row r="2685" spans="1:8">
      <c r="A2685" t="str">
        <f>row__2[[#This Row],[Company_Name]]&amp;" "&amp;row__2[[#This Row],[Year]]</f>
        <v>North Bay Hydro Distribution Limited 2017</v>
      </c>
      <c r="B2685" t="s">
        <v>498</v>
      </c>
      <c r="C2685">
        <v>2017</v>
      </c>
      <c r="D2685" t="s">
        <v>17</v>
      </c>
      <c r="E2685" t="s">
        <v>20</v>
      </c>
      <c r="F2685">
        <v>33130.71</v>
      </c>
      <c r="G2685">
        <v>153311.16</v>
      </c>
      <c r="H2685">
        <v>329.74</v>
      </c>
    </row>
    <row r="2686" spans="1:8">
      <c r="A2686" t="str">
        <f>row__2[[#This Row],[Company_Name]]&amp;" "&amp;row__2[[#This Row],[Year]]</f>
        <v>North Bay Hydro Distribution Limited 2017</v>
      </c>
      <c r="B2686" t="s">
        <v>498</v>
      </c>
      <c r="C2686">
        <v>2017</v>
      </c>
      <c r="D2686" t="s">
        <v>17</v>
      </c>
      <c r="E2686" t="s">
        <v>22</v>
      </c>
      <c r="F2686">
        <v>516691.11</v>
      </c>
      <c r="G2686">
        <v>2377405.52</v>
      </c>
      <c r="H2686">
        <v>5690.28</v>
      </c>
    </row>
    <row r="2687" spans="1:8">
      <c r="A2687" t="str">
        <f>row__2[[#This Row],[Company_Name]]&amp;" "&amp;row__2[[#This Row],[Year]]</f>
        <v>North Bay Hydro Distribution Limited 2017</v>
      </c>
      <c r="B2687" t="s">
        <v>498</v>
      </c>
      <c r="C2687">
        <v>2017</v>
      </c>
      <c r="D2687" t="s">
        <v>17</v>
      </c>
      <c r="E2687" t="s">
        <v>24</v>
      </c>
      <c r="F2687">
        <v>6616.2</v>
      </c>
      <c r="G2687">
        <v>166569.59</v>
      </c>
      <c r="H2687">
        <v>0</v>
      </c>
    </row>
    <row r="2688" spans="1:8">
      <c r="A2688" t="str">
        <f>row__2[[#This Row],[Company_Name]]&amp;" "&amp;row__2[[#This Row],[Year]]</f>
        <v>North Bay Hydro Distribution Limited 2017</v>
      </c>
      <c r="B2688" t="s">
        <v>498</v>
      </c>
      <c r="C2688">
        <v>2017</v>
      </c>
      <c r="D2688" t="s">
        <v>8</v>
      </c>
      <c r="E2688" t="s">
        <v>26</v>
      </c>
      <c r="F2688">
        <v>2536674.5099999998</v>
      </c>
      <c r="G2688">
        <v>88689920.900000006</v>
      </c>
      <c r="H2688">
        <v>0</v>
      </c>
    </row>
    <row r="2689" spans="1:8">
      <c r="A2689" t="str">
        <f>row__2[[#This Row],[Company_Name]]&amp;" "&amp;row__2[[#This Row],[Year]]</f>
        <v>North Bay Hydro Distribution Limited 2017</v>
      </c>
      <c r="B2689" t="s">
        <v>498</v>
      </c>
      <c r="C2689">
        <v>2017</v>
      </c>
      <c r="D2689" t="s">
        <v>8</v>
      </c>
      <c r="E2689" t="s">
        <v>28</v>
      </c>
      <c r="F2689">
        <v>2474693.58</v>
      </c>
      <c r="G2689">
        <v>232459832.22</v>
      </c>
      <c r="H2689">
        <v>598907.75</v>
      </c>
    </row>
    <row r="2690" spans="1:8">
      <c r="A2690" t="str">
        <f>row__2[[#This Row],[Company_Name]]&amp;" "&amp;row__2[[#This Row],[Year]]</f>
        <v>North Bay Hydro Distribution Limited 2017</v>
      </c>
      <c r="B2690" t="s">
        <v>498</v>
      </c>
      <c r="C2690">
        <v>2017</v>
      </c>
      <c r="D2690" t="s">
        <v>8</v>
      </c>
      <c r="E2690" t="s">
        <v>30</v>
      </c>
      <c r="F2690">
        <v>0</v>
      </c>
      <c r="G2690">
        <v>0</v>
      </c>
      <c r="H2690">
        <v>0</v>
      </c>
    </row>
    <row r="2691" spans="1:8">
      <c r="A2691" t="str">
        <f>row__2[[#This Row],[Company_Name]]&amp;" "&amp;row__2[[#This Row],[Year]]</f>
        <v>North Bay Hydro Distribution Limited 2017</v>
      </c>
      <c r="B2691" t="s">
        <v>498</v>
      </c>
      <c r="C2691">
        <v>2017</v>
      </c>
      <c r="D2691" t="s">
        <v>8</v>
      </c>
      <c r="E2691" t="s">
        <v>32</v>
      </c>
      <c r="F2691">
        <v>7970455.9500000002</v>
      </c>
      <c r="G2691">
        <v>213423452.91999999</v>
      </c>
      <c r="H2691">
        <v>0</v>
      </c>
    </row>
    <row r="2692" spans="1:8">
      <c r="A2692" t="str">
        <f>row__2[[#This Row],[Company_Name]]&amp;" "&amp;row__2[[#This Row],[Year]]</f>
        <v>North Bay Hydro Distribution Limited 2017</v>
      </c>
      <c r="B2692" t="s">
        <v>498</v>
      </c>
      <c r="C2692">
        <v>2017</v>
      </c>
      <c r="D2692" t="s">
        <v>8</v>
      </c>
      <c r="E2692" t="s">
        <v>34</v>
      </c>
      <c r="F2692">
        <v>0</v>
      </c>
      <c r="G2692">
        <v>0</v>
      </c>
      <c r="H2692">
        <v>0</v>
      </c>
    </row>
    <row r="2693" spans="1:8">
      <c r="A2693" t="str">
        <f>row__2[[#This Row],[Company_Name]]&amp;" "&amp;row__2[[#This Row],[Year]]</f>
        <v>North Bay Hydro Distribution Limited 2018</v>
      </c>
      <c r="B2693" t="s">
        <v>498</v>
      </c>
      <c r="C2693">
        <v>2018</v>
      </c>
      <c r="D2693" t="s">
        <v>17</v>
      </c>
      <c r="E2693" t="s">
        <v>18</v>
      </c>
      <c r="F2693">
        <v>0</v>
      </c>
      <c r="G2693">
        <v>0</v>
      </c>
      <c r="H2693">
        <v>0</v>
      </c>
    </row>
    <row r="2694" spans="1:8">
      <c r="A2694" t="str">
        <f>row__2[[#This Row],[Company_Name]]&amp;" "&amp;row__2[[#This Row],[Year]]</f>
        <v>North Bay Hydro Distribution Limited 2018</v>
      </c>
      <c r="B2694" t="s">
        <v>498</v>
      </c>
      <c r="C2694">
        <v>2018</v>
      </c>
      <c r="D2694" t="s">
        <v>17</v>
      </c>
      <c r="E2694" t="s">
        <v>20</v>
      </c>
      <c r="F2694">
        <v>32525.07</v>
      </c>
      <c r="G2694">
        <v>148938.53</v>
      </c>
      <c r="H2694">
        <v>316.63</v>
      </c>
    </row>
    <row r="2695" spans="1:8">
      <c r="A2695" t="str">
        <f>row__2[[#This Row],[Company_Name]]&amp;" "&amp;row__2[[#This Row],[Year]]</f>
        <v>North Bay Hydro Distribution Limited 2018</v>
      </c>
      <c r="B2695" t="s">
        <v>498</v>
      </c>
      <c r="C2695">
        <v>2018</v>
      </c>
      <c r="D2695" t="s">
        <v>17</v>
      </c>
      <c r="E2695" t="s">
        <v>22</v>
      </c>
      <c r="F2695">
        <v>521162.84</v>
      </c>
      <c r="G2695">
        <v>2372631.98</v>
      </c>
      <c r="H2695">
        <v>5690.28</v>
      </c>
    </row>
    <row r="2696" spans="1:8">
      <c r="A2696" t="str">
        <f>row__2[[#This Row],[Company_Name]]&amp;" "&amp;row__2[[#This Row],[Year]]</f>
        <v>North Bay Hydro Distribution Limited 2018</v>
      </c>
      <c r="B2696" t="s">
        <v>498</v>
      </c>
      <c r="C2696">
        <v>2018</v>
      </c>
      <c r="D2696" t="s">
        <v>17</v>
      </c>
      <c r="E2696" t="s">
        <v>24</v>
      </c>
      <c r="F2696">
        <v>6609.77</v>
      </c>
      <c r="G2696">
        <v>165708.62</v>
      </c>
      <c r="H2696">
        <v>0</v>
      </c>
    </row>
    <row r="2697" spans="1:8">
      <c r="A2697" t="str">
        <f>row__2[[#This Row],[Company_Name]]&amp;" "&amp;row__2[[#This Row],[Year]]</f>
        <v>North Bay Hydro Distribution Limited 2018</v>
      </c>
      <c r="B2697" t="s">
        <v>498</v>
      </c>
      <c r="C2697">
        <v>2018</v>
      </c>
      <c r="D2697" t="s">
        <v>8</v>
      </c>
      <c r="E2697" t="s">
        <v>26</v>
      </c>
      <c r="F2697">
        <v>2631063.7999999998</v>
      </c>
      <c r="G2697">
        <v>92035171.760000005</v>
      </c>
      <c r="H2697">
        <v>0</v>
      </c>
    </row>
    <row r="2698" spans="1:8">
      <c r="A2698" t="str">
        <f>row__2[[#This Row],[Company_Name]]&amp;" "&amp;row__2[[#This Row],[Year]]</f>
        <v>North Bay Hydro Distribution Limited 2018</v>
      </c>
      <c r="B2698" t="s">
        <v>498</v>
      </c>
      <c r="C2698">
        <v>2018</v>
      </c>
      <c r="D2698" t="s">
        <v>8</v>
      </c>
      <c r="E2698" t="s">
        <v>28</v>
      </c>
      <c r="F2698">
        <v>2480064.38</v>
      </c>
      <c r="G2698">
        <v>231534271.96000001</v>
      </c>
      <c r="H2698">
        <v>585757.5</v>
      </c>
    </row>
    <row r="2699" spans="1:8">
      <c r="A2699" t="str">
        <f>row__2[[#This Row],[Company_Name]]&amp;" "&amp;row__2[[#This Row],[Year]]</f>
        <v>North Bay Hydro Distribution Limited 2018</v>
      </c>
      <c r="B2699" t="s">
        <v>498</v>
      </c>
      <c r="C2699">
        <v>2018</v>
      </c>
      <c r="D2699" t="s">
        <v>8</v>
      </c>
      <c r="E2699" t="s">
        <v>30</v>
      </c>
      <c r="F2699">
        <v>0</v>
      </c>
      <c r="G2699">
        <v>0</v>
      </c>
      <c r="H2699">
        <v>0</v>
      </c>
    </row>
    <row r="2700" spans="1:8">
      <c r="A2700" t="str">
        <f>row__2[[#This Row],[Company_Name]]&amp;" "&amp;row__2[[#This Row],[Year]]</f>
        <v>North Bay Hydro Distribution Limited 2018</v>
      </c>
      <c r="B2700" t="s">
        <v>498</v>
      </c>
      <c r="C2700">
        <v>2018</v>
      </c>
      <c r="D2700" t="s">
        <v>8</v>
      </c>
      <c r="E2700" t="s">
        <v>32</v>
      </c>
      <c r="F2700">
        <v>8284628.0300000003</v>
      </c>
      <c r="G2700">
        <v>227838088.31</v>
      </c>
      <c r="H2700">
        <v>0</v>
      </c>
    </row>
    <row r="2701" spans="1:8">
      <c r="A2701" t="str">
        <f>row__2[[#This Row],[Company_Name]]&amp;" "&amp;row__2[[#This Row],[Year]]</f>
        <v>North Bay Hydro Distribution Limited 2018</v>
      </c>
      <c r="B2701" t="s">
        <v>498</v>
      </c>
      <c r="C2701">
        <v>2018</v>
      </c>
      <c r="D2701" t="s">
        <v>8</v>
      </c>
      <c r="E2701" t="s">
        <v>34</v>
      </c>
      <c r="F2701">
        <v>0</v>
      </c>
      <c r="G2701">
        <v>0</v>
      </c>
      <c r="H2701">
        <v>0</v>
      </c>
    </row>
    <row r="2702" spans="1:8">
      <c r="A2702" t="str">
        <f>row__2[[#This Row],[Company_Name]]&amp;" "&amp;row__2[[#This Row],[Year]]</f>
        <v>North Bay Hydro Distribution Limited 2019</v>
      </c>
      <c r="B2702" t="s">
        <v>498</v>
      </c>
      <c r="C2702">
        <v>2019</v>
      </c>
      <c r="D2702" t="s">
        <v>17</v>
      </c>
      <c r="E2702" t="s">
        <v>18</v>
      </c>
      <c r="F2702">
        <v>0</v>
      </c>
      <c r="G2702">
        <v>0</v>
      </c>
      <c r="H2702">
        <v>0</v>
      </c>
    </row>
    <row r="2703" spans="1:8">
      <c r="A2703" t="str">
        <f>row__2[[#This Row],[Company_Name]]&amp;" "&amp;row__2[[#This Row],[Year]]</f>
        <v>North Bay Hydro Distribution Limited 2019</v>
      </c>
      <c r="B2703" t="s">
        <v>498</v>
      </c>
      <c r="C2703">
        <v>2019</v>
      </c>
      <c r="D2703" t="s">
        <v>17</v>
      </c>
      <c r="E2703" t="s">
        <v>20</v>
      </c>
      <c r="F2703">
        <v>31917.88</v>
      </c>
      <c r="G2703">
        <v>146655.69</v>
      </c>
      <c r="H2703">
        <v>310.33999999999997</v>
      </c>
    </row>
    <row r="2704" spans="1:8">
      <c r="A2704" t="str">
        <f>row__2[[#This Row],[Company_Name]]&amp;" "&amp;row__2[[#This Row],[Year]]</f>
        <v>North Bay Hydro Distribution Limited 2019</v>
      </c>
      <c r="B2704" t="s">
        <v>498</v>
      </c>
      <c r="C2704">
        <v>2019</v>
      </c>
      <c r="D2704" t="s">
        <v>17</v>
      </c>
      <c r="E2704" t="s">
        <v>22</v>
      </c>
      <c r="F2704">
        <v>519953.24</v>
      </c>
      <c r="G2704">
        <v>2377405.52</v>
      </c>
      <c r="H2704">
        <v>5690.28</v>
      </c>
    </row>
    <row r="2705" spans="1:8">
      <c r="A2705" t="str">
        <f>row__2[[#This Row],[Company_Name]]&amp;" "&amp;row__2[[#This Row],[Year]]</f>
        <v>North Bay Hydro Distribution Limited 2019</v>
      </c>
      <c r="B2705" t="s">
        <v>498</v>
      </c>
      <c r="C2705">
        <v>2019</v>
      </c>
      <c r="D2705" t="s">
        <v>17</v>
      </c>
      <c r="E2705" t="s">
        <v>24</v>
      </c>
      <c r="F2705">
        <v>6589.75</v>
      </c>
      <c r="G2705">
        <v>163125.70000000001</v>
      </c>
      <c r="H2705">
        <v>0</v>
      </c>
    </row>
    <row r="2706" spans="1:8">
      <c r="A2706" t="str">
        <f>row__2[[#This Row],[Company_Name]]&amp;" "&amp;row__2[[#This Row],[Year]]</f>
        <v>North Bay Hydro Distribution Limited 2019</v>
      </c>
      <c r="B2706" t="s">
        <v>498</v>
      </c>
      <c r="C2706">
        <v>2019</v>
      </c>
      <c r="D2706" t="s">
        <v>8</v>
      </c>
      <c r="E2706" t="s">
        <v>26</v>
      </c>
      <c r="F2706">
        <v>2589664.36</v>
      </c>
      <c r="G2706">
        <v>90677034.590000004</v>
      </c>
      <c r="H2706">
        <v>0</v>
      </c>
    </row>
    <row r="2707" spans="1:8">
      <c r="A2707" t="str">
        <f>row__2[[#This Row],[Company_Name]]&amp;" "&amp;row__2[[#This Row],[Year]]</f>
        <v>North Bay Hydro Distribution Limited 2019</v>
      </c>
      <c r="B2707" t="s">
        <v>498</v>
      </c>
      <c r="C2707">
        <v>2019</v>
      </c>
      <c r="D2707" t="s">
        <v>8</v>
      </c>
      <c r="E2707" t="s">
        <v>28</v>
      </c>
      <c r="F2707">
        <v>2502820.4900000002</v>
      </c>
      <c r="G2707">
        <v>230255824.75</v>
      </c>
      <c r="H2707">
        <v>589907.52</v>
      </c>
    </row>
    <row r="2708" spans="1:8">
      <c r="A2708" t="str">
        <f>row__2[[#This Row],[Company_Name]]&amp;" "&amp;row__2[[#This Row],[Year]]</f>
        <v>North Bay Hydro Distribution Limited 2019</v>
      </c>
      <c r="B2708" t="s">
        <v>498</v>
      </c>
      <c r="C2708">
        <v>2019</v>
      </c>
      <c r="D2708" t="s">
        <v>8</v>
      </c>
      <c r="E2708" t="s">
        <v>30</v>
      </c>
      <c r="F2708">
        <v>0</v>
      </c>
      <c r="G2708">
        <v>0</v>
      </c>
      <c r="H2708">
        <v>0</v>
      </c>
    </row>
    <row r="2709" spans="1:8">
      <c r="A2709" t="str">
        <f>row__2[[#This Row],[Company_Name]]&amp;" "&amp;row__2[[#This Row],[Year]]</f>
        <v>North Bay Hydro Distribution Limited 2019</v>
      </c>
      <c r="B2709" t="s">
        <v>498</v>
      </c>
      <c r="C2709">
        <v>2019</v>
      </c>
      <c r="D2709" t="s">
        <v>8</v>
      </c>
      <c r="E2709" t="s">
        <v>32</v>
      </c>
      <c r="F2709">
        <v>8269532.5899999999</v>
      </c>
      <c r="G2709">
        <v>229624580.83000001</v>
      </c>
      <c r="H2709">
        <v>0</v>
      </c>
    </row>
    <row r="2710" spans="1:8">
      <c r="A2710" t="str">
        <f>row__2[[#This Row],[Company_Name]]&amp;" "&amp;row__2[[#This Row],[Year]]</f>
        <v>North Bay Hydro Distribution Limited 2019</v>
      </c>
      <c r="B2710" t="s">
        <v>498</v>
      </c>
      <c r="C2710">
        <v>2019</v>
      </c>
      <c r="D2710" t="s">
        <v>8</v>
      </c>
      <c r="E2710" t="s">
        <v>34</v>
      </c>
      <c r="F2710">
        <v>0</v>
      </c>
      <c r="G2710">
        <v>0</v>
      </c>
      <c r="H2710">
        <v>0</v>
      </c>
    </row>
    <row r="2711" spans="1:8">
      <c r="A2711" t="str">
        <f>row__2[[#This Row],[Company_Name]]&amp;" "&amp;row__2[[#This Row],[Year]]</f>
        <v>North Bay Hydro Distribution Limited 2020</v>
      </c>
      <c r="B2711" t="s">
        <v>498</v>
      </c>
      <c r="C2711">
        <v>2020</v>
      </c>
      <c r="D2711" t="s">
        <v>17</v>
      </c>
      <c r="E2711" t="s">
        <v>18</v>
      </c>
      <c r="F2711">
        <v>0</v>
      </c>
      <c r="G2711">
        <v>0</v>
      </c>
      <c r="H2711">
        <v>0</v>
      </c>
    </row>
    <row r="2712" spans="1:8">
      <c r="A2712" t="str">
        <f>row__2[[#This Row],[Company_Name]]&amp;" "&amp;row__2[[#This Row],[Year]]</f>
        <v>North Bay Hydro Distribution Limited 2020</v>
      </c>
      <c r="B2712" t="s">
        <v>498</v>
      </c>
      <c r="C2712">
        <v>2020</v>
      </c>
      <c r="D2712" t="s">
        <v>17</v>
      </c>
      <c r="E2712" t="s">
        <v>20</v>
      </c>
      <c r="F2712">
        <v>32202.58</v>
      </c>
      <c r="G2712">
        <v>144712.25</v>
      </c>
      <c r="H2712">
        <v>374.49</v>
      </c>
    </row>
    <row r="2713" spans="1:8">
      <c r="A2713" t="str">
        <f>row__2[[#This Row],[Company_Name]]&amp;" "&amp;row__2[[#This Row],[Year]]</f>
        <v>North Bay Hydro Distribution Limited 2020</v>
      </c>
      <c r="B2713" t="s">
        <v>498</v>
      </c>
      <c r="C2713">
        <v>2020</v>
      </c>
      <c r="D2713" t="s">
        <v>17</v>
      </c>
      <c r="E2713" t="s">
        <v>22</v>
      </c>
      <c r="F2713">
        <v>524237.96</v>
      </c>
      <c r="G2713">
        <v>2346913.7799999998</v>
      </c>
      <c r="H2713">
        <v>6659.08</v>
      </c>
    </row>
    <row r="2714" spans="1:8">
      <c r="A2714" t="str">
        <f>row__2[[#This Row],[Company_Name]]&amp;" "&amp;row__2[[#This Row],[Year]]</f>
        <v>North Bay Hydro Distribution Limited 2020</v>
      </c>
      <c r="B2714" t="s">
        <v>498</v>
      </c>
      <c r="C2714">
        <v>2020</v>
      </c>
      <c r="D2714" t="s">
        <v>17</v>
      </c>
      <c r="E2714" t="s">
        <v>24</v>
      </c>
      <c r="F2714">
        <v>6539.05</v>
      </c>
      <c r="G2714">
        <v>163125.68</v>
      </c>
      <c r="H2714">
        <v>0</v>
      </c>
    </row>
    <row r="2715" spans="1:8">
      <c r="A2715" t="str">
        <f>row__2[[#This Row],[Company_Name]]&amp;" "&amp;row__2[[#This Row],[Year]]</f>
        <v>North Bay Hydro Distribution Limited 2020</v>
      </c>
      <c r="B2715" t="s">
        <v>498</v>
      </c>
      <c r="C2715">
        <v>2020</v>
      </c>
      <c r="D2715" t="s">
        <v>8</v>
      </c>
      <c r="E2715" t="s">
        <v>26</v>
      </c>
      <c r="F2715">
        <v>2502961.9700000002</v>
      </c>
      <c r="G2715">
        <v>84260608.069999993</v>
      </c>
      <c r="H2715">
        <v>0</v>
      </c>
    </row>
    <row r="2716" spans="1:8">
      <c r="A2716" t="str">
        <f>row__2[[#This Row],[Company_Name]]&amp;" "&amp;row__2[[#This Row],[Year]]</f>
        <v>North Bay Hydro Distribution Limited 2020</v>
      </c>
      <c r="B2716" t="s">
        <v>498</v>
      </c>
      <c r="C2716">
        <v>2020</v>
      </c>
      <c r="D2716" t="s">
        <v>8</v>
      </c>
      <c r="E2716" t="s">
        <v>28</v>
      </c>
      <c r="F2716">
        <v>2513543.2999999998</v>
      </c>
      <c r="G2716">
        <v>213620766.16</v>
      </c>
      <c r="H2716">
        <v>554272.21</v>
      </c>
    </row>
    <row r="2717" spans="1:8">
      <c r="A2717" t="str">
        <f>row__2[[#This Row],[Company_Name]]&amp;" "&amp;row__2[[#This Row],[Year]]</f>
        <v>North Bay Hydro Distribution Limited 2020</v>
      </c>
      <c r="B2717" t="s">
        <v>498</v>
      </c>
      <c r="C2717">
        <v>2020</v>
      </c>
      <c r="D2717" t="s">
        <v>8</v>
      </c>
      <c r="E2717" t="s">
        <v>30</v>
      </c>
      <c r="F2717">
        <v>0</v>
      </c>
      <c r="G2717">
        <v>0</v>
      </c>
      <c r="H2717">
        <v>0</v>
      </c>
    </row>
    <row r="2718" spans="1:8">
      <c r="A2718" t="str">
        <f>row__2[[#This Row],[Company_Name]]&amp;" "&amp;row__2[[#This Row],[Year]]</f>
        <v>North Bay Hydro Distribution Limited 2020</v>
      </c>
      <c r="B2718" t="s">
        <v>498</v>
      </c>
      <c r="C2718">
        <v>2020</v>
      </c>
      <c r="D2718" t="s">
        <v>8</v>
      </c>
      <c r="E2718" t="s">
        <v>32</v>
      </c>
      <c r="F2718">
        <v>8349271.3799999999</v>
      </c>
      <c r="G2718">
        <v>232251499.46000001</v>
      </c>
      <c r="H2718">
        <v>0</v>
      </c>
    </row>
    <row r="2719" spans="1:8">
      <c r="A2719" t="str">
        <f>row__2[[#This Row],[Company_Name]]&amp;" "&amp;row__2[[#This Row],[Year]]</f>
        <v>North Bay Hydro Distribution Limited 2020</v>
      </c>
      <c r="B2719" t="s">
        <v>498</v>
      </c>
      <c r="C2719">
        <v>2020</v>
      </c>
      <c r="D2719" t="s">
        <v>8</v>
      </c>
      <c r="E2719" t="s">
        <v>34</v>
      </c>
      <c r="F2719">
        <v>0</v>
      </c>
      <c r="G2719">
        <v>0</v>
      </c>
      <c r="H2719">
        <v>0</v>
      </c>
    </row>
    <row r="2720" spans="1:8">
      <c r="A2720" t="str">
        <f>row__2[[#This Row],[Company_Name]]&amp;" "&amp;row__2[[#This Row],[Year]]</f>
        <v>North Bay Hydro Distribution Limited 2021</v>
      </c>
      <c r="B2720" t="s">
        <v>498</v>
      </c>
      <c r="C2720">
        <v>2021</v>
      </c>
      <c r="D2720" t="s">
        <v>17</v>
      </c>
      <c r="E2720" t="s">
        <v>18</v>
      </c>
      <c r="F2720">
        <v>0</v>
      </c>
      <c r="G2720">
        <v>0</v>
      </c>
      <c r="H2720">
        <v>0</v>
      </c>
    </row>
    <row r="2721" spans="1:8">
      <c r="A2721" t="str">
        <f>row__2[[#This Row],[Company_Name]]&amp;" "&amp;row__2[[#This Row],[Year]]</f>
        <v>North Bay Hydro Distribution Limited 2021</v>
      </c>
      <c r="B2721" t="s">
        <v>498</v>
      </c>
      <c r="C2721">
        <v>2021</v>
      </c>
      <c r="D2721" t="s">
        <v>17</v>
      </c>
      <c r="E2721" t="s">
        <v>20</v>
      </c>
      <c r="F2721">
        <v>33920.67</v>
      </c>
      <c r="G2721">
        <v>142175.59</v>
      </c>
      <c r="H2721">
        <v>368.03</v>
      </c>
    </row>
    <row r="2722" spans="1:8">
      <c r="A2722" t="str">
        <f>row__2[[#This Row],[Company_Name]]&amp;" "&amp;row__2[[#This Row],[Year]]</f>
        <v>North Bay Hydro Distribution Limited 2021</v>
      </c>
      <c r="B2722" t="s">
        <v>498</v>
      </c>
      <c r="C2722">
        <v>2021</v>
      </c>
      <c r="D2722" t="s">
        <v>17</v>
      </c>
      <c r="E2722" t="s">
        <v>22</v>
      </c>
      <c r="F2722">
        <v>407208.17</v>
      </c>
      <c r="G2722">
        <v>2257688.92</v>
      </c>
      <c r="H2722">
        <v>6433.88</v>
      </c>
    </row>
    <row r="2723" spans="1:8">
      <c r="A2723" t="str">
        <f>row__2[[#This Row],[Company_Name]]&amp;" "&amp;row__2[[#This Row],[Year]]</f>
        <v>North Bay Hydro Distribution Limited 2021</v>
      </c>
      <c r="B2723" t="s">
        <v>498</v>
      </c>
      <c r="C2723">
        <v>2021</v>
      </c>
      <c r="D2723" t="s">
        <v>17</v>
      </c>
      <c r="E2723" t="s">
        <v>24</v>
      </c>
      <c r="F2723">
        <v>9375.76</v>
      </c>
      <c r="G2723">
        <v>162667.76</v>
      </c>
      <c r="H2723">
        <v>0</v>
      </c>
    </row>
    <row r="2724" spans="1:8">
      <c r="A2724" t="str">
        <f>row__2[[#This Row],[Company_Name]]&amp;" "&amp;row__2[[#This Row],[Year]]</f>
        <v>North Bay Hydro Distribution Limited 2021</v>
      </c>
      <c r="B2724" t="s">
        <v>498</v>
      </c>
      <c r="C2724">
        <v>2021</v>
      </c>
      <c r="D2724" t="s">
        <v>8</v>
      </c>
      <c r="E2724" t="s">
        <v>26</v>
      </c>
      <c r="F2724">
        <v>2879836.23</v>
      </c>
      <c r="G2724">
        <v>83489470.370000005</v>
      </c>
      <c r="H2724">
        <v>0</v>
      </c>
    </row>
    <row r="2725" spans="1:8">
      <c r="A2725" t="str">
        <f>row__2[[#This Row],[Company_Name]]&amp;" "&amp;row__2[[#This Row],[Year]]</f>
        <v>North Bay Hydro Distribution Limited 2021</v>
      </c>
      <c r="B2725" t="s">
        <v>498</v>
      </c>
      <c r="C2725">
        <v>2021</v>
      </c>
      <c r="D2725" t="s">
        <v>8</v>
      </c>
      <c r="E2725" t="s">
        <v>28</v>
      </c>
      <c r="F2725">
        <v>2728977.62</v>
      </c>
      <c r="G2725">
        <v>214201727.44999999</v>
      </c>
      <c r="H2725">
        <v>556089.38</v>
      </c>
    </row>
    <row r="2726" spans="1:8">
      <c r="A2726" t="str">
        <f>row__2[[#This Row],[Company_Name]]&amp;" "&amp;row__2[[#This Row],[Year]]</f>
        <v>North Bay Hydro Distribution Limited 2021</v>
      </c>
      <c r="B2726" t="s">
        <v>498</v>
      </c>
      <c r="C2726">
        <v>2021</v>
      </c>
      <c r="D2726" t="s">
        <v>8</v>
      </c>
      <c r="E2726" t="s">
        <v>30</v>
      </c>
      <c r="F2726">
        <v>109176.25</v>
      </c>
      <c r="G2726">
        <v>0</v>
      </c>
      <c r="H2726">
        <v>0</v>
      </c>
    </row>
    <row r="2727" spans="1:8">
      <c r="A2727" t="str">
        <f>row__2[[#This Row],[Company_Name]]&amp;" "&amp;row__2[[#This Row],[Year]]</f>
        <v>North Bay Hydro Distribution Limited 2021</v>
      </c>
      <c r="B2727" t="s">
        <v>498</v>
      </c>
      <c r="C2727">
        <v>2021</v>
      </c>
      <c r="D2727" t="s">
        <v>8</v>
      </c>
      <c r="E2727" t="s">
        <v>32</v>
      </c>
      <c r="F2727">
        <v>10205001.33</v>
      </c>
      <c r="G2727">
        <v>229733250.22</v>
      </c>
      <c r="H2727">
        <v>0</v>
      </c>
    </row>
    <row r="2728" spans="1:8">
      <c r="A2728" t="str">
        <f>row__2[[#This Row],[Company_Name]]&amp;" "&amp;row__2[[#This Row],[Year]]</f>
        <v>North Bay Hydro Distribution Limited 2021</v>
      </c>
      <c r="B2728" t="s">
        <v>498</v>
      </c>
      <c r="C2728">
        <v>2021</v>
      </c>
      <c r="D2728" t="s">
        <v>8</v>
      </c>
      <c r="E2728" t="s">
        <v>34</v>
      </c>
      <c r="F2728">
        <v>0</v>
      </c>
      <c r="G2728">
        <v>0</v>
      </c>
      <c r="H2728">
        <v>0</v>
      </c>
    </row>
    <row r="2729" spans="1:8">
      <c r="A2729" t="str">
        <f>row__2[[#This Row],[Company_Name]]&amp;" "&amp;row__2[[#This Row],[Year]]</f>
        <v>North Bay Hydro Distribution Limited 2022</v>
      </c>
      <c r="B2729" t="s">
        <v>498</v>
      </c>
      <c r="C2729">
        <v>2022</v>
      </c>
      <c r="D2729" t="s">
        <v>17</v>
      </c>
      <c r="E2729" t="s">
        <v>18</v>
      </c>
      <c r="F2729">
        <v>0</v>
      </c>
      <c r="G2729">
        <v>0</v>
      </c>
      <c r="H2729">
        <v>0</v>
      </c>
    </row>
    <row r="2730" spans="1:8">
      <c r="A2730" t="str">
        <f>row__2[[#This Row],[Company_Name]]&amp;" "&amp;row__2[[#This Row],[Year]]</f>
        <v>North Bay Hydro Distribution Limited 2022</v>
      </c>
      <c r="B2730" t="s">
        <v>498</v>
      </c>
      <c r="C2730">
        <v>2022</v>
      </c>
      <c r="D2730" t="s">
        <v>17</v>
      </c>
      <c r="E2730" t="s">
        <v>20</v>
      </c>
      <c r="F2730">
        <v>36455.69</v>
      </c>
      <c r="G2730">
        <v>148753.92000000001</v>
      </c>
      <c r="H2730">
        <v>382.22</v>
      </c>
    </row>
    <row r="2731" spans="1:8">
      <c r="A2731" t="str">
        <f>row__2[[#This Row],[Company_Name]]&amp;" "&amp;row__2[[#This Row],[Year]]</f>
        <v>North Bay Hydro Distribution Limited 2022</v>
      </c>
      <c r="B2731" t="s">
        <v>498</v>
      </c>
      <c r="C2731">
        <v>2022</v>
      </c>
      <c r="D2731" t="s">
        <v>17</v>
      </c>
      <c r="E2731" t="s">
        <v>22</v>
      </c>
      <c r="F2731">
        <v>50556</v>
      </c>
      <c r="G2731">
        <v>2270523.59</v>
      </c>
      <c r="H2731">
        <v>6418.61</v>
      </c>
    </row>
    <row r="2732" spans="1:8">
      <c r="A2732" t="str">
        <f>row__2[[#This Row],[Company_Name]]&amp;" "&amp;row__2[[#This Row],[Year]]</f>
        <v>North Bay Hydro Distribution Limited 2022</v>
      </c>
      <c r="B2732" t="s">
        <v>498</v>
      </c>
      <c r="C2732">
        <v>2022</v>
      </c>
      <c r="D2732" t="s">
        <v>17</v>
      </c>
      <c r="E2732" t="s">
        <v>24</v>
      </c>
      <c r="F2732">
        <v>7720.9</v>
      </c>
      <c r="G2732">
        <v>169344.13</v>
      </c>
      <c r="H2732">
        <v>0</v>
      </c>
    </row>
    <row r="2733" spans="1:8">
      <c r="A2733" t="str">
        <f>row__2[[#This Row],[Company_Name]]&amp;" "&amp;row__2[[#This Row],[Year]]</f>
        <v>North Bay Hydro Distribution Limited 2022</v>
      </c>
      <c r="B2733" t="s">
        <v>498</v>
      </c>
      <c r="C2733">
        <v>2022</v>
      </c>
      <c r="D2733" t="s">
        <v>8</v>
      </c>
      <c r="E2733" t="s">
        <v>26</v>
      </c>
      <c r="F2733">
        <v>2981451.11</v>
      </c>
      <c r="G2733">
        <v>88195455.680000007</v>
      </c>
      <c r="H2733">
        <v>0</v>
      </c>
    </row>
    <row r="2734" spans="1:8">
      <c r="A2734" t="str">
        <f>row__2[[#This Row],[Company_Name]]&amp;" "&amp;row__2[[#This Row],[Year]]</f>
        <v>North Bay Hydro Distribution Limited 2022</v>
      </c>
      <c r="B2734" t="s">
        <v>498</v>
      </c>
      <c r="C2734">
        <v>2022</v>
      </c>
      <c r="D2734" t="s">
        <v>8</v>
      </c>
      <c r="E2734" t="s">
        <v>28</v>
      </c>
      <c r="F2734">
        <v>2984675.4</v>
      </c>
      <c r="G2734">
        <v>223546498</v>
      </c>
      <c r="H2734">
        <v>586660.71</v>
      </c>
    </row>
    <row r="2735" spans="1:8">
      <c r="A2735" t="str">
        <f>row__2[[#This Row],[Company_Name]]&amp;" "&amp;row__2[[#This Row],[Year]]</f>
        <v>North Bay Hydro Distribution Limited 2022</v>
      </c>
      <c r="B2735" t="s">
        <v>498</v>
      </c>
      <c r="C2735">
        <v>2022</v>
      </c>
      <c r="D2735" t="s">
        <v>8</v>
      </c>
      <c r="E2735" t="s">
        <v>30</v>
      </c>
      <c r="F2735">
        <v>0</v>
      </c>
      <c r="G2735">
        <v>0</v>
      </c>
      <c r="H2735">
        <v>0</v>
      </c>
    </row>
    <row r="2736" spans="1:8">
      <c r="A2736" t="str">
        <f>row__2[[#This Row],[Company_Name]]&amp;" "&amp;row__2[[#This Row],[Year]]</f>
        <v>North Bay Hydro Distribution Limited 2022</v>
      </c>
      <c r="B2736" t="s">
        <v>498</v>
      </c>
      <c r="C2736">
        <v>2022</v>
      </c>
      <c r="D2736" t="s">
        <v>8</v>
      </c>
      <c r="E2736" t="s">
        <v>32</v>
      </c>
      <c r="F2736">
        <v>10246040.310000001</v>
      </c>
      <c r="G2736">
        <v>236229999.31</v>
      </c>
      <c r="H2736">
        <v>0</v>
      </c>
    </row>
    <row r="2737" spans="1:8">
      <c r="A2737" t="str">
        <f>row__2[[#This Row],[Company_Name]]&amp;" "&amp;row__2[[#This Row],[Year]]</f>
        <v>North Bay Hydro Distribution Limited 2022</v>
      </c>
      <c r="B2737" t="s">
        <v>498</v>
      </c>
      <c r="C2737">
        <v>2022</v>
      </c>
      <c r="D2737" t="s">
        <v>8</v>
      </c>
      <c r="E2737" t="s">
        <v>34</v>
      </c>
      <c r="F2737">
        <v>0</v>
      </c>
      <c r="G2737">
        <v>0</v>
      </c>
      <c r="H2737">
        <v>0</v>
      </c>
    </row>
    <row r="2738" spans="1:8">
      <c r="A2738" t="str">
        <f>row__2[[#This Row],[Company_Name]]&amp;" "&amp;row__2[[#This Row],[Year]]</f>
        <v>Northern Ontario Wires Inc. 2015</v>
      </c>
      <c r="B2738" t="s">
        <v>499</v>
      </c>
      <c r="C2738">
        <v>2015</v>
      </c>
      <c r="D2738" t="s">
        <v>17</v>
      </c>
      <c r="E2738" t="s">
        <v>18</v>
      </c>
      <c r="F2738">
        <v>0</v>
      </c>
      <c r="G2738">
        <v>0</v>
      </c>
      <c r="H2738">
        <v>0</v>
      </c>
    </row>
    <row r="2739" spans="1:8">
      <c r="A2739" t="str">
        <f>row__2[[#This Row],[Company_Name]]&amp;" "&amp;row__2[[#This Row],[Year]]</f>
        <v>Northern Ontario Wires Inc. 2015</v>
      </c>
      <c r="B2739" t="s">
        <v>499</v>
      </c>
      <c r="C2739">
        <v>2015</v>
      </c>
      <c r="D2739" t="s">
        <v>17</v>
      </c>
      <c r="E2739" t="s">
        <v>20</v>
      </c>
      <c r="F2739">
        <v>0</v>
      </c>
      <c r="G2739">
        <v>0</v>
      </c>
      <c r="H2739">
        <v>0</v>
      </c>
    </row>
    <row r="2740" spans="1:8">
      <c r="A2740" t="str">
        <f>row__2[[#This Row],[Company_Name]]&amp;" "&amp;row__2[[#This Row],[Year]]</f>
        <v>Northern Ontario Wires Inc. 2015</v>
      </c>
      <c r="B2740" t="s">
        <v>499</v>
      </c>
      <c r="C2740">
        <v>2015</v>
      </c>
      <c r="D2740" t="s">
        <v>17</v>
      </c>
      <c r="E2740" t="s">
        <v>22</v>
      </c>
      <c r="F2740">
        <v>149706</v>
      </c>
      <c r="G2740">
        <v>664378</v>
      </c>
      <c r="H2740">
        <v>1980</v>
      </c>
    </row>
    <row r="2741" spans="1:8">
      <c r="A2741" t="str">
        <f>row__2[[#This Row],[Company_Name]]&amp;" "&amp;row__2[[#This Row],[Year]]</f>
        <v>Northern Ontario Wires Inc. 2015</v>
      </c>
      <c r="B2741" t="s">
        <v>499</v>
      </c>
      <c r="C2741">
        <v>2015</v>
      </c>
      <c r="D2741" t="s">
        <v>17</v>
      </c>
      <c r="E2741" t="s">
        <v>24</v>
      </c>
      <c r="F2741">
        <v>6536</v>
      </c>
      <c r="G2741">
        <v>164178</v>
      </c>
      <c r="H2741">
        <v>0</v>
      </c>
    </row>
    <row r="2742" spans="1:8">
      <c r="A2742" t="str">
        <f>row__2[[#This Row],[Company_Name]]&amp;" "&amp;row__2[[#This Row],[Year]]</f>
        <v>Northern Ontario Wires Inc. 2015</v>
      </c>
      <c r="B2742" t="s">
        <v>499</v>
      </c>
      <c r="C2742">
        <v>2015</v>
      </c>
      <c r="D2742" t="s">
        <v>8</v>
      </c>
      <c r="E2742" t="s">
        <v>26</v>
      </c>
      <c r="F2742">
        <v>552009</v>
      </c>
      <c r="G2742">
        <v>19810828</v>
      </c>
      <c r="H2742">
        <v>0</v>
      </c>
    </row>
    <row r="2743" spans="1:8">
      <c r="A2743" t="str">
        <f>row__2[[#This Row],[Company_Name]]&amp;" "&amp;row__2[[#This Row],[Year]]</f>
        <v>Northern Ontario Wires Inc. 2015</v>
      </c>
      <c r="B2743" t="s">
        <v>499</v>
      </c>
      <c r="C2743">
        <v>2015</v>
      </c>
      <c r="D2743" t="s">
        <v>8</v>
      </c>
      <c r="E2743" t="s">
        <v>28</v>
      </c>
      <c r="F2743">
        <v>306169</v>
      </c>
      <c r="G2743">
        <v>59448871</v>
      </c>
      <c r="H2743">
        <v>175839</v>
      </c>
    </row>
    <row r="2744" spans="1:8">
      <c r="A2744" t="str">
        <f>row__2[[#This Row],[Company_Name]]&amp;" "&amp;row__2[[#This Row],[Year]]</f>
        <v>Northern Ontario Wires Inc. 2015</v>
      </c>
      <c r="B2744" t="s">
        <v>499</v>
      </c>
      <c r="C2744">
        <v>2015</v>
      </c>
      <c r="D2744" t="s">
        <v>8</v>
      </c>
      <c r="E2744" t="s">
        <v>30</v>
      </c>
      <c r="F2744">
        <v>0</v>
      </c>
      <c r="G2744">
        <v>0</v>
      </c>
      <c r="H2744">
        <v>0</v>
      </c>
    </row>
    <row r="2745" spans="1:8">
      <c r="A2745" t="str">
        <f>row__2[[#This Row],[Company_Name]]&amp;" "&amp;row__2[[#This Row],[Year]]</f>
        <v>Northern Ontario Wires Inc. 2015</v>
      </c>
      <c r="B2745" t="s">
        <v>499</v>
      </c>
      <c r="C2745">
        <v>2015</v>
      </c>
      <c r="D2745" t="s">
        <v>8</v>
      </c>
      <c r="E2745" t="s">
        <v>32</v>
      </c>
      <c r="F2745">
        <v>1966696</v>
      </c>
      <c r="G2745">
        <v>41684696</v>
      </c>
      <c r="H2745">
        <v>0</v>
      </c>
    </row>
    <row r="2746" spans="1:8">
      <c r="A2746" t="str">
        <f>row__2[[#This Row],[Company_Name]]&amp;" "&amp;row__2[[#This Row],[Year]]</f>
        <v>Northern Ontario Wires Inc. 2015</v>
      </c>
      <c r="B2746" t="s">
        <v>499</v>
      </c>
      <c r="C2746">
        <v>2015</v>
      </c>
      <c r="D2746" t="s">
        <v>8</v>
      </c>
      <c r="E2746" t="s">
        <v>34</v>
      </c>
      <c r="F2746">
        <v>0</v>
      </c>
      <c r="G2746">
        <v>0</v>
      </c>
      <c r="H2746">
        <v>0</v>
      </c>
    </row>
    <row r="2747" spans="1:8">
      <c r="A2747" t="str">
        <f>row__2[[#This Row],[Company_Name]]&amp;" "&amp;row__2[[#This Row],[Year]]</f>
        <v>Northern Ontario Wires Inc. 2016</v>
      </c>
      <c r="B2747" t="s">
        <v>499</v>
      </c>
      <c r="C2747">
        <v>2016</v>
      </c>
      <c r="D2747" t="s">
        <v>17</v>
      </c>
      <c r="E2747" t="s">
        <v>18</v>
      </c>
      <c r="F2747">
        <v>0</v>
      </c>
      <c r="G2747">
        <v>0</v>
      </c>
      <c r="H2747">
        <v>0</v>
      </c>
    </row>
    <row r="2748" spans="1:8">
      <c r="A2748" t="str">
        <f>row__2[[#This Row],[Company_Name]]&amp;" "&amp;row__2[[#This Row],[Year]]</f>
        <v>Northern Ontario Wires Inc. 2016</v>
      </c>
      <c r="B2748" t="s">
        <v>499</v>
      </c>
      <c r="C2748">
        <v>2016</v>
      </c>
      <c r="D2748" t="s">
        <v>17</v>
      </c>
      <c r="E2748" t="s">
        <v>20</v>
      </c>
      <c r="F2748">
        <v>0</v>
      </c>
      <c r="G2748">
        <v>0</v>
      </c>
      <c r="H2748">
        <v>0</v>
      </c>
    </row>
    <row r="2749" spans="1:8">
      <c r="A2749" t="str">
        <f>row__2[[#This Row],[Company_Name]]&amp;" "&amp;row__2[[#This Row],[Year]]</f>
        <v>Northern Ontario Wires Inc. 2016</v>
      </c>
      <c r="B2749" t="s">
        <v>499</v>
      </c>
      <c r="C2749">
        <v>2016</v>
      </c>
      <c r="D2749" t="s">
        <v>17</v>
      </c>
      <c r="E2749" t="s">
        <v>22</v>
      </c>
      <c r="F2749">
        <v>141487</v>
      </c>
      <c r="G2749">
        <v>607008</v>
      </c>
      <c r="H2749">
        <v>1503.4</v>
      </c>
    </row>
    <row r="2750" spans="1:8">
      <c r="A2750" t="str">
        <f>row__2[[#This Row],[Company_Name]]&amp;" "&amp;row__2[[#This Row],[Year]]</f>
        <v>Northern Ontario Wires Inc. 2016</v>
      </c>
      <c r="B2750" t="s">
        <v>499</v>
      </c>
      <c r="C2750">
        <v>2016</v>
      </c>
      <c r="D2750" t="s">
        <v>17</v>
      </c>
      <c r="E2750" t="s">
        <v>24</v>
      </c>
      <c r="F2750">
        <v>6653</v>
      </c>
      <c r="G2750">
        <v>164178</v>
      </c>
      <c r="H2750">
        <v>0</v>
      </c>
    </row>
    <row r="2751" spans="1:8">
      <c r="A2751" t="str">
        <f>row__2[[#This Row],[Company_Name]]&amp;" "&amp;row__2[[#This Row],[Year]]</f>
        <v>Northern Ontario Wires Inc. 2016</v>
      </c>
      <c r="B2751" t="s">
        <v>499</v>
      </c>
      <c r="C2751">
        <v>2016</v>
      </c>
      <c r="D2751" t="s">
        <v>8</v>
      </c>
      <c r="E2751" t="s">
        <v>26</v>
      </c>
      <c r="F2751">
        <v>538234</v>
      </c>
      <c r="G2751">
        <v>18349612</v>
      </c>
      <c r="H2751">
        <v>0</v>
      </c>
    </row>
    <row r="2752" spans="1:8">
      <c r="A2752" t="str">
        <f>row__2[[#This Row],[Company_Name]]&amp;" "&amp;row__2[[#This Row],[Year]]</f>
        <v>Northern Ontario Wires Inc. 2016</v>
      </c>
      <c r="B2752" t="s">
        <v>499</v>
      </c>
      <c r="C2752">
        <v>2016</v>
      </c>
      <c r="D2752" t="s">
        <v>8</v>
      </c>
      <c r="E2752" t="s">
        <v>28</v>
      </c>
      <c r="F2752">
        <v>318399</v>
      </c>
      <c r="G2752">
        <v>60749110</v>
      </c>
      <c r="H2752">
        <v>171062</v>
      </c>
    </row>
    <row r="2753" spans="1:8">
      <c r="A2753" t="str">
        <f>row__2[[#This Row],[Company_Name]]&amp;" "&amp;row__2[[#This Row],[Year]]</f>
        <v>Northern Ontario Wires Inc. 2016</v>
      </c>
      <c r="B2753" t="s">
        <v>499</v>
      </c>
      <c r="C2753">
        <v>2016</v>
      </c>
      <c r="D2753" t="s">
        <v>8</v>
      </c>
      <c r="E2753" t="s">
        <v>30</v>
      </c>
      <c r="F2753">
        <v>0</v>
      </c>
      <c r="G2753">
        <v>0</v>
      </c>
      <c r="H2753">
        <v>0</v>
      </c>
    </row>
    <row r="2754" spans="1:8">
      <c r="A2754" t="str">
        <f>row__2[[#This Row],[Company_Name]]&amp;" "&amp;row__2[[#This Row],[Year]]</f>
        <v>Northern Ontario Wires Inc. 2016</v>
      </c>
      <c r="B2754" t="s">
        <v>499</v>
      </c>
      <c r="C2754">
        <v>2016</v>
      </c>
      <c r="D2754" t="s">
        <v>8</v>
      </c>
      <c r="E2754" t="s">
        <v>32</v>
      </c>
      <c r="F2754">
        <v>1978828</v>
      </c>
      <c r="G2754">
        <v>38772515</v>
      </c>
      <c r="H2754">
        <v>0</v>
      </c>
    </row>
    <row r="2755" spans="1:8">
      <c r="A2755" t="str">
        <f>row__2[[#This Row],[Company_Name]]&amp;" "&amp;row__2[[#This Row],[Year]]</f>
        <v>Northern Ontario Wires Inc. 2016</v>
      </c>
      <c r="B2755" t="s">
        <v>499</v>
      </c>
      <c r="C2755">
        <v>2016</v>
      </c>
      <c r="D2755" t="s">
        <v>8</v>
      </c>
      <c r="E2755" t="s">
        <v>34</v>
      </c>
      <c r="F2755">
        <v>0</v>
      </c>
      <c r="G2755">
        <v>0</v>
      </c>
      <c r="H2755">
        <v>0</v>
      </c>
    </row>
    <row r="2756" spans="1:8">
      <c r="A2756" t="str">
        <f>row__2[[#This Row],[Company_Name]]&amp;" "&amp;row__2[[#This Row],[Year]]</f>
        <v>Northern Ontario Wires Inc. 2017</v>
      </c>
      <c r="B2756" t="s">
        <v>499</v>
      </c>
      <c r="C2756">
        <v>2017</v>
      </c>
      <c r="D2756" t="s">
        <v>17</v>
      </c>
      <c r="E2756" t="s">
        <v>18</v>
      </c>
      <c r="F2756">
        <v>0</v>
      </c>
      <c r="G2756">
        <v>0</v>
      </c>
      <c r="H2756">
        <v>0</v>
      </c>
    </row>
    <row r="2757" spans="1:8">
      <c r="A2757" t="str">
        <f>row__2[[#This Row],[Company_Name]]&amp;" "&amp;row__2[[#This Row],[Year]]</f>
        <v>Northern Ontario Wires Inc. 2017</v>
      </c>
      <c r="B2757" t="s">
        <v>499</v>
      </c>
      <c r="C2757">
        <v>2017</v>
      </c>
      <c r="D2757" t="s">
        <v>17</v>
      </c>
      <c r="E2757" t="s">
        <v>20</v>
      </c>
      <c r="F2757">
        <v>0</v>
      </c>
      <c r="G2757">
        <v>0</v>
      </c>
      <c r="H2757">
        <v>0</v>
      </c>
    </row>
    <row r="2758" spans="1:8">
      <c r="A2758" t="str">
        <f>row__2[[#This Row],[Company_Name]]&amp;" "&amp;row__2[[#This Row],[Year]]</f>
        <v>Northern Ontario Wires Inc. 2017</v>
      </c>
      <c r="B2758" t="s">
        <v>499</v>
      </c>
      <c r="C2758">
        <v>2017</v>
      </c>
      <c r="D2758" t="s">
        <v>17</v>
      </c>
      <c r="E2758" t="s">
        <v>22</v>
      </c>
      <c r="F2758">
        <v>157422</v>
      </c>
      <c r="G2758">
        <v>513973</v>
      </c>
      <c r="H2758">
        <v>1392.21</v>
      </c>
    </row>
    <row r="2759" spans="1:8">
      <c r="A2759" t="str">
        <f>row__2[[#This Row],[Company_Name]]&amp;" "&amp;row__2[[#This Row],[Year]]</f>
        <v>Northern Ontario Wires Inc. 2017</v>
      </c>
      <c r="B2759" t="s">
        <v>499</v>
      </c>
      <c r="C2759">
        <v>2017</v>
      </c>
      <c r="D2759" t="s">
        <v>17</v>
      </c>
      <c r="E2759" t="s">
        <v>24</v>
      </c>
      <c r="F2759">
        <v>7048</v>
      </c>
      <c r="G2759">
        <v>164178</v>
      </c>
      <c r="H2759">
        <v>0</v>
      </c>
    </row>
    <row r="2760" spans="1:8">
      <c r="A2760" t="str">
        <f>row__2[[#This Row],[Company_Name]]&amp;" "&amp;row__2[[#This Row],[Year]]</f>
        <v>Northern Ontario Wires Inc. 2017</v>
      </c>
      <c r="B2760" t="s">
        <v>499</v>
      </c>
      <c r="C2760">
        <v>2017</v>
      </c>
      <c r="D2760" t="s">
        <v>8</v>
      </c>
      <c r="E2760" t="s">
        <v>26</v>
      </c>
      <c r="F2760">
        <v>611561</v>
      </c>
      <c r="G2760">
        <v>17723916</v>
      </c>
      <c r="H2760">
        <v>0</v>
      </c>
    </row>
    <row r="2761" spans="1:8">
      <c r="A2761" t="str">
        <f>row__2[[#This Row],[Company_Name]]&amp;" "&amp;row__2[[#This Row],[Year]]</f>
        <v>Northern Ontario Wires Inc. 2017</v>
      </c>
      <c r="B2761" t="s">
        <v>499</v>
      </c>
      <c r="C2761">
        <v>2017</v>
      </c>
      <c r="D2761" t="s">
        <v>8</v>
      </c>
      <c r="E2761" t="s">
        <v>28</v>
      </c>
      <c r="F2761">
        <v>289377</v>
      </c>
      <c r="G2761">
        <v>60018404</v>
      </c>
      <c r="H2761">
        <v>172719</v>
      </c>
    </row>
    <row r="2762" spans="1:8">
      <c r="A2762" t="str">
        <f>row__2[[#This Row],[Company_Name]]&amp;" "&amp;row__2[[#This Row],[Year]]</f>
        <v>Northern Ontario Wires Inc. 2017</v>
      </c>
      <c r="B2762" t="s">
        <v>499</v>
      </c>
      <c r="C2762">
        <v>2017</v>
      </c>
      <c r="D2762" t="s">
        <v>8</v>
      </c>
      <c r="E2762" t="s">
        <v>30</v>
      </c>
      <c r="F2762">
        <v>0</v>
      </c>
      <c r="G2762">
        <v>0</v>
      </c>
      <c r="H2762">
        <v>0</v>
      </c>
    </row>
    <row r="2763" spans="1:8">
      <c r="A2763" t="str">
        <f>row__2[[#This Row],[Company_Name]]&amp;" "&amp;row__2[[#This Row],[Year]]</f>
        <v>Northern Ontario Wires Inc. 2017</v>
      </c>
      <c r="B2763" t="s">
        <v>499</v>
      </c>
      <c r="C2763">
        <v>2017</v>
      </c>
      <c r="D2763" t="s">
        <v>8</v>
      </c>
      <c r="E2763" t="s">
        <v>32</v>
      </c>
      <c r="F2763">
        <v>2146785</v>
      </c>
      <c r="G2763">
        <v>37520309</v>
      </c>
      <c r="H2763">
        <v>0</v>
      </c>
    </row>
    <row r="2764" spans="1:8">
      <c r="A2764" t="str">
        <f>row__2[[#This Row],[Company_Name]]&amp;" "&amp;row__2[[#This Row],[Year]]</f>
        <v>Northern Ontario Wires Inc. 2017</v>
      </c>
      <c r="B2764" t="s">
        <v>499</v>
      </c>
      <c r="C2764">
        <v>2017</v>
      </c>
      <c r="D2764" t="s">
        <v>8</v>
      </c>
      <c r="E2764" t="s">
        <v>34</v>
      </c>
      <c r="F2764">
        <v>0</v>
      </c>
      <c r="G2764">
        <v>0</v>
      </c>
      <c r="H2764">
        <v>0</v>
      </c>
    </row>
    <row r="2765" spans="1:8">
      <c r="A2765" t="str">
        <f>row__2[[#This Row],[Company_Name]]&amp;" "&amp;row__2[[#This Row],[Year]]</f>
        <v>Northern Ontario Wires Inc. 2018</v>
      </c>
      <c r="B2765" t="s">
        <v>499</v>
      </c>
      <c r="C2765">
        <v>2018</v>
      </c>
      <c r="D2765" t="s">
        <v>17</v>
      </c>
      <c r="E2765" t="s">
        <v>18</v>
      </c>
      <c r="F2765">
        <v>0</v>
      </c>
      <c r="G2765">
        <v>0</v>
      </c>
      <c r="H2765">
        <v>0</v>
      </c>
    </row>
    <row r="2766" spans="1:8">
      <c r="A2766" t="str">
        <f>row__2[[#This Row],[Company_Name]]&amp;" "&amp;row__2[[#This Row],[Year]]</f>
        <v>Northern Ontario Wires Inc. 2018</v>
      </c>
      <c r="B2766" t="s">
        <v>499</v>
      </c>
      <c r="C2766">
        <v>2018</v>
      </c>
      <c r="D2766" t="s">
        <v>17</v>
      </c>
      <c r="E2766" t="s">
        <v>20</v>
      </c>
      <c r="F2766">
        <v>0</v>
      </c>
      <c r="G2766">
        <v>0</v>
      </c>
      <c r="H2766">
        <v>0</v>
      </c>
    </row>
    <row r="2767" spans="1:8">
      <c r="A2767" t="str">
        <f>row__2[[#This Row],[Company_Name]]&amp;" "&amp;row__2[[#This Row],[Year]]</f>
        <v>Northern Ontario Wires Inc. 2018</v>
      </c>
      <c r="B2767" t="s">
        <v>499</v>
      </c>
      <c r="C2767">
        <v>2018</v>
      </c>
      <c r="D2767" t="s">
        <v>17</v>
      </c>
      <c r="E2767" t="s">
        <v>22</v>
      </c>
      <c r="F2767">
        <v>167461</v>
      </c>
      <c r="G2767">
        <v>517432</v>
      </c>
      <c r="H2767">
        <v>1421</v>
      </c>
    </row>
    <row r="2768" spans="1:8">
      <c r="A2768" t="str">
        <f>row__2[[#This Row],[Company_Name]]&amp;" "&amp;row__2[[#This Row],[Year]]</f>
        <v>Northern Ontario Wires Inc. 2018</v>
      </c>
      <c r="B2768" t="s">
        <v>499</v>
      </c>
      <c r="C2768">
        <v>2018</v>
      </c>
      <c r="D2768" t="s">
        <v>17</v>
      </c>
      <c r="E2768" t="s">
        <v>24</v>
      </c>
      <c r="F2768">
        <v>7388</v>
      </c>
      <c r="G2768">
        <v>164178</v>
      </c>
      <c r="H2768">
        <v>0</v>
      </c>
    </row>
    <row r="2769" spans="1:8">
      <c r="A2769" t="str">
        <f>row__2[[#This Row],[Company_Name]]&amp;" "&amp;row__2[[#This Row],[Year]]</f>
        <v>Northern Ontario Wires Inc. 2018</v>
      </c>
      <c r="B2769" t="s">
        <v>499</v>
      </c>
      <c r="C2769">
        <v>2018</v>
      </c>
      <c r="D2769" t="s">
        <v>8</v>
      </c>
      <c r="E2769" t="s">
        <v>26</v>
      </c>
      <c r="F2769">
        <v>599974</v>
      </c>
      <c r="G2769">
        <v>17940823</v>
      </c>
      <c r="H2769">
        <v>0</v>
      </c>
    </row>
    <row r="2770" spans="1:8">
      <c r="A2770" t="str">
        <f>row__2[[#This Row],[Company_Name]]&amp;" "&amp;row__2[[#This Row],[Year]]</f>
        <v>Northern Ontario Wires Inc. 2018</v>
      </c>
      <c r="B2770" t="s">
        <v>499</v>
      </c>
      <c r="C2770">
        <v>2018</v>
      </c>
      <c r="D2770" t="s">
        <v>8</v>
      </c>
      <c r="E2770" t="s">
        <v>28</v>
      </c>
      <c r="F2770">
        <v>309412</v>
      </c>
      <c r="G2770">
        <v>59526842</v>
      </c>
      <c r="H2770">
        <v>184741</v>
      </c>
    </row>
    <row r="2771" spans="1:8">
      <c r="A2771" t="str">
        <f>row__2[[#This Row],[Company_Name]]&amp;" "&amp;row__2[[#This Row],[Year]]</f>
        <v>Northern Ontario Wires Inc. 2018</v>
      </c>
      <c r="B2771" t="s">
        <v>499</v>
      </c>
      <c r="C2771">
        <v>2018</v>
      </c>
      <c r="D2771" t="s">
        <v>8</v>
      </c>
      <c r="E2771" t="s">
        <v>30</v>
      </c>
      <c r="F2771">
        <v>0</v>
      </c>
      <c r="G2771">
        <v>0</v>
      </c>
      <c r="H2771">
        <v>0</v>
      </c>
    </row>
    <row r="2772" spans="1:8">
      <c r="A2772" t="str">
        <f>row__2[[#This Row],[Company_Name]]&amp;" "&amp;row__2[[#This Row],[Year]]</f>
        <v>Northern Ontario Wires Inc. 2018</v>
      </c>
      <c r="B2772" t="s">
        <v>499</v>
      </c>
      <c r="C2772">
        <v>2018</v>
      </c>
      <c r="D2772" t="s">
        <v>8</v>
      </c>
      <c r="E2772" t="s">
        <v>32</v>
      </c>
      <c r="F2772">
        <v>2281158</v>
      </c>
      <c r="G2772">
        <v>38878731</v>
      </c>
      <c r="H2772">
        <v>0</v>
      </c>
    </row>
    <row r="2773" spans="1:8">
      <c r="A2773" t="str">
        <f>row__2[[#This Row],[Company_Name]]&amp;" "&amp;row__2[[#This Row],[Year]]</f>
        <v>Northern Ontario Wires Inc. 2018</v>
      </c>
      <c r="B2773" t="s">
        <v>499</v>
      </c>
      <c r="C2773">
        <v>2018</v>
      </c>
      <c r="D2773" t="s">
        <v>8</v>
      </c>
      <c r="E2773" t="s">
        <v>34</v>
      </c>
      <c r="F2773">
        <v>0</v>
      </c>
      <c r="G2773">
        <v>0</v>
      </c>
      <c r="H2773">
        <v>0</v>
      </c>
    </row>
    <row r="2774" spans="1:8">
      <c r="A2774" t="str">
        <f>row__2[[#This Row],[Company_Name]]&amp;" "&amp;row__2[[#This Row],[Year]]</f>
        <v>Northern Ontario Wires Inc. 2019</v>
      </c>
      <c r="B2774" t="s">
        <v>499</v>
      </c>
      <c r="C2774">
        <v>2019</v>
      </c>
      <c r="D2774" t="s">
        <v>17</v>
      </c>
      <c r="E2774" t="s">
        <v>18</v>
      </c>
      <c r="F2774">
        <v>0</v>
      </c>
      <c r="G2774">
        <v>0</v>
      </c>
      <c r="H2774">
        <v>0</v>
      </c>
    </row>
    <row r="2775" spans="1:8">
      <c r="A2775" t="str">
        <f>row__2[[#This Row],[Company_Name]]&amp;" "&amp;row__2[[#This Row],[Year]]</f>
        <v>Northern Ontario Wires Inc. 2019</v>
      </c>
      <c r="B2775" t="s">
        <v>499</v>
      </c>
      <c r="C2775">
        <v>2019</v>
      </c>
      <c r="D2775" t="s">
        <v>17</v>
      </c>
      <c r="E2775" t="s">
        <v>20</v>
      </c>
      <c r="F2775">
        <v>0</v>
      </c>
      <c r="G2775">
        <v>0</v>
      </c>
      <c r="H2775">
        <v>0</v>
      </c>
    </row>
    <row r="2776" spans="1:8">
      <c r="A2776" t="str">
        <f>row__2[[#This Row],[Company_Name]]&amp;" "&amp;row__2[[#This Row],[Year]]</f>
        <v>Northern Ontario Wires Inc. 2019</v>
      </c>
      <c r="B2776" t="s">
        <v>499</v>
      </c>
      <c r="C2776">
        <v>2019</v>
      </c>
      <c r="D2776" t="s">
        <v>17</v>
      </c>
      <c r="E2776" t="s">
        <v>22</v>
      </c>
      <c r="F2776">
        <v>174131</v>
      </c>
      <c r="G2776">
        <v>524449</v>
      </c>
      <c r="H2776">
        <v>1463</v>
      </c>
    </row>
    <row r="2777" spans="1:8">
      <c r="A2777" t="str">
        <f>row__2[[#This Row],[Company_Name]]&amp;" "&amp;row__2[[#This Row],[Year]]</f>
        <v>Northern Ontario Wires Inc. 2019</v>
      </c>
      <c r="B2777" t="s">
        <v>499</v>
      </c>
      <c r="C2777">
        <v>2019</v>
      </c>
      <c r="D2777" t="s">
        <v>17</v>
      </c>
      <c r="E2777" t="s">
        <v>24</v>
      </c>
      <c r="F2777">
        <v>7515</v>
      </c>
      <c r="G2777">
        <v>164178</v>
      </c>
      <c r="H2777">
        <v>0</v>
      </c>
    </row>
    <row r="2778" spans="1:8">
      <c r="A2778" t="str">
        <f>row__2[[#This Row],[Company_Name]]&amp;" "&amp;row__2[[#This Row],[Year]]</f>
        <v>Northern Ontario Wires Inc. 2019</v>
      </c>
      <c r="B2778" t="s">
        <v>499</v>
      </c>
      <c r="C2778">
        <v>2019</v>
      </c>
      <c r="D2778" t="s">
        <v>8</v>
      </c>
      <c r="E2778" t="s">
        <v>26</v>
      </c>
      <c r="F2778">
        <v>607194</v>
      </c>
      <c r="G2778">
        <v>17709286</v>
      </c>
      <c r="H2778">
        <v>0</v>
      </c>
    </row>
    <row r="2779" spans="1:8">
      <c r="A2779" t="str">
        <f>row__2[[#This Row],[Company_Name]]&amp;" "&amp;row__2[[#This Row],[Year]]</f>
        <v>Northern Ontario Wires Inc. 2019</v>
      </c>
      <c r="B2779" t="s">
        <v>499</v>
      </c>
      <c r="C2779">
        <v>2019</v>
      </c>
      <c r="D2779" t="s">
        <v>8</v>
      </c>
      <c r="E2779" t="s">
        <v>28</v>
      </c>
      <c r="F2779">
        <v>304270</v>
      </c>
      <c r="G2779">
        <v>60254777</v>
      </c>
      <c r="H2779">
        <v>171055</v>
      </c>
    </row>
    <row r="2780" spans="1:8">
      <c r="A2780" t="str">
        <f>row__2[[#This Row],[Company_Name]]&amp;" "&amp;row__2[[#This Row],[Year]]</f>
        <v>Northern Ontario Wires Inc. 2019</v>
      </c>
      <c r="B2780" t="s">
        <v>499</v>
      </c>
      <c r="C2780">
        <v>2019</v>
      </c>
      <c r="D2780" t="s">
        <v>8</v>
      </c>
      <c r="E2780" t="s">
        <v>30</v>
      </c>
      <c r="F2780">
        <v>0</v>
      </c>
      <c r="G2780">
        <v>0</v>
      </c>
      <c r="H2780">
        <v>0</v>
      </c>
    </row>
    <row r="2781" spans="1:8">
      <c r="A2781" t="str">
        <f>row__2[[#This Row],[Company_Name]]&amp;" "&amp;row__2[[#This Row],[Year]]</f>
        <v>Northern Ontario Wires Inc. 2019</v>
      </c>
      <c r="B2781" t="s">
        <v>499</v>
      </c>
      <c r="C2781">
        <v>2019</v>
      </c>
      <c r="D2781" t="s">
        <v>8</v>
      </c>
      <c r="E2781" t="s">
        <v>32</v>
      </c>
      <c r="F2781">
        <v>2332140</v>
      </c>
      <c r="G2781">
        <v>38802690</v>
      </c>
      <c r="H2781">
        <v>0</v>
      </c>
    </row>
    <row r="2782" spans="1:8">
      <c r="A2782" t="str">
        <f>row__2[[#This Row],[Company_Name]]&amp;" "&amp;row__2[[#This Row],[Year]]</f>
        <v>Northern Ontario Wires Inc. 2019</v>
      </c>
      <c r="B2782" t="s">
        <v>499</v>
      </c>
      <c r="C2782">
        <v>2019</v>
      </c>
      <c r="D2782" t="s">
        <v>8</v>
      </c>
      <c r="E2782" t="s">
        <v>34</v>
      </c>
      <c r="F2782">
        <v>0</v>
      </c>
      <c r="G2782">
        <v>0</v>
      </c>
      <c r="H2782">
        <v>0</v>
      </c>
    </row>
    <row r="2783" spans="1:8">
      <c r="A2783" t="str">
        <f>row__2[[#This Row],[Company_Name]]&amp;" "&amp;row__2[[#This Row],[Year]]</f>
        <v>Northern Ontario Wires Inc. 2020</v>
      </c>
      <c r="B2783" t="s">
        <v>499</v>
      </c>
      <c r="C2783">
        <v>2020</v>
      </c>
      <c r="D2783" t="s">
        <v>17</v>
      </c>
      <c r="E2783" t="s">
        <v>18</v>
      </c>
      <c r="F2783">
        <v>0</v>
      </c>
      <c r="G2783">
        <v>0</v>
      </c>
      <c r="H2783">
        <v>0</v>
      </c>
    </row>
    <row r="2784" spans="1:8">
      <c r="A2784" t="str">
        <f>row__2[[#This Row],[Company_Name]]&amp;" "&amp;row__2[[#This Row],[Year]]</f>
        <v>Northern Ontario Wires Inc. 2020</v>
      </c>
      <c r="B2784" t="s">
        <v>499</v>
      </c>
      <c r="C2784">
        <v>2020</v>
      </c>
      <c r="D2784" t="s">
        <v>17</v>
      </c>
      <c r="E2784" t="s">
        <v>20</v>
      </c>
      <c r="F2784">
        <v>0</v>
      </c>
      <c r="G2784">
        <v>0</v>
      </c>
      <c r="H2784">
        <v>0</v>
      </c>
    </row>
    <row r="2785" spans="1:8">
      <c r="A2785" t="str">
        <f>row__2[[#This Row],[Company_Name]]&amp;" "&amp;row__2[[#This Row],[Year]]</f>
        <v>Northern Ontario Wires Inc. 2020</v>
      </c>
      <c r="B2785" t="s">
        <v>499</v>
      </c>
      <c r="C2785">
        <v>2020</v>
      </c>
      <c r="D2785" t="s">
        <v>17</v>
      </c>
      <c r="E2785" t="s">
        <v>22</v>
      </c>
      <c r="F2785">
        <v>15550.18</v>
      </c>
      <c r="G2785">
        <v>526417</v>
      </c>
      <c r="H2785">
        <v>1500</v>
      </c>
    </row>
    <row r="2786" spans="1:8">
      <c r="A2786" t="str">
        <f>row__2[[#This Row],[Company_Name]]&amp;" "&amp;row__2[[#This Row],[Year]]</f>
        <v>Northern Ontario Wires Inc. 2020</v>
      </c>
      <c r="B2786" t="s">
        <v>499</v>
      </c>
      <c r="C2786">
        <v>2020</v>
      </c>
      <c r="D2786" t="s">
        <v>17</v>
      </c>
      <c r="E2786" t="s">
        <v>24</v>
      </c>
      <c r="F2786">
        <v>7644.29</v>
      </c>
      <c r="G2786">
        <v>164178</v>
      </c>
      <c r="H2786">
        <v>0</v>
      </c>
    </row>
    <row r="2787" spans="1:8">
      <c r="A2787" t="str">
        <f>row__2[[#This Row],[Company_Name]]&amp;" "&amp;row__2[[#This Row],[Year]]</f>
        <v>Northern Ontario Wires Inc. 2020</v>
      </c>
      <c r="B2787" t="s">
        <v>499</v>
      </c>
      <c r="C2787">
        <v>2020</v>
      </c>
      <c r="D2787" t="s">
        <v>8</v>
      </c>
      <c r="E2787" t="s">
        <v>26</v>
      </c>
      <c r="F2787">
        <v>590426.62</v>
      </c>
      <c r="G2787">
        <v>16586733</v>
      </c>
      <c r="H2787">
        <v>0</v>
      </c>
    </row>
    <row r="2788" spans="1:8">
      <c r="A2788" t="str">
        <f>row__2[[#This Row],[Company_Name]]&amp;" "&amp;row__2[[#This Row],[Year]]</f>
        <v>Northern Ontario Wires Inc. 2020</v>
      </c>
      <c r="B2788" t="s">
        <v>499</v>
      </c>
      <c r="C2788">
        <v>2020</v>
      </c>
      <c r="D2788" t="s">
        <v>8</v>
      </c>
      <c r="E2788" t="s">
        <v>28</v>
      </c>
      <c r="F2788">
        <v>306596.09999999998</v>
      </c>
      <c r="G2788">
        <v>57599230</v>
      </c>
      <c r="H2788">
        <v>161087</v>
      </c>
    </row>
    <row r="2789" spans="1:8">
      <c r="A2789" t="str">
        <f>row__2[[#This Row],[Company_Name]]&amp;" "&amp;row__2[[#This Row],[Year]]</f>
        <v>Northern Ontario Wires Inc. 2020</v>
      </c>
      <c r="B2789" t="s">
        <v>499</v>
      </c>
      <c r="C2789">
        <v>2020</v>
      </c>
      <c r="D2789" t="s">
        <v>8</v>
      </c>
      <c r="E2789" t="s">
        <v>30</v>
      </c>
      <c r="F2789">
        <v>0</v>
      </c>
      <c r="G2789">
        <v>0</v>
      </c>
      <c r="H2789">
        <v>0</v>
      </c>
    </row>
    <row r="2790" spans="1:8">
      <c r="A2790" t="str">
        <f>row__2[[#This Row],[Company_Name]]&amp;" "&amp;row__2[[#This Row],[Year]]</f>
        <v>Northern Ontario Wires Inc. 2020</v>
      </c>
      <c r="B2790" t="s">
        <v>499</v>
      </c>
      <c r="C2790">
        <v>2020</v>
      </c>
      <c r="D2790" t="s">
        <v>8</v>
      </c>
      <c r="E2790" t="s">
        <v>32</v>
      </c>
      <c r="F2790">
        <v>2358841.91</v>
      </c>
      <c r="G2790">
        <v>40126981</v>
      </c>
      <c r="H2790">
        <v>0</v>
      </c>
    </row>
    <row r="2791" spans="1:8">
      <c r="A2791" t="str">
        <f>row__2[[#This Row],[Company_Name]]&amp;" "&amp;row__2[[#This Row],[Year]]</f>
        <v>Northern Ontario Wires Inc. 2020</v>
      </c>
      <c r="B2791" t="s">
        <v>499</v>
      </c>
      <c r="C2791">
        <v>2020</v>
      </c>
      <c r="D2791" t="s">
        <v>8</v>
      </c>
      <c r="E2791" t="s">
        <v>34</v>
      </c>
      <c r="F2791">
        <v>0</v>
      </c>
      <c r="G2791">
        <v>0</v>
      </c>
      <c r="H2791">
        <v>0</v>
      </c>
    </row>
    <row r="2792" spans="1:8">
      <c r="A2792" t="str">
        <f>row__2[[#This Row],[Company_Name]]&amp;" "&amp;row__2[[#This Row],[Year]]</f>
        <v>Northern Ontario Wires Inc. 2021</v>
      </c>
      <c r="B2792" t="s">
        <v>499</v>
      </c>
      <c r="C2792">
        <v>2021</v>
      </c>
      <c r="D2792" t="s">
        <v>17</v>
      </c>
      <c r="E2792" t="s">
        <v>18</v>
      </c>
      <c r="F2792">
        <v>0</v>
      </c>
      <c r="G2792">
        <v>0</v>
      </c>
      <c r="H2792">
        <v>0</v>
      </c>
    </row>
    <row r="2793" spans="1:8">
      <c r="A2793" t="str">
        <f>row__2[[#This Row],[Company_Name]]&amp;" "&amp;row__2[[#This Row],[Year]]</f>
        <v>Northern Ontario Wires Inc. 2021</v>
      </c>
      <c r="B2793" t="s">
        <v>499</v>
      </c>
      <c r="C2793">
        <v>2021</v>
      </c>
      <c r="D2793" t="s">
        <v>17</v>
      </c>
      <c r="E2793" t="s">
        <v>20</v>
      </c>
      <c r="F2793">
        <v>0</v>
      </c>
      <c r="G2793">
        <v>0</v>
      </c>
      <c r="H2793">
        <v>0</v>
      </c>
    </row>
    <row r="2794" spans="1:8">
      <c r="A2794" t="str">
        <f>row__2[[#This Row],[Company_Name]]&amp;" "&amp;row__2[[#This Row],[Year]]</f>
        <v>Northern Ontario Wires Inc. 2021</v>
      </c>
      <c r="B2794" t="s">
        <v>499</v>
      </c>
      <c r="C2794">
        <v>2021</v>
      </c>
      <c r="D2794" t="s">
        <v>17</v>
      </c>
      <c r="E2794" t="s">
        <v>22</v>
      </c>
      <c r="F2794">
        <v>14997.41</v>
      </c>
      <c r="G2794">
        <v>531088</v>
      </c>
      <c r="H2794">
        <v>1532</v>
      </c>
    </row>
    <row r="2795" spans="1:8">
      <c r="A2795" t="str">
        <f>row__2[[#This Row],[Company_Name]]&amp;" "&amp;row__2[[#This Row],[Year]]</f>
        <v>Northern Ontario Wires Inc. 2021</v>
      </c>
      <c r="B2795" t="s">
        <v>499</v>
      </c>
      <c r="C2795">
        <v>2021</v>
      </c>
      <c r="D2795" t="s">
        <v>17</v>
      </c>
      <c r="E2795" t="s">
        <v>24</v>
      </c>
      <c r="F2795">
        <v>7833.23</v>
      </c>
      <c r="G2795">
        <v>164159</v>
      </c>
      <c r="H2795">
        <v>0</v>
      </c>
    </row>
    <row r="2796" spans="1:8">
      <c r="A2796" t="str">
        <f>row__2[[#This Row],[Company_Name]]&amp;" "&amp;row__2[[#This Row],[Year]]</f>
        <v>Northern Ontario Wires Inc. 2021</v>
      </c>
      <c r="B2796" t="s">
        <v>499</v>
      </c>
      <c r="C2796">
        <v>2021</v>
      </c>
      <c r="D2796" t="s">
        <v>8</v>
      </c>
      <c r="E2796" t="s">
        <v>26</v>
      </c>
      <c r="F2796">
        <v>609954.36</v>
      </c>
      <c r="G2796">
        <v>17080206</v>
      </c>
      <c r="H2796">
        <v>0</v>
      </c>
    </row>
    <row r="2797" spans="1:8">
      <c r="A2797" t="str">
        <f>row__2[[#This Row],[Company_Name]]&amp;" "&amp;row__2[[#This Row],[Year]]</f>
        <v>Northern Ontario Wires Inc. 2021</v>
      </c>
      <c r="B2797" t="s">
        <v>499</v>
      </c>
      <c r="C2797">
        <v>2021</v>
      </c>
      <c r="D2797" t="s">
        <v>8</v>
      </c>
      <c r="E2797" t="s">
        <v>28</v>
      </c>
      <c r="F2797">
        <v>307936.71000000002</v>
      </c>
      <c r="G2797">
        <v>57309861</v>
      </c>
      <c r="H2797">
        <v>156227</v>
      </c>
    </row>
    <row r="2798" spans="1:8">
      <c r="A2798" t="str">
        <f>row__2[[#This Row],[Company_Name]]&amp;" "&amp;row__2[[#This Row],[Year]]</f>
        <v>Northern Ontario Wires Inc. 2021</v>
      </c>
      <c r="B2798" t="s">
        <v>499</v>
      </c>
      <c r="C2798">
        <v>2021</v>
      </c>
      <c r="D2798" t="s">
        <v>8</v>
      </c>
      <c r="E2798" t="s">
        <v>30</v>
      </c>
      <c r="F2798">
        <v>0</v>
      </c>
      <c r="G2798">
        <v>0</v>
      </c>
      <c r="H2798">
        <v>0</v>
      </c>
    </row>
    <row r="2799" spans="1:8">
      <c r="A2799" t="str">
        <f>row__2[[#This Row],[Company_Name]]&amp;" "&amp;row__2[[#This Row],[Year]]</f>
        <v>Northern Ontario Wires Inc. 2021</v>
      </c>
      <c r="B2799" t="s">
        <v>499</v>
      </c>
      <c r="C2799">
        <v>2021</v>
      </c>
      <c r="D2799" t="s">
        <v>8</v>
      </c>
      <c r="E2799" t="s">
        <v>32</v>
      </c>
      <c r="F2799">
        <v>2407740.56</v>
      </c>
      <c r="G2799">
        <v>39104541</v>
      </c>
      <c r="H2799">
        <v>0</v>
      </c>
    </row>
    <row r="2800" spans="1:8">
      <c r="A2800" t="str">
        <f>row__2[[#This Row],[Company_Name]]&amp;" "&amp;row__2[[#This Row],[Year]]</f>
        <v>Northern Ontario Wires Inc. 2021</v>
      </c>
      <c r="B2800" t="s">
        <v>499</v>
      </c>
      <c r="C2800">
        <v>2021</v>
      </c>
      <c r="D2800" t="s">
        <v>8</v>
      </c>
      <c r="E2800" t="s">
        <v>34</v>
      </c>
      <c r="F2800">
        <v>0</v>
      </c>
      <c r="G2800">
        <v>0</v>
      </c>
      <c r="H2800">
        <v>0</v>
      </c>
    </row>
    <row r="2801" spans="1:8">
      <c r="A2801" t="str">
        <f>row__2[[#This Row],[Company_Name]]&amp;" "&amp;row__2[[#This Row],[Year]]</f>
        <v>Northern Ontario Wires Inc. 2022</v>
      </c>
      <c r="B2801" t="s">
        <v>499</v>
      </c>
      <c r="C2801">
        <v>2022</v>
      </c>
      <c r="D2801" t="s">
        <v>17</v>
      </c>
      <c r="E2801" t="s">
        <v>18</v>
      </c>
      <c r="F2801">
        <v>0</v>
      </c>
      <c r="G2801">
        <v>0</v>
      </c>
      <c r="H2801">
        <v>0</v>
      </c>
    </row>
    <row r="2802" spans="1:8">
      <c r="A2802" t="str">
        <f>row__2[[#This Row],[Company_Name]]&amp;" "&amp;row__2[[#This Row],[Year]]</f>
        <v>Northern Ontario Wires Inc. 2022</v>
      </c>
      <c r="B2802" t="s">
        <v>499</v>
      </c>
      <c r="C2802">
        <v>2022</v>
      </c>
      <c r="D2802" t="s">
        <v>17</v>
      </c>
      <c r="E2802" t="s">
        <v>20</v>
      </c>
      <c r="F2802">
        <v>0</v>
      </c>
      <c r="G2802">
        <v>0</v>
      </c>
      <c r="H2802">
        <v>0</v>
      </c>
    </row>
    <row r="2803" spans="1:8">
      <c r="A2803" t="str">
        <f>row__2[[#This Row],[Company_Name]]&amp;" "&amp;row__2[[#This Row],[Year]]</f>
        <v>Northern Ontario Wires Inc. 2022</v>
      </c>
      <c r="B2803" t="s">
        <v>499</v>
      </c>
      <c r="C2803">
        <v>2022</v>
      </c>
      <c r="D2803" t="s">
        <v>17</v>
      </c>
      <c r="E2803" t="s">
        <v>22</v>
      </c>
      <c r="F2803">
        <v>15380.27</v>
      </c>
      <c r="G2803">
        <v>492972</v>
      </c>
      <c r="H2803">
        <v>1517</v>
      </c>
    </row>
    <row r="2804" spans="1:8">
      <c r="A2804" t="str">
        <f>row__2[[#This Row],[Company_Name]]&amp;" "&amp;row__2[[#This Row],[Year]]</f>
        <v>Northern Ontario Wires Inc. 2022</v>
      </c>
      <c r="B2804" t="s">
        <v>499</v>
      </c>
      <c r="C2804">
        <v>2022</v>
      </c>
      <c r="D2804" t="s">
        <v>17</v>
      </c>
      <c r="E2804" t="s">
        <v>24</v>
      </c>
      <c r="F2804">
        <v>7792.14</v>
      </c>
      <c r="G2804">
        <v>163953</v>
      </c>
      <c r="H2804">
        <v>0</v>
      </c>
    </row>
    <row r="2805" spans="1:8">
      <c r="A2805" t="str">
        <f>row__2[[#This Row],[Company_Name]]&amp;" "&amp;row__2[[#This Row],[Year]]</f>
        <v>Northern Ontario Wires Inc. 2022</v>
      </c>
      <c r="B2805" t="s">
        <v>499</v>
      </c>
      <c r="C2805">
        <v>2022</v>
      </c>
      <c r="D2805" t="s">
        <v>8</v>
      </c>
      <c r="E2805" t="s">
        <v>26</v>
      </c>
      <c r="F2805">
        <v>640766.79</v>
      </c>
      <c r="G2805">
        <v>17769474</v>
      </c>
      <c r="H2805">
        <v>0</v>
      </c>
    </row>
    <row r="2806" spans="1:8">
      <c r="A2806" t="str">
        <f>row__2[[#This Row],[Company_Name]]&amp;" "&amp;row__2[[#This Row],[Year]]</f>
        <v>Northern Ontario Wires Inc. 2022</v>
      </c>
      <c r="B2806" t="s">
        <v>499</v>
      </c>
      <c r="C2806">
        <v>2022</v>
      </c>
      <c r="D2806" t="s">
        <v>8</v>
      </c>
      <c r="E2806" t="s">
        <v>28</v>
      </c>
      <c r="F2806">
        <v>309396.71000000002</v>
      </c>
      <c r="G2806">
        <v>56933855</v>
      </c>
      <c r="H2806">
        <v>155849</v>
      </c>
    </row>
    <row r="2807" spans="1:8">
      <c r="A2807" t="str">
        <f>row__2[[#This Row],[Company_Name]]&amp;" "&amp;row__2[[#This Row],[Year]]</f>
        <v>Northern Ontario Wires Inc. 2022</v>
      </c>
      <c r="B2807" t="s">
        <v>499</v>
      </c>
      <c r="C2807">
        <v>2022</v>
      </c>
      <c r="D2807" t="s">
        <v>8</v>
      </c>
      <c r="E2807" t="s">
        <v>30</v>
      </c>
      <c r="F2807">
        <v>0</v>
      </c>
      <c r="G2807">
        <v>0</v>
      </c>
      <c r="H2807">
        <v>0</v>
      </c>
    </row>
    <row r="2808" spans="1:8">
      <c r="A2808" t="str">
        <f>row__2[[#This Row],[Company_Name]]&amp;" "&amp;row__2[[#This Row],[Year]]</f>
        <v>Northern Ontario Wires Inc. 2022</v>
      </c>
      <c r="B2808" t="s">
        <v>499</v>
      </c>
      <c r="C2808">
        <v>2022</v>
      </c>
      <c r="D2808" t="s">
        <v>8</v>
      </c>
      <c r="E2808" t="s">
        <v>32</v>
      </c>
      <c r="F2808">
        <v>2461394.73</v>
      </c>
      <c r="G2808">
        <v>39671263</v>
      </c>
      <c r="H2808">
        <v>0</v>
      </c>
    </row>
    <row r="2809" spans="1:8">
      <c r="A2809" t="str">
        <f>row__2[[#This Row],[Company_Name]]&amp;" "&amp;row__2[[#This Row],[Year]]</f>
        <v>Northern Ontario Wires Inc. 2022</v>
      </c>
      <c r="B2809" t="s">
        <v>499</v>
      </c>
      <c r="C2809">
        <v>2022</v>
      </c>
      <c r="D2809" t="s">
        <v>8</v>
      </c>
      <c r="E2809" t="s">
        <v>34</v>
      </c>
      <c r="F2809">
        <v>0</v>
      </c>
      <c r="G2809">
        <v>0</v>
      </c>
      <c r="H2809">
        <v>0</v>
      </c>
    </row>
    <row r="2810" spans="1:8">
      <c r="A2810" t="str">
        <f>row__2[[#This Row],[Company_Name]]&amp;" "&amp;row__2[[#This Row],[Year]]</f>
        <v>Oakville Hydro Electricity Distribution Inc. 2015</v>
      </c>
      <c r="B2810" t="s">
        <v>500</v>
      </c>
      <c r="C2810">
        <v>2015</v>
      </c>
      <c r="D2810" t="s">
        <v>17</v>
      </c>
      <c r="E2810" t="s">
        <v>18</v>
      </c>
      <c r="F2810">
        <v>326336.25</v>
      </c>
      <c r="G2810">
        <v>42839555.200000003</v>
      </c>
      <c r="H2810">
        <v>93863.6</v>
      </c>
    </row>
    <row r="2811" spans="1:8">
      <c r="A2811" t="str">
        <f>row__2[[#This Row],[Company_Name]]&amp;" "&amp;row__2[[#This Row],[Year]]</f>
        <v>Oakville Hydro Electricity Distribution Inc. 2015</v>
      </c>
      <c r="B2811" t="s">
        <v>500</v>
      </c>
      <c r="C2811">
        <v>2015</v>
      </c>
      <c r="D2811" t="s">
        <v>17</v>
      </c>
      <c r="E2811" t="s">
        <v>20</v>
      </c>
      <c r="F2811">
        <v>17753.04</v>
      </c>
      <c r="G2811">
        <v>110962</v>
      </c>
      <c r="H2811">
        <v>308.23</v>
      </c>
    </row>
    <row r="2812" spans="1:8">
      <c r="A2812" t="str">
        <f>row__2[[#This Row],[Company_Name]]&amp;" "&amp;row__2[[#This Row],[Year]]</f>
        <v>Oakville Hydro Electricity Distribution Inc. 2015</v>
      </c>
      <c r="B2812" t="s">
        <v>500</v>
      </c>
      <c r="C2812">
        <v>2015</v>
      </c>
      <c r="D2812" t="s">
        <v>17</v>
      </c>
      <c r="E2812" t="s">
        <v>22</v>
      </c>
      <c r="F2812">
        <v>1296752.04</v>
      </c>
      <c r="G2812">
        <v>12360408</v>
      </c>
      <c r="H2812">
        <v>34765.14</v>
      </c>
    </row>
    <row r="2813" spans="1:8">
      <c r="A2813" t="str">
        <f>row__2[[#This Row],[Company_Name]]&amp;" "&amp;row__2[[#This Row],[Year]]</f>
        <v>Oakville Hydro Electricity Distribution Inc. 2015</v>
      </c>
      <c r="B2813" t="s">
        <v>500</v>
      </c>
      <c r="C2813">
        <v>2015</v>
      </c>
      <c r="D2813" t="s">
        <v>17</v>
      </c>
      <c r="E2813" t="s">
        <v>24</v>
      </c>
      <c r="F2813">
        <v>124517.95</v>
      </c>
      <c r="G2813">
        <v>4032623</v>
      </c>
      <c r="H2813">
        <v>0</v>
      </c>
    </row>
    <row r="2814" spans="1:8">
      <c r="A2814" t="str">
        <f>row__2[[#This Row],[Company_Name]]&amp;" "&amp;row__2[[#This Row],[Year]]</f>
        <v>Oakville Hydro Electricity Distribution Inc. 2015</v>
      </c>
      <c r="B2814" t="s">
        <v>500</v>
      </c>
      <c r="C2814">
        <v>2015</v>
      </c>
      <c r="D2814" t="s">
        <v>8</v>
      </c>
      <c r="E2814" t="s">
        <v>26</v>
      </c>
      <c r="F2814">
        <v>4772645.96</v>
      </c>
      <c r="G2814">
        <v>165498610.69</v>
      </c>
      <c r="H2814">
        <v>0</v>
      </c>
    </row>
    <row r="2815" spans="1:8">
      <c r="A2815" t="str">
        <f>row__2[[#This Row],[Company_Name]]&amp;" "&amp;row__2[[#This Row],[Year]]</f>
        <v>Oakville Hydro Electricity Distribution Inc. 2015</v>
      </c>
      <c r="B2815" t="s">
        <v>500</v>
      </c>
      <c r="C2815">
        <v>2015</v>
      </c>
      <c r="D2815" t="s">
        <v>8</v>
      </c>
      <c r="E2815" t="s">
        <v>28</v>
      </c>
      <c r="F2815">
        <v>10852488</v>
      </c>
      <c r="G2815">
        <v>768419986.72000003</v>
      </c>
      <c r="H2815">
        <v>2045327.31</v>
      </c>
    </row>
    <row r="2816" spans="1:8">
      <c r="A2816" t="str">
        <f>row__2[[#This Row],[Company_Name]]&amp;" "&amp;row__2[[#This Row],[Year]]</f>
        <v>Oakville Hydro Electricity Distribution Inc. 2015</v>
      </c>
      <c r="B2816" t="s">
        <v>500</v>
      </c>
      <c r="C2816">
        <v>2015</v>
      </c>
      <c r="D2816" t="s">
        <v>8</v>
      </c>
      <c r="E2816" t="s">
        <v>30</v>
      </c>
      <c r="F2816">
        <v>0</v>
      </c>
      <c r="G2816">
        <v>0</v>
      </c>
      <c r="H2816">
        <v>0</v>
      </c>
    </row>
    <row r="2817" spans="1:8">
      <c r="A2817" t="str">
        <f>row__2[[#This Row],[Company_Name]]&amp;" "&amp;row__2[[#This Row],[Year]]</f>
        <v>Oakville Hydro Electricity Distribution Inc. 2015</v>
      </c>
      <c r="B2817" t="s">
        <v>500</v>
      </c>
      <c r="C2817">
        <v>2015</v>
      </c>
      <c r="D2817" t="s">
        <v>8</v>
      </c>
      <c r="E2817" t="s">
        <v>32</v>
      </c>
      <c r="F2817">
        <v>19956477.489999998</v>
      </c>
      <c r="G2817">
        <v>573029901.88</v>
      </c>
      <c r="H2817">
        <v>0</v>
      </c>
    </row>
    <row r="2818" spans="1:8">
      <c r="A2818" t="str">
        <f>row__2[[#This Row],[Company_Name]]&amp;" "&amp;row__2[[#This Row],[Year]]</f>
        <v>Oakville Hydro Electricity Distribution Inc. 2015</v>
      </c>
      <c r="B2818" t="s">
        <v>500</v>
      </c>
      <c r="C2818">
        <v>2015</v>
      </c>
      <c r="D2818" t="s">
        <v>8</v>
      </c>
      <c r="E2818" t="s">
        <v>34</v>
      </c>
      <c r="F2818">
        <v>0</v>
      </c>
      <c r="G2818">
        <v>0</v>
      </c>
      <c r="H2818">
        <v>0</v>
      </c>
    </row>
    <row r="2819" spans="1:8">
      <c r="A2819" t="str">
        <f>row__2[[#This Row],[Company_Name]]&amp;" "&amp;row__2[[#This Row],[Year]]</f>
        <v>Oakville Hydro Electricity Distribution Inc. 2016</v>
      </c>
      <c r="B2819" t="s">
        <v>500</v>
      </c>
      <c r="C2819">
        <v>2016</v>
      </c>
      <c r="D2819" t="s">
        <v>17</v>
      </c>
      <c r="E2819" t="s">
        <v>18</v>
      </c>
      <c r="F2819">
        <v>507912.31</v>
      </c>
      <c r="G2819">
        <v>53310504.509999998</v>
      </c>
      <c r="H2819">
        <v>156428.31</v>
      </c>
    </row>
    <row r="2820" spans="1:8">
      <c r="A2820" t="str">
        <f>row__2[[#This Row],[Company_Name]]&amp;" "&amp;row__2[[#This Row],[Year]]</f>
        <v>Oakville Hydro Electricity Distribution Inc. 2016</v>
      </c>
      <c r="B2820" t="s">
        <v>500</v>
      </c>
      <c r="C2820">
        <v>2016</v>
      </c>
      <c r="D2820" t="s">
        <v>17</v>
      </c>
      <c r="E2820" t="s">
        <v>20</v>
      </c>
      <c r="F2820">
        <v>1240517.57</v>
      </c>
      <c r="G2820">
        <v>112333</v>
      </c>
      <c r="H2820">
        <v>312.04000000000002</v>
      </c>
    </row>
    <row r="2821" spans="1:8">
      <c r="A2821" t="str">
        <f>row__2[[#This Row],[Company_Name]]&amp;" "&amp;row__2[[#This Row],[Year]]</f>
        <v>Oakville Hydro Electricity Distribution Inc. 2016</v>
      </c>
      <c r="B2821" t="s">
        <v>500</v>
      </c>
      <c r="C2821">
        <v>2016</v>
      </c>
      <c r="D2821" t="s">
        <v>17</v>
      </c>
      <c r="E2821" t="s">
        <v>22</v>
      </c>
      <c r="F2821">
        <v>18407.169999999998</v>
      </c>
      <c r="G2821">
        <v>11441632</v>
      </c>
      <c r="H2821">
        <v>31888</v>
      </c>
    </row>
    <row r="2822" spans="1:8">
      <c r="A2822" t="str">
        <f>row__2[[#This Row],[Company_Name]]&amp;" "&amp;row__2[[#This Row],[Year]]</f>
        <v>Oakville Hydro Electricity Distribution Inc. 2016</v>
      </c>
      <c r="B2822" t="s">
        <v>500</v>
      </c>
      <c r="C2822">
        <v>2016</v>
      </c>
      <c r="D2822" t="s">
        <v>17</v>
      </c>
      <c r="E2822" t="s">
        <v>24</v>
      </c>
      <c r="F2822">
        <v>128014.33</v>
      </c>
      <c r="G2822">
        <v>4283631.46</v>
      </c>
      <c r="H2822">
        <v>0</v>
      </c>
    </row>
    <row r="2823" spans="1:8">
      <c r="A2823" t="str">
        <f>row__2[[#This Row],[Company_Name]]&amp;" "&amp;row__2[[#This Row],[Year]]</f>
        <v>Oakville Hydro Electricity Distribution Inc. 2016</v>
      </c>
      <c r="B2823" t="s">
        <v>500</v>
      </c>
      <c r="C2823">
        <v>2016</v>
      </c>
      <c r="D2823" t="s">
        <v>8</v>
      </c>
      <c r="E2823" t="s">
        <v>26</v>
      </c>
      <c r="F2823">
        <v>5213440.22</v>
      </c>
      <c r="G2823">
        <v>167865347.47999999</v>
      </c>
      <c r="H2823">
        <v>0</v>
      </c>
    </row>
    <row r="2824" spans="1:8">
      <c r="A2824" t="str">
        <f>row__2[[#This Row],[Company_Name]]&amp;" "&amp;row__2[[#This Row],[Year]]</f>
        <v>Oakville Hydro Electricity Distribution Inc. 2016</v>
      </c>
      <c r="B2824" t="s">
        <v>500</v>
      </c>
      <c r="C2824">
        <v>2016</v>
      </c>
      <c r="D2824" t="s">
        <v>8</v>
      </c>
      <c r="E2824" t="s">
        <v>28</v>
      </c>
      <c r="F2824">
        <v>11214005.35</v>
      </c>
      <c r="G2824">
        <v>790077961.44000006</v>
      </c>
      <c r="H2824">
        <v>2100464.9700000002</v>
      </c>
    </row>
    <row r="2825" spans="1:8">
      <c r="A2825" t="str">
        <f>row__2[[#This Row],[Company_Name]]&amp;" "&amp;row__2[[#This Row],[Year]]</f>
        <v>Oakville Hydro Electricity Distribution Inc. 2016</v>
      </c>
      <c r="B2825" t="s">
        <v>500</v>
      </c>
      <c r="C2825">
        <v>2016</v>
      </c>
      <c r="D2825" t="s">
        <v>8</v>
      </c>
      <c r="E2825" t="s">
        <v>30</v>
      </c>
      <c r="F2825">
        <v>0</v>
      </c>
      <c r="G2825">
        <v>0</v>
      </c>
      <c r="H2825">
        <v>0</v>
      </c>
    </row>
    <row r="2826" spans="1:8">
      <c r="A2826" t="str">
        <f>row__2[[#This Row],[Company_Name]]&amp;" "&amp;row__2[[#This Row],[Year]]</f>
        <v>Oakville Hydro Electricity Distribution Inc. 2016</v>
      </c>
      <c r="B2826" t="s">
        <v>500</v>
      </c>
      <c r="C2826">
        <v>2016</v>
      </c>
      <c r="D2826" t="s">
        <v>8</v>
      </c>
      <c r="E2826" t="s">
        <v>32</v>
      </c>
      <c r="F2826">
        <v>22050626.739999998</v>
      </c>
      <c r="G2826">
        <v>589977047.80999994</v>
      </c>
      <c r="H2826">
        <v>0</v>
      </c>
    </row>
    <row r="2827" spans="1:8">
      <c r="A2827" t="str">
        <f>row__2[[#This Row],[Company_Name]]&amp;" "&amp;row__2[[#This Row],[Year]]</f>
        <v>Oakville Hydro Electricity Distribution Inc. 2016</v>
      </c>
      <c r="B2827" t="s">
        <v>500</v>
      </c>
      <c r="C2827">
        <v>2016</v>
      </c>
      <c r="D2827" t="s">
        <v>8</v>
      </c>
      <c r="E2827" t="s">
        <v>34</v>
      </c>
      <c r="F2827">
        <v>0</v>
      </c>
      <c r="G2827">
        <v>0</v>
      </c>
      <c r="H2827">
        <v>0</v>
      </c>
    </row>
    <row r="2828" spans="1:8">
      <c r="A2828" t="str">
        <f>row__2[[#This Row],[Company_Name]]&amp;" "&amp;row__2[[#This Row],[Year]]</f>
        <v>Oakville Hydro Electricity Distribution Inc. 2017</v>
      </c>
      <c r="B2828" t="s">
        <v>500</v>
      </c>
      <c r="C2828">
        <v>2017</v>
      </c>
      <c r="D2828" t="s">
        <v>17</v>
      </c>
      <c r="E2828" t="s">
        <v>18</v>
      </c>
      <c r="F2828">
        <v>385512.67050000001</v>
      </c>
      <c r="G2828">
        <v>40016494.649999999</v>
      </c>
      <c r="H2828">
        <v>111056.22</v>
      </c>
    </row>
    <row r="2829" spans="1:8">
      <c r="A2829" t="str">
        <f>row__2[[#This Row],[Company_Name]]&amp;" "&amp;row__2[[#This Row],[Year]]</f>
        <v>Oakville Hydro Electricity Distribution Inc. 2017</v>
      </c>
      <c r="B2829" t="s">
        <v>500</v>
      </c>
      <c r="C2829">
        <v>2017</v>
      </c>
      <c r="D2829" t="s">
        <v>17</v>
      </c>
      <c r="E2829" t="s">
        <v>20</v>
      </c>
      <c r="F2829">
        <v>1030703.349</v>
      </c>
      <c r="G2829">
        <v>99928</v>
      </c>
      <c r="H2829">
        <v>277.58</v>
      </c>
    </row>
    <row r="2830" spans="1:8">
      <c r="A2830" t="str">
        <f>row__2[[#This Row],[Company_Name]]&amp;" "&amp;row__2[[#This Row],[Year]]</f>
        <v>Oakville Hydro Electricity Distribution Inc. 2017</v>
      </c>
      <c r="B2830" t="s">
        <v>500</v>
      </c>
      <c r="C2830">
        <v>2017</v>
      </c>
      <c r="D2830" t="s">
        <v>17</v>
      </c>
      <c r="E2830" t="s">
        <v>22</v>
      </c>
      <c r="F2830">
        <v>18242.766589999999</v>
      </c>
      <c r="G2830">
        <v>7797676</v>
      </c>
      <c r="H2830">
        <v>22046.6</v>
      </c>
    </row>
    <row r="2831" spans="1:8">
      <c r="A2831" t="str">
        <f>row__2[[#This Row],[Company_Name]]&amp;" "&amp;row__2[[#This Row],[Year]]</f>
        <v>Oakville Hydro Electricity Distribution Inc. 2017</v>
      </c>
      <c r="B2831" t="s">
        <v>500</v>
      </c>
      <c r="C2831">
        <v>2017</v>
      </c>
      <c r="D2831" t="s">
        <v>17</v>
      </c>
      <c r="E2831" t="s">
        <v>24</v>
      </c>
      <c r="F2831">
        <v>130418.8665</v>
      </c>
      <c r="G2831">
        <v>4316530.32</v>
      </c>
      <c r="H2831">
        <v>0</v>
      </c>
    </row>
    <row r="2832" spans="1:8">
      <c r="A2832" t="str">
        <f>row__2[[#This Row],[Company_Name]]&amp;" "&amp;row__2[[#This Row],[Year]]</f>
        <v>Oakville Hydro Electricity Distribution Inc. 2017</v>
      </c>
      <c r="B2832" t="s">
        <v>500</v>
      </c>
      <c r="C2832">
        <v>2017</v>
      </c>
      <c r="D2832" t="s">
        <v>8</v>
      </c>
      <c r="E2832" t="s">
        <v>26</v>
      </c>
      <c r="F2832">
        <v>5092825.8470000001</v>
      </c>
      <c r="G2832">
        <v>164696340.00999999</v>
      </c>
      <c r="H2832">
        <v>0</v>
      </c>
    </row>
    <row r="2833" spans="1:8">
      <c r="A2833" t="str">
        <f>row__2[[#This Row],[Company_Name]]&amp;" "&amp;row__2[[#This Row],[Year]]</f>
        <v>Oakville Hydro Electricity Distribution Inc. 2017</v>
      </c>
      <c r="B2833" t="s">
        <v>500</v>
      </c>
      <c r="C2833">
        <v>2017</v>
      </c>
      <c r="D2833" t="s">
        <v>8</v>
      </c>
      <c r="E2833" t="s">
        <v>28</v>
      </c>
      <c r="F2833">
        <v>10813896.51</v>
      </c>
      <c r="G2833">
        <v>782557562.39999998</v>
      </c>
      <c r="H2833">
        <v>1978738.13</v>
      </c>
    </row>
    <row r="2834" spans="1:8">
      <c r="A2834" t="str">
        <f>row__2[[#This Row],[Company_Name]]&amp;" "&amp;row__2[[#This Row],[Year]]</f>
        <v>Oakville Hydro Electricity Distribution Inc. 2017</v>
      </c>
      <c r="B2834" t="s">
        <v>500</v>
      </c>
      <c r="C2834">
        <v>2017</v>
      </c>
      <c r="D2834" t="s">
        <v>8</v>
      </c>
      <c r="E2834" t="s">
        <v>30</v>
      </c>
      <c r="F2834">
        <v>0</v>
      </c>
      <c r="G2834">
        <v>0</v>
      </c>
      <c r="H2834">
        <v>0</v>
      </c>
    </row>
    <row r="2835" spans="1:8">
      <c r="A2835" t="str">
        <f>row__2[[#This Row],[Company_Name]]&amp;" "&amp;row__2[[#This Row],[Year]]</f>
        <v>Oakville Hydro Electricity Distribution Inc. 2017</v>
      </c>
      <c r="B2835" t="s">
        <v>500</v>
      </c>
      <c r="C2835">
        <v>2017</v>
      </c>
      <c r="D2835" t="s">
        <v>8</v>
      </c>
      <c r="E2835" t="s">
        <v>32</v>
      </c>
      <c r="F2835">
        <v>21426764.140000001</v>
      </c>
      <c r="G2835">
        <v>548059104.58000004</v>
      </c>
      <c r="H2835">
        <v>0</v>
      </c>
    </row>
    <row r="2836" spans="1:8">
      <c r="A2836" t="str">
        <f>row__2[[#This Row],[Company_Name]]&amp;" "&amp;row__2[[#This Row],[Year]]</f>
        <v>Oakville Hydro Electricity Distribution Inc. 2017</v>
      </c>
      <c r="B2836" t="s">
        <v>500</v>
      </c>
      <c r="C2836">
        <v>2017</v>
      </c>
      <c r="D2836" t="s">
        <v>8</v>
      </c>
      <c r="E2836" t="s">
        <v>34</v>
      </c>
      <c r="F2836">
        <v>0</v>
      </c>
      <c r="G2836">
        <v>0</v>
      </c>
      <c r="H2836">
        <v>0</v>
      </c>
    </row>
    <row r="2837" spans="1:8">
      <c r="A2837" t="str">
        <f>row__2[[#This Row],[Company_Name]]&amp;" "&amp;row__2[[#This Row],[Year]]</f>
        <v>Oakville Hydro Electricity Distribution Inc. 2018</v>
      </c>
      <c r="B2837" t="s">
        <v>500</v>
      </c>
      <c r="C2837">
        <v>2018</v>
      </c>
      <c r="D2837" t="s">
        <v>17</v>
      </c>
      <c r="E2837" t="s">
        <v>18</v>
      </c>
      <c r="F2837">
        <v>384584.0686</v>
      </c>
      <c r="G2837">
        <v>49737762.789999999</v>
      </c>
      <c r="H2837">
        <v>109070.55</v>
      </c>
    </row>
    <row r="2838" spans="1:8">
      <c r="A2838" t="str">
        <f>row__2[[#This Row],[Company_Name]]&amp;" "&amp;row__2[[#This Row],[Year]]</f>
        <v>Oakville Hydro Electricity Distribution Inc. 2018</v>
      </c>
      <c r="B2838" t="s">
        <v>500</v>
      </c>
      <c r="C2838">
        <v>2018</v>
      </c>
      <c r="D2838" t="s">
        <v>17</v>
      </c>
      <c r="E2838" t="s">
        <v>20</v>
      </c>
      <c r="F2838">
        <v>18119.209750000002</v>
      </c>
      <c r="G2838">
        <v>97107.72</v>
      </c>
      <c r="H2838">
        <v>269.74</v>
      </c>
    </row>
    <row r="2839" spans="1:8">
      <c r="A2839" t="str">
        <f>row__2[[#This Row],[Company_Name]]&amp;" "&amp;row__2[[#This Row],[Year]]</f>
        <v>Oakville Hydro Electricity Distribution Inc. 2018</v>
      </c>
      <c r="B2839" t="s">
        <v>500</v>
      </c>
      <c r="C2839">
        <v>2018</v>
      </c>
      <c r="D2839" t="s">
        <v>17</v>
      </c>
      <c r="E2839" t="s">
        <v>22</v>
      </c>
      <c r="F2839">
        <v>920649.58530000004</v>
      </c>
      <c r="G2839">
        <v>5561834.2400000002</v>
      </c>
      <c r="H2839">
        <v>17274.28</v>
      </c>
    </row>
    <row r="2840" spans="1:8">
      <c r="A2840" t="str">
        <f>row__2[[#This Row],[Company_Name]]&amp;" "&amp;row__2[[#This Row],[Year]]</f>
        <v>Oakville Hydro Electricity Distribution Inc. 2018</v>
      </c>
      <c r="B2840" t="s">
        <v>500</v>
      </c>
      <c r="C2840">
        <v>2018</v>
      </c>
      <c r="D2840" t="s">
        <v>17</v>
      </c>
      <c r="E2840" t="s">
        <v>24</v>
      </c>
      <c r="F2840">
        <v>133675.81219999999</v>
      </c>
      <c r="G2840">
        <v>4343401</v>
      </c>
      <c r="H2840">
        <v>0</v>
      </c>
    </row>
    <row r="2841" spans="1:8">
      <c r="A2841" t="str">
        <f>row__2[[#This Row],[Company_Name]]&amp;" "&amp;row__2[[#This Row],[Year]]</f>
        <v>Oakville Hydro Electricity Distribution Inc. 2018</v>
      </c>
      <c r="B2841" t="s">
        <v>500</v>
      </c>
      <c r="C2841">
        <v>2018</v>
      </c>
      <c r="D2841" t="s">
        <v>8</v>
      </c>
      <c r="E2841" t="s">
        <v>26</v>
      </c>
      <c r="F2841">
        <v>5332143.3650000002</v>
      </c>
      <c r="G2841">
        <v>173870024.37</v>
      </c>
      <c r="H2841">
        <v>0</v>
      </c>
    </row>
    <row r="2842" spans="1:8">
      <c r="A2842" t="str">
        <f>row__2[[#This Row],[Company_Name]]&amp;" "&amp;row__2[[#This Row],[Year]]</f>
        <v>Oakville Hydro Electricity Distribution Inc. 2018</v>
      </c>
      <c r="B2842" t="s">
        <v>500</v>
      </c>
      <c r="C2842">
        <v>2018</v>
      </c>
      <c r="D2842" t="s">
        <v>8</v>
      </c>
      <c r="E2842" t="s">
        <v>28</v>
      </c>
      <c r="F2842">
        <v>11208695.33</v>
      </c>
      <c r="G2842">
        <v>792474314.39999998</v>
      </c>
      <c r="H2842">
        <v>2036019.2</v>
      </c>
    </row>
    <row r="2843" spans="1:8">
      <c r="A2843" t="str">
        <f>row__2[[#This Row],[Company_Name]]&amp;" "&amp;row__2[[#This Row],[Year]]</f>
        <v>Oakville Hydro Electricity Distribution Inc. 2018</v>
      </c>
      <c r="B2843" t="s">
        <v>500</v>
      </c>
      <c r="C2843">
        <v>2018</v>
      </c>
      <c r="D2843" t="s">
        <v>8</v>
      </c>
      <c r="E2843" t="s">
        <v>30</v>
      </c>
      <c r="F2843">
        <v>0</v>
      </c>
      <c r="G2843">
        <v>0</v>
      </c>
      <c r="H2843">
        <v>0</v>
      </c>
    </row>
    <row r="2844" spans="1:8">
      <c r="A2844" t="str">
        <f>row__2[[#This Row],[Company_Name]]&amp;" "&amp;row__2[[#This Row],[Year]]</f>
        <v>Oakville Hydro Electricity Distribution Inc. 2018</v>
      </c>
      <c r="B2844" t="s">
        <v>500</v>
      </c>
      <c r="C2844">
        <v>2018</v>
      </c>
      <c r="D2844" t="s">
        <v>8</v>
      </c>
      <c r="E2844" t="s">
        <v>32</v>
      </c>
      <c r="F2844">
        <v>22902277.149999999</v>
      </c>
      <c r="G2844">
        <v>591698674.23000002</v>
      </c>
      <c r="H2844">
        <v>0</v>
      </c>
    </row>
    <row r="2845" spans="1:8">
      <c r="A2845" t="str">
        <f>row__2[[#This Row],[Company_Name]]&amp;" "&amp;row__2[[#This Row],[Year]]</f>
        <v>Oakville Hydro Electricity Distribution Inc. 2018</v>
      </c>
      <c r="B2845" t="s">
        <v>500</v>
      </c>
      <c r="C2845">
        <v>2018</v>
      </c>
      <c r="D2845" t="s">
        <v>8</v>
      </c>
      <c r="E2845" t="s">
        <v>34</v>
      </c>
      <c r="F2845">
        <v>0</v>
      </c>
      <c r="G2845">
        <v>0</v>
      </c>
      <c r="H2845">
        <v>0</v>
      </c>
    </row>
    <row r="2846" spans="1:8">
      <c r="A2846" t="str">
        <f>row__2[[#This Row],[Company_Name]]&amp;" "&amp;row__2[[#This Row],[Year]]</f>
        <v>Oakville Hydro Electricity Distribution Inc. 2019</v>
      </c>
      <c r="B2846" t="s">
        <v>500</v>
      </c>
      <c r="C2846">
        <v>2019</v>
      </c>
      <c r="D2846" t="s">
        <v>17</v>
      </c>
      <c r="E2846" t="s">
        <v>18</v>
      </c>
      <c r="F2846">
        <v>325287.82010000001</v>
      </c>
      <c r="G2846">
        <v>41976489.579999998</v>
      </c>
      <c r="H2846">
        <v>88345.99</v>
      </c>
    </row>
    <row r="2847" spans="1:8">
      <c r="A2847" t="str">
        <f>row__2[[#This Row],[Company_Name]]&amp;" "&amp;row__2[[#This Row],[Year]]</f>
        <v>Oakville Hydro Electricity Distribution Inc. 2019</v>
      </c>
      <c r="B2847" t="s">
        <v>500</v>
      </c>
      <c r="C2847">
        <v>2019</v>
      </c>
      <c r="D2847" t="s">
        <v>17</v>
      </c>
      <c r="E2847" t="s">
        <v>20</v>
      </c>
      <c r="F2847">
        <v>18332.610390000002</v>
      </c>
      <c r="G2847">
        <v>97109.72</v>
      </c>
      <c r="H2847">
        <v>269.75</v>
      </c>
    </row>
    <row r="2848" spans="1:8">
      <c r="A2848" t="str">
        <f>row__2[[#This Row],[Company_Name]]&amp;" "&amp;row__2[[#This Row],[Year]]</f>
        <v>Oakville Hydro Electricity Distribution Inc. 2019</v>
      </c>
      <c r="B2848" t="s">
        <v>500</v>
      </c>
      <c r="C2848">
        <v>2019</v>
      </c>
      <c r="D2848" t="s">
        <v>17</v>
      </c>
      <c r="E2848" t="s">
        <v>22</v>
      </c>
      <c r="F2848">
        <v>941534.06</v>
      </c>
      <c r="G2848">
        <v>5673479.0899999999</v>
      </c>
      <c r="H2848">
        <v>15893.96</v>
      </c>
    </row>
    <row r="2849" spans="1:8">
      <c r="A2849" t="str">
        <f>row__2[[#This Row],[Company_Name]]&amp;" "&amp;row__2[[#This Row],[Year]]</f>
        <v>Oakville Hydro Electricity Distribution Inc. 2019</v>
      </c>
      <c r="B2849" t="s">
        <v>500</v>
      </c>
      <c r="C2849">
        <v>2019</v>
      </c>
      <c r="D2849" t="s">
        <v>17</v>
      </c>
      <c r="E2849" t="s">
        <v>24</v>
      </c>
      <c r="F2849">
        <v>135147.44579999999</v>
      </c>
      <c r="G2849">
        <v>4458137.6399999997</v>
      </c>
      <c r="H2849">
        <v>0</v>
      </c>
    </row>
    <row r="2850" spans="1:8">
      <c r="A2850" t="str">
        <f>row__2[[#This Row],[Company_Name]]&amp;" "&amp;row__2[[#This Row],[Year]]</f>
        <v>Oakville Hydro Electricity Distribution Inc. 2019</v>
      </c>
      <c r="B2850" t="s">
        <v>500</v>
      </c>
      <c r="C2850">
        <v>2019</v>
      </c>
      <c r="D2850" t="s">
        <v>8</v>
      </c>
      <c r="E2850" t="s">
        <v>26</v>
      </c>
      <c r="F2850">
        <v>5485625.4239999996</v>
      </c>
      <c r="G2850">
        <v>175932753.33000001</v>
      </c>
      <c r="H2850">
        <v>0</v>
      </c>
    </row>
    <row r="2851" spans="1:8">
      <c r="A2851" t="str">
        <f>row__2[[#This Row],[Company_Name]]&amp;" "&amp;row__2[[#This Row],[Year]]</f>
        <v>Oakville Hydro Electricity Distribution Inc. 2019</v>
      </c>
      <c r="B2851" t="s">
        <v>500</v>
      </c>
      <c r="C2851">
        <v>2019</v>
      </c>
      <c r="D2851" t="s">
        <v>8</v>
      </c>
      <c r="E2851" t="s">
        <v>28</v>
      </c>
      <c r="F2851">
        <v>10796645.57</v>
      </c>
      <c r="G2851">
        <v>763032198.50999999</v>
      </c>
      <c r="H2851">
        <v>1938733.43</v>
      </c>
    </row>
    <row r="2852" spans="1:8">
      <c r="A2852" t="str">
        <f>row__2[[#This Row],[Company_Name]]&amp;" "&amp;row__2[[#This Row],[Year]]</f>
        <v>Oakville Hydro Electricity Distribution Inc. 2019</v>
      </c>
      <c r="B2852" t="s">
        <v>500</v>
      </c>
      <c r="C2852">
        <v>2019</v>
      </c>
      <c r="D2852" t="s">
        <v>8</v>
      </c>
      <c r="E2852" t="s">
        <v>30</v>
      </c>
      <c r="F2852">
        <v>0</v>
      </c>
      <c r="G2852">
        <v>0</v>
      </c>
      <c r="H2852">
        <v>0</v>
      </c>
    </row>
    <row r="2853" spans="1:8">
      <c r="A2853" t="str">
        <f>row__2[[#This Row],[Company_Name]]&amp;" "&amp;row__2[[#This Row],[Year]]</f>
        <v>Oakville Hydro Electricity Distribution Inc. 2019</v>
      </c>
      <c r="B2853" t="s">
        <v>500</v>
      </c>
      <c r="C2853">
        <v>2019</v>
      </c>
      <c r="D2853" t="s">
        <v>8</v>
      </c>
      <c r="E2853" t="s">
        <v>32</v>
      </c>
      <c r="F2853">
        <v>23873917.16</v>
      </c>
      <c r="G2853">
        <v>567759053.13</v>
      </c>
      <c r="H2853">
        <v>0</v>
      </c>
    </row>
    <row r="2854" spans="1:8">
      <c r="A2854" t="str">
        <f>row__2[[#This Row],[Company_Name]]&amp;" "&amp;row__2[[#This Row],[Year]]</f>
        <v>Oakville Hydro Electricity Distribution Inc. 2019</v>
      </c>
      <c r="B2854" t="s">
        <v>500</v>
      </c>
      <c r="C2854">
        <v>2019</v>
      </c>
      <c r="D2854" t="s">
        <v>8</v>
      </c>
      <c r="E2854" t="s">
        <v>34</v>
      </c>
      <c r="F2854">
        <v>0</v>
      </c>
      <c r="G2854">
        <v>0</v>
      </c>
      <c r="H2854">
        <v>0</v>
      </c>
    </row>
    <row r="2855" spans="1:8">
      <c r="A2855" t="str">
        <f>row__2[[#This Row],[Company_Name]]&amp;" "&amp;row__2[[#This Row],[Year]]</f>
        <v>Oakville Hydro Electricity Distribution Inc. 2020</v>
      </c>
      <c r="B2855" t="s">
        <v>500</v>
      </c>
      <c r="C2855">
        <v>2020</v>
      </c>
      <c r="D2855" t="s">
        <v>17</v>
      </c>
      <c r="E2855" t="s">
        <v>18</v>
      </c>
      <c r="F2855">
        <v>330634.28999999998</v>
      </c>
      <c r="G2855">
        <v>41916895.149999999</v>
      </c>
      <c r="H2855">
        <v>87685.98</v>
      </c>
    </row>
    <row r="2856" spans="1:8">
      <c r="A2856" t="str">
        <f>row__2[[#This Row],[Company_Name]]&amp;" "&amp;row__2[[#This Row],[Year]]</f>
        <v>Oakville Hydro Electricity Distribution Inc. 2020</v>
      </c>
      <c r="B2856" t="s">
        <v>500</v>
      </c>
      <c r="C2856">
        <v>2020</v>
      </c>
      <c r="D2856" t="s">
        <v>17</v>
      </c>
      <c r="E2856" t="s">
        <v>20</v>
      </c>
      <c r="F2856">
        <v>18548.09</v>
      </c>
      <c r="G2856">
        <v>96770.15</v>
      </c>
      <c r="H2856">
        <v>268.81</v>
      </c>
    </row>
    <row r="2857" spans="1:8">
      <c r="A2857" t="str">
        <f>row__2[[#This Row],[Company_Name]]&amp;" "&amp;row__2[[#This Row],[Year]]</f>
        <v>Oakville Hydro Electricity Distribution Inc. 2020</v>
      </c>
      <c r="B2857" t="s">
        <v>500</v>
      </c>
      <c r="C2857">
        <v>2020</v>
      </c>
      <c r="D2857" t="s">
        <v>17</v>
      </c>
      <c r="E2857" t="s">
        <v>22</v>
      </c>
      <c r="F2857">
        <v>988199.35</v>
      </c>
      <c r="G2857">
        <v>5734230.1900000004</v>
      </c>
      <c r="H2857">
        <v>16281.24</v>
      </c>
    </row>
    <row r="2858" spans="1:8">
      <c r="A2858" t="str">
        <f>row__2[[#This Row],[Company_Name]]&amp;" "&amp;row__2[[#This Row],[Year]]</f>
        <v>Oakville Hydro Electricity Distribution Inc. 2020</v>
      </c>
      <c r="B2858" t="s">
        <v>500</v>
      </c>
      <c r="C2858">
        <v>2020</v>
      </c>
      <c r="D2858" t="s">
        <v>17</v>
      </c>
      <c r="E2858" t="s">
        <v>24</v>
      </c>
      <c r="F2858">
        <v>144974.85999999999</v>
      </c>
      <c r="G2858">
        <v>4872035.88</v>
      </c>
      <c r="H2858">
        <v>0</v>
      </c>
    </row>
    <row r="2859" spans="1:8">
      <c r="A2859" t="str">
        <f>row__2[[#This Row],[Company_Name]]&amp;" "&amp;row__2[[#This Row],[Year]]</f>
        <v>Oakville Hydro Electricity Distribution Inc. 2020</v>
      </c>
      <c r="B2859" t="s">
        <v>500</v>
      </c>
      <c r="C2859">
        <v>2020</v>
      </c>
      <c r="D2859" t="s">
        <v>8</v>
      </c>
      <c r="E2859" t="s">
        <v>26</v>
      </c>
      <c r="F2859">
        <v>5489139.8399999999</v>
      </c>
      <c r="G2859">
        <v>166372541.00999999</v>
      </c>
      <c r="H2859">
        <v>0</v>
      </c>
    </row>
    <row r="2860" spans="1:8">
      <c r="A2860" t="str">
        <f>row__2[[#This Row],[Company_Name]]&amp;" "&amp;row__2[[#This Row],[Year]]</f>
        <v>Oakville Hydro Electricity Distribution Inc. 2020</v>
      </c>
      <c r="B2860" t="s">
        <v>500</v>
      </c>
      <c r="C2860">
        <v>2020</v>
      </c>
      <c r="D2860" t="s">
        <v>8</v>
      </c>
      <c r="E2860" t="s">
        <v>28</v>
      </c>
      <c r="F2860">
        <v>10363503.16</v>
      </c>
      <c r="G2860">
        <v>713167450.15999997</v>
      </c>
      <c r="H2860">
        <v>1812548.49</v>
      </c>
    </row>
    <row r="2861" spans="1:8">
      <c r="A2861" t="str">
        <f>row__2[[#This Row],[Company_Name]]&amp;" "&amp;row__2[[#This Row],[Year]]</f>
        <v>Oakville Hydro Electricity Distribution Inc. 2020</v>
      </c>
      <c r="B2861" t="s">
        <v>500</v>
      </c>
      <c r="C2861">
        <v>2020</v>
      </c>
      <c r="D2861" t="s">
        <v>8</v>
      </c>
      <c r="E2861" t="s">
        <v>30</v>
      </c>
      <c r="F2861">
        <v>0</v>
      </c>
      <c r="G2861">
        <v>0</v>
      </c>
      <c r="H2861">
        <v>0</v>
      </c>
    </row>
    <row r="2862" spans="1:8">
      <c r="A2862" t="str">
        <f>row__2[[#This Row],[Company_Name]]&amp;" "&amp;row__2[[#This Row],[Year]]</f>
        <v>Oakville Hydro Electricity Distribution Inc. 2020</v>
      </c>
      <c r="B2862" t="s">
        <v>500</v>
      </c>
      <c r="C2862">
        <v>2020</v>
      </c>
      <c r="D2862" t="s">
        <v>8</v>
      </c>
      <c r="E2862" t="s">
        <v>32</v>
      </c>
      <c r="F2862">
        <v>24682349.879999999</v>
      </c>
      <c r="G2862">
        <v>629720415.25999999</v>
      </c>
      <c r="H2862">
        <v>0</v>
      </c>
    </row>
    <row r="2863" spans="1:8">
      <c r="A2863" t="str">
        <f>row__2[[#This Row],[Company_Name]]&amp;" "&amp;row__2[[#This Row],[Year]]</f>
        <v>Oakville Hydro Electricity Distribution Inc. 2020</v>
      </c>
      <c r="B2863" t="s">
        <v>500</v>
      </c>
      <c r="C2863">
        <v>2020</v>
      </c>
      <c r="D2863" t="s">
        <v>8</v>
      </c>
      <c r="E2863" t="s">
        <v>34</v>
      </c>
      <c r="F2863">
        <v>0</v>
      </c>
      <c r="G2863">
        <v>0</v>
      </c>
      <c r="H2863">
        <v>0</v>
      </c>
    </row>
    <row r="2864" spans="1:8">
      <c r="A2864" t="str">
        <f>row__2[[#This Row],[Company_Name]]&amp;" "&amp;row__2[[#This Row],[Year]]</f>
        <v>Oakville Hydro Electricity Distribution Inc. 2021</v>
      </c>
      <c r="B2864" t="s">
        <v>500</v>
      </c>
      <c r="C2864">
        <v>2021</v>
      </c>
      <c r="D2864" t="s">
        <v>17</v>
      </c>
      <c r="E2864" t="s">
        <v>18</v>
      </c>
      <c r="F2864">
        <v>332770.33</v>
      </c>
      <c r="G2864">
        <v>26557403.18</v>
      </c>
      <c r="H2864">
        <v>89109.71</v>
      </c>
    </row>
    <row r="2865" spans="1:8">
      <c r="A2865" t="str">
        <f>row__2[[#This Row],[Company_Name]]&amp;" "&amp;row__2[[#This Row],[Year]]</f>
        <v>Oakville Hydro Electricity Distribution Inc. 2021</v>
      </c>
      <c r="B2865" t="s">
        <v>500</v>
      </c>
      <c r="C2865">
        <v>2021</v>
      </c>
      <c r="D2865" t="s">
        <v>17</v>
      </c>
      <c r="E2865" t="s">
        <v>20</v>
      </c>
      <c r="F2865">
        <v>19689.03</v>
      </c>
      <c r="G2865">
        <v>97016.74</v>
      </c>
      <c r="H2865">
        <v>269.49</v>
      </c>
    </row>
    <row r="2866" spans="1:8">
      <c r="A2866" t="str">
        <f>row__2[[#This Row],[Company_Name]]&amp;" "&amp;row__2[[#This Row],[Year]]</f>
        <v>Oakville Hydro Electricity Distribution Inc. 2021</v>
      </c>
      <c r="B2866" t="s">
        <v>500</v>
      </c>
      <c r="C2866">
        <v>2021</v>
      </c>
      <c r="D2866" t="s">
        <v>17</v>
      </c>
      <c r="E2866" t="s">
        <v>22</v>
      </c>
      <c r="F2866">
        <v>995577.15</v>
      </c>
      <c r="G2866">
        <v>5737668.0800000001</v>
      </c>
      <c r="H2866">
        <v>16271.59</v>
      </c>
    </row>
    <row r="2867" spans="1:8">
      <c r="A2867" t="str">
        <f>row__2[[#This Row],[Company_Name]]&amp;" "&amp;row__2[[#This Row],[Year]]</f>
        <v>Oakville Hydro Electricity Distribution Inc. 2021</v>
      </c>
      <c r="B2867" t="s">
        <v>500</v>
      </c>
      <c r="C2867">
        <v>2021</v>
      </c>
      <c r="D2867" t="s">
        <v>17</v>
      </c>
      <c r="E2867" t="s">
        <v>24</v>
      </c>
      <c r="F2867">
        <v>149769.64000000001</v>
      </c>
      <c r="G2867">
        <v>5094204.09</v>
      </c>
      <c r="H2867">
        <v>0</v>
      </c>
    </row>
    <row r="2868" spans="1:8">
      <c r="A2868" t="str">
        <f>row__2[[#This Row],[Company_Name]]&amp;" "&amp;row__2[[#This Row],[Year]]</f>
        <v>Oakville Hydro Electricity Distribution Inc. 2021</v>
      </c>
      <c r="B2868" t="s">
        <v>500</v>
      </c>
      <c r="C2868">
        <v>2021</v>
      </c>
      <c r="D2868" t="s">
        <v>8</v>
      </c>
      <c r="E2868" t="s">
        <v>26</v>
      </c>
      <c r="F2868">
        <v>5573051</v>
      </c>
      <c r="G2868">
        <v>170861098.41999999</v>
      </c>
      <c r="H2868">
        <v>0</v>
      </c>
    </row>
    <row r="2869" spans="1:8">
      <c r="A2869" t="str">
        <f>row__2[[#This Row],[Company_Name]]&amp;" "&amp;row__2[[#This Row],[Year]]</f>
        <v>Oakville Hydro Electricity Distribution Inc. 2021</v>
      </c>
      <c r="B2869" t="s">
        <v>500</v>
      </c>
      <c r="C2869">
        <v>2021</v>
      </c>
      <c r="D2869" t="s">
        <v>8</v>
      </c>
      <c r="E2869" t="s">
        <v>28</v>
      </c>
      <c r="F2869">
        <v>10551401.869999999</v>
      </c>
      <c r="G2869">
        <v>716062547.37</v>
      </c>
      <c r="H2869">
        <v>1844477.93</v>
      </c>
    </row>
    <row r="2870" spans="1:8">
      <c r="A2870" t="str">
        <f>row__2[[#This Row],[Company_Name]]&amp;" "&amp;row__2[[#This Row],[Year]]</f>
        <v>Oakville Hydro Electricity Distribution Inc. 2021</v>
      </c>
      <c r="B2870" t="s">
        <v>500</v>
      </c>
      <c r="C2870">
        <v>2021</v>
      </c>
      <c r="D2870" t="s">
        <v>8</v>
      </c>
      <c r="E2870" t="s">
        <v>30</v>
      </c>
      <c r="F2870">
        <v>0</v>
      </c>
      <c r="G2870">
        <v>0</v>
      </c>
      <c r="H2870">
        <v>0</v>
      </c>
    </row>
    <row r="2871" spans="1:8">
      <c r="A2871" t="str">
        <f>row__2[[#This Row],[Company_Name]]&amp;" "&amp;row__2[[#This Row],[Year]]</f>
        <v>Oakville Hydro Electricity Distribution Inc. 2021</v>
      </c>
      <c r="B2871" t="s">
        <v>500</v>
      </c>
      <c r="C2871">
        <v>2021</v>
      </c>
      <c r="D2871" t="s">
        <v>8</v>
      </c>
      <c r="E2871" t="s">
        <v>32</v>
      </c>
      <c r="F2871">
        <v>24936412.800000001</v>
      </c>
      <c r="G2871">
        <v>629634397.39999998</v>
      </c>
      <c r="H2871">
        <v>0</v>
      </c>
    </row>
    <row r="2872" spans="1:8">
      <c r="A2872" t="str">
        <f>row__2[[#This Row],[Company_Name]]&amp;" "&amp;row__2[[#This Row],[Year]]</f>
        <v>Oakville Hydro Electricity Distribution Inc. 2021</v>
      </c>
      <c r="B2872" t="s">
        <v>500</v>
      </c>
      <c r="C2872">
        <v>2021</v>
      </c>
      <c r="D2872" t="s">
        <v>8</v>
      </c>
      <c r="E2872" t="s">
        <v>34</v>
      </c>
      <c r="F2872">
        <v>0</v>
      </c>
      <c r="G2872">
        <v>0</v>
      </c>
      <c r="H2872">
        <v>0</v>
      </c>
    </row>
    <row r="2873" spans="1:8">
      <c r="A2873" t="str">
        <f>row__2[[#This Row],[Company_Name]]&amp;" "&amp;row__2[[#This Row],[Year]]</f>
        <v>Oakville Hydro Electricity Distribution Inc. 2022</v>
      </c>
      <c r="B2873" t="s">
        <v>500</v>
      </c>
      <c r="C2873">
        <v>2022</v>
      </c>
      <c r="D2873" t="s">
        <v>17</v>
      </c>
      <c r="E2873" t="s">
        <v>18</v>
      </c>
      <c r="F2873">
        <v>484641.39</v>
      </c>
      <c r="G2873">
        <v>52464710.869999997</v>
      </c>
      <c r="H2873">
        <v>140691.74</v>
      </c>
    </row>
    <row r="2874" spans="1:8">
      <c r="A2874" t="str">
        <f>row__2[[#This Row],[Company_Name]]&amp;" "&amp;row__2[[#This Row],[Year]]</f>
        <v>Oakville Hydro Electricity Distribution Inc. 2022</v>
      </c>
      <c r="B2874" t="s">
        <v>500</v>
      </c>
      <c r="C2874">
        <v>2022</v>
      </c>
      <c r="D2874" t="s">
        <v>17</v>
      </c>
      <c r="E2874" t="s">
        <v>20</v>
      </c>
      <c r="F2874">
        <v>18336.91</v>
      </c>
      <c r="G2874">
        <v>95874.49</v>
      </c>
      <c r="H2874">
        <v>266.32</v>
      </c>
    </row>
    <row r="2875" spans="1:8">
      <c r="A2875" t="str">
        <f>row__2[[#This Row],[Company_Name]]&amp;" "&amp;row__2[[#This Row],[Year]]</f>
        <v>Oakville Hydro Electricity Distribution Inc. 2022</v>
      </c>
      <c r="B2875" t="s">
        <v>500</v>
      </c>
      <c r="C2875">
        <v>2022</v>
      </c>
      <c r="D2875" t="s">
        <v>17</v>
      </c>
      <c r="E2875" t="s">
        <v>22</v>
      </c>
      <c r="F2875">
        <v>997215.46</v>
      </c>
      <c r="G2875">
        <v>5759185.9800000004</v>
      </c>
      <c r="H2875">
        <v>16079.68</v>
      </c>
    </row>
    <row r="2876" spans="1:8">
      <c r="A2876" t="str">
        <f>row__2[[#This Row],[Company_Name]]&amp;" "&amp;row__2[[#This Row],[Year]]</f>
        <v>Oakville Hydro Electricity Distribution Inc. 2022</v>
      </c>
      <c r="B2876" t="s">
        <v>500</v>
      </c>
      <c r="C2876">
        <v>2022</v>
      </c>
      <c r="D2876" t="s">
        <v>17</v>
      </c>
      <c r="E2876" t="s">
        <v>24</v>
      </c>
      <c r="F2876">
        <v>151481.54</v>
      </c>
      <c r="G2876">
        <v>5217732.5</v>
      </c>
      <c r="H2876">
        <v>0</v>
      </c>
    </row>
    <row r="2877" spans="1:8">
      <c r="A2877" t="str">
        <f>row__2[[#This Row],[Company_Name]]&amp;" "&amp;row__2[[#This Row],[Year]]</f>
        <v>Oakville Hydro Electricity Distribution Inc. 2022</v>
      </c>
      <c r="B2877" t="s">
        <v>500</v>
      </c>
      <c r="C2877">
        <v>2022</v>
      </c>
      <c r="D2877" t="s">
        <v>8</v>
      </c>
      <c r="E2877" t="s">
        <v>26</v>
      </c>
      <c r="F2877">
        <v>5933882.4800000004</v>
      </c>
      <c r="G2877">
        <v>185711216.55000001</v>
      </c>
      <c r="H2877">
        <v>0</v>
      </c>
    </row>
    <row r="2878" spans="1:8">
      <c r="A2878" t="str">
        <f>row__2[[#This Row],[Company_Name]]&amp;" "&amp;row__2[[#This Row],[Year]]</f>
        <v>Oakville Hydro Electricity Distribution Inc. 2022</v>
      </c>
      <c r="B2878" t="s">
        <v>500</v>
      </c>
      <c r="C2878">
        <v>2022</v>
      </c>
      <c r="D2878" t="s">
        <v>8</v>
      </c>
      <c r="E2878" t="s">
        <v>28</v>
      </c>
      <c r="F2878">
        <v>10800412.380000001</v>
      </c>
      <c r="G2878">
        <v>739276905.26999998</v>
      </c>
      <c r="H2878">
        <v>1922405.34</v>
      </c>
    </row>
    <row r="2879" spans="1:8">
      <c r="A2879" t="str">
        <f>row__2[[#This Row],[Company_Name]]&amp;" "&amp;row__2[[#This Row],[Year]]</f>
        <v>Oakville Hydro Electricity Distribution Inc. 2022</v>
      </c>
      <c r="B2879" t="s">
        <v>500</v>
      </c>
      <c r="C2879">
        <v>2022</v>
      </c>
      <c r="D2879" t="s">
        <v>8</v>
      </c>
      <c r="E2879" t="s">
        <v>30</v>
      </c>
      <c r="F2879">
        <v>0</v>
      </c>
      <c r="G2879">
        <v>0</v>
      </c>
      <c r="H2879">
        <v>0</v>
      </c>
    </row>
    <row r="2880" spans="1:8">
      <c r="A2880" t="str">
        <f>row__2[[#This Row],[Company_Name]]&amp;" "&amp;row__2[[#This Row],[Year]]</f>
        <v>Oakville Hydro Electricity Distribution Inc. 2022</v>
      </c>
      <c r="B2880" t="s">
        <v>500</v>
      </c>
      <c r="C2880">
        <v>2022</v>
      </c>
      <c r="D2880" t="s">
        <v>8</v>
      </c>
      <c r="E2880" t="s">
        <v>32</v>
      </c>
      <c r="F2880">
        <v>25230129.579999998</v>
      </c>
      <c r="G2880">
        <v>623909221.47000003</v>
      </c>
      <c r="H2880">
        <v>0</v>
      </c>
    </row>
    <row r="2881" spans="1:8">
      <c r="A2881" t="str">
        <f>row__2[[#This Row],[Company_Name]]&amp;" "&amp;row__2[[#This Row],[Year]]</f>
        <v>Oakville Hydro Electricity Distribution Inc. 2022</v>
      </c>
      <c r="B2881" t="s">
        <v>500</v>
      </c>
      <c r="C2881">
        <v>2022</v>
      </c>
      <c r="D2881" t="s">
        <v>8</v>
      </c>
      <c r="E2881" t="s">
        <v>34</v>
      </c>
      <c r="F2881">
        <v>0</v>
      </c>
      <c r="G2881">
        <v>0</v>
      </c>
      <c r="H2881">
        <v>0</v>
      </c>
    </row>
    <row r="2882" spans="1:8">
      <c r="A2882" t="str">
        <f>row__2[[#This Row],[Company_Name]]&amp;" "&amp;row__2[[#This Row],[Year]]</f>
        <v>Orangeville Hydro Limited 2015</v>
      </c>
      <c r="B2882" t="s">
        <v>501</v>
      </c>
      <c r="C2882">
        <v>2015</v>
      </c>
      <c r="D2882" t="s">
        <v>17</v>
      </c>
      <c r="E2882" t="s">
        <v>18</v>
      </c>
      <c r="F2882">
        <v>0</v>
      </c>
      <c r="G2882">
        <v>0</v>
      </c>
      <c r="H2882">
        <v>0</v>
      </c>
    </row>
    <row r="2883" spans="1:8">
      <c r="A2883" t="str">
        <f>row__2[[#This Row],[Company_Name]]&amp;" "&amp;row__2[[#This Row],[Year]]</f>
        <v>Orangeville Hydro Limited 2015</v>
      </c>
      <c r="B2883" t="s">
        <v>501</v>
      </c>
      <c r="C2883">
        <v>2015</v>
      </c>
      <c r="D2883" t="s">
        <v>17</v>
      </c>
      <c r="E2883" t="s">
        <v>20</v>
      </c>
      <c r="F2883">
        <v>7339.61</v>
      </c>
      <c r="G2883">
        <v>103888.82</v>
      </c>
      <c r="H2883">
        <v>295</v>
      </c>
    </row>
    <row r="2884" spans="1:8">
      <c r="A2884" t="str">
        <f>row__2[[#This Row],[Company_Name]]&amp;" "&amp;row__2[[#This Row],[Year]]</f>
        <v>Orangeville Hydro Limited 2015</v>
      </c>
      <c r="B2884" t="s">
        <v>501</v>
      </c>
      <c r="C2884">
        <v>2015</v>
      </c>
      <c r="D2884" t="s">
        <v>17</v>
      </c>
      <c r="E2884" t="s">
        <v>22</v>
      </c>
      <c r="F2884">
        <v>91112.81</v>
      </c>
      <c r="G2884">
        <v>1670531.81</v>
      </c>
      <c r="H2884">
        <v>4593</v>
      </c>
    </row>
    <row r="2885" spans="1:8">
      <c r="A2885" t="str">
        <f>row__2[[#This Row],[Company_Name]]&amp;" "&amp;row__2[[#This Row],[Year]]</f>
        <v>Orangeville Hydro Limited 2015</v>
      </c>
      <c r="B2885" t="s">
        <v>501</v>
      </c>
      <c r="C2885">
        <v>2015</v>
      </c>
      <c r="D2885" t="s">
        <v>17</v>
      </c>
      <c r="E2885" t="s">
        <v>24</v>
      </c>
      <c r="F2885">
        <v>10400.85</v>
      </c>
      <c r="G2885">
        <v>382131.29</v>
      </c>
      <c r="H2885">
        <v>0</v>
      </c>
    </row>
    <row r="2886" spans="1:8">
      <c r="A2886" t="str">
        <f>row__2[[#This Row],[Company_Name]]&amp;" "&amp;row__2[[#This Row],[Year]]</f>
        <v>Orangeville Hydro Limited 2015</v>
      </c>
      <c r="B2886" t="s">
        <v>501</v>
      </c>
      <c r="C2886">
        <v>2015</v>
      </c>
      <c r="D2886" t="s">
        <v>8</v>
      </c>
      <c r="E2886" t="s">
        <v>26</v>
      </c>
      <c r="F2886">
        <v>751286.81</v>
      </c>
      <c r="G2886">
        <v>33814273.799999997</v>
      </c>
      <c r="H2886">
        <v>0</v>
      </c>
    </row>
    <row r="2887" spans="1:8">
      <c r="A2887" t="str">
        <f>row__2[[#This Row],[Company_Name]]&amp;" "&amp;row__2[[#This Row],[Year]]</f>
        <v>Orangeville Hydro Limited 2015</v>
      </c>
      <c r="B2887" t="s">
        <v>501</v>
      </c>
      <c r="C2887">
        <v>2015</v>
      </c>
      <c r="D2887" t="s">
        <v>8</v>
      </c>
      <c r="E2887" t="s">
        <v>28</v>
      </c>
      <c r="F2887">
        <v>826561.11</v>
      </c>
      <c r="G2887">
        <v>124173672.62</v>
      </c>
      <c r="H2887">
        <v>294596</v>
      </c>
    </row>
    <row r="2888" spans="1:8">
      <c r="A2888" t="str">
        <f>row__2[[#This Row],[Company_Name]]&amp;" "&amp;row__2[[#This Row],[Year]]</f>
        <v>Orangeville Hydro Limited 2015</v>
      </c>
      <c r="B2888" t="s">
        <v>501</v>
      </c>
      <c r="C2888">
        <v>2015</v>
      </c>
      <c r="D2888" t="s">
        <v>8</v>
      </c>
      <c r="E2888" t="s">
        <v>30</v>
      </c>
      <c r="F2888">
        <v>0</v>
      </c>
      <c r="G2888">
        <v>0</v>
      </c>
      <c r="H2888">
        <v>0</v>
      </c>
    </row>
    <row r="2889" spans="1:8">
      <c r="A2889" t="str">
        <f>row__2[[#This Row],[Company_Name]]&amp;" "&amp;row__2[[#This Row],[Year]]</f>
        <v>Orangeville Hydro Limited 2015</v>
      </c>
      <c r="B2889" t="s">
        <v>501</v>
      </c>
      <c r="C2889">
        <v>2015</v>
      </c>
      <c r="D2889" t="s">
        <v>8</v>
      </c>
      <c r="E2889" t="s">
        <v>32</v>
      </c>
      <c r="F2889">
        <v>3090921.61</v>
      </c>
      <c r="G2889">
        <v>84589266.650000006</v>
      </c>
      <c r="H2889">
        <v>0</v>
      </c>
    </row>
    <row r="2890" spans="1:8">
      <c r="A2890" t="str">
        <f>row__2[[#This Row],[Company_Name]]&amp;" "&amp;row__2[[#This Row],[Year]]</f>
        <v>Orangeville Hydro Limited 2015</v>
      </c>
      <c r="B2890" t="s">
        <v>501</v>
      </c>
      <c r="C2890">
        <v>2015</v>
      </c>
      <c r="D2890" t="s">
        <v>8</v>
      </c>
      <c r="E2890" t="s">
        <v>34</v>
      </c>
      <c r="F2890">
        <v>0</v>
      </c>
      <c r="G2890">
        <v>0</v>
      </c>
      <c r="H2890">
        <v>0</v>
      </c>
    </row>
    <row r="2891" spans="1:8">
      <c r="A2891" t="str">
        <f>row__2[[#This Row],[Company_Name]]&amp;" "&amp;row__2[[#This Row],[Year]]</f>
        <v>Orangeville Hydro Limited 2016</v>
      </c>
      <c r="B2891" t="s">
        <v>501</v>
      </c>
      <c r="C2891">
        <v>2016</v>
      </c>
      <c r="D2891" t="s">
        <v>17</v>
      </c>
      <c r="E2891" t="s">
        <v>18</v>
      </c>
      <c r="F2891">
        <v>0</v>
      </c>
      <c r="G2891">
        <v>0</v>
      </c>
      <c r="H2891">
        <v>0</v>
      </c>
    </row>
    <row r="2892" spans="1:8">
      <c r="A2892" t="str">
        <f>row__2[[#This Row],[Company_Name]]&amp;" "&amp;row__2[[#This Row],[Year]]</f>
        <v>Orangeville Hydro Limited 2016</v>
      </c>
      <c r="B2892" t="s">
        <v>501</v>
      </c>
      <c r="C2892">
        <v>2016</v>
      </c>
      <c r="D2892" t="s">
        <v>17</v>
      </c>
      <c r="E2892" t="s">
        <v>20</v>
      </c>
      <c r="F2892">
        <v>8481.7099999999991</v>
      </c>
      <c r="G2892">
        <v>90200.15</v>
      </c>
      <c r="H2892">
        <v>295.32</v>
      </c>
    </row>
    <row r="2893" spans="1:8">
      <c r="A2893" t="str">
        <f>row__2[[#This Row],[Company_Name]]&amp;" "&amp;row__2[[#This Row],[Year]]</f>
        <v>Orangeville Hydro Limited 2016</v>
      </c>
      <c r="B2893" t="s">
        <v>501</v>
      </c>
      <c r="C2893">
        <v>2016</v>
      </c>
      <c r="D2893" t="s">
        <v>17</v>
      </c>
      <c r="E2893" t="s">
        <v>22</v>
      </c>
      <c r="F2893">
        <v>53288.22</v>
      </c>
      <c r="G2893">
        <v>961395.77</v>
      </c>
      <c r="H2893">
        <v>2461.87</v>
      </c>
    </row>
    <row r="2894" spans="1:8">
      <c r="A2894" t="str">
        <f>row__2[[#This Row],[Company_Name]]&amp;" "&amp;row__2[[#This Row],[Year]]</f>
        <v>Orangeville Hydro Limited 2016</v>
      </c>
      <c r="B2894" t="s">
        <v>501</v>
      </c>
      <c r="C2894">
        <v>2016</v>
      </c>
      <c r="D2894" t="s">
        <v>17</v>
      </c>
      <c r="E2894" t="s">
        <v>24</v>
      </c>
      <c r="F2894">
        <v>10938.7</v>
      </c>
      <c r="G2894">
        <v>353440.96</v>
      </c>
      <c r="H2894">
        <v>0</v>
      </c>
    </row>
    <row r="2895" spans="1:8">
      <c r="A2895" t="str">
        <f>row__2[[#This Row],[Company_Name]]&amp;" "&amp;row__2[[#This Row],[Year]]</f>
        <v>Orangeville Hydro Limited 2016</v>
      </c>
      <c r="B2895" t="s">
        <v>501</v>
      </c>
      <c r="C2895">
        <v>2016</v>
      </c>
      <c r="D2895" t="s">
        <v>8</v>
      </c>
      <c r="E2895" t="s">
        <v>26</v>
      </c>
      <c r="F2895">
        <v>765543.04</v>
      </c>
      <c r="G2895">
        <v>33991437.200000003</v>
      </c>
      <c r="H2895">
        <v>0</v>
      </c>
    </row>
    <row r="2896" spans="1:8">
      <c r="A2896" t="str">
        <f>row__2[[#This Row],[Company_Name]]&amp;" "&amp;row__2[[#This Row],[Year]]</f>
        <v>Orangeville Hydro Limited 2016</v>
      </c>
      <c r="B2896" t="s">
        <v>501</v>
      </c>
      <c r="C2896">
        <v>2016</v>
      </c>
      <c r="D2896" t="s">
        <v>8</v>
      </c>
      <c r="E2896" t="s">
        <v>28</v>
      </c>
      <c r="F2896">
        <v>888196.32</v>
      </c>
      <c r="G2896">
        <v>124528148.16</v>
      </c>
      <c r="H2896">
        <v>311761.31</v>
      </c>
    </row>
    <row r="2897" spans="1:8">
      <c r="A2897" t="str">
        <f>row__2[[#This Row],[Company_Name]]&amp;" "&amp;row__2[[#This Row],[Year]]</f>
        <v>Orangeville Hydro Limited 2016</v>
      </c>
      <c r="B2897" t="s">
        <v>501</v>
      </c>
      <c r="C2897">
        <v>2016</v>
      </c>
      <c r="D2897" t="s">
        <v>8</v>
      </c>
      <c r="E2897" t="s">
        <v>30</v>
      </c>
      <c r="F2897">
        <v>0</v>
      </c>
      <c r="G2897">
        <v>0</v>
      </c>
      <c r="H2897">
        <v>0</v>
      </c>
    </row>
    <row r="2898" spans="1:8">
      <c r="A2898" t="str">
        <f>row__2[[#This Row],[Company_Name]]&amp;" "&amp;row__2[[#This Row],[Year]]</f>
        <v>Orangeville Hydro Limited 2016</v>
      </c>
      <c r="B2898" t="s">
        <v>501</v>
      </c>
      <c r="C2898">
        <v>2016</v>
      </c>
      <c r="D2898" t="s">
        <v>8</v>
      </c>
      <c r="E2898" t="s">
        <v>32</v>
      </c>
      <c r="F2898">
        <v>3200973.12</v>
      </c>
      <c r="G2898">
        <v>84770867.689999998</v>
      </c>
      <c r="H2898">
        <v>0</v>
      </c>
    </row>
    <row r="2899" spans="1:8">
      <c r="A2899" t="str">
        <f>row__2[[#This Row],[Company_Name]]&amp;" "&amp;row__2[[#This Row],[Year]]</f>
        <v>Orangeville Hydro Limited 2016</v>
      </c>
      <c r="B2899" t="s">
        <v>501</v>
      </c>
      <c r="C2899">
        <v>2016</v>
      </c>
      <c r="D2899" t="s">
        <v>8</v>
      </c>
      <c r="E2899" t="s">
        <v>34</v>
      </c>
      <c r="F2899">
        <v>0</v>
      </c>
      <c r="G2899">
        <v>0</v>
      </c>
      <c r="H2899">
        <v>0</v>
      </c>
    </row>
    <row r="2900" spans="1:8">
      <c r="A2900" t="str">
        <f>row__2[[#This Row],[Company_Name]]&amp;" "&amp;row__2[[#This Row],[Year]]</f>
        <v>Orangeville Hydro Limited 2017</v>
      </c>
      <c r="B2900" t="s">
        <v>501</v>
      </c>
      <c r="C2900">
        <v>2017</v>
      </c>
      <c r="D2900" t="s">
        <v>17</v>
      </c>
      <c r="E2900" t="s">
        <v>18</v>
      </c>
      <c r="F2900">
        <v>0</v>
      </c>
      <c r="G2900">
        <v>0</v>
      </c>
      <c r="H2900">
        <v>0</v>
      </c>
    </row>
    <row r="2901" spans="1:8">
      <c r="A2901" t="str">
        <f>row__2[[#This Row],[Company_Name]]&amp;" "&amp;row__2[[#This Row],[Year]]</f>
        <v>Orangeville Hydro Limited 2017</v>
      </c>
      <c r="B2901" t="s">
        <v>501</v>
      </c>
      <c r="C2901">
        <v>2017</v>
      </c>
      <c r="D2901" t="s">
        <v>17</v>
      </c>
      <c r="E2901" t="s">
        <v>20</v>
      </c>
      <c r="F2901">
        <v>8096.01</v>
      </c>
      <c r="G2901">
        <v>103381.19</v>
      </c>
      <c r="H2901">
        <v>290.64</v>
      </c>
    </row>
    <row r="2902" spans="1:8">
      <c r="A2902" t="str">
        <f>row__2[[#This Row],[Company_Name]]&amp;" "&amp;row__2[[#This Row],[Year]]</f>
        <v>Orangeville Hydro Limited 2017</v>
      </c>
      <c r="B2902" t="s">
        <v>501</v>
      </c>
      <c r="C2902">
        <v>2017</v>
      </c>
      <c r="D2902" t="s">
        <v>17</v>
      </c>
      <c r="E2902" t="s">
        <v>22</v>
      </c>
      <c r="F2902">
        <v>71689.679999999993</v>
      </c>
      <c r="G2902">
        <v>863294.62</v>
      </c>
      <c r="H2902">
        <v>2419.15</v>
      </c>
    </row>
    <row r="2903" spans="1:8">
      <c r="A2903" t="str">
        <f>row__2[[#This Row],[Company_Name]]&amp;" "&amp;row__2[[#This Row],[Year]]</f>
        <v>Orangeville Hydro Limited 2017</v>
      </c>
      <c r="B2903" t="s">
        <v>501</v>
      </c>
      <c r="C2903">
        <v>2017</v>
      </c>
      <c r="D2903" t="s">
        <v>17</v>
      </c>
      <c r="E2903" t="s">
        <v>24</v>
      </c>
      <c r="F2903">
        <v>10928.34</v>
      </c>
      <c r="G2903">
        <v>380609.59</v>
      </c>
      <c r="H2903">
        <v>0</v>
      </c>
    </row>
    <row r="2904" spans="1:8">
      <c r="A2904" t="str">
        <f>row__2[[#This Row],[Company_Name]]&amp;" "&amp;row__2[[#This Row],[Year]]</f>
        <v>Orangeville Hydro Limited 2017</v>
      </c>
      <c r="B2904" t="s">
        <v>501</v>
      </c>
      <c r="C2904">
        <v>2017</v>
      </c>
      <c r="D2904" t="s">
        <v>8</v>
      </c>
      <c r="E2904" t="s">
        <v>26</v>
      </c>
      <c r="F2904">
        <v>919217.9</v>
      </c>
      <c r="G2904">
        <v>34387085.619999997</v>
      </c>
      <c r="H2904">
        <v>0</v>
      </c>
    </row>
    <row r="2905" spans="1:8">
      <c r="A2905" t="str">
        <f>row__2[[#This Row],[Company_Name]]&amp;" "&amp;row__2[[#This Row],[Year]]</f>
        <v>Orangeville Hydro Limited 2017</v>
      </c>
      <c r="B2905" t="s">
        <v>501</v>
      </c>
      <c r="C2905">
        <v>2017</v>
      </c>
      <c r="D2905" t="s">
        <v>8</v>
      </c>
      <c r="E2905" t="s">
        <v>28</v>
      </c>
      <c r="F2905">
        <v>870180.13</v>
      </c>
      <c r="G2905">
        <v>125001047.73</v>
      </c>
      <c r="H2905">
        <v>305078.84000000003</v>
      </c>
    </row>
    <row r="2906" spans="1:8">
      <c r="A2906" t="str">
        <f>row__2[[#This Row],[Company_Name]]&amp;" "&amp;row__2[[#This Row],[Year]]</f>
        <v>Orangeville Hydro Limited 2017</v>
      </c>
      <c r="B2906" t="s">
        <v>501</v>
      </c>
      <c r="C2906">
        <v>2017</v>
      </c>
      <c r="D2906" t="s">
        <v>8</v>
      </c>
      <c r="E2906" t="s">
        <v>30</v>
      </c>
      <c r="F2906">
        <v>0</v>
      </c>
      <c r="G2906">
        <v>0</v>
      </c>
      <c r="H2906">
        <v>0</v>
      </c>
    </row>
    <row r="2907" spans="1:8">
      <c r="A2907" t="str">
        <f>row__2[[#This Row],[Company_Name]]&amp;" "&amp;row__2[[#This Row],[Year]]</f>
        <v>Orangeville Hydro Limited 2017</v>
      </c>
      <c r="B2907" t="s">
        <v>501</v>
      </c>
      <c r="C2907">
        <v>2017</v>
      </c>
      <c r="D2907" t="s">
        <v>8</v>
      </c>
      <c r="E2907" t="s">
        <v>32</v>
      </c>
      <c r="F2907">
        <v>3352629.04</v>
      </c>
      <c r="G2907">
        <v>83878663.269999996</v>
      </c>
      <c r="H2907">
        <v>0</v>
      </c>
    </row>
    <row r="2908" spans="1:8">
      <c r="A2908" t="str">
        <f>row__2[[#This Row],[Company_Name]]&amp;" "&amp;row__2[[#This Row],[Year]]</f>
        <v>Orangeville Hydro Limited 2017</v>
      </c>
      <c r="B2908" t="s">
        <v>501</v>
      </c>
      <c r="C2908">
        <v>2017</v>
      </c>
      <c r="D2908" t="s">
        <v>8</v>
      </c>
      <c r="E2908" t="s">
        <v>34</v>
      </c>
      <c r="F2908">
        <v>0</v>
      </c>
      <c r="G2908">
        <v>0</v>
      </c>
      <c r="H2908">
        <v>0</v>
      </c>
    </row>
    <row r="2909" spans="1:8">
      <c r="A2909" t="str">
        <f>row__2[[#This Row],[Company_Name]]&amp;" "&amp;row__2[[#This Row],[Year]]</f>
        <v>Orangeville Hydro Limited 2018</v>
      </c>
      <c r="B2909" t="s">
        <v>501</v>
      </c>
      <c r="C2909">
        <v>2018</v>
      </c>
      <c r="D2909" t="s">
        <v>17</v>
      </c>
      <c r="E2909" t="s">
        <v>18</v>
      </c>
      <c r="F2909">
        <v>0</v>
      </c>
      <c r="G2909">
        <v>0</v>
      </c>
      <c r="H2909">
        <v>0</v>
      </c>
    </row>
    <row r="2910" spans="1:8">
      <c r="A2910" t="str">
        <f>row__2[[#This Row],[Company_Name]]&amp;" "&amp;row__2[[#This Row],[Year]]</f>
        <v>Orangeville Hydro Limited 2018</v>
      </c>
      <c r="B2910" t="s">
        <v>501</v>
      </c>
      <c r="C2910">
        <v>2018</v>
      </c>
      <c r="D2910" t="s">
        <v>17</v>
      </c>
      <c r="E2910" t="s">
        <v>20</v>
      </c>
      <c r="F2910">
        <v>8362.2000000000007</v>
      </c>
      <c r="G2910">
        <v>102424.28</v>
      </c>
      <c r="H2910">
        <v>283.10000000000002</v>
      </c>
    </row>
    <row r="2911" spans="1:8">
      <c r="A2911" t="str">
        <f>row__2[[#This Row],[Company_Name]]&amp;" "&amp;row__2[[#This Row],[Year]]</f>
        <v>Orangeville Hydro Limited 2018</v>
      </c>
      <c r="B2911" t="s">
        <v>501</v>
      </c>
      <c r="C2911">
        <v>2018</v>
      </c>
      <c r="D2911" t="s">
        <v>17</v>
      </c>
      <c r="E2911" t="s">
        <v>22</v>
      </c>
      <c r="F2911">
        <v>73088.38</v>
      </c>
      <c r="G2911">
        <v>870905.39</v>
      </c>
      <c r="H2911">
        <v>2427.11</v>
      </c>
    </row>
    <row r="2912" spans="1:8">
      <c r="A2912" t="str">
        <f>row__2[[#This Row],[Company_Name]]&amp;" "&amp;row__2[[#This Row],[Year]]</f>
        <v>Orangeville Hydro Limited 2018</v>
      </c>
      <c r="B2912" t="s">
        <v>501</v>
      </c>
      <c r="C2912">
        <v>2018</v>
      </c>
      <c r="D2912" t="s">
        <v>17</v>
      </c>
      <c r="E2912" t="s">
        <v>24</v>
      </c>
      <c r="F2912">
        <v>40429.54</v>
      </c>
      <c r="G2912">
        <v>375339.19</v>
      </c>
      <c r="H2912">
        <v>0</v>
      </c>
    </row>
    <row r="2913" spans="1:8">
      <c r="A2913" t="str">
        <f>row__2[[#This Row],[Company_Name]]&amp;" "&amp;row__2[[#This Row],[Year]]</f>
        <v>Orangeville Hydro Limited 2018</v>
      </c>
      <c r="B2913" t="s">
        <v>501</v>
      </c>
      <c r="C2913">
        <v>2018</v>
      </c>
      <c r="D2913" t="s">
        <v>8</v>
      </c>
      <c r="E2913" t="s">
        <v>26</v>
      </c>
      <c r="F2913">
        <v>782959.68</v>
      </c>
      <c r="G2913">
        <v>35759952.600000001</v>
      </c>
      <c r="H2913">
        <v>0</v>
      </c>
    </row>
    <row r="2914" spans="1:8">
      <c r="A2914" t="str">
        <f>row__2[[#This Row],[Company_Name]]&amp;" "&amp;row__2[[#This Row],[Year]]</f>
        <v>Orangeville Hydro Limited 2018</v>
      </c>
      <c r="B2914" t="s">
        <v>501</v>
      </c>
      <c r="C2914">
        <v>2018</v>
      </c>
      <c r="D2914" t="s">
        <v>8</v>
      </c>
      <c r="E2914" t="s">
        <v>28</v>
      </c>
      <c r="F2914">
        <v>857751.6</v>
      </c>
      <c r="G2914">
        <v>127930297.34999999</v>
      </c>
      <c r="H2914">
        <v>303639.93</v>
      </c>
    </row>
    <row r="2915" spans="1:8">
      <c r="A2915" t="str">
        <f>row__2[[#This Row],[Company_Name]]&amp;" "&amp;row__2[[#This Row],[Year]]</f>
        <v>Orangeville Hydro Limited 2018</v>
      </c>
      <c r="B2915" t="s">
        <v>501</v>
      </c>
      <c r="C2915">
        <v>2018</v>
      </c>
      <c r="D2915" t="s">
        <v>8</v>
      </c>
      <c r="E2915" t="s">
        <v>30</v>
      </c>
      <c r="F2915">
        <v>0</v>
      </c>
      <c r="G2915">
        <v>0</v>
      </c>
      <c r="H2915">
        <v>0</v>
      </c>
    </row>
    <row r="2916" spans="1:8">
      <c r="A2916" t="str">
        <f>row__2[[#This Row],[Company_Name]]&amp;" "&amp;row__2[[#This Row],[Year]]</f>
        <v>Orangeville Hydro Limited 2018</v>
      </c>
      <c r="B2916" t="s">
        <v>501</v>
      </c>
      <c r="C2916">
        <v>2018</v>
      </c>
      <c r="D2916" t="s">
        <v>8</v>
      </c>
      <c r="E2916" t="s">
        <v>32</v>
      </c>
      <c r="F2916">
        <v>3602176.91</v>
      </c>
      <c r="G2916">
        <v>91709432.680000007</v>
      </c>
      <c r="H2916">
        <v>0</v>
      </c>
    </row>
    <row r="2917" spans="1:8">
      <c r="A2917" t="str">
        <f>row__2[[#This Row],[Company_Name]]&amp;" "&amp;row__2[[#This Row],[Year]]</f>
        <v>Orangeville Hydro Limited 2018</v>
      </c>
      <c r="B2917" t="s">
        <v>501</v>
      </c>
      <c r="C2917">
        <v>2018</v>
      </c>
      <c r="D2917" t="s">
        <v>8</v>
      </c>
      <c r="E2917" t="s">
        <v>34</v>
      </c>
      <c r="F2917">
        <v>0</v>
      </c>
      <c r="G2917">
        <v>0</v>
      </c>
      <c r="H2917">
        <v>0</v>
      </c>
    </row>
    <row r="2918" spans="1:8">
      <c r="A2918" t="str">
        <f>row__2[[#This Row],[Company_Name]]&amp;" "&amp;row__2[[#This Row],[Year]]</f>
        <v>Orangeville Hydro Limited 2019</v>
      </c>
      <c r="B2918" t="s">
        <v>501</v>
      </c>
      <c r="C2918">
        <v>2019</v>
      </c>
      <c r="D2918" t="s">
        <v>17</v>
      </c>
      <c r="E2918" t="s">
        <v>18</v>
      </c>
      <c r="F2918">
        <v>0</v>
      </c>
      <c r="G2918">
        <v>0</v>
      </c>
      <c r="H2918">
        <v>0</v>
      </c>
    </row>
    <row r="2919" spans="1:8">
      <c r="A2919" t="str">
        <f>row__2[[#This Row],[Company_Name]]&amp;" "&amp;row__2[[#This Row],[Year]]</f>
        <v>Orangeville Hydro Limited 2019</v>
      </c>
      <c r="B2919" t="s">
        <v>501</v>
      </c>
      <c r="C2919">
        <v>2019</v>
      </c>
      <c r="D2919" t="s">
        <v>17</v>
      </c>
      <c r="E2919" t="s">
        <v>20</v>
      </c>
      <c r="F2919">
        <v>8480.33</v>
      </c>
      <c r="G2919">
        <v>102754.57</v>
      </c>
      <c r="H2919">
        <v>283.8</v>
      </c>
    </row>
    <row r="2920" spans="1:8">
      <c r="A2920" t="str">
        <f>row__2[[#This Row],[Company_Name]]&amp;" "&amp;row__2[[#This Row],[Year]]</f>
        <v>Orangeville Hydro Limited 2019</v>
      </c>
      <c r="B2920" t="s">
        <v>501</v>
      </c>
      <c r="C2920">
        <v>2019</v>
      </c>
      <c r="D2920" t="s">
        <v>17</v>
      </c>
      <c r="E2920" t="s">
        <v>22</v>
      </c>
      <c r="F2920">
        <v>74655.649999999994</v>
      </c>
      <c r="G2920">
        <v>883464.17</v>
      </c>
      <c r="H2920">
        <v>2459.64</v>
      </c>
    </row>
    <row r="2921" spans="1:8">
      <c r="A2921" t="str">
        <f>row__2[[#This Row],[Company_Name]]&amp;" "&amp;row__2[[#This Row],[Year]]</f>
        <v>Orangeville Hydro Limited 2019</v>
      </c>
      <c r="B2921" t="s">
        <v>501</v>
      </c>
      <c r="C2921">
        <v>2019</v>
      </c>
      <c r="D2921" t="s">
        <v>17</v>
      </c>
      <c r="E2921" t="s">
        <v>24</v>
      </c>
      <c r="F2921">
        <v>10787.22</v>
      </c>
      <c r="G2921">
        <v>375339.19</v>
      </c>
      <c r="H2921">
        <v>0</v>
      </c>
    </row>
    <row r="2922" spans="1:8">
      <c r="A2922" t="str">
        <f>row__2[[#This Row],[Company_Name]]&amp;" "&amp;row__2[[#This Row],[Year]]</f>
        <v>Orangeville Hydro Limited 2019</v>
      </c>
      <c r="B2922" t="s">
        <v>501</v>
      </c>
      <c r="C2922">
        <v>2019</v>
      </c>
      <c r="D2922" t="s">
        <v>8</v>
      </c>
      <c r="E2922" t="s">
        <v>26</v>
      </c>
      <c r="F2922">
        <v>822922.01</v>
      </c>
      <c r="G2922">
        <v>34942744.75</v>
      </c>
      <c r="H2922">
        <v>0</v>
      </c>
    </row>
    <row r="2923" spans="1:8">
      <c r="A2923" t="str">
        <f>row__2[[#This Row],[Company_Name]]&amp;" "&amp;row__2[[#This Row],[Year]]</f>
        <v>Orangeville Hydro Limited 2019</v>
      </c>
      <c r="B2923" t="s">
        <v>501</v>
      </c>
      <c r="C2923">
        <v>2019</v>
      </c>
      <c r="D2923" t="s">
        <v>8</v>
      </c>
      <c r="E2923" t="s">
        <v>28</v>
      </c>
      <c r="F2923">
        <v>868498.71</v>
      </c>
      <c r="G2923">
        <v>127241231.83</v>
      </c>
      <c r="H2923">
        <v>298865.19</v>
      </c>
    </row>
    <row r="2924" spans="1:8">
      <c r="A2924" t="str">
        <f>row__2[[#This Row],[Company_Name]]&amp;" "&amp;row__2[[#This Row],[Year]]</f>
        <v>Orangeville Hydro Limited 2019</v>
      </c>
      <c r="B2924" t="s">
        <v>501</v>
      </c>
      <c r="C2924">
        <v>2019</v>
      </c>
      <c r="D2924" t="s">
        <v>8</v>
      </c>
      <c r="E2924" t="s">
        <v>30</v>
      </c>
      <c r="F2924">
        <v>0</v>
      </c>
      <c r="G2924">
        <v>0</v>
      </c>
      <c r="H2924">
        <v>0</v>
      </c>
    </row>
    <row r="2925" spans="1:8">
      <c r="A2925" t="str">
        <f>row__2[[#This Row],[Company_Name]]&amp;" "&amp;row__2[[#This Row],[Year]]</f>
        <v>Orangeville Hydro Limited 2019</v>
      </c>
      <c r="B2925" t="s">
        <v>501</v>
      </c>
      <c r="C2925">
        <v>2019</v>
      </c>
      <c r="D2925" t="s">
        <v>8</v>
      </c>
      <c r="E2925" t="s">
        <v>32</v>
      </c>
      <c r="F2925">
        <v>3631124.75</v>
      </c>
      <c r="G2925">
        <v>89180443.260000005</v>
      </c>
      <c r="H2925">
        <v>0</v>
      </c>
    </row>
    <row r="2926" spans="1:8">
      <c r="A2926" t="str">
        <f>row__2[[#This Row],[Company_Name]]&amp;" "&amp;row__2[[#This Row],[Year]]</f>
        <v>Orangeville Hydro Limited 2019</v>
      </c>
      <c r="B2926" t="s">
        <v>501</v>
      </c>
      <c r="C2926">
        <v>2019</v>
      </c>
      <c r="D2926" t="s">
        <v>8</v>
      </c>
      <c r="E2926" t="s">
        <v>34</v>
      </c>
      <c r="F2926">
        <v>0</v>
      </c>
      <c r="G2926">
        <v>0</v>
      </c>
      <c r="H2926">
        <v>0</v>
      </c>
    </row>
    <row r="2927" spans="1:8">
      <c r="A2927" t="str">
        <f>row__2[[#This Row],[Company_Name]]&amp;" "&amp;row__2[[#This Row],[Year]]</f>
        <v>Orangeville Hydro Limited 2020</v>
      </c>
      <c r="B2927" t="s">
        <v>501</v>
      </c>
      <c r="C2927">
        <v>2020</v>
      </c>
      <c r="D2927" t="s">
        <v>17</v>
      </c>
      <c r="E2927" t="s">
        <v>18</v>
      </c>
      <c r="F2927">
        <v>0</v>
      </c>
      <c r="G2927">
        <v>0</v>
      </c>
      <c r="H2927">
        <v>0</v>
      </c>
    </row>
    <row r="2928" spans="1:8">
      <c r="A2928" t="str">
        <f>row__2[[#This Row],[Company_Name]]&amp;" "&amp;row__2[[#This Row],[Year]]</f>
        <v>Orangeville Hydro Limited 2020</v>
      </c>
      <c r="B2928" t="s">
        <v>501</v>
      </c>
      <c r="C2928">
        <v>2020</v>
      </c>
      <c r="D2928" t="s">
        <v>17</v>
      </c>
      <c r="E2928" t="s">
        <v>20</v>
      </c>
      <c r="F2928">
        <v>9298.15</v>
      </c>
      <c r="G2928">
        <v>102755.52</v>
      </c>
      <c r="H2928">
        <v>282.2</v>
      </c>
    </row>
    <row r="2929" spans="1:8">
      <c r="A2929" t="str">
        <f>row__2[[#This Row],[Company_Name]]&amp;" "&amp;row__2[[#This Row],[Year]]</f>
        <v>Orangeville Hydro Limited 2020</v>
      </c>
      <c r="B2929" t="s">
        <v>501</v>
      </c>
      <c r="C2929">
        <v>2020</v>
      </c>
      <c r="D2929" t="s">
        <v>17</v>
      </c>
      <c r="E2929" t="s">
        <v>22</v>
      </c>
      <c r="F2929">
        <v>87468.11</v>
      </c>
      <c r="G2929">
        <v>881690.65</v>
      </c>
      <c r="H2929">
        <v>2445.92</v>
      </c>
    </row>
    <row r="2930" spans="1:8">
      <c r="A2930" t="str">
        <f>row__2[[#This Row],[Company_Name]]&amp;" "&amp;row__2[[#This Row],[Year]]</f>
        <v>Orangeville Hydro Limited 2020</v>
      </c>
      <c r="B2930" t="s">
        <v>501</v>
      </c>
      <c r="C2930">
        <v>2020</v>
      </c>
      <c r="D2930" t="s">
        <v>17</v>
      </c>
      <c r="E2930" t="s">
        <v>24</v>
      </c>
      <c r="F2930">
        <v>11076.3</v>
      </c>
      <c r="G2930">
        <v>375339.19</v>
      </c>
      <c r="H2930">
        <v>0</v>
      </c>
    </row>
    <row r="2931" spans="1:8">
      <c r="A2931" t="str">
        <f>row__2[[#This Row],[Company_Name]]&amp;" "&amp;row__2[[#This Row],[Year]]</f>
        <v>Orangeville Hydro Limited 2020</v>
      </c>
      <c r="B2931" t="s">
        <v>501</v>
      </c>
      <c r="C2931">
        <v>2020</v>
      </c>
      <c r="D2931" t="s">
        <v>8</v>
      </c>
      <c r="E2931" t="s">
        <v>26</v>
      </c>
      <c r="F2931">
        <v>847950.42</v>
      </c>
      <c r="G2931">
        <v>33629605.899999999</v>
      </c>
      <c r="H2931">
        <v>0</v>
      </c>
    </row>
    <row r="2932" spans="1:8">
      <c r="A2932" t="str">
        <f>row__2[[#This Row],[Company_Name]]&amp;" "&amp;row__2[[#This Row],[Year]]</f>
        <v>Orangeville Hydro Limited 2020</v>
      </c>
      <c r="B2932" t="s">
        <v>501</v>
      </c>
      <c r="C2932">
        <v>2020</v>
      </c>
      <c r="D2932" t="s">
        <v>8</v>
      </c>
      <c r="E2932" t="s">
        <v>28</v>
      </c>
      <c r="F2932">
        <v>836472.4</v>
      </c>
      <c r="G2932">
        <v>123770623.06</v>
      </c>
      <c r="H2932">
        <v>284382.90000000002</v>
      </c>
    </row>
    <row r="2933" spans="1:8">
      <c r="A2933" t="str">
        <f>row__2[[#This Row],[Company_Name]]&amp;" "&amp;row__2[[#This Row],[Year]]</f>
        <v>Orangeville Hydro Limited 2020</v>
      </c>
      <c r="B2933" t="s">
        <v>501</v>
      </c>
      <c r="C2933">
        <v>2020</v>
      </c>
      <c r="D2933" t="s">
        <v>8</v>
      </c>
      <c r="E2933" t="s">
        <v>30</v>
      </c>
      <c r="F2933">
        <v>0</v>
      </c>
      <c r="G2933">
        <v>0</v>
      </c>
      <c r="H2933">
        <v>0</v>
      </c>
    </row>
    <row r="2934" spans="1:8">
      <c r="A2934" t="str">
        <f>row__2[[#This Row],[Company_Name]]&amp;" "&amp;row__2[[#This Row],[Year]]</f>
        <v>Orangeville Hydro Limited 2020</v>
      </c>
      <c r="B2934" t="s">
        <v>501</v>
      </c>
      <c r="C2934">
        <v>2020</v>
      </c>
      <c r="D2934" t="s">
        <v>8</v>
      </c>
      <c r="E2934" t="s">
        <v>32</v>
      </c>
      <c r="F2934">
        <v>3757300.06</v>
      </c>
      <c r="G2934">
        <v>95587068.319999993</v>
      </c>
      <c r="H2934">
        <v>0</v>
      </c>
    </row>
    <row r="2935" spans="1:8">
      <c r="A2935" t="str">
        <f>row__2[[#This Row],[Company_Name]]&amp;" "&amp;row__2[[#This Row],[Year]]</f>
        <v>Orangeville Hydro Limited 2020</v>
      </c>
      <c r="B2935" t="s">
        <v>501</v>
      </c>
      <c r="C2935">
        <v>2020</v>
      </c>
      <c r="D2935" t="s">
        <v>8</v>
      </c>
      <c r="E2935" t="s">
        <v>34</v>
      </c>
      <c r="F2935">
        <v>0</v>
      </c>
      <c r="G2935">
        <v>0</v>
      </c>
      <c r="H2935">
        <v>0</v>
      </c>
    </row>
    <row r="2936" spans="1:8">
      <c r="A2936" t="str">
        <f>row__2[[#This Row],[Company_Name]]&amp;" "&amp;row__2[[#This Row],[Year]]</f>
        <v>Orangeville Hydro Limited 2021</v>
      </c>
      <c r="B2936" t="s">
        <v>501</v>
      </c>
      <c r="C2936">
        <v>2021</v>
      </c>
      <c r="D2936" t="s">
        <v>17</v>
      </c>
      <c r="E2936" t="s">
        <v>18</v>
      </c>
      <c r="F2936">
        <v>0</v>
      </c>
      <c r="G2936">
        <v>0</v>
      </c>
      <c r="H2936">
        <v>0</v>
      </c>
    </row>
    <row r="2937" spans="1:8">
      <c r="A2937" t="str">
        <f>row__2[[#This Row],[Company_Name]]&amp;" "&amp;row__2[[#This Row],[Year]]</f>
        <v>Orangeville Hydro Limited 2021</v>
      </c>
      <c r="B2937" t="s">
        <v>501</v>
      </c>
      <c r="C2937">
        <v>2021</v>
      </c>
      <c r="D2937" t="s">
        <v>17</v>
      </c>
      <c r="E2937" t="s">
        <v>20</v>
      </c>
      <c r="F2937">
        <v>10498.77</v>
      </c>
      <c r="G2937">
        <v>102474.81</v>
      </c>
      <c r="H2937">
        <v>282</v>
      </c>
    </row>
    <row r="2938" spans="1:8">
      <c r="A2938" t="str">
        <f>row__2[[#This Row],[Company_Name]]&amp;" "&amp;row__2[[#This Row],[Year]]</f>
        <v>Orangeville Hydro Limited 2021</v>
      </c>
      <c r="B2938" t="s">
        <v>501</v>
      </c>
      <c r="C2938">
        <v>2021</v>
      </c>
      <c r="D2938" t="s">
        <v>17</v>
      </c>
      <c r="E2938" t="s">
        <v>22</v>
      </c>
      <c r="F2938">
        <v>78819.539999999994</v>
      </c>
      <c r="G2938">
        <v>870117.83</v>
      </c>
      <c r="H2938">
        <v>2420.35</v>
      </c>
    </row>
    <row r="2939" spans="1:8">
      <c r="A2939" t="str">
        <f>row__2[[#This Row],[Company_Name]]&amp;" "&amp;row__2[[#This Row],[Year]]</f>
        <v>Orangeville Hydro Limited 2021</v>
      </c>
      <c r="B2939" t="s">
        <v>501</v>
      </c>
      <c r="C2939">
        <v>2021</v>
      </c>
      <c r="D2939" t="s">
        <v>17</v>
      </c>
      <c r="E2939" t="s">
        <v>24</v>
      </c>
      <c r="F2939">
        <v>11351.28</v>
      </c>
      <c r="G2939">
        <v>375339.19</v>
      </c>
      <c r="H2939">
        <v>0</v>
      </c>
    </row>
    <row r="2940" spans="1:8">
      <c r="A2940" t="str">
        <f>row__2[[#This Row],[Company_Name]]&amp;" "&amp;row__2[[#This Row],[Year]]</f>
        <v>Orangeville Hydro Limited 2021</v>
      </c>
      <c r="B2940" t="s">
        <v>501</v>
      </c>
      <c r="C2940">
        <v>2021</v>
      </c>
      <c r="D2940" t="s">
        <v>8</v>
      </c>
      <c r="E2940" t="s">
        <v>26</v>
      </c>
      <c r="F2940">
        <v>855812.39</v>
      </c>
      <c r="G2940">
        <v>33527317.550000001</v>
      </c>
      <c r="H2940">
        <v>0</v>
      </c>
    </row>
    <row r="2941" spans="1:8">
      <c r="A2941" t="str">
        <f>row__2[[#This Row],[Company_Name]]&amp;" "&amp;row__2[[#This Row],[Year]]</f>
        <v>Orangeville Hydro Limited 2021</v>
      </c>
      <c r="B2941" t="s">
        <v>501</v>
      </c>
      <c r="C2941">
        <v>2021</v>
      </c>
      <c r="D2941" t="s">
        <v>8</v>
      </c>
      <c r="E2941" t="s">
        <v>28</v>
      </c>
      <c r="F2941">
        <v>904441.93</v>
      </c>
      <c r="G2941">
        <v>129141903.28</v>
      </c>
      <c r="H2941">
        <v>298325.05</v>
      </c>
    </row>
    <row r="2942" spans="1:8">
      <c r="A2942" t="str">
        <f>row__2[[#This Row],[Company_Name]]&amp;" "&amp;row__2[[#This Row],[Year]]</f>
        <v>Orangeville Hydro Limited 2021</v>
      </c>
      <c r="B2942" t="s">
        <v>501</v>
      </c>
      <c r="C2942">
        <v>2021</v>
      </c>
      <c r="D2942" t="s">
        <v>8</v>
      </c>
      <c r="E2942" t="s">
        <v>30</v>
      </c>
      <c r="F2942">
        <v>0</v>
      </c>
      <c r="G2942">
        <v>0</v>
      </c>
      <c r="H2942">
        <v>0</v>
      </c>
    </row>
    <row r="2943" spans="1:8">
      <c r="A2943" t="str">
        <f>row__2[[#This Row],[Company_Name]]&amp;" "&amp;row__2[[#This Row],[Year]]</f>
        <v>Orangeville Hydro Limited 2021</v>
      </c>
      <c r="B2943" t="s">
        <v>501</v>
      </c>
      <c r="C2943">
        <v>2021</v>
      </c>
      <c r="D2943" t="s">
        <v>8</v>
      </c>
      <c r="E2943" t="s">
        <v>32</v>
      </c>
      <c r="F2943">
        <v>3875725.69</v>
      </c>
      <c r="G2943">
        <v>95077763.129999995</v>
      </c>
      <c r="H2943">
        <v>0</v>
      </c>
    </row>
    <row r="2944" spans="1:8">
      <c r="A2944" t="str">
        <f>row__2[[#This Row],[Company_Name]]&amp;" "&amp;row__2[[#This Row],[Year]]</f>
        <v>Orangeville Hydro Limited 2021</v>
      </c>
      <c r="B2944" t="s">
        <v>501</v>
      </c>
      <c r="C2944">
        <v>2021</v>
      </c>
      <c r="D2944" t="s">
        <v>8</v>
      </c>
      <c r="E2944" t="s">
        <v>34</v>
      </c>
      <c r="F2944">
        <v>0</v>
      </c>
      <c r="G2944">
        <v>0</v>
      </c>
      <c r="H2944">
        <v>0</v>
      </c>
    </row>
    <row r="2945" spans="1:8">
      <c r="A2945" t="str">
        <f>row__2[[#This Row],[Company_Name]]&amp;" "&amp;row__2[[#This Row],[Year]]</f>
        <v>Orangeville Hydro Limited 2022</v>
      </c>
      <c r="B2945" t="s">
        <v>501</v>
      </c>
      <c r="C2945">
        <v>2022</v>
      </c>
      <c r="D2945" t="s">
        <v>17</v>
      </c>
      <c r="E2945" t="s">
        <v>18</v>
      </c>
      <c r="F2945">
        <v>0</v>
      </c>
      <c r="G2945">
        <v>0</v>
      </c>
      <c r="H2945">
        <v>0</v>
      </c>
    </row>
    <row r="2946" spans="1:8">
      <c r="A2946" t="str">
        <f>row__2[[#This Row],[Company_Name]]&amp;" "&amp;row__2[[#This Row],[Year]]</f>
        <v>Orangeville Hydro Limited 2022</v>
      </c>
      <c r="B2946" t="s">
        <v>501</v>
      </c>
      <c r="C2946">
        <v>2022</v>
      </c>
      <c r="D2946" t="s">
        <v>17</v>
      </c>
      <c r="E2946" t="s">
        <v>20</v>
      </c>
      <c r="F2946">
        <v>10377.6</v>
      </c>
      <c r="G2946">
        <v>99742.97</v>
      </c>
      <c r="H2946">
        <v>278.2</v>
      </c>
    </row>
    <row r="2947" spans="1:8">
      <c r="A2947" t="str">
        <f>row__2[[#This Row],[Company_Name]]&amp;" "&amp;row__2[[#This Row],[Year]]</f>
        <v>Orangeville Hydro Limited 2022</v>
      </c>
      <c r="B2947" t="s">
        <v>501</v>
      </c>
      <c r="C2947">
        <v>2022</v>
      </c>
      <c r="D2947" t="s">
        <v>17</v>
      </c>
      <c r="E2947" t="s">
        <v>22</v>
      </c>
      <c r="F2947">
        <v>87012.11</v>
      </c>
      <c r="G2947">
        <v>875006.28</v>
      </c>
      <c r="H2947">
        <v>2434.08</v>
      </c>
    </row>
    <row r="2948" spans="1:8">
      <c r="A2948" t="str">
        <f>row__2[[#This Row],[Company_Name]]&amp;" "&amp;row__2[[#This Row],[Year]]</f>
        <v>Orangeville Hydro Limited 2022</v>
      </c>
      <c r="B2948" t="s">
        <v>501</v>
      </c>
      <c r="C2948">
        <v>2022</v>
      </c>
      <c r="D2948" t="s">
        <v>17</v>
      </c>
      <c r="E2948" t="s">
        <v>24</v>
      </c>
      <c r="F2948">
        <v>10912.18</v>
      </c>
      <c r="G2948">
        <v>375339.19</v>
      </c>
      <c r="H2948">
        <v>0</v>
      </c>
    </row>
    <row r="2949" spans="1:8">
      <c r="A2949" t="str">
        <f>row__2[[#This Row],[Company_Name]]&amp;" "&amp;row__2[[#This Row],[Year]]</f>
        <v>Orangeville Hydro Limited 2022</v>
      </c>
      <c r="B2949" t="s">
        <v>501</v>
      </c>
      <c r="C2949">
        <v>2022</v>
      </c>
      <c r="D2949" t="s">
        <v>8</v>
      </c>
      <c r="E2949" t="s">
        <v>26</v>
      </c>
      <c r="F2949">
        <v>871759.84</v>
      </c>
      <c r="G2949">
        <v>35235863.460000001</v>
      </c>
      <c r="H2949">
        <v>0</v>
      </c>
    </row>
    <row r="2950" spans="1:8">
      <c r="A2950" t="str">
        <f>row__2[[#This Row],[Company_Name]]&amp;" "&amp;row__2[[#This Row],[Year]]</f>
        <v>Orangeville Hydro Limited 2022</v>
      </c>
      <c r="B2950" t="s">
        <v>501</v>
      </c>
      <c r="C2950">
        <v>2022</v>
      </c>
      <c r="D2950" t="s">
        <v>8</v>
      </c>
      <c r="E2950" t="s">
        <v>28</v>
      </c>
      <c r="F2950">
        <v>959831.8</v>
      </c>
      <c r="G2950">
        <v>136159366.06999999</v>
      </c>
      <c r="H2950">
        <v>317681.46000000002</v>
      </c>
    </row>
    <row r="2951" spans="1:8">
      <c r="A2951" t="str">
        <f>row__2[[#This Row],[Company_Name]]&amp;" "&amp;row__2[[#This Row],[Year]]</f>
        <v>Orangeville Hydro Limited 2022</v>
      </c>
      <c r="B2951" t="s">
        <v>501</v>
      </c>
      <c r="C2951">
        <v>2022</v>
      </c>
      <c r="D2951" t="s">
        <v>8</v>
      </c>
      <c r="E2951" t="s">
        <v>30</v>
      </c>
      <c r="F2951">
        <v>0</v>
      </c>
      <c r="G2951">
        <v>0</v>
      </c>
      <c r="H2951">
        <v>0</v>
      </c>
    </row>
    <row r="2952" spans="1:8">
      <c r="A2952" t="str">
        <f>row__2[[#This Row],[Company_Name]]&amp;" "&amp;row__2[[#This Row],[Year]]</f>
        <v>Orangeville Hydro Limited 2022</v>
      </c>
      <c r="B2952" t="s">
        <v>501</v>
      </c>
      <c r="C2952">
        <v>2022</v>
      </c>
      <c r="D2952" t="s">
        <v>8</v>
      </c>
      <c r="E2952" t="s">
        <v>32</v>
      </c>
      <c r="F2952">
        <v>3666504.14</v>
      </c>
      <c r="G2952">
        <v>95371627.719999999</v>
      </c>
      <c r="H2952">
        <v>0</v>
      </c>
    </row>
    <row r="2953" spans="1:8">
      <c r="A2953" t="str">
        <f>row__2[[#This Row],[Company_Name]]&amp;" "&amp;row__2[[#This Row],[Year]]</f>
        <v>Orangeville Hydro Limited 2022</v>
      </c>
      <c r="B2953" t="s">
        <v>501</v>
      </c>
      <c r="C2953">
        <v>2022</v>
      </c>
      <c r="D2953" t="s">
        <v>8</v>
      </c>
      <c r="E2953" t="s">
        <v>34</v>
      </c>
      <c r="F2953">
        <v>0</v>
      </c>
      <c r="G2953">
        <v>0</v>
      </c>
      <c r="H2953">
        <v>0</v>
      </c>
    </row>
    <row r="2954" spans="1:8">
      <c r="A2954" t="str">
        <f>row__2[[#This Row],[Company_Name]]&amp;" "&amp;row__2[[#This Row],[Year]]</f>
        <v>Oshawa PUC Networks Inc. 2015</v>
      </c>
      <c r="B2954" t="s">
        <v>502</v>
      </c>
      <c r="C2954">
        <v>2015</v>
      </c>
      <c r="D2954" t="s">
        <v>17</v>
      </c>
      <c r="E2954" t="s">
        <v>18</v>
      </c>
      <c r="F2954">
        <v>0</v>
      </c>
      <c r="G2954">
        <v>0</v>
      </c>
      <c r="H2954">
        <v>0</v>
      </c>
    </row>
    <row r="2955" spans="1:8">
      <c r="A2955" t="str">
        <f>row__2[[#This Row],[Company_Name]]&amp;" "&amp;row__2[[#This Row],[Year]]</f>
        <v>Oshawa PUC Networks Inc. 2015</v>
      </c>
      <c r="B2955" t="s">
        <v>502</v>
      </c>
      <c r="C2955">
        <v>2015</v>
      </c>
      <c r="D2955" t="s">
        <v>17</v>
      </c>
      <c r="E2955" t="s">
        <v>20</v>
      </c>
      <c r="F2955">
        <v>43</v>
      </c>
      <c r="G2955">
        <v>569</v>
      </c>
      <c r="H2955">
        <v>0</v>
      </c>
    </row>
    <row r="2956" spans="1:8">
      <c r="A2956" t="str">
        <f>row__2[[#This Row],[Company_Name]]&amp;" "&amp;row__2[[#This Row],[Year]]</f>
        <v>Oshawa PUC Networks Inc. 2015</v>
      </c>
      <c r="B2956" t="s">
        <v>502</v>
      </c>
      <c r="C2956">
        <v>2015</v>
      </c>
      <c r="D2956" t="s">
        <v>17</v>
      </c>
      <c r="E2956" t="s">
        <v>22</v>
      </c>
      <c r="F2956">
        <v>687551</v>
      </c>
      <c r="G2956">
        <v>9200437</v>
      </c>
      <c r="H2956">
        <v>30337</v>
      </c>
    </row>
    <row r="2957" spans="1:8">
      <c r="A2957" t="str">
        <f>row__2[[#This Row],[Company_Name]]&amp;" "&amp;row__2[[#This Row],[Year]]</f>
        <v>Oshawa PUC Networks Inc. 2015</v>
      </c>
      <c r="B2957" t="s">
        <v>502</v>
      </c>
      <c r="C2957">
        <v>2015</v>
      </c>
      <c r="D2957" t="s">
        <v>17</v>
      </c>
      <c r="E2957" t="s">
        <v>24</v>
      </c>
      <c r="F2957">
        <v>48318</v>
      </c>
      <c r="G2957">
        <v>846977</v>
      </c>
      <c r="H2957">
        <v>0</v>
      </c>
    </row>
    <row r="2958" spans="1:8">
      <c r="A2958" t="str">
        <f>row__2[[#This Row],[Company_Name]]&amp;" "&amp;row__2[[#This Row],[Year]]</f>
        <v>Oshawa PUC Networks Inc. 2015</v>
      </c>
      <c r="B2958" t="s">
        <v>502</v>
      </c>
      <c r="C2958">
        <v>2015</v>
      </c>
      <c r="D2958" t="s">
        <v>8</v>
      </c>
      <c r="E2958" t="s">
        <v>26</v>
      </c>
      <c r="F2958">
        <v>2757530</v>
      </c>
      <c r="G2958">
        <v>134383174</v>
      </c>
      <c r="H2958">
        <v>0</v>
      </c>
    </row>
    <row r="2959" spans="1:8">
      <c r="A2959" t="str">
        <f>row__2[[#This Row],[Company_Name]]&amp;" "&amp;row__2[[#This Row],[Year]]</f>
        <v>Oshawa PUC Networks Inc. 2015</v>
      </c>
      <c r="B2959" t="s">
        <v>502</v>
      </c>
      <c r="C2959">
        <v>2015</v>
      </c>
      <c r="D2959" t="s">
        <v>8</v>
      </c>
      <c r="E2959" t="s">
        <v>28</v>
      </c>
      <c r="F2959">
        <v>4104415</v>
      </c>
      <c r="G2959">
        <v>412510155</v>
      </c>
      <c r="H2959">
        <v>1011693</v>
      </c>
    </row>
    <row r="2960" spans="1:8">
      <c r="A2960" t="str">
        <f>row__2[[#This Row],[Company_Name]]&amp;" "&amp;row__2[[#This Row],[Year]]</f>
        <v>Oshawa PUC Networks Inc. 2015</v>
      </c>
      <c r="B2960" t="s">
        <v>502</v>
      </c>
      <c r="C2960">
        <v>2015</v>
      </c>
      <c r="D2960" t="s">
        <v>8</v>
      </c>
      <c r="E2960" t="s">
        <v>30</v>
      </c>
      <c r="F2960">
        <v>248849</v>
      </c>
      <c r="G2960">
        <v>41948976</v>
      </c>
      <c r="H2960">
        <v>92269</v>
      </c>
    </row>
    <row r="2961" spans="1:8">
      <c r="A2961" t="str">
        <f>row__2[[#This Row],[Company_Name]]&amp;" "&amp;row__2[[#This Row],[Year]]</f>
        <v>Oshawa PUC Networks Inc. 2015</v>
      </c>
      <c r="B2961" t="s">
        <v>502</v>
      </c>
      <c r="C2961">
        <v>2015</v>
      </c>
      <c r="D2961" t="s">
        <v>8</v>
      </c>
      <c r="E2961" t="s">
        <v>32</v>
      </c>
      <c r="F2961">
        <v>11464889</v>
      </c>
      <c r="G2961">
        <v>479266201</v>
      </c>
      <c r="H2961">
        <v>0</v>
      </c>
    </row>
    <row r="2962" spans="1:8">
      <c r="A2962" t="str">
        <f>row__2[[#This Row],[Company_Name]]&amp;" "&amp;row__2[[#This Row],[Year]]</f>
        <v>Oshawa PUC Networks Inc. 2015</v>
      </c>
      <c r="B2962" t="s">
        <v>502</v>
      </c>
      <c r="C2962">
        <v>2015</v>
      </c>
      <c r="D2962" t="s">
        <v>8</v>
      </c>
      <c r="E2962" t="s">
        <v>34</v>
      </c>
      <c r="F2962">
        <v>0</v>
      </c>
      <c r="G2962">
        <v>0</v>
      </c>
      <c r="H2962">
        <v>0</v>
      </c>
    </row>
    <row r="2963" spans="1:8">
      <c r="A2963" t="str">
        <f>row__2[[#This Row],[Company_Name]]&amp;" "&amp;row__2[[#This Row],[Year]]</f>
        <v>Oshawa PUC Networks Inc. 2016</v>
      </c>
      <c r="B2963" t="s">
        <v>502</v>
      </c>
      <c r="C2963">
        <v>2016</v>
      </c>
      <c r="D2963" t="s">
        <v>17</v>
      </c>
      <c r="E2963" t="s">
        <v>18</v>
      </c>
      <c r="F2963">
        <v>0</v>
      </c>
      <c r="G2963">
        <v>0</v>
      </c>
      <c r="H2963">
        <v>0</v>
      </c>
    </row>
    <row r="2964" spans="1:8">
      <c r="A2964" t="str">
        <f>row__2[[#This Row],[Company_Name]]&amp;" "&amp;row__2[[#This Row],[Year]]</f>
        <v>Oshawa PUC Networks Inc. 2016</v>
      </c>
      <c r="B2964" t="s">
        <v>502</v>
      </c>
      <c r="C2964">
        <v>2016</v>
      </c>
      <c r="D2964" t="s">
        <v>17</v>
      </c>
      <c r="E2964" t="s">
        <v>20</v>
      </c>
      <c r="F2964">
        <v>2900</v>
      </c>
      <c r="G2964">
        <v>571</v>
      </c>
      <c r="H2964">
        <v>0</v>
      </c>
    </row>
    <row r="2965" spans="1:8">
      <c r="A2965" t="str">
        <f>row__2[[#This Row],[Company_Name]]&amp;" "&amp;row__2[[#This Row],[Year]]</f>
        <v>Oshawa PUC Networks Inc. 2016</v>
      </c>
      <c r="B2965" t="s">
        <v>502</v>
      </c>
      <c r="C2965">
        <v>2016</v>
      </c>
      <c r="D2965" t="s">
        <v>17</v>
      </c>
      <c r="E2965" t="s">
        <v>22</v>
      </c>
      <c r="F2965">
        <v>682707</v>
      </c>
      <c r="G2965">
        <v>9395991</v>
      </c>
      <c r="H2965">
        <v>26566</v>
      </c>
    </row>
    <row r="2966" spans="1:8">
      <c r="A2966" t="str">
        <f>row__2[[#This Row],[Company_Name]]&amp;" "&amp;row__2[[#This Row],[Year]]</f>
        <v>Oshawa PUC Networks Inc. 2016</v>
      </c>
      <c r="B2966" t="s">
        <v>502</v>
      </c>
      <c r="C2966">
        <v>2016</v>
      </c>
      <c r="D2966" t="s">
        <v>17</v>
      </c>
      <c r="E2966" t="s">
        <v>24</v>
      </c>
      <c r="F2966">
        <v>59603</v>
      </c>
      <c r="G2966">
        <v>819338</v>
      </c>
      <c r="H2966">
        <v>0</v>
      </c>
    </row>
    <row r="2967" spans="1:8">
      <c r="A2967" t="str">
        <f>row__2[[#This Row],[Company_Name]]&amp;" "&amp;row__2[[#This Row],[Year]]</f>
        <v>Oshawa PUC Networks Inc. 2016</v>
      </c>
      <c r="B2967" t="s">
        <v>502</v>
      </c>
      <c r="C2967">
        <v>2016</v>
      </c>
      <c r="D2967" t="s">
        <v>8</v>
      </c>
      <c r="E2967" t="s">
        <v>26</v>
      </c>
      <c r="F2967">
        <v>2858102</v>
      </c>
      <c r="G2967">
        <v>131950149</v>
      </c>
      <c r="H2967">
        <v>0</v>
      </c>
    </row>
    <row r="2968" spans="1:8">
      <c r="A2968" t="str">
        <f>row__2[[#This Row],[Company_Name]]&amp;" "&amp;row__2[[#This Row],[Year]]</f>
        <v>Oshawa PUC Networks Inc. 2016</v>
      </c>
      <c r="B2968" t="s">
        <v>502</v>
      </c>
      <c r="C2968">
        <v>2016</v>
      </c>
      <c r="D2968" t="s">
        <v>8</v>
      </c>
      <c r="E2968" t="s">
        <v>28</v>
      </c>
      <c r="F2968">
        <v>4609294</v>
      </c>
      <c r="G2968">
        <v>420615364.10000002</v>
      </c>
      <c r="H2968">
        <v>1044541.5</v>
      </c>
    </row>
    <row r="2969" spans="1:8">
      <c r="A2969" t="str">
        <f>row__2[[#This Row],[Company_Name]]&amp;" "&amp;row__2[[#This Row],[Year]]</f>
        <v>Oshawa PUC Networks Inc. 2016</v>
      </c>
      <c r="B2969" t="s">
        <v>502</v>
      </c>
      <c r="C2969">
        <v>2016</v>
      </c>
      <c r="D2969" t="s">
        <v>8</v>
      </c>
      <c r="E2969" t="s">
        <v>30</v>
      </c>
      <c r="F2969">
        <v>237469</v>
      </c>
      <c r="G2969">
        <v>41438246</v>
      </c>
      <c r="H2969">
        <v>94958</v>
      </c>
    </row>
    <row r="2970" spans="1:8">
      <c r="A2970" t="str">
        <f>row__2[[#This Row],[Company_Name]]&amp;" "&amp;row__2[[#This Row],[Year]]</f>
        <v>Oshawa PUC Networks Inc. 2016</v>
      </c>
      <c r="B2970" t="s">
        <v>502</v>
      </c>
      <c r="C2970">
        <v>2016</v>
      </c>
      <c r="D2970" t="s">
        <v>8</v>
      </c>
      <c r="E2970" t="s">
        <v>32</v>
      </c>
      <c r="F2970">
        <v>13910954</v>
      </c>
      <c r="G2970">
        <v>477527824</v>
      </c>
      <c r="H2970">
        <v>0</v>
      </c>
    </row>
    <row r="2971" spans="1:8">
      <c r="A2971" t="str">
        <f>row__2[[#This Row],[Company_Name]]&amp;" "&amp;row__2[[#This Row],[Year]]</f>
        <v>Oshawa PUC Networks Inc. 2016</v>
      </c>
      <c r="B2971" t="s">
        <v>502</v>
      </c>
      <c r="C2971">
        <v>2016</v>
      </c>
      <c r="D2971" t="s">
        <v>8</v>
      </c>
      <c r="E2971" t="s">
        <v>34</v>
      </c>
      <c r="F2971">
        <v>0</v>
      </c>
      <c r="G2971">
        <v>0</v>
      </c>
      <c r="H2971">
        <v>0</v>
      </c>
    </row>
    <row r="2972" spans="1:8">
      <c r="A2972" t="str">
        <f>row__2[[#This Row],[Company_Name]]&amp;" "&amp;row__2[[#This Row],[Year]]</f>
        <v>Oshawa PUC Networks Inc. 2017</v>
      </c>
      <c r="B2972" t="s">
        <v>502</v>
      </c>
      <c r="C2972">
        <v>2017</v>
      </c>
      <c r="D2972" t="s">
        <v>17</v>
      </c>
      <c r="E2972" t="s">
        <v>18</v>
      </c>
      <c r="F2972">
        <v>0</v>
      </c>
      <c r="G2972">
        <v>0</v>
      </c>
      <c r="H2972">
        <v>0</v>
      </c>
    </row>
    <row r="2973" spans="1:8">
      <c r="A2973" t="str">
        <f>row__2[[#This Row],[Company_Name]]&amp;" "&amp;row__2[[#This Row],[Year]]</f>
        <v>Oshawa PUC Networks Inc. 2017</v>
      </c>
      <c r="B2973" t="s">
        <v>502</v>
      </c>
      <c r="C2973">
        <v>2017</v>
      </c>
      <c r="D2973" t="s">
        <v>17</v>
      </c>
      <c r="E2973" t="s">
        <v>20</v>
      </c>
      <c r="F2973">
        <v>2110</v>
      </c>
      <c r="G2973">
        <v>31630</v>
      </c>
      <c r="H2973">
        <v>0</v>
      </c>
    </row>
    <row r="2974" spans="1:8">
      <c r="A2974" t="str">
        <f>row__2[[#This Row],[Company_Name]]&amp;" "&amp;row__2[[#This Row],[Year]]</f>
        <v>Oshawa PUC Networks Inc. 2017</v>
      </c>
      <c r="B2974" t="s">
        <v>502</v>
      </c>
      <c r="C2974">
        <v>2017</v>
      </c>
      <c r="D2974" t="s">
        <v>17</v>
      </c>
      <c r="E2974" t="s">
        <v>22</v>
      </c>
      <c r="F2974">
        <v>713136</v>
      </c>
      <c r="G2974">
        <v>4988074</v>
      </c>
      <c r="H2974">
        <v>34320</v>
      </c>
    </row>
    <row r="2975" spans="1:8">
      <c r="A2975" t="str">
        <f>row__2[[#This Row],[Company_Name]]&amp;" "&amp;row__2[[#This Row],[Year]]</f>
        <v>Oshawa PUC Networks Inc. 2017</v>
      </c>
      <c r="B2975" t="s">
        <v>502</v>
      </c>
      <c r="C2975">
        <v>2017</v>
      </c>
      <c r="D2975" t="s">
        <v>17</v>
      </c>
      <c r="E2975" t="s">
        <v>24</v>
      </c>
      <c r="F2975">
        <v>53765</v>
      </c>
      <c r="G2975">
        <v>821287</v>
      </c>
      <c r="H2975">
        <v>0</v>
      </c>
    </row>
    <row r="2976" spans="1:8">
      <c r="A2976" t="str">
        <f>row__2[[#This Row],[Company_Name]]&amp;" "&amp;row__2[[#This Row],[Year]]</f>
        <v>Oshawa PUC Networks Inc. 2017</v>
      </c>
      <c r="B2976" t="s">
        <v>502</v>
      </c>
      <c r="C2976">
        <v>2017</v>
      </c>
      <c r="D2976" t="s">
        <v>8</v>
      </c>
      <c r="E2976" t="s">
        <v>26</v>
      </c>
      <c r="F2976">
        <v>2823027</v>
      </c>
      <c r="G2976">
        <v>128640162</v>
      </c>
      <c r="H2976">
        <v>0</v>
      </c>
    </row>
    <row r="2977" spans="1:8">
      <c r="A2977" t="str">
        <f>row__2[[#This Row],[Company_Name]]&amp;" "&amp;row__2[[#This Row],[Year]]</f>
        <v>Oshawa PUC Networks Inc. 2017</v>
      </c>
      <c r="B2977" t="s">
        <v>502</v>
      </c>
      <c r="C2977">
        <v>2017</v>
      </c>
      <c r="D2977" t="s">
        <v>8</v>
      </c>
      <c r="E2977" t="s">
        <v>28</v>
      </c>
      <c r="F2977">
        <v>4547558</v>
      </c>
      <c r="G2977">
        <v>412154056</v>
      </c>
      <c r="H2977">
        <v>1052568</v>
      </c>
    </row>
    <row r="2978" spans="1:8">
      <c r="A2978" t="str">
        <f>row__2[[#This Row],[Company_Name]]&amp;" "&amp;row__2[[#This Row],[Year]]</f>
        <v>Oshawa PUC Networks Inc. 2017</v>
      </c>
      <c r="B2978" t="s">
        <v>502</v>
      </c>
      <c r="C2978">
        <v>2017</v>
      </c>
      <c r="D2978" t="s">
        <v>8</v>
      </c>
      <c r="E2978" t="s">
        <v>30</v>
      </c>
      <c r="F2978">
        <v>250472</v>
      </c>
      <c r="G2978">
        <v>37536243</v>
      </c>
      <c r="H2978">
        <v>96875</v>
      </c>
    </row>
    <row r="2979" spans="1:8">
      <c r="A2979" t="str">
        <f>row__2[[#This Row],[Company_Name]]&amp;" "&amp;row__2[[#This Row],[Year]]</f>
        <v>Oshawa PUC Networks Inc. 2017</v>
      </c>
      <c r="B2979" t="s">
        <v>502</v>
      </c>
      <c r="C2979">
        <v>2017</v>
      </c>
      <c r="D2979" t="s">
        <v>8</v>
      </c>
      <c r="E2979" t="s">
        <v>32</v>
      </c>
      <c r="F2979">
        <v>14152615</v>
      </c>
      <c r="G2979">
        <v>452123373</v>
      </c>
      <c r="H2979">
        <v>0</v>
      </c>
    </row>
    <row r="2980" spans="1:8">
      <c r="A2980" t="str">
        <f>row__2[[#This Row],[Company_Name]]&amp;" "&amp;row__2[[#This Row],[Year]]</f>
        <v>Oshawa PUC Networks Inc. 2017</v>
      </c>
      <c r="B2980" t="s">
        <v>502</v>
      </c>
      <c r="C2980">
        <v>2017</v>
      </c>
      <c r="D2980" t="s">
        <v>8</v>
      </c>
      <c r="E2980" t="s">
        <v>34</v>
      </c>
      <c r="F2980">
        <v>0</v>
      </c>
      <c r="G2980">
        <v>0</v>
      </c>
      <c r="H2980">
        <v>0</v>
      </c>
    </row>
    <row r="2981" spans="1:8">
      <c r="A2981" t="str">
        <f>row__2[[#This Row],[Company_Name]]&amp;" "&amp;row__2[[#This Row],[Year]]</f>
        <v>Oshawa PUC Networks Inc. 2018</v>
      </c>
      <c r="B2981" t="s">
        <v>502</v>
      </c>
      <c r="C2981">
        <v>2018</v>
      </c>
      <c r="D2981" t="s">
        <v>17</v>
      </c>
      <c r="E2981" t="s">
        <v>18</v>
      </c>
      <c r="F2981">
        <v>0</v>
      </c>
      <c r="G2981">
        <v>0</v>
      </c>
      <c r="H2981">
        <v>0</v>
      </c>
    </row>
    <row r="2982" spans="1:8">
      <c r="A2982" t="str">
        <f>row__2[[#This Row],[Company_Name]]&amp;" "&amp;row__2[[#This Row],[Year]]</f>
        <v>Oshawa PUC Networks Inc. 2018</v>
      </c>
      <c r="B2982" t="s">
        <v>502</v>
      </c>
      <c r="C2982">
        <v>2018</v>
      </c>
      <c r="D2982" t="s">
        <v>17</v>
      </c>
      <c r="E2982" t="s">
        <v>20</v>
      </c>
      <c r="F2982">
        <v>2104</v>
      </c>
      <c r="G2982">
        <v>30312</v>
      </c>
      <c r="H2982">
        <v>85</v>
      </c>
    </row>
    <row r="2983" spans="1:8">
      <c r="A2983" t="str">
        <f>row__2[[#This Row],[Company_Name]]&amp;" "&amp;row__2[[#This Row],[Year]]</f>
        <v>Oshawa PUC Networks Inc. 2018</v>
      </c>
      <c r="B2983" t="s">
        <v>502</v>
      </c>
      <c r="C2983">
        <v>2018</v>
      </c>
      <c r="D2983" t="s">
        <v>17</v>
      </c>
      <c r="E2983" t="s">
        <v>22</v>
      </c>
      <c r="F2983">
        <v>707715</v>
      </c>
      <c r="G2983">
        <v>4221567</v>
      </c>
      <c r="H2983">
        <v>12001</v>
      </c>
    </row>
    <row r="2984" spans="1:8">
      <c r="A2984" t="str">
        <f>row__2[[#This Row],[Company_Name]]&amp;" "&amp;row__2[[#This Row],[Year]]</f>
        <v>Oshawa PUC Networks Inc. 2018</v>
      </c>
      <c r="B2984" t="s">
        <v>502</v>
      </c>
      <c r="C2984">
        <v>2018</v>
      </c>
      <c r="D2984" t="s">
        <v>17</v>
      </c>
      <c r="E2984" t="s">
        <v>24</v>
      </c>
      <c r="F2984">
        <v>71710</v>
      </c>
      <c r="G2984">
        <v>828497</v>
      </c>
      <c r="H2984">
        <v>0</v>
      </c>
    </row>
    <row r="2985" spans="1:8">
      <c r="A2985" t="str">
        <f>row__2[[#This Row],[Company_Name]]&amp;" "&amp;row__2[[#This Row],[Year]]</f>
        <v>Oshawa PUC Networks Inc. 2018</v>
      </c>
      <c r="B2985" t="s">
        <v>502</v>
      </c>
      <c r="C2985">
        <v>2018</v>
      </c>
      <c r="D2985" t="s">
        <v>8</v>
      </c>
      <c r="E2985" t="s">
        <v>26</v>
      </c>
      <c r="F2985">
        <v>3014338</v>
      </c>
      <c r="G2985">
        <v>134207593</v>
      </c>
      <c r="H2985">
        <v>0</v>
      </c>
    </row>
    <row r="2986" spans="1:8">
      <c r="A2986" t="str">
        <f>row__2[[#This Row],[Company_Name]]&amp;" "&amp;row__2[[#This Row],[Year]]</f>
        <v>Oshawa PUC Networks Inc. 2018</v>
      </c>
      <c r="B2986" t="s">
        <v>502</v>
      </c>
      <c r="C2986">
        <v>2018</v>
      </c>
      <c r="D2986" t="s">
        <v>8</v>
      </c>
      <c r="E2986" t="s">
        <v>28</v>
      </c>
      <c r="F2986">
        <v>4855925</v>
      </c>
      <c r="G2986">
        <v>417838694</v>
      </c>
      <c r="H2986">
        <v>1149887</v>
      </c>
    </row>
    <row r="2987" spans="1:8">
      <c r="A2987" t="str">
        <f>row__2[[#This Row],[Company_Name]]&amp;" "&amp;row__2[[#This Row],[Year]]</f>
        <v>Oshawa PUC Networks Inc. 2018</v>
      </c>
      <c r="B2987" t="s">
        <v>502</v>
      </c>
      <c r="C2987">
        <v>2018</v>
      </c>
      <c r="D2987" t="s">
        <v>8</v>
      </c>
      <c r="E2987" t="s">
        <v>30</v>
      </c>
      <c r="F2987">
        <v>244512</v>
      </c>
      <c r="G2987">
        <v>44873420</v>
      </c>
      <c r="H2987">
        <v>107143</v>
      </c>
    </row>
    <row r="2988" spans="1:8">
      <c r="A2988" t="str">
        <f>row__2[[#This Row],[Company_Name]]&amp;" "&amp;row__2[[#This Row],[Year]]</f>
        <v>Oshawa PUC Networks Inc. 2018</v>
      </c>
      <c r="B2988" t="s">
        <v>502</v>
      </c>
      <c r="C2988">
        <v>2018</v>
      </c>
      <c r="D2988" t="s">
        <v>8</v>
      </c>
      <c r="E2988" t="s">
        <v>32</v>
      </c>
      <c r="F2988">
        <v>15215676</v>
      </c>
      <c r="G2988">
        <v>495801068</v>
      </c>
      <c r="H2988">
        <v>0</v>
      </c>
    </row>
    <row r="2989" spans="1:8">
      <c r="A2989" t="str">
        <f>row__2[[#This Row],[Company_Name]]&amp;" "&amp;row__2[[#This Row],[Year]]</f>
        <v>Oshawa PUC Networks Inc. 2018</v>
      </c>
      <c r="B2989" t="s">
        <v>502</v>
      </c>
      <c r="C2989">
        <v>2018</v>
      </c>
      <c r="D2989" t="s">
        <v>8</v>
      </c>
      <c r="E2989" t="s">
        <v>34</v>
      </c>
      <c r="F2989">
        <v>0</v>
      </c>
      <c r="G2989">
        <v>0</v>
      </c>
      <c r="H2989">
        <v>0</v>
      </c>
    </row>
    <row r="2990" spans="1:8">
      <c r="A2990" t="str">
        <f>row__2[[#This Row],[Company_Name]]&amp;" "&amp;row__2[[#This Row],[Year]]</f>
        <v>Oshawa PUC Networks Inc. 2019</v>
      </c>
      <c r="B2990" t="s">
        <v>502</v>
      </c>
      <c r="C2990">
        <v>2019</v>
      </c>
      <c r="D2990" t="s">
        <v>17</v>
      </c>
      <c r="E2990" t="s">
        <v>18</v>
      </c>
      <c r="F2990">
        <v>0</v>
      </c>
      <c r="G2990">
        <v>0</v>
      </c>
      <c r="H2990">
        <v>0</v>
      </c>
    </row>
    <row r="2991" spans="1:8">
      <c r="A2991" t="str">
        <f>row__2[[#This Row],[Company_Name]]&amp;" "&amp;row__2[[#This Row],[Year]]</f>
        <v>Oshawa PUC Networks Inc. 2019</v>
      </c>
      <c r="B2991" t="s">
        <v>502</v>
      </c>
      <c r="C2991">
        <v>2019</v>
      </c>
      <c r="D2991" t="s">
        <v>17</v>
      </c>
      <c r="E2991" t="s">
        <v>20</v>
      </c>
      <c r="F2991">
        <v>1593</v>
      </c>
      <c r="G2991">
        <v>25690</v>
      </c>
      <c r="H2991">
        <v>85</v>
      </c>
    </row>
    <row r="2992" spans="1:8">
      <c r="A2992" t="str">
        <f>row__2[[#This Row],[Company_Name]]&amp;" "&amp;row__2[[#This Row],[Year]]</f>
        <v>Oshawa PUC Networks Inc. 2019</v>
      </c>
      <c r="B2992" t="s">
        <v>502</v>
      </c>
      <c r="C2992">
        <v>2019</v>
      </c>
      <c r="D2992" t="s">
        <v>17</v>
      </c>
      <c r="E2992" t="s">
        <v>22</v>
      </c>
      <c r="F2992">
        <v>734622</v>
      </c>
      <c r="G2992">
        <v>4294352</v>
      </c>
      <c r="H2992">
        <v>11884</v>
      </c>
    </row>
    <row r="2993" spans="1:8">
      <c r="A2993" t="str">
        <f>row__2[[#This Row],[Company_Name]]&amp;" "&amp;row__2[[#This Row],[Year]]</f>
        <v>Oshawa PUC Networks Inc. 2019</v>
      </c>
      <c r="B2993" t="s">
        <v>502</v>
      </c>
      <c r="C2993">
        <v>2019</v>
      </c>
      <c r="D2993" t="s">
        <v>17</v>
      </c>
      <c r="E2993" t="s">
        <v>24</v>
      </c>
      <c r="F2993">
        <v>77988</v>
      </c>
      <c r="G2993">
        <v>820268</v>
      </c>
      <c r="H2993">
        <v>0</v>
      </c>
    </row>
    <row r="2994" spans="1:8">
      <c r="A2994" t="str">
        <f>row__2[[#This Row],[Company_Name]]&amp;" "&amp;row__2[[#This Row],[Year]]</f>
        <v>Oshawa PUC Networks Inc. 2019</v>
      </c>
      <c r="B2994" t="s">
        <v>502</v>
      </c>
      <c r="C2994">
        <v>2019</v>
      </c>
      <c r="D2994" t="s">
        <v>8</v>
      </c>
      <c r="E2994" t="s">
        <v>26</v>
      </c>
      <c r="F2994">
        <v>3049445</v>
      </c>
      <c r="G2994">
        <v>117191070</v>
      </c>
      <c r="H2994">
        <v>0</v>
      </c>
    </row>
    <row r="2995" spans="1:8">
      <c r="A2995" t="str">
        <f>row__2[[#This Row],[Company_Name]]&amp;" "&amp;row__2[[#This Row],[Year]]</f>
        <v>Oshawa PUC Networks Inc. 2019</v>
      </c>
      <c r="B2995" t="s">
        <v>502</v>
      </c>
      <c r="C2995">
        <v>2019</v>
      </c>
      <c r="D2995" t="s">
        <v>8</v>
      </c>
      <c r="E2995" t="s">
        <v>28</v>
      </c>
      <c r="F2995">
        <v>4864126</v>
      </c>
      <c r="G2995">
        <v>405750093</v>
      </c>
      <c r="H2995">
        <v>1006227</v>
      </c>
    </row>
    <row r="2996" spans="1:8">
      <c r="A2996" t="str">
        <f>row__2[[#This Row],[Company_Name]]&amp;" "&amp;row__2[[#This Row],[Year]]</f>
        <v>Oshawa PUC Networks Inc. 2019</v>
      </c>
      <c r="B2996" t="s">
        <v>502</v>
      </c>
      <c r="C2996">
        <v>2019</v>
      </c>
      <c r="D2996" t="s">
        <v>8</v>
      </c>
      <c r="E2996" t="s">
        <v>30</v>
      </c>
      <c r="F2996">
        <v>241638</v>
      </c>
      <c r="G2996">
        <v>38878938</v>
      </c>
      <c r="H2996">
        <v>86538</v>
      </c>
    </row>
    <row r="2997" spans="1:8">
      <c r="A2997" t="str">
        <f>row__2[[#This Row],[Company_Name]]&amp;" "&amp;row__2[[#This Row],[Year]]</f>
        <v>Oshawa PUC Networks Inc. 2019</v>
      </c>
      <c r="B2997" t="s">
        <v>502</v>
      </c>
      <c r="C2997">
        <v>2019</v>
      </c>
      <c r="D2997" t="s">
        <v>8</v>
      </c>
      <c r="E2997" t="s">
        <v>32</v>
      </c>
      <c r="F2997">
        <v>16200563</v>
      </c>
      <c r="G2997">
        <v>482531158</v>
      </c>
      <c r="H2997">
        <v>0</v>
      </c>
    </row>
    <row r="2998" spans="1:8">
      <c r="A2998" t="str">
        <f>row__2[[#This Row],[Company_Name]]&amp;" "&amp;row__2[[#This Row],[Year]]</f>
        <v>Oshawa PUC Networks Inc. 2019</v>
      </c>
      <c r="B2998" t="s">
        <v>502</v>
      </c>
      <c r="C2998">
        <v>2019</v>
      </c>
      <c r="D2998" t="s">
        <v>8</v>
      </c>
      <c r="E2998" t="s">
        <v>34</v>
      </c>
      <c r="F2998">
        <v>0</v>
      </c>
      <c r="G2998">
        <v>0</v>
      </c>
      <c r="H2998">
        <v>0</v>
      </c>
    </row>
    <row r="2999" spans="1:8">
      <c r="A2999" t="str">
        <f>row__2[[#This Row],[Company_Name]]&amp;" "&amp;row__2[[#This Row],[Year]]</f>
        <v>Oshawa PUC Networks Inc. 2020</v>
      </c>
      <c r="B2999" t="s">
        <v>502</v>
      </c>
      <c r="C2999">
        <v>2020</v>
      </c>
      <c r="D2999" t="s">
        <v>17</v>
      </c>
      <c r="E2999" t="s">
        <v>18</v>
      </c>
      <c r="F2999">
        <v>0</v>
      </c>
      <c r="G2999">
        <v>0</v>
      </c>
      <c r="H2999">
        <v>0</v>
      </c>
    </row>
    <row r="3000" spans="1:8">
      <c r="A3000" t="str">
        <f>row__2[[#This Row],[Company_Name]]&amp;" "&amp;row__2[[#This Row],[Year]]</f>
        <v>Oshawa PUC Networks Inc. 2020</v>
      </c>
      <c r="B3000" t="s">
        <v>502</v>
      </c>
      <c r="C3000">
        <v>2020</v>
      </c>
      <c r="D3000" t="s">
        <v>17</v>
      </c>
      <c r="E3000" t="s">
        <v>20</v>
      </c>
      <c r="F3000">
        <v>2275.4499999999998</v>
      </c>
      <c r="G3000">
        <v>25016</v>
      </c>
      <c r="H3000">
        <v>83</v>
      </c>
    </row>
    <row r="3001" spans="1:8">
      <c r="A3001" t="str">
        <f>row__2[[#This Row],[Company_Name]]&amp;" "&amp;row__2[[#This Row],[Year]]</f>
        <v>Oshawa PUC Networks Inc. 2020</v>
      </c>
      <c r="B3001" t="s">
        <v>502</v>
      </c>
      <c r="C3001">
        <v>2020</v>
      </c>
      <c r="D3001" t="s">
        <v>17</v>
      </c>
      <c r="E3001" t="s">
        <v>22</v>
      </c>
      <c r="F3001">
        <v>1000251.19</v>
      </c>
      <c r="G3001">
        <v>4357194</v>
      </c>
      <c r="H3001">
        <v>18325</v>
      </c>
    </row>
    <row r="3002" spans="1:8">
      <c r="A3002" t="str">
        <f>row__2[[#This Row],[Company_Name]]&amp;" "&amp;row__2[[#This Row],[Year]]</f>
        <v>Oshawa PUC Networks Inc. 2020</v>
      </c>
      <c r="B3002" t="s">
        <v>502</v>
      </c>
      <c r="C3002">
        <v>2020</v>
      </c>
      <c r="D3002" t="s">
        <v>17</v>
      </c>
      <c r="E3002" t="s">
        <v>24</v>
      </c>
      <c r="F3002">
        <v>78986.100000000006</v>
      </c>
      <c r="G3002">
        <v>837636</v>
      </c>
      <c r="H3002">
        <v>0</v>
      </c>
    </row>
    <row r="3003" spans="1:8">
      <c r="A3003" t="str">
        <f>row__2[[#This Row],[Company_Name]]&amp;" "&amp;row__2[[#This Row],[Year]]</f>
        <v>Oshawa PUC Networks Inc. 2020</v>
      </c>
      <c r="B3003" t="s">
        <v>502</v>
      </c>
      <c r="C3003">
        <v>2020</v>
      </c>
      <c r="D3003" t="s">
        <v>8</v>
      </c>
      <c r="E3003" t="s">
        <v>26</v>
      </c>
      <c r="F3003">
        <v>2860864.85</v>
      </c>
      <c r="G3003">
        <v>115055107</v>
      </c>
      <c r="H3003">
        <v>0</v>
      </c>
    </row>
    <row r="3004" spans="1:8">
      <c r="A3004" t="str">
        <f>row__2[[#This Row],[Company_Name]]&amp;" "&amp;row__2[[#This Row],[Year]]</f>
        <v>Oshawa PUC Networks Inc. 2020</v>
      </c>
      <c r="B3004" t="s">
        <v>502</v>
      </c>
      <c r="C3004">
        <v>2020</v>
      </c>
      <c r="D3004" t="s">
        <v>8</v>
      </c>
      <c r="E3004" t="s">
        <v>28</v>
      </c>
      <c r="F3004">
        <v>4596934.3099999996</v>
      </c>
      <c r="G3004">
        <v>375387717</v>
      </c>
      <c r="H3004">
        <v>947515</v>
      </c>
    </row>
    <row r="3005" spans="1:8">
      <c r="A3005" t="str">
        <f>row__2[[#This Row],[Company_Name]]&amp;" "&amp;row__2[[#This Row],[Year]]</f>
        <v>Oshawa PUC Networks Inc. 2020</v>
      </c>
      <c r="B3005" t="s">
        <v>502</v>
      </c>
      <c r="C3005">
        <v>2020</v>
      </c>
      <c r="D3005" t="s">
        <v>8</v>
      </c>
      <c r="E3005" t="s">
        <v>30</v>
      </c>
      <c r="F3005">
        <v>226157.43</v>
      </c>
      <c r="G3005">
        <v>30798516</v>
      </c>
      <c r="H3005">
        <v>69346</v>
      </c>
    </row>
    <row r="3006" spans="1:8">
      <c r="A3006" t="str">
        <f>row__2[[#This Row],[Company_Name]]&amp;" "&amp;row__2[[#This Row],[Year]]</f>
        <v>Oshawa PUC Networks Inc. 2020</v>
      </c>
      <c r="B3006" t="s">
        <v>502</v>
      </c>
      <c r="C3006">
        <v>2020</v>
      </c>
      <c r="D3006" t="s">
        <v>8</v>
      </c>
      <c r="E3006" t="s">
        <v>32</v>
      </c>
      <c r="F3006">
        <v>16537543.26</v>
      </c>
      <c r="G3006">
        <v>515808015</v>
      </c>
      <c r="H3006">
        <v>0</v>
      </c>
    </row>
    <row r="3007" spans="1:8">
      <c r="A3007" t="str">
        <f>row__2[[#This Row],[Company_Name]]&amp;" "&amp;row__2[[#This Row],[Year]]</f>
        <v>Oshawa PUC Networks Inc. 2020</v>
      </c>
      <c r="B3007" t="s">
        <v>502</v>
      </c>
      <c r="C3007">
        <v>2020</v>
      </c>
      <c r="D3007" t="s">
        <v>8</v>
      </c>
      <c r="E3007" t="s">
        <v>34</v>
      </c>
      <c r="F3007">
        <v>0</v>
      </c>
      <c r="G3007">
        <v>0</v>
      </c>
      <c r="H3007">
        <v>0</v>
      </c>
    </row>
    <row r="3008" spans="1:8">
      <c r="A3008" t="str">
        <f>row__2[[#This Row],[Company_Name]]&amp;" "&amp;row__2[[#This Row],[Year]]</f>
        <v>Oshawa PUC Networks Inc. 2021</v>
      </c>
      <c r="B3008" t="s">
        <v>502</v>
      </c>
      <c r="C3008">
        <v>2021</v>
      </c>
      <c r="D3008" t="s">
        <v>17</v>
      </c>
      <c r="E3008" t="s">
        <v>18</v>
      </c>
      <c r="F3008">
        <v>0</v>
      </c>
      <c r="G3008">
        <v>0</v>
      </c>
      <c r="H3008">
        <v>0</v>
      </c>
    </row>
    <row r="3009" spans="1:8">
      <c r="A3009" t="str">
        <f>row__2[[#This Row],[Company_Name]]&amp;" "&amp;row__2[[#This Row],[Year]]</f>
        <v>Oshawa PUC Networks Inc. 2021</v>
      </c>
      <c r="B3009" t="s">
        <v>502</v>
      </c>
      <c r="C3009">
        <v>2021</v>
      </c>
      <c r="D3009" t="s">
        <v>17</v>
      </c>
      <c r="E3009" t="s">
        <v>20</v>
      </c>
      <c r="F3009">
        <v>2215.2399999999998</v>
      </c>
      <c r="G3009">
        <v>24360</v>
      </c>
      <c r="H3009">
        <v>81</v>
      </c>
    </row>
    <row r="3010" spans="1:8">
      <c r="A3010" t="str">
        <f>row__2[[#This Row],[Company_Name]]&amp;" "&amp;row__2[[#This Row],[Year]]</f>
        <v>Oshawa PUC Networks Inc. 2021</v>
      </c>
      <c r="B3010" t="s">
        <v>502</v>
      </c>
      <c r="C3010">
        <v>2021</v>
      </c>
      <c r="D3010" t="s">
        <v>17</v>
      </c>
      <c r="E3010" t="s">
        <v>22</v>
      </c>
      <c r="F3010">
        <v>532204</v>
      </c>
      <c r="G3010">
        <v>4352367</v>
      </c>
      <c r="H3010">
        <v>22551</v>
      </c>
    </row>
    <row r="3011" spans="1:8">
      <c r="A3011" t="str">
        <f>row__2[[#This Row],[Company_Name]]&amp;" "&amp;row__2[[#This Row],[Year]]</f>
        <v>Oshawa PUC Networks Inc. 2021</v>
      </c>
      <c r="B3011" t="s">
        <v>502</v>
      </c>
      <c r="C3011">
        <v>2021</v>
      </c>
      <c r="D3011" t="s">
        <v>17</v>
      </c>
      <c r="E3011" t="s">
        <v>24</v>
      </c>
      <c r="F3011">
        <v>90092</v>
      </c>
      <c r="G3011">
        <v>844682</v>
      </c>
      <c r="H3011">
        <v>0</v>
      </c>
    </row>
    <row r="3012" spans="1:8">
      <c r="A3012" t="str">
        <f>row__2[[#This Row],[Company_Name]]&amp;" "&amp;row__2[[#This Row],[Year]]</f>
        <v>Oshawa PUC Networks Inc. 2021</v>
      </c>
      <c r="B3012" t="s">
        <v>502</v>
      </c>
      <c r="C3012">
        <v>2021</v>
      </c>
      <c r="D3012" t="s">
        <v>8</v>
      </c>
      <c r="E3012" t="s">
        <v>26</v>
      </c>
      <c r="F3012">
        <v>2984714</v>
      </c>
      <c r="G3012">
        <v>119245755</v>
      </c>
      <c r="H3012">
        <v>0</v>
      </c>
    </row>
    <row r="3013" spans="1:8">
      <c r="A3013" t="str">
        <f>row__2[[#This Row],[Company_Name]]&amp;" "&amp;row__2[[#This Row],[Year]]</f>
        <v>Oshawa PUC Networks Inc. 2021</v>
      </c>
      <c r="B3013" t="s">
        <v>502</v>
      </c>
      <c r="C3013">
        <v>2021</v>
      </c>
      <c r="D3013" t="s">
        <v>8</v>
      </c>
      <c r="E3013" t="s">
        <v>28</v>
      </c>
      <c r="F3013">
        <v>4943282</v>
      </c>
      <c r="G3013">
        <v>380730702</v>
      </c>
      <c r="H3013">
        <v>958809</v>
      </c>
    </row>
    <row r="3014" spans="1:8">
      <c r="A3014" t="str">
        <f>row__2[[#This Row],[Company_Name]]&amp;" "&amp;row__2[[#This Row],[Year]]</f>
        <v>Oshawa PUC Networks Inc. 2021</v>
      </c>
      <c r="B3014" t="s">
        <v>502</v>
      </c>
      <c r="C3014">
        <v>2021</v>
      </c>
      <c r="D3014" t="s">
        <v>8</v>
      </c>
      <c r="E3014" t="s">
        <v>30</v>
      </c>
      <c r="F3014">
        <v>238685</v>
      </c>
      <c r="G3014">
        <v>36146632</v>
      </c>
      <c r="H3014">
        <v>73363</v>
      </c>
    </row>
    <row r="3015" spans="1:8">
      <c r="A3015" t="str">
        <f>row__2[[#This Row],[Company_Name]]&amp;" "&amp;row__2[[#This Row],[Year]]</f>
        <v>Oshawa PUC Networks Inc. 2021</v>
      </c>
      <c r="B3015" t="s">
        <v>502</v>
      </c>
      <c r="C3015">
        <v>2021</v>
      </c>
      <c r="D3015" t="s">
        <v>8</v>
      </c>
      <c r="E3015" t="s">
        <v>32</v>
      </c>
      <c r="F3015">
        <v>16710456</v>
      </c>
      <c r="G3015">
        <v>512708991</v>
      </c>
      <c r="H3015">
        <v>0</v>
      </c>
    </row>
    <row r="3016" spans="1:8">
      <c r="A3016" t="str">
        <f>row__2[[#This Row],[Company_Name]]&amp;" "&amp;row__2[[#This Row],[Year]]</f>
        <v>Oshawa PUC Networks Inc. 2021</v>
      </c>
      <c r="B3016" t="s">
        <v>502</v>
      </c>
      <c r="C3016">
        <v>2021</v>
      </c>
      <c r="D3016" t="s">
        <v>8</v>
      </c>
      <c r="E3016" t="s">
        <v>34</v>
      </c>
      <c r="F3016">
        <v>0</v>
      </c>
      <c r="G3016">
        <v>0</v>
      </c>
      <c r="H3016">
        <v>0</v>
      </c>
    </row>
    <row r="3017" spans="1:8">
      <c r="A3017" t="str">
        <f>row__2[[#This Row],[Company_Name]]&amp;" "&amp;row__2[[#This Row],[Year]]</f>
        <v>Oshawa PUC Networks Inc. 2022</v>
      </c>
      <c r="B3017" t="s">
        <v>502</v>
      </c>
      <c r="C3017">
        <v>2022</v>
      </c>
      <c r="D3017" t="s">
        <v>17</v>
      </c>
      <c r="E3017" t="s">
        <v>18</v>
      </c>
      <c r="F3017">
        <v>0</v>
      </c>
      <c r="G3017">
        <v>0</v>
      </c>
      <c r="H3017">
        <v>0</v>
      </c>
    </row>
    <row r="3018" spans="1:8">
      <c r="A3018" t="str">
        <f>row__2[[#This Row],[Company_Name]]&amp;" "&amp;row__2[[#This Row],[Year]]</f>
        <v>Oshawa PUC Networks Inc. 2022</v>
      </c>
      <c r="B3018" t="s">
        <v>502</v>
      </c>
      <c r="C3018">
        <v>2022</v>
      </c>
      <c r="D3018" t="s">
        <v>17</v>
      </c>
      <c r="E3018" t="s">
        <v>20</v>
      </c>
      <c r="F3018">
        <v>2170.84</v>
      </c>
      <c r="G3018">
        <v>23756</v>
      </c>
      <c r="H3018">
        <v>79</v>
      </c>
    </row>
    <row r="3019" spans="1:8">
      <c r="A3019" t="str">
        <f>row__2[[#This Row],[Company_Name]]&amp;" "&amp;row__2[[#This Row],[Year]]</f>
        <v>Oshawa PUC Networks Inc. 2022</v>
      </c>
      <c r="B3019" t="s">
        <v>502</v>
      </c>
      <c r="C3019">
        <v>2022</v>
      </c>
      <c r="D3019" t="s">
        <v>17</v>
      </c>
      <c r="E3019" t="s">
        <v>22</v>
      </c>
      <c r="F3019">
        <v>532591.01</v>
      </c>
      <c r="G3019">
        <v>4432743</v>
      </c>
      <c r="H3019">
        <v>22781</v>
      </c>
    </row>
    <row r="3020" spans="1:8">
      <c r="A3020" t="str">
        <f>row__2[[#This Row],[Company_Name]]&amp;" "&amp;row__2[[#This Row],[Year]]</f>
        <v>Oshawa PUC Networks Inc. 2022</v>
      </c>
      <c r="B3020" t="s">
        <v>502</v>
      </c>
      <c r="C3020">
        <v>2022</v>
      </c>
      <c r="D3020" t="s">
        <v>17</v>
      </c>
      <c r="E3020" t="s">
        <v>24</v>
      </c>
      <c r="F3020">
        <v>95027.85</v>
      </c>
      <c r="G3020">
        <v>865774</v>
      </c>
      <c r="H3020">
        <v>0</v>
      </c>
    </row>
    <row r="3021" spans="1:8">
      <c r="A3021" t="str">
        <f>row__2[[#This Row],[Company_Name]]&amp;" "&amp;row__2[[#This Row],[Year]]</f>
        <v>Oshawa PUC Networks Inc. 2022</v>
      </c>
      <c r="B3021" t="s">
        <v>502</v>
      </c>
      <c r="C3021">
        <v>2022</v>
      </c>
      <c r="D3021" t="s">
        <v>8</v>
      </c>
      <c r="E3021" t="s">
        <v>26</v>
      </c>
      <c r="F3021">
        <v>3231953.23</v>
      </c>
      <c r="G3021">
        <v>126198741</v>
      </c>
      <c r="H3021">
        <v>0</v>
      </c>
    </row>
    <row r="3022" spans="1:8">
      <c r="A3022" t="str">
        <f>row__2[[#This Row],[Company_Name]]&amp;" "&amp;row__2[[#This Row],[Year]]</f>
        <v>Oshawa PUC Networks Inc. 2022</v>
      </c>
      <c r="B3022" t="s">
        <v>502</v>
      </c>
      <c r="C3022">
        <v>2022</v>
      </c>
      <c r="D3022" t="s">
        <v>8</v>
      </c>
      <c r="E3022" t="s">
        <v>28</v>
      </c>
      <c r="F3022">
        <v>5459369.6299999999</v>
      </c>
      <c r="G3022">
        <v>409501181</v>
      </c>
      <c r="H3022">
        <v>1033072</v>
      </c>
    </row>
    <row r="3023" spans="1:8">
      <c r="A3023" t="str">
        <f>row__2[[#This Row],[Company_Name]]&amp;" "&amp;row__2[[#This Row],[Year]]</f>
        <v>Oshawa PUC Networks Inc. 2022</v>
      </c>
      <c r="B3023" t="s">
        <v>502</v>
      </c>
      <c r="C3023">
        <v>2022</v>
      </c>
      <c r="D3023" t="s">
        <v>8</v>
      </c>
      <c r="E3023" t="s">
        <v>30</v>
      </c>
      <c r="F3023">
        <v>251121.15</v>
      </c>
      <c r="G3023">
        <v>33850160</v>
      </c>
      <c r="H3023">
        <v>76070</v>
      </c>
    </row>
    <row r="3024" spans="1:8">
      <c r="A3024" t="str">
        <f>row__2[[#This Row],[Company_Name]]&amp;" "&amp;row__2[[#This Row],[Year]]</f>
        <v>Oshawa PUC Networks Inc. 2022</v>
      </c>
      <c r="B3024" t="s">
        <v>502</v>
      </c>
      <c r="C3024">
        <v>2022</v>
      </c>
      <c r="D3024" t="s">
        <v>8</v>
      </c>
      <c r="E3024" t="s">
        <v>32</v>
      </c>
      <c r="F3024">
        <v>17476904.989999998</v>
      </c>
      <c r="G3024">
        <v>507634502</v>
      </c>
      <c r="H3024">
        <v>0</v>
      </c>
    </row>
    <row r="3025" spans="1:8">
      <c r="A3025" t="str">
        <f>row__2[[#This Row],[Company_Name]]&amp;" "&amp;row__2[[#This Row],[Year]]</f>
        <v>Oshawa PUC Networks Inc. 2022</v>
      </c>
      <c r="B3025" t="s">
        <v>502</v>
      </c>
      <c r="C3025">
        <v>2022</v>
      </c>
      <c r="D3025" t="s">
        <v>8</v>
      </c>
      <c r="E3025" t="s">
        <v>34</v>
      </c>
      <c r="F3025">
        <v>0</v>
      </c>
      <c r="G3025">
        <v>0</v>
      </c>
      <c r="H3025">
        <v>0</v>
      </c>
    </row>
    <row r="3026" spans="1:8">
      <c r="A3026" t="str">
        <f>row__2[[#This Row],[Company_Name]]&amp;" "&amp;row__2[[#This Row],[Year]]</f>
        <v>Ottawa River Power Corporation 2015</v>
      </c>
      <c r="B3026" t="s">
        <v>503</v>
      </c>
      <c r="C3026">
        <v>2015</v>
      </c>
      <c r="D3026" t="s">
        <v>17</v>
      </c>
      <c r="E3026" t="s">
        <v>18</v>
      </c>
      <c r="F3026">
        <v>0</v>
      </c>
      <c r="G3026">
        <v>0</v>
      </c>
      <c r="H3026">
        <v>0</v>
      </c>
    </row>
    <row r="3027" spans="1:8">
      <c r="A3027" t="str">
        <f>row__2[[#This Row],[Company_Name]]&amp;" "&amp;row__2[[#This Row],[Year]]</f>
        <v>Ottawa River Power Corporation 2015</v>
      </c>
      <c r="B3027" t="s">
        <v>503</v>
      </c>
      <c r="C3027">
        <v>2015</v>
      </c>
      <c r="D3027" t="s">
        <v>17</v>
      </c>
      <c r="E3027" t="s">
        <v>20</v>
      </c>
      <c r="F3027">
        <v>11550.84</v>
      </c>
      <c r="G3027">
        <v>240165</v>
      </c>
      <c r="H3027">
        <v>52</v>
      </c>
    </row>
    <row r="3028" spans="1:8">
      <c r="A3028" t="str">
        <f>row__2[[#This Row],[Company_Name]]&amp;" "&amp;row__2[[#This Row],[Year]]</f>
        <v>Ottawa River Power Corporation 2015</v>
      </c>
      <c r="B3028" t="s">
        <v>503</v>
      </c>
      <c r="C3028">
        <v>2015</v>
      </c>
      <c r="D3028" t="s">
        <v>17</v>
      </c>
      <c r="E3028" t="s">
        <v>22</v>
      </c>
      <c r="F3028">
        <v>161142</v>
      </c>
      <c r="G3028">
        <v>2204458</v>
      </c>
      <c r="H3028">
        <v>7086</v>
      </c>
    </row>
    <row r="3029" spans="1:8">
      <c r="A3029" t="str">
        <f>row__2[[#This Row],[Company_Name]]&amp;" "&amp;row__2[[#This Row],[Year]]</f>
        <v>Ottawa River Power Corporation 2015</v>
      </c>
      <c r="B3029" t="s">
        <v>503</v>
      </c>
      <c r="C3029">
        <v>2015</v>
      </c>
      <c r="D3029" t="s">
        <v>17</v>
      </c>
      <c r="E3029" t="s">
        <v>24</v>
      </c>
      <c r="F3029">
        <v>2446.61</v>
      </c>
      <c r="G3029">
        <v>5674891</v>
      </c>
      <c r="H3029">
        <v>0</v>
      </c>
    </row>
    <row r="3030" spans="1:8">
      <c r="A3030" t="str">
        <f>row__2[[#This Row],[Company_Name]]&amp;" "&amp;row__2[[#This Row],[Year]]</f>
        <v>Ottawa River Power Corporation 2015</v>
      </c>
      <c r="B3030" t="s">
        <v>503</v>
      </c>
      <c r="C3030">
        <v>2015</v>
      </c>
      <c r="D3030" t="s">
        <v>8</v>
      </c>
      <c r="E3030" t="s">
        <v>26</v>
      </c>
      <c r="F3030">
        <v>679467.74</v>
      </c>
      <c r="G3030">
        <v>30536533</v>
      </c>
      <c r="H3030">
        <v>0</v>
      </c>
    </row>
    <row r="3031" spans="1:8">
      <c r="A3031" t="str">
        <f>row__2[[#This Row],[Company_Name]]&amp;" "&amp;row__2[[#This Row],[Year]]</f>
        <v>Ottawa River Power Corporation 2015</v>
      </c>
      <c r="B3031" t="s">
        <v>503</v>
      </c>
      <c r="C3031">
        <v>2015</v>
      </c>
      <c r="D3031" t="s">
        <v>8</v>
      </c>
      <c r="E3031" t="s">
        <v>28</v>
      </c>
      <c r="F3031">
        <v>821655.02</v>
      </c>
      <c r="G3031">
        <v>68528024</v>
      </c>
      <c r="H3031">
        <v>212614</v>
      </c>
    </row>
    <row r="3032" spans="1:8">
      <c r="A3032" t="str">
        <f>row__2[[#This Row],[Company_Name]]&amp;" "&amp;row__2[[#This Row],[Year]]</f>
        <v>Ottawa River Power Corporation 2015</v>
      </c>
      <c r="B3032" t="s">
        <v>503</v>
      </c>
      <c r="C3032">
        <v>2015</v>
      </c>
      <c r="D3032" t="s">
        <v>8</v>
      </c>
      <c r="E3032" t="s">
        <v>30</v>
      </c>
      <c r="F3032">
        <v>0</v>
      </c>
      <c r="G3032">
        <v>0</v>
      </c>
      <c r="H3032">
        <v>0</v>
      </c>
    </row>
    <row r="3033" spans="1:8">
      <c r="A3033" t="str">
        <f>row__2[[#This Row],[Company_Name]]&amp;" "&amp;row__2[[#This Row],[Year]]</f>
        <v>Ottawa River Power Corporation 2015</v>
      </c>
      <c r="B3033" t="s">
        <v>503</v>
      </c>
      <c r="C3033">
        <v>2015</v>
      </c>
      <c r="D3033" t="s">
        <v>8</v>
      </c>
      <c r="E3033" t="s">
        <v>32</v>
      </c>
      <c r="F3033">
        <v>2511227.92</v>
      </c>
      <c r="G3033">
        <v>77615395</v>
      </c>
      <c r="H3033">
        <v>0</v>
      </c>
    </row>
    <row r="3034" spans="1:8">
      <c r="A3034" t="str">
        <f>row__2[[#This Row],[Company_Name]]&amp;" "&amp;row__2[[#This Row],[Year]]</f>
        <v>Ottawa River Power Corporation 2015</v>
      </c>
      <c r="B3034" t="s">
        <v>503</v>
      </c>
      <c r="C3034">
        <v>2015</v>
      </c>
      <c r="D3034" t="s">
        <v>8</v>
      </c>
      <c r="E3034" t="s">
        <v>34</v>
      </c>
      <c r="F3034">
        <v>0</v>
      </c>
      <c r="G3034">
        <v>0</v>
      </c>
      <c r="H3034">
        <v>0</v>
      </c>
    </row>
    <row r="3035" spans="1:8">
      <c r="A3035" t="str">
        <f>row__2[[#This Row],[Company_Name]]&amp;" "&amp;row__2[[#This Row],[Year]]</f>
        <v>Ottawa River Power Corporation 2016</v>
      </c>
      <c r="B3035" t="s">
        <v>503</v>
      </c>
      <c r="C3035">
        <v>2016</v>
      </c>
      <c r="D3035" t="s">
        <v>17</v>
      </c>
      <c r="E3035" t="s">
        <v>18</v>
      </c>
      <c r="F3035">
        <v>0</v>
      </c>
      <c r="G3035">
        <v>0</v>
      </c>
      <c r="H3035">
        <v>0</v>
      </c>
    </row>
    <row r="3036" spans="1:8">
      <c r="A3036" t="str">
        <f>row__2[[#This Row],[Company_Name]]&amp;" "&amp;row__2[[#This Row],[Year]]</f>
        <v>Ottawa River Power Corporation 2016</v>
      </c>
      <c r="B3036" t="s">
        <v>503</v>
      </c>
      <c r="C3036">
        <v>2016</v>
      </c>
      <c r="D3036" t="s">
        <v>17</v>
      </c>
      <c r="E3036" t="s">
        <v>20</v>
      </c>
      <c r="F3036">
        <v>11521.33</v>
      </c>
      <c r="G3036">
        <v>217806</v>
      </c>
      <c r="H3036">
        <v>628.6</v>
      </c>
    </row>
    <row r="3037" spans="1:8">
      <c r="A3037" t="str">
        <f>row__2[[#This Row],[Company_Name]]&amp;" "&amp;row__2[[#This Row],[Year]]</f>
        <v>Ottawa River Power Corporation 2016</v>
      </c>
      <c r="B3037" t="s">
        <v>503</v>
      </c>
      <c r="C3037">
        <v>2016</v>
      </c>
      <c r="D3037" t="s">
        <v>17</v>
      </c>
      <c r="E3037" t="s">
        <v>22</v>
      </c>
      <c r="F3037">
        <v>122988.14</v>
      </c>
      <c r="G3037">
        <v>1307703</v>
      </c>
      <c r="H3037">
        <v>3918.45</v>
      </c>
    </row>
    <row r="3038" spans="1:8">
      <c r="A3038" t="str">
        <f>row__2[[#This Row],[Company_Name]]&amp;" "&amp;row__2[[#This Row],[Year]]</f>
        <v>Ottawa River Power Corporation 2016</v>
      </c>
      <c r="B3038" t="s">
        <v>503</v>
      </c>
      <c r="C3038">
        <v>2016</v>
      </c>
      <c r="D3038" t="s">
        <v>17</v>
      </c>
      <c r="E3038" t="s">
        <v>24</v>
      </c>
      <c r="F3038">
        <v>3480.13</v>
      </c>
      <c r="G3038">
        <v>594265</v>
      </c>
      <c r="H3038">
        <v>0</v>
      </c>
    </row>
    <row r="3039" spans="1:8">
      <c r="A3039" t="str">
        <f>row__2[[#This Row],[Company_Name]]&amp;" "&amp;row__2[[#This Row],[Year]]</f>
        <v>Ottawa River Power Corporation 2016</v>
      </c>
      <c r="B3039" t="s">
        <v>503</v>
      </c>
      <c r="C3039">
        <v>2016</v>
      </c>
      <c r="D3039" t="s">
        <v>8</v>
      </c>
      <c r="E3039" t="s">
        <v>26</v>
      </c>
      <c r="F3039">
        <v>794802.19</v>
      </c>
      <c r="G3039">
        <v>29514061</v>
      </c>
      <c r="H3039">
        <v>0</v>
      </c>
    </row>
    <row r="3040" spans="1:8">
      <c r="A3040" t="str">
        <f>row__2[[#This Row],[Company_Name]]&amp;" "&amp;row__2[[#This Row],[Year]]</f>
        <v>Ottawa River Power Corporation 2016</v>
      </c>
      <c r="B3040" t="s">
        <v>503</v>
      </c>
      <c r="C3040">
        <v>2016</v>
      </c>
      <c r="D3040" t="s">
        <v>8</v>
      </c>
      <c r="E3040" t="s">
        <v>28</v>
      </c>
      <c r="F3040">
        <v>904233.43</v>
      </c>
      <c r="G3040">
        <v>75048053</v>
      </c>
      <c r="H3040">
        <v>223174.44</v>
      </c>
    </row>
    <row r="3041" spans="1:8">
      <c r="A3041" t="str">
        <f>row__2[[#This Row],[Company_Name]]&amp;" "&amp;row__2[[#This Row],[Year]]</f>
        <v>Ottawa River Power Corporation 2016</v>
      </c>
      <c r="B3041" t="s">
        <v>503</v>
      </c>
      <c r="C3041">
        <v>2016</v>
      </c>
      <c r="D3041" t="s">
        <v>8</v>
      </c>
      <c r="E3041" t="s">
        <v>30</v>
      </c>
      <c r="F3041">
        <v>0</v>
      </c>
      <c r="G3041">
        <v>0</v>
      </c>
      <c r="H3041">
        <v>0</v>
      </c>
    </row>
    <row r="3042" spans="1:8">
      <c r="A3042" t="str">
        <f>row__2[[#This Row],[Company_Name]]&amp;" "&amp;row__2[[#This Row],[Year]]</f>
        <v>Ottawa River Power Corporation 2016</v>
      </c>
      <c r="B3042" t="s">
        <v>503</v>
      </c>
      <c r="C3042">
        <v>2016</v>
      </c>
      <c r="D3042" t="s">
        <v>8</v>
      </c>
      <c r="E3042" t="s">
        <v>32</v>
      </c>
      <c r="F3042">
        <v>3106428.17</v>
      </c>
      <c r="G3042">
        <v>76635115</v>
      </c>
      <c r="H3042">
        <v>0</v>
      </c>
    </row>
    <row r="3043" spans="1:8">
      <c r="A3043" t="str">
        <f>row__2[[#This Row],[Company_Name]]&amp;" "&amp;row__2[[#This Row],[Year]]</f>
        <v>Ottawa River Power Corporation 2016</v>
      </c>
      <c r="B3043" t="s">
        <v>503</v>
      </c>
      <c r="C3043">
        <v>2016</v>
      </c>
      <c r="D3043" t="s">
        <v>8</v>
      </c>
      <c r="E3043" t="s">
        <v>34</v>
      </c>
      <c r="F3043">
        <v>0</v>
      </c>
      <c r="G3043">
        <v>0</v>
      </c>
      <c r="H3043">
        <v>0</v>
      </c>
    </row>
    <row r="3044" spans="1:8">
      <c r="A3044" t="str">
        <f>row__2[[#This Row],[Company_Name]]&amp;" "&amp;row__2[[#This Row],[Year]]</f>
        <v>Ottawa River Power Corporation 2017</v>
      </c>
      <c r="B3044" t="s">
        <v>503</v>
      </c>
      <c r="C3044">
        <v>2017</v>
      </c>
      <c r="D3044" t="s">
        <v>17</v>
      </c>
      <c r="E3044" t="s">
        <v>18</v>
      </c>
      <c r="F3044">
        <v>0</v>
      </c>
      <c r="G3044">
        <v>0</v>
      </c>
      <c r="H3044">
        <v>0</v>
      </c>
    </row>
    <row r="3045" spans="1:8">
      <c r="A3045" t="str">
        <f>row__2[[#This Row],[Company_Name]]&amp;" "&amp;row__2[[#This Row],[Year]]</f>
        <v>Ottawa River Power Corporation 2017</v>
      </c>
      <c r="B3045" t="s">
        <v>503</v>
      </c>
      <c r="C3045">
        <v>2017</v>
      </c>
      <c r="D3045" t="s">
        <v>17</v>
      </c>
      <c r="E3045" t="s">
        <v>20</v>
      </c>
      <c r="F3045">
        <v>11256.65</v>
      </c>
      <c r="G3045">
        <v>203681</v>
      </c>
      <c r="H3045">
        <v>545.78</v>
      </c>
    </row>
    <row r="3046" spans="1:8">
      <c r="A3046" t="str">
        <f>row__2[[#This Row],[Company_Name]]&amp;" "&amp;row__2[[#This Row],[Year]]</f>
        <v>Ottawa River Power Corporation 2017</v>
      </c>
      <c r="B3046" t="s">
        <v>503</v>
      </c>
      <c r="C3046">
        <v>2017</v>
      </c>
      <c r="D3046" t="s">
        <v>17</v>
      </c>
      <c r="E3046" t="s">
        <v>22</v>
      </c>
      <c r="F3046">
        <v>126941.52</v>
      </c>
      <c r="G3046">
        <v>1297582</v>
      </c>
      <c r="H3046">
        <v>3608.5</v>
      </c>
    </row>
    <row r="3047" spans="1:8">
      <c r="A3047" t="str">
        <f>row__2[[#This Row],[Company_Name]]&amp;" "&amp;row__2[[#This Row],[Year]]</f>
        <v>Ottawa River Power Corporation 2017</v>
      </c>
      <c r="B3047" t="s">
        <v>503</v>
      </c>
      <c r="C3047">
        <v>2017</v>
      </c>
      <c r="D3047" t="s">
        <v>17</v>
      </c>
      <c r="E3047" t="s">
        <v>24</v>
      </c>
      <c r="F3047">
        <v>4432.62</v>
      </c>
      <c r="G3047">
        <v>611519</v>
      </c>
      <c r="H3047">
        <v>0</v>
      </c>
    </row>
    <row r="3048" spans="1:8">
      <c r="A3048" t="str">
        <f>row__2[[#This Row],[Company_Name]]&amp;" "&amp;row__2[[#This Row],[Year]]</f>
        <v>Ottawa River Power Corporation 2017</v>
      </c>
      <c r="B3048" t="s">
        <v>503</v>
      </c>
      <c r="C3048">
        <v>2017</v>
      </c>
      <c r="D3048" t="s">
        <v>8</v>
      </c>
      <c r="E3048" t="s">
        <v>26</v>
      </c>
      <c r="F3048">
        <v>738265.28</v>
      </c>
      <c r="G3048">
        <v>28872533</v>
      </c>
      <c r="H3048">
        <v>0</v>
      </c>
    </row>
    <row r="3049" spans="1:8">
      <c r="A3049" t="str">
        <f>row__2[[#This Row],[Company_Name]]&amp;" "&amp;row__2[[#This Row],[Year]]</f>
        <v>Ottawa River Power Corporation 2017</v>
      </c>
      <c r="B3049" t="s">
        <v>503</v>
      </c>
      <c r="C3049">
        <v>2017</v>
      </c>
      <c r="D3049" t="s">
        <v>8</v>
      </c>
      <c r="E3049" t="s">
        <v>28</v>
      </c>
      <c r="F3049">
        <v>865621.44</v>
      </c>
      <c r="G3049">
        <v>70829349</v>
      </c>
      <c r="H3049">
        <v>218668.9</v>
      </c>
    </row>
    <row r="3050" spans="1:8">
      <c r="A3050" t="str">
        <f>row__2[[#This Row],[Company_Name]]&amp;" "&amp;row__2[[#This Row],[Year]]</f>
        <v>Ottawa River Power Corporation 2017</v>
      </c>
      <c r="B3050" t="s">
        <v>503</v>
      </c>
      <c r="C3050">
        <v>2017</v>
      </c>
      <c r="D3050" t="s">
        <v>8</v>
      </c>
      <c r="E3050" t="s">
        <v>30</v>
      </c>
      <c r="F3050">
        <v>0</v>
      </c>
      <c r="G3050">
        <v>0</v>
      </c>
      <c r="H3050">
        <v>0</v>
      </c>
    </row>
    <row r="3051" spans="1:8">
      <c r="A3051" t="str">
        <f>row__2[[#This Row],[Company_Name]]&amp;" "&amp;row__2[[#This Row],[Year]]</f>
        <v>Ottawa River Power Corporation 2017</v>
      </c>
      <c r="B3051" t="s">
        <v>503</v>
      </c>
      <c r="C3051">
        <v>2017</v>
      </c>
      <c r="D3051" t="s">
        <v>8</v>
      </c>
      <c r="E3051" t="s">
        <v>32</v>
      </c>
      <c r="F3051">
        <v>2876655.32</v>
      </c>
      <c r="G3051">
        <v>76119517.019999996</v>
      </c>
      <c r="H3051">
        <v>0</v>
      </c>
    </row>
    <row r="3052" spans="1:8">
      <c r="A3052" t="str">
        <f>row__2[[#This Row],[Company_Name]]&amp;" "&amp;row__2[[#This Row],[Year]]</f>
        <v>Ottawa River Power Corporation 2017</v>
      </c>
      <c r="B3052" t="s">
        <v>503</v>
      </c>
      <c r="C3052">
        <v>2017</v>
      </c>
      <c r="D3052" t="s">
        <v>8</v>
      </c>
      <c r="E3052" t="s">
        <v>34</v>
      </c>
      <c r="F3052">
        <v>0</v>
      </c>
      <c r="G3052">
        <v>0</v>
      </c>
      <c r="H3052">
        <v>0</v>
      </c>
    </row>
    <row r="3053" spans="1:8">
      <c r="A3053" t="str">
        <f>row__2[[#This Row],[Company_Name]]&amp;" "&amp;row__2[[#This Row],[Year]]</f>
        <v>Ottawa River Power Corporation 2018</v>
      </c>
      <c r="B3053" t="s">
        <v>503</v>
      </c>
      <c r="C3053">
        <v>2018</v>
      </c>
      <c r="D3053" t="s">
        <v>17</v>
      </c>
      <c r="E3053" t="s">
        <v>18</v>
      </c>
      <c r="F3053">
        <v>0</v>
      </c>
      <c r="G3053">
        <v>0</v>
      </c>
      <c r="H3053">
        <v>0</v>
      </c>
    </row>
    <row r="3054" spans="1:8">
      <c r="A3054" t="str">
        <f>row__2[[#This Row],[Company_Name]]&amp;" "&amp;row__2[[#This Row],[Year]]</f>
        <v>Ottawa River Power Corporation 2018</v>
      </c>
      <c r="B3054" t="s">
        <v>503</v>
      </c>
      <c r="C3054">
        <v>2018</v>
      </c>
      <c r="D3054" t="s">
        <v>17</v>
      </c>
      <c r="E3054" t="s">
        <v>20</v>
      </c>
      <c r="F3054">
        <v>11313.54</v>
      </c>
      <c r="G3054">
        <v>203849</v>
      </c>
      <c r="H3054">
        <v>529</v>
      </c>
    </row>
    <row r="3055" spans="1:8">
      <c r="A3055" t="str">
        <f>row__2[[#This Row],[Company_Name]]&amp;" "&amp;row__2[[#This Row],[Year]]</f>
        <v>Ottawa River Power Corporation 2018</v>
      </c>
      <c r="B3055" t="s">
        <v>503</v>
      </c>
      <c r="C3055">
        <v>2018</v>
      </c>
      <c r="D3055" t="s">
        <v>17</v>
      </c>
      <c r="E3055" t="s">
        <v>22</v>
      </c>
      <c r="F3055">
        <v>122540.98</v>
      </c>
      <c r="G3055">
        <v>1110658</v>
      </c>
      <c r="H3055">
        <v>3152</v>
      </c>
    </row>
    <row r="3056" spans="1:8">
      <c r="A3056" t="str">
        <f>row__2[[#This Row],[Company_Name]]&amp;" "&amp;row__2[[#This Row],[Year]]</f>
        <v>Ottawa River Power Corporation 2018</v>
      </c>
      <c r="B3056" t="s">
        <v>503</v>
      </c>
      <c r="C3056">
        <v>2018</v>
      </c>
      <c r="D3056" t="s">
        <v>17</v>
      </c>
      <c r="E3056" t="s">
        <v>24</v>
      </c>
      <c r="F3056">
        <v>4468.74</v>
      </c>
      <c r="G3056">
        <v>605298</v>
      </c>
      <c r="H3056">
        <v>0</v>
      </c>
    </row>
    <row r="3057" spans="1:8">
      <c r="A3057" t="str">
        <f>row__2[[#This Row],[Company_Name]]&amp;" "&amp;row__2[[#This Row],[Year]]</f>
        <v>Ottawa River Power Corporation 2018</v>
      </c>
      <c r="B3057" t="s">
        <v>503</v>
      </c>
      <c r="C3057">
        <v>2018</v>
      </c>
      <c r="D3057" t="s">
        <v>8</v>
      </c>
      <c r="E3057" t="s">
        <v>26</v>
      </c>
      <c r="F3057">
        <v>765882.9</v>
      </c>
      <c r="G3057">
        <v>30060062</v>
      </c>
      <c r="H3057">
        <v>0</v>
      </c>
    </row>
    <row r="3058" spans="1:8">
      <c r="A3058" t="str">
        <f>row__2[[#This Row],[Company_Name]]&amp;" "&amp;row__2[[#This Row],[Year]]</f>
        <v>Ottawa River Power Corporation 2018</v>
      </c>
      <c r="B3058" t="s">
        <v>503</v>
      </c>
      <c r="C3058">
        <v>2018</v>
      </c>
      <c r="D3058" t="s">
        <v>8</v>
      </c>
      <c r="E3058" t="s">
        <v>28</v>
      </c>
      <c r="F3058">
        <v>985529.13</v>
      </c>
      <c r="G3058">
        <v>71502339</v>
      </c>
      <c r="H3058">
        <v>229114</v>
      </c>
    </row>
    <row r="3059" spans="1:8">
      <c r="A3059" t="str">
        <f>row__2[[#This Row],[Company_Name]]&amp;" "&amp;row__2[[#This Row],[Year]]</f>
        <v>Ottawa River Power Corporation 2018</v>
      </c>
      <c r="B3059" t="s">
        <v>503</v>
      </c>
      <c r="C3059">
        <v>2018</v>
      </c>
      <c r="D3059" t="s">
        <v>8</v>
      </c>
      <c r="E3059" t="s">
        <v>30</v>
      </c>
      <c r="F3059">
        <v>0</v>
      </c>
      <c r="G3059">
        <v>0</v>
      </c>
      <c r="H3059">
        <v>0</v>
      </c>
    </row>
    <row r="3060" spans="1:8">
      <c r="A3060" t="str">
        <f>row__2[[#This Row],[Company_Name]]&amp;" "&amp;row__2[[#This Row],[Year]]</f>
        <v>Ottawa River Power Corporation 2018</v>
      </c>
      <c r="B3060" t="s">
        <v>503</v>
      </c>
      <c r="C3060">
        <v>2018</v>
      </c>
      <c r="D3060" t="s">
        <v>8</v>
      </c>
      <c r="E3060" t="s">
        <v>32</v>
      </c>
      <c r="F3060">
        <v>3015270.13</v>
      </c>
      <c r="G3060">
        <v>81716499</v>
      </c>
      <c r="H3060">
        <v>0</v>
      </c>
    </row>
    <row r="3061" spans="1:8">
      <c r="A3061" t="str">
        <f>row__2[[#This Row],[Company_Name]]&amp;" "&amp;row__2[[#This Row],[Year]]</f>
        <v>Ottawa River Power Corporation 2018</v>
      </c>
      <c r="B3061" t="s">
        <v>503</v>
      </c>
      <c r="C3061">
        <v>2018</v>
      </c>
      <c r="D3061" t="s">
        <v>8</v>
      </c>
      <c r="E3061" t="s">
        <v>34</v>
      </c>
      <c r="F3061">
        <v>0</v>
      </c>
      <c r="G3061">
        <v>0</v>
      </c>
      <c r="H3061">
        <v>0</v>
      </c>
    </row>
    <row r="3062" spans="1:8">
      <c r="A3062" t="str">
        <f>row__2[[#This Row],[Company_Name]]&amp;" "&amp;row__2[[#This Row],[Year]]</f>
        <v>Ottawa River Power Corporation 2019</v>
      </c>
      <c r="B3062" t="s">
        <v>503</v>
      </c>
      <c r="C3062">
        <v>2019</v>
      </c>
      <c r="D3062" t="s">
        <v>17</v>
      </c>
      <c r="E3062" t="s">
        <v>18</v>
      </c>
      <c r="F3062">
        <v>0</v>
      </c>
      <c r="G3062">
        <v>0</v>
      </c>
      <c r="H3062">
        <v>0</v>
      </c>
    </row>
    <row r="3063" spans="1:8">
      <c r="A3063" t="str">
        <f>row__2[[#This Row],[Company_Name]]&amp;" "&amp;row__2[[#This Row],[Year]]</f>
        <v>Ottawa River Power Corporation 2019</v>
      </c>
      <c r="B3063" t="s">
        <v>503</v>
      </c>
      <c r="C3063">
        <v>2019</v>
      </c>
      <c r="D3063" t="s">
        <v>17</v>
      </c>
      <c r="E3063" t="s">
        <v>20</v>
      </c>
      <c r="F3063">
        <v>11450.86</v>
      </c>
      <c r="G3063">
        <v>202529</v>
      </c>
      <c r="H3063">
        <v>517</v>
      </c>
    </row>
    <row r="3064" spans="1:8">
      <c r="A3064" t="str">
        <f>row__2[[#This Row],[Company_Name]]&amp;" "&amp;row__2[[#This Row],[Year]]</f>
        <v>Ottawa River Power Corporation 2019</v>
      </c>
      <c r="B3064" t="s">
        <v>503</v>
      </c>
      <c r="C3064">
        <v>2019</v>
      </c>
      <c r="D3064" t="s">
        <v>17</v>
      </c>
      <c r="E3064" t="s">
        <v>22</v>
      </c>
      <c r="F3064">
        <v>120955.98</v>
      </c>
      <c r="G3064">
        <v>1007908</v>
      </c>
      <c r="H3064">
        <v>2923</v>
      </c>
    </row>
    <row r="3065" spans="1:8">
      <c r="A3065" t="str">
        <f>row__2[[#This Row],[Company_Name]]&amp;" "&amp;row__2[[#This Row],[Year]]</f>
        <v>Ottawa River Power Corporation 2019</v>
      </c>
      <c r="B3065" t="s">
        <v>503</v>
      </c>
      <c r="C3065">
        <v>2019</v>
      </c>
      <c r="D3065" t="s">
        <v>17</v>
      </c>
      <c r="E3065" t="s">
        <v>24</v>
      </c>
      <c r="F3065">
        <v>5694.74</v>
      </c>
      <c r="G3065">
        <v>586438</v>
      </c>
      <c r="H3065">
        <v>0</v>
      </c>
    </row>
    <row r="3066" spans="1:8">
      <c r="A3066" t="str">
        <f>row__2[[#This Row],[Company_Name]]&amp;" "&amp;row__2[[#This Row],[Year]]</f>
        <v>Ottawa River Power Corporation 2019</v>
      </c>
      <c r="B3066" t="s">
        <v>503</v>
      </c>
      <c r="C3066">
        <v>2019</v>
      </c>
      <c r="D3066" t="s">
        <v>8</v>
      </c>
      <c r="E3066" t="s">
        <v>26</v>
      </c>
      <c r="F3066">
        <v>763517.56</v>
      </c>
      <c r="G3066">
        <v>29422595</v>
      </c>
      <c r="H3066">
        <v>0</v>
      </c>
    </row>
    <row r="3067" spans="1:8">
      <c r="A3067" t="str">
        <f>row__2[[#This Row],[Company_Name]]&amp;" "&amp;row__2[[#This Row],[Year]]</f>
        <v>Ottawa River Power Corporation 2019</v>
      </c>
      <c r="B3067" t="s">
        <v>503</v>
      </c>
      <c r="C3067">
        <v>2019</v>
      </c>
      <c r="D3067" t="s">
        <v>8</v>
      </c>
      <c r="E3067" t="s">
        <v>28</v>
      </c>
      <c r="F3067">
        <v>953746.62</v>
      </c>
      <c r="G3067">
        <v>70116063</v>
      </c>
      <c r="H3067">
        <v>230501.29</v>
      </c>
    </row>
    <row r="3068" spans="1:8">
      <c r="A3068" t="str">
        <f>row__2[[#This Row],[Company_Name]]&amp;" "&amp;row__2[[#This Row],[Year]]</f>
        <v>Ottawa River Power Corporation 2019</v>
      </c>
      <c r="B3068" t="s">
        <v>503</v>
      </c>
      <c r="C3068">
        <v>2019</v>
      </c>
      <c r="D3068" t="s">
        <v>8</v>
      </c>
      <c r="E3068" t="s">
        <v>30</v>
      </c>
      <c r="F3068">
        <v>0</v>
      </c>
      <c r="G3068">
        <v>0</v>
      </c>
      <c r="H3068">
        <v>0</v>
      </c>
    </row>
    <row r="3069" spans="1:8">
      <c r="A3069" t="str">
        <f>row__2[[#This Row],[Company_Name]]&amp;" "&amp;row__2[[#This Row],[Year]]</f>
        <v>Ottawa River Power Corporation 2019</v>
      </c>
      <c r="B3069" t="s">
        <v>503</v>
      </c>
      <c r="C3069">
        <v>2019</v>
      </c>
      <c r="D3069" t="s">
        <v>8</v>
      </c>
      <c r="E3069" t="s">
        <v>32</v>
      </c>
      <c r="F3069">
        <v>3051849.29</v>
      </c>
      <c r="G3069">
        <v>82177395</v>
      </c>
      <c r="H3069">
        <v>0</v>
      </c>
    </row>
    <row r="3070" spans="1:8">
      <c r="A3070" t="str">
        <f>row__2[[#This Row],[Company_Name]]&amp;" "&amp;row__2[[#This Row],[Year]]</f>
        <v>Ottawa River Power Corporation 2019</v>
      </c>
      <c r="B3070" t="s">
        <v>503</v>
      </c>
      <c r="C3070">
        <v>2019</v>
      </c>
      <c r="D3070" t="s">
        <v>8</v>
      </c>
      <c r="E3070" t="s">
        <v>34</v>
      </c>
      <c r="F3070">
        <v>0</v>
      </c>
      <c r="G3070">
        <v>0</v>
      </c>
      <c r="H3070">
        <v>0</v>
      </c>
    </row>
    <row r="3071" spans="1:8">
      <c r="A3071" t="str">
        <f>row__2[[#This Row],[Company_Name]]&amp;" "&amp;row__2[[#This Row],[Year]]</f>
        <v>Ottawa River Power Corporation 2020</v>
      </c>
      <c r="B3071" t="s">
        <v>503</v>
      </c>
      <c r="C3071">
        <v>2020</v>
      </c>
      <c r="D3071" t="s">
        <v>17</v>
      </c>
      <c r="E3071" t="s">
        <v>18</v>
      </c>
      <c r="F3071">
        <v>0</v>
      </c>
      <c r="G3071">
        <v>0</v>
      </c>
      <c r="H3071">
        <v>0</v>
      </c>
    </row>
    <row r="3072" spans="1:8">
      <c r="A3072" t="str">
        <f>row__2[[#This Row],[Company_Name]]&amp;" "&amp;row__2[[#This Row],[Year]]</f>
        <v>Ottawa River Power Corporation 2020</v>
      </c>
      <c r="B3072" t="s">
        <v>503</v>
      </c>
      <c r="C3072">
        <v>2020</v>
      </c>
      <c r="D3072" t="s">
        <v>17</v>
      </c>
      <c r="E3072" t="s">
        <v>20</v>
      </c>
      <c r="F3072">
        <v>11363.62</v>
      </c>
      <c r="G3072">
        <v>199124</v>
      </c>
      <c r="H3072">
        <v>517.98</v>
      </c>
    </row>
    <row r="3073" spans="1:8">
      <c r="A3073" t="str">
        <f>row__2[[#This Row],[Company_Name]]&amp;" "&amp;row__2[[#This Row],[Year]]</f>
        <v>Ottawa River Power Corporation 2020</v>
      </c>
      <c r="B3073" t="s">
        <v>503</v>
      </c>
      <c r="C3073">
        <v>2020</v>
      </c>
      <c r="D3073" t="s">
        <v>17</v>
      </c>
      <c r="E3073" t="s">
        <v>22</v>
      </c>
      <c r="F3073">
        <v>123640.12</v>
      </c>
      <c r="G3073">
        <v>1015667</v>
      </c>
      <c r="H3073">
        <v>2826</v>
      </c>
    </row>
    <row r="3074" spans="1:8">
      <c r="A3074" t="str">
        <f>row__2[[#This Row],[Company_Name]]&amp;" "&amp;row__2[[#This Row],[Year]]</f>
        <v>Ottawa River Power Corporation 2020</v>
      </c>
      <c r="B3074" t="s">
        <v>503</v>
      </c>
      <c r="C3074">
        <v>2020</v>
      </c>
      <c r="D3074" t="s">
        <v>17</v>
      </c>
      <c r="E3074" t="s">
        <v>24</v>
      </c>
      <c r="F3074">
        <v>6134.75</v>
      </c>
      <c r="G3074">
        <v>602100</v>
      </c>
      <c r="H3074">
        <v>0</v>
      </c>
    </row>
    <row r="3075" spans="1:8">
      <c r="A3075" t="str">
        <f>row__2[[#This Row],[Company_Name]]&amp;" "&amp;row__2[[#This Row],[Year]]</f>
        <v>Ottawa River Power Corporation 2020</v>
      </c>
      <c r="B3075" t="s">
        <v>503</v>
      </c>
      <c r="C3075">
        <v>2020</v>
      </c>
      <c r="D3075" t="s">
        <v>8</v>
      </c>
      <c r="E3075" t="s">
        <v>26</v>
      </c>
      <c r="F3075">
        <v>713768.94</v>
      </c>
      <c r="G3075">
        <v>26233400</v>
      </c>
      <c r="H3075">
        <v>0</v>
      </c>
    </row>
    <row r="3076" spans="1:8">
      <c r="A3076" t="str">
        <f>row__2[[#This Row],[Company_Name]]&amp;" "&amp;row__2[[#This Row],[Year]]</f>
        <v>Ottawa River Power Corporation 2020</v>
      </c>
      <c r="B3076" t="s">
        <v>503</v>
      </c>
      <c r="C3076">
        <v>2020</v>
      </c>
      <c r="D3076" t="s">
        <v>8</v>
      </c>
      <c r="E3076" t="s">
        <v>28</v>
      </c>
      <c r="F3076">
        <v>935506.79</v>
      </c>
      <c r="G3076">
        <v>65161090</v>
      </c>
      <c r="H3076">
        <v>216593.1</v>
      </c>
    </row>
    <row r="3077" spans="1:8">
      <c r="A3077" t="str">
        <f>row__2[[#This Row],[Company_Name]]&amp;" "&amp;row__2[[#This Row],[Year]]</f>
        <v>Ottawa River Power Corporation 2020</v>
      </c>
      <c r="B3077" t="s">
        <v>503</v>
      </c>
      <c r="C3077">
        <v>2020</v>
      </c>
      <c r="D3077" t="s">
        <v>8</v>
      </c>
      <c r="E3077" t="s">
        <v>30</v>
      </c>
      <c r="F3077">
        <v>0</v>
      </c>
      <c r="G3077">
        <v>0</v>
      </c>
      <c r="H3077">
        <v>0</v>
      </c>
    </row>
    <row r="3078" spans="1:8">
      <c r="A3078" t="str">
        <f>row__2[[#This Row],[Company_Name]]&amp;" "&amp;row__2[[#This Row],[Year]]</f>
        <v>Ottawa River Power Corporation 2020</v>
      </c>
      <c r="B3078" t="s">
        <v>503</v>
      </c>
      <c r="C3078">
        <v>2020</v>
      </c>
      <c r="D3078" t="s">
        <v>8</v>
      </c>
      <c r="E3078" t="s">
        <v>32</v>
      </c>
      <c r="F3078">
        <v>2988683.83</v>
      </c>
      <c r="G3078">
        <v>85141857</v>
      </c>
      <c r="H3078">
        <v>0</v>
      </c>
    </row>
    <row r="3079" spans="1:8">
      <c r="A3079" t="str">
        <f>row__2[[#This Row],[Company_Name]]&amp;" "&amp;row__2[[#This Row],[Year]]</f>
        <v>Ottawa River Power Corporation 2020</v>
      </c>
      <c r="B3079" t="s">
        <v>503</v>
      </c>
      <c r="C3079">
        <v>2020</v>
      </c>
      <c r="D3079" t="s">
        <v>8</v>
      </c>
      <c r="E3079" t="s">
        <v>34</v>
      </c>
      <c r="F3079">
        <v>0</v>
      </c>
      <c r="G3079">
        <v>0</v>
      </c>
      <c r="H3079">
        <v>0</v>
      </c>
    </row>
    <row r="3080" spans="1:8">
      <c r="A3080" t="str">
        <f>row__2[[#This Row],[Company_Name]]&amp;" "&amp;row__2[[#This Row],[Year]]</f>
        <v>Ottawa River Power Corporation 2021</v>
      </c>
      <c r="B3080" t="s">
        <v>503</v>
      </c>
      <c r="C3080">
        <v>2021</v>
      </c>
      <c r="D3080" t="s">
        <v>17</v>
      </c>
      <c r="E3080" t="s">
        <v>18</v>
      </c>
      <c r="F3080">
        <v>0</v>
      </c>
      <c r="G3080">
        <v>0</v>
      </c>
      <c r="H3080">
        <v>0</v>
      </c>
    </row>
    <row r="3081" spans="1:8">
      <c r="A3081" t="str">
        <f>row__2[[#This Row],[Company_Name]]&amp;" "&amp;row__2[[#This Row],[Year]]</f>
        <v>Ottawa River Power Corporation 2021</v>
      </c>
      <c r="B3081" t="s">
        <v>503</v>
      </c>
      <c r="C3081">
        <v>2021</v>
      </c>
      <c r="D3081" t="s">
        <v>17</v>
      </c>
      <c r="E3081" t="s">
        <v>20</v>
      </c>
      <c r="F3081">
        <v>11388.1</v>
      </c>
      <c r="G3081">
        <v>189809</v>
      </c>
      <c r="H3081">
        <v>511.5</v>
      </c>
    </row>
    <row r="3082" spans="1:8">
      <c r="A3082" t="str">
        <f>row__2[[#This Row],[Company_Name]]&amp;" "&amp;row__2[[#This Row],[Year]]</f>
        <v>Ottawa River Power Corporation 2021</v>
      </c>
      <c r="B3082" t="s">
        <v>503</v>
      </c>
      <c r="C3082">
        <v>2021</v>
      </c>
      <c r="D3082" t="s">
        <v>17</v>
      </c>
      <c r="E3082" t="s">
        <v>22</v>
      </c>
      <c r="F3082">
        <v>125974.96</v>
      </c>
      <c r="G3082">
        <v>1012636</v>
      </c>
      <c r="H3082">
        <v>2822.7</v>
      </c>
    </row>
    <row r="3083" spans="1:8">
      <c r="A3083" t="str">
        <f>row__2[[#This Row],[Company_Name]]&amp;" "&amp;row__2[[#This Row],[Year]]</f>
        <v>Ottawa River Power Corporation 2021</v>
      </c>
      <c r="B3083" t="s">
        <v>503</v>
      </c>
      <c r="C3083">
        <v>2021</v>
      </c>
      <c r="D3083" t="s">
        <v>17</v>
      </c>
      <c r="E3083" t="s">
        <v>24</v>
      </c>
      <c r="F3083">
        <v>6411.15</v>
      </c>
      <c r="G3083">
        <v>613644</v>
      </c>
      <c r="H3083">
        <v>0</v>
      </c>
    </row>
    <row r="3084" spans="1:8">
      <c r="A3084" t="str">
        <f>row__2[[#This Row],[Company_Name]]&amp;" "&amp;row__2[[#This Row],[Year]]</f>
        <v>Ottawa River Power Corporation 2021</v>
      </c>
      <c r="B3084" t="s">
        <v>503</v>
      </c>
      <c r="C3084">
        <v>2021</v>
      </c>
      <c r="D3084" t="s">
        <v>8</v>
      </c>
      <c r="E3084" t="s">
        <v>26</v>
      </c>
      <c r="F3084">
        <v>723006.85</v>
      </c>
      <c r="G3084">
        <v>27003039</v>
      </c>
      <c r="H3084">
        <v>0</v>
      </c>
    </row>
    <row r="3085" spans="1:8">
      <c r="A3085" t="str">
        <f>row__2[[#This Row],[Company_Name]]&amp;" "&amp;row__2[[#This Row],[Year]]</f>
        <v>Ottawa River Power Corporation 2021</v>
      </c>
      <c r="B3085" t="s">
        <v>503</v>
      </c>
      <c r="C3085">
        <v>2021</v>
      </c>
      <c r="D3085" t="s">
        <v>8</v>
      </c>
      <c r="E3085" t="s">
        <v>28</v>
      </c>
      <c r="F3085">
        <v>892595.08</v>
      </c>
      <c r="G3085">
        <v>67960294</v>
      </c>
      <c r="H3085">
        <v>188052.4</v>
      </c>
    </row>
    <row r="3086" spans="1:8">
      <c r="A3086" t="str">
        <f>row__2[[#This Row],[Company_Name]]&amp;" "&amp;row__2[[#This Row],[Year]]</f>
        <v>Ottawa River Power Corporation 2021</v>
      </c>
      <c r="B3086" t="s">
        <v>503</v>
      </c>
      <c r="C3086">
        <v>2021</v>
      </c>
      <c r="D3086" t="s">
        <v>8</v>
      </c>
      <c r="E3086" t="s">
        <v>30</v>
      </c>
      <c r="F3086">
        <v>0</v>
      </c>
      <c r="G3086">
        <v>0</v>
      </c>
      <c r="H3086">
        <v>0</v>
      </c>
    </row>
    <row r="3087" spans="1:8">
      <c r="A3087" t="str">
        <f>row__2[[#This Row],[Company_Name]]&amp;" "&amp;row__2[[#This Row],[Year]]</f>
        <v>Ottawa River Power Corporation 2021</v>
      </c>
      <c r="B3087" t="s">
        <v>503</v>
      </c>
      <c r="C3087">
        <v>2021</v>
      </c>
      <c r="D3087" t="s">
        <v>8</v>
      </c>
      <c r="E3087" t="s">
        <v>32</v>
      </c>
      <c r="F3087">
        <v>2960034.75</v>
      </c>
      <c r="G3087">
        <v>85333074</v>
      </c>
      <c r="H3087">
        <v>0</v>
      </c>
    </row>
    <row r="3088" spans="1:8">
      <c r="A3088" t="str">
        <f>row__2[[#This Row],[Company_Name]]&amp;" "&amp;row__2[[#This Row],[Year]]</f>
        <v>Ottawa River Power Corporation 2021</v>
      </c>
      <c r="B3088" t="s">
        <v>503</v>
      </c>
      <c r="C3088">
        <v>2021</v>
      </c>
      <c r="D3088" t="s">
        <v>8</v>
      </c>
      <c r="E3088" t="s">
        <v>34</v>
      </c>
      <c r="F3088">
        <v>0</v>
      </c>
      <c r="G3088">
        <v>0</v>
      </c>
      <c r="H3088">
        <v>0</v>
      </c>
    </row>
    <row r="3089" spans="1:8">
      <c r="A3089" t="str">
        <f>row__2[[#This Row],[Company_Name]]&amp;" "&amp;row__2[[#This Row],[Year]]</f>
        <v>PUC Distribution Inc. 2015</v>
      </c>
      <c r="B3089" t="s">
        <v>504</v>
      </c>
      <c r="C3089">
        <v>2015</v>
      </c>
      <c r="D3089" t="s">
        <v>17</v>
      </c>
      <c r="E3089" t="s">
        <v>18</v>
      </c>
      <c r="F3089">
        <v>0</v>
      </c>
      <c r="G3089">
        <v>0</v>
      </c>
      <c r="H3089">
        <v>0</v>
      </c>
    </row>
    <row r="3090" spans="1:8">
      <c r="A3090" t="str">
        <f>row__2[[#This Row],[Company_Name]]&amp;" "&amp;row__2[[#This Row],[Year]]</f>
        <v>PUC Distribution Inc. 2015</v>
      </c>
      <c r="B3090" t="s">
        <v>504</v>
      </c>
      <c r="C3090">
        <v>2015</v>
      </c>
      <c r="D3090" t="s">
        <v>17</v>
      </c>
      <c r="E3090" t="s">
        <v>20</v>
      </c>
      <c r="F3090">
        <v>28967.18</v>
      </c>
      <c r="G3090">
        <v>235238.37</v>
      </c>
      <c r="H3090">
        <v>752</v>
      </c>
    </row>
    <row r="3091" spans="1:8">
      <c r="A3091" t="str">
        <f>row__2[[#This Row],[Company_Name]]&amp;" "&amp;row__2[[#This Row],[Year]]</f>
        <v>PUC Distribution Inc. 2015</v>
      </c>
      <c r="B3091" t="s">
        <v>504</v>
      </c>
      <c r="C3091">
        <v>2015</v>
      </c>
      <c r="D3091" t="s">
        <v>17</v>
      </c>
      <c r="E3091" t="s">
        <v>22</v>
      </c>
      <c r="F3091">
        <v>727781.03</v>
      </c>
      <c r="G3091">
        <v>7295612.3899999997</v>
      </c>
      <c r="H3091">
        <v>21794</v>
      </c>
    </row>
    <row r="3092" spans="1:8">
      <c r="A3092" t="str">
        <f>row__2[[#This Row],[Company_Name]]&amp;" "&amp;row__2[[#This Row],[Year]]</f>
        <v>PUC Distribution Inc. 2015</v>
      </c>
      <c r="B3092" t="s">
        <v>504</v>
      </c>
      <c r="C3092">
        <v>2015</v>
      </c>
      <c r="D3092" t="s">
        <v>17</v>
      </c>
      <c r="E3092" t="s">
        <v>24</v>
      </c>
      <c r="F3092">
        <v>30918.73</v>
      </c>
      <c r="G3092">
        <v>912708.9</v>
      </c>
      <c r="H3092">
        <v>0</v>
      </c>
    </row>
    <row r="3093" spans="1:8">
      <c r="A3093" t="str">
        <f>row__2[[#This Row],[Company_Name]]&amp;" "&amp;row__2[[#This Row],[Year]]</f>
        <v>PUC Distribution Inc. 2015</v>
      </c>
      <c r="B3093" t="s">
        <v>504</v>
      </c>
      <c r="C3093">
        <v>2015</v>
      </c>
      <c r="D3093" t="s">
        <v>8</v>
      </c>
      <c r="E3093" t="s">
        <v>26</v>
      </c>
      <c r="F3093">
        <v>2640563.7400000002</v>
      </c>
      <c r="G3093">
        <v>95701161.849999994</v>
      </c>
      <c r="H3093">
        <v>134784</v>
      </c>
    </row>
    <row r="3094" spans="1:8">
      <c r="A3094" t="str">
        <f>row__2[[#This Row],[Company_Name]]&amp;" "&amp;row__2[[#This Row],[Year]]</f>
        <v>PUC Distribution Inc. 2015</v>
      </c>
      <c r="B3094" t="s">
        <v>504</v>
      </c>
      <c r="C3094">
        <v>2015</v>
      </c>
      <c r="D3094" t="s">
        <v>8</v>
      </c>
      <c r="E3094" t="s">
        <v>28</v>
      </c>
      <c r="F3094">
        <v>4015916.79</v>
      </c>
      <c r="G3094">
        <v>254784565.31</v>
      </c>
      <c r="H3094">
        <v>711311</v>
      </c>
    </row>
    <row r="3095" spans="1:8">
      <c r="A3095" t="str">
        <f>row__2[[#This Row],[Company_Name]]&amp;" "&amp;row__2[[#This Row],[Year]]</f>
        <v>PUC Distribution Inc. 2015</v>
      </c>
      <c r="B3095" t="s">
        <v>504</v>
      </c>
      <c r="C3095">
        <v>2015</v>
      </c>
      <c r="D3095" t="s">
        <v>8</v>
      </c>
      <c r="E3095" t="s">
        <v>30</v>
      </c>
      <c r="F3095">
        <v>0</v>
      </c>
      <c r="G3095">
        <v>0</v>
      </c>
      <c r="H3095">
        <v>0</v>
      </c>
    </row>
    <row r="3096" spans="1:8">
      <c r="A3096" t="str">
        <f>row__2[[#This Row],[Company_Name]]&amp;" "&amp;row__2[[#This Row],[Year]]</f>
        <v>PUC Distribution Inc. 2015</v>
      </c>
      <c r="B3096" t="s">
        <v>504</v>
      </c>
      <c r="C3096">
        <v>2015</v>
      </c>
      <c r="D3096" t="s">
        <v>8</v>
      </c>
      <c r="E3096" t="s">
        <v>32</v>
      </c>
      <c r="F3096">
        <v>8968697.0199999996</v>
      </c>
      <c r="G3096">
        <v>310458239.88999999</v>
      </c>
      <c r="H3096">
        <v>0</v>
      </c>
    </row>
    <row r="3097" spans="1:8">
      <c r="A3097" t="str">
        <f>row__2[[#This Row],[Company_Name]]&amp;" "&amp;row__2[[#This Row],[Year]]</f>
        <v>PUC Distribution Inc. 2015</v>
      </c>
      <c r="B3097" t="s">
        <v>504</v>
      </c>
      <c r="C3097">
        <v>2015</v>
      </c>
      <c r="D3097" t="s">
        <v>8</v>
      </c>
      <c r="E3097" t="s">
        <v>34</v>
      </c>
      <c r="F3097">
        <v>0</v>
      </c>
      <c r="G3097">
        <v>0</v>
      </c>
      <c r="H3097">
        <v>0</v>
      </c>
    </row>
    <row r="3098" spans="1:8">
      <c r="A3098" t="str">
        <f>row__2[[#This Row],[Company_Name]]&amp;" "&amp;row__2[[#This Row],[Year]]</f>
        <v>PUC Distribution Inc. 2016</v>
      </c>
      <c r="B3098" t="s">
        <v>504</v>
      </c>
      <c r="C3098">
        <v>2016</v>
      </c>
      <c r="D3098" t="s">
        <v>17</v>
      </c>
      <c r="E3098" t="s">
        <v>18</v>
      </c>
      <c r="F3098">
        <v>0</v>
      </c>
      <c r="G3098">
        <v>0</v>
      </c>
      <c r="H3098">
        <v>0</v>
      </c>
    </row>
    <row r="3099" spans="1:8">
      <c r="A3099" t="str">
        <f>row__2[[#This Row],[Company_Name]]&amp;" "&amp;row__2[[#This Row],[Year]]</f>
        <v>PUC Distribution Inc. 2016</v>
      </c>
      <c r="B3099" t="s">
        <v>504</v>
      </c>
      <c r="C3099">
        <v>2016</v>
      </c>
      <c r="D3099" t="s">
        <v>17</v>
      </c>
      <c r="E3099" t="s">
        <v>20</v>
      </c>
      <c r="F3099">
        <v>29440.080000000002</v>
      </c>
      <c r="G3099">
        <v>227055.83</v>
      </c>
      <c r="H3099">
        <v>630.04</v>
      </c>
    </row>
    <row r="3100" spans="1:8">
      <c r="A3100" t="str">
        <f>row__2[[#This Row],[Company_Name]]&amp;" "&amp;row__2[[#This Row],[Year]]</f>
        <v>PUC Distribution Inc. 2016</v>
      </c>
      <c r="B3100" t="s">
        <v>504</v>
      </c>
      <c r="C3100">
        <v>2016</v>
      </c>
      <c r="D3100" t="s">
        <v>17</v>
      </c>
      <c r="E3100" t="s">
        <v>22</v>
      </c>
      <c r="F3100">
        <v>577770.6</v>
      </c>
      <c r="G3100">
        <v>4869277.1100000003</v>
      </c>
      <c r="H3100">
        <v>14262.36</v>
      </c>
    </row>
    <row r="3101" spans="1:8">
      <c r="A3101" t="str">
        <f>row__2[[#This Row],[Company_Name]]&amp;" "&amp;row__2[[#This Row],[Year]]</f>
        <v>PUC Distribution Inc. 2016</v>
      </c>
      <c r="B3101" t="s">
        <v>504</v>
      </c>
      <c r="C3101">
        <v>2016</v>
      </c>
      <c r="D3101" t="s">
        <v>17</v>
      </c>
      <c r="E3101" t="s">
        <v>24</v>
      </c>
      <c r="F3101">
        <v>30762.16</v>
      </c>
      <c r="G3101">
        <v>1489410.17</v>
      </c>
      <c r="H3101">
        <v>0</v>
      </c>
    </row>
    <row r="3102" spans="1:8">
      <c r="A3102" t="str">
        <f>row__2[[#This Row],[Company_Name]]&amp;" "&amp;row__2[[#This Row],[Year]]</f>
        <v>PUC Distribution Inc. 2016</v>
      </c>
      <c r="B3102" t="s">
        <v>504</v>
      </c>
      <c r="C3102">
        <v>2016</v>
      </c>
      <c r="D3102" t="s">
        <v>8</v>
      </c>
      <c r="E3102" t="s">
        <v>26</v>
      </c>
      <c r="F3102">
        <v>2537820.9300000002</v>
      </c>
      <c r="G3102">
        <v>92174996.030000001</v>
      </c>
      <c r="H3102">
        <v>0</v>
      </c>
    </row>
    <row r="3103" spans="1:8">
      <c r="A3103" t="str">
        <f>row__2[[#This Row],[Company_Name]]&amp;" "&amp;row__2[[#This Row],[Year]]</f>
        <v>PUC Distribution Inc. 2016</v>
      </c>
      <c r="B3103" t="s">
        <v>504</v>
      </c>
      <c r="C3103">
        <v>2016</v>
      </c>
      <c r="D3103" t="s">
        <v>8</v>
      </c>
      <c r="E3103" t="s">
        <v>28</v>
      </c>
      <c r="F3103">
        <v>3820742.27</v>
      </c>
      <c r="G3103">
        <v>249955178.02000001</v>
      </c>
      <c r="H3103">
        <v>622066.34</v>
      </c>
    </row>
    <row r="3104" spans="1:8">
      <c r="A3104" t="str">
        <f>row__2[[#This Row],[Company_Name]]&amp;" "&amp;row__2[[#This Row],[Year]]</f>
        <v>PUC Distribution Inc. 2016</v>
      </c>
      <c r="B3104" t="s">
        <v>504</v>
      </c>
      <c r="C3104">
        <v>2016</v>
      </c>
      <c r="D3104" t="s">
        <v>8</v>
      </c>
      <c r="E3104" t="s">
        <v>30</v>
      </c>
      <c r="F3104">
        <v>0</v>
      </c>
      <c r="G3104">
        <v>0</v>
      </c>
      <c r="H3104">
        <v>0</v>
      </c>
    </row>
    <row r="3105" spans="1:8">
      <c r="A3105" t="str">
        <f>row__2[[#This Row],[Company_Name]]&amp;" "&amp;row__2[[#This Row],[Year]]</f>
        <v>PUC Distribution Inc. 2016</v>
      </c>
      <c r="B3105" t="s">
        <v>504</v>
      </c>
      <c r="C3105">
        <v>2016</v>
      </c>
      <c r="D3105" t="s">
        <v>8</v>
      </c>
      <c r="E3105" t="s">
        <v>32</v>
      </c>
      <c r="F3105">
        <v>8618243.7699999996</v>
      </c>
      <c r="G3105">
        <v>288746486.38</v>
      </c>
      <c r="H3105">
        <v>0</v>
      </c>
    </row>
    <row r="3106" spans="1:8">
      <c r="A3106" t="str">
        <f>row__2[[#This Row],[Company_Name]]&amp;" "&amp;row__2[[#This Row],[Year]]</f>
        <v>PUC Distribution Inc. 2016</v>
      </c>
      <c r="B3106" t="s">
        <v>504</v>
      </c>
      <c r="C3106">
        <v>2016</v>
      </c>
      <c r="D3106" t="s">
        <v>8</v>
      </c>
      <c r="E3106" t="s">
        <v>34</v>
      </c>
      <c r="F3106">
        <v>0</v>
      </c>
      <c r="G3106">
        <v>0</v>
      </c>
      <c r="H3106">
        <v>0</v>
      </c>
    </row>
    <row r="3107" spans="1:8">
      <c r="A3107" t="str">
        <f>row__2[[#This Row],[Company_Name]]&amp;" "&amp;row__2[[#This Row],[Year]]</f>
        <v>PUC Distribution Inc. 2017</v>
      </c>
      <c r="B3107" t="s">
        <v>504</v>
      </c>
      <c r="C3107">
        <v>2017</v>
      </c>
      <c r="D3107" t="s">
        <v>17</v>
      </c>
      <c r="E3107" t="s">
        <v>18</v>
      </c>
      <c r="F3107">
        <v>0</v>
      </c>
      <c r="G3107">
        <v>0</v>
      </c>
      <c r="H3107">
        <v>0</v>
      </c>
    </row>
    <row r="3108" spans="1:8">
      <c r="A3108" t="str">
        <f>row__2[[#This Row],[Company_Name]]&amp;" "&amp;row__2[[#This Row],[Year]]</f>
        <v>PUC Distribution Inc. 2017</v>
      </c>
      <c r="B3108" t="s">
        <v>504</v>
      </c>
      <c r="C3108">
        <v>2017</v>
      </c>
      <c r="D3108" t="s">
        <v>17</v>
      </c>
      <c r="E3108" t="s">
        <v>20</v>
      </c>
      <c r="F3108">
        <v>29795.58</v>
      </c>
      <c r="G3108">
        <v>213661.18</v>
      </c>
      <c r="H3108">
        <v>619.23</v>
      </c>
    </row>
    <row r="3109" spans="1:8">
      <c r="A3109" t="str">
        <f>row__2[[#This Row],[Company_Name]]&amp;" "&amp;row__2[[#This Row],[Year]]</f>
        <v>PUC Distribution Inc. 2017</v>
      </c>
      <c r="B3109" t="s">
        <v>504</v>
      </c>
      <c r="C3109">
        <v>2017</v>
      </c>
      <c r="D3109" t="s">
        <v>17</v>
      </c>
      <c r="E3109" t="s">
        <v>22</v>
      </c>
      <c r="F3109">
        <v>456676</v>
      </c>
      <c r="G3109">
        <v>2398221.3199999998</v>
      </c>
      <c r="H3109">
        <v>7030.14</v>
      </c>
    </row>
    <row r="3110" spans="1:8">
      <c r="A3110" t="str">
        <f>row__2[[#This Row],[Company_Name]]&amp;" "&amp;row__2[[#This Row],[Year]]</f>
        <v>PUC Distribution Inc. 2017</v>
      </c>
      <c r="B3110" t="s">
        <v>504</v>
      </c>
      <c r="C3110">
        <v>2017</v>
      </c>
      <c r="D3110" t="s">
        <v>17</v>
      </c>
      <c r="E3110" t="s">
        <v>24</v>
      </c>
      <c r="F3110">
        <v>31815.09</v>
      </c>
      <c r="G3110">
        <v>907712.87</v>
      </c>
      <c r="H3110">
        <v>0</v>
      </c>
    </row>
    <row r="3111" spans="1:8">
      <c r="A3111" t="str">
        <f>row__2[[#This Row],[Company_Name]]&amp;" "&amp;row__2[[#This Row],[Year]]</f>
        <v>PUC Distribution Inc. 2017</v>
      </c>
      <c r="B3111" t="s">
        <v>504</v>
      </c>
      <c r="C3111">
        <v>2017</v>
      </c>
      <c r="D3111" t="s">
        <v>8</v>
      </c>
      <c r="E3111" t="s">
        <v>26</v>
      </c>
      <c r="F3111">
        <v>2685304.73</v>
      </c>
      <c r="G3111">
        <v>91035995.219999999</v>
      </c>
      <c r="H3111">
        <v>0</v>
      </c>
    </row>
    <row r="3112" spans="1:8">
      <c r="A3112" t="str">
        <f>row__2[[#This Row],[Company_Name]]&amp;" "&amp;row__2[[#This Row],[Year]]</f>
        <v>PUC Distribution Inc. 2017</v>
      </c>
      <c r="B3112" t="s">
        <v>504</v>
      </c>
      <c r="C3112">
        <v>2017</v>
      </c>
      <c r="D3112" t="s">
        <v>8</v>
      </c>
      <c r="E3112" t="s">
        <v>28</v>
      </c>
      <c r="F3112">
        <v>3836106.59</v>
      </c>
      <c r="G3112">
        <v>245166375.81</v>
      </c>
      <c r="H3112">
        <v>610764.07999999996</v>
      </c>
    </row>
    <row r="3113" spans="1:8">
      <c r="A3113" t="str">
        <f>row__2[[#This Row],[Company_Name]]&amp;" "&amp;row__2[[#This Row],[Year]]</f>
        <v>PUC Distribution Inc. 2017</v>
      </c>
      <c r="B3113" t="s">
        <v>504</v>
      </c>
      <c r="C3113">
        <v>2017</v>
      </c>
      <c r="D3113" t="s">
        <v>8</v>
      </c>
      <c r="E3113" t="s">
        <v>30</v>
      </c>
      <c r="F3113">
        <v>0</v>
      </c>
      <c r="G3113">
        <v>0</v>
      </c>
      <c r="H3113">
        <v>0</v>
      </c>
    </row>
    <row r="3114" spans="1:8">
      <c r="A3114" t="str">
        <f>row__2[[#This Row],[Company_Name]]&amp;" "&amp;row__2[[#This Row],[Year]]</f>
        <v>PUC Distribution Inc. 2017</v>
      </c>
      <c r="B3114" t="s">
        <v>504</v>
      </c>
      <c r="C3114">
        <v>2017</v>
      </c>
      <c r="D3114" t="s">
        <v>8</v>
      </c>
      <c r="E3114" t="s">
        <v>32</v>
      </c>
      <c r="F3114">
        <v>9399840.5899999999</v>
      </c>
      <c r="G3114">
        <v>282820546.93000001</v>
      </c>
      <c r="H3114">
        <v>0</v>
      </c>
    </row>
    <row r="3115" spans="1:8">
      <c r="A3115" t="str">
        <f>row__2[[#This Row],[Company_Name]]&amp;" "&amp;row__2[[#This Row],[Year]]</f>
        <v>PUC Distribution Inc. 2017</v>
      </c>
      <c r="B3115" t="s">
        <v>504</v>
      </c>
      <c r="C3115">
        <v>2017</v>
      </c>
      <c r="D3115" t="s">
        <v>8</v>
      </c>
      <c r="E3115" t="s">
        <v>34</v>
      </c>
      <c r="F3115">
        <v>0</v>
      </c>
      <c r="G3115">
        <v>0</v>
      </c>
      <c r="H3115">
        <v>0</v>
      </c>
    </row>
    <row r="3116" spans="1:8">
      <c r="A3116" t="str">
        <f>row__2[[#This Row],[Company_Name]]&amp;" "&amp;row__2[[#This Row],[Year]]</f>
        <v>PUC Distribution Inc. 2018</v>
      </c>
      <c r="B3116" t="s">
        <v>504</v>
      </c>
      <c r="C3116">
        <v>2018</v>
      </c>
      <c r="D3116" t="s">
        <v>17</v>
      </c>
      <c r="E3116" t="s">
        <v>18</v>
      </c>
      <c r="F3116">
        <v>0</v>
      </c>
      <c r="G3116">
        <v>0</v>
      </c>
      <c r="H3116">
        <v>0</v>
      </c>
    </row>
    <row r="3117" spans="1:8">
      <c r="A3117" t="str">
        <f>row__2[[#This Row],[Company_Name]]&amp;" "&amp;row__2[[#This Row],[Year]]</f>
        <v>PUC Distribution Inc. 2018</v>
      </c>
      <c r="B3117" t="s">
        <v>504</v>
      </c>
      <c r="C3117">
        <v>2018</v>
      </c>
      <c r="D3117" t="s">
        <v>17</v>
      </c>
      <c r="E3117" t="s">
        <v>20</v>
      </c>
      <c r="F3117">
        <v>76497.56</v>
      </c>
      <c r="G3117">
        <v>209110.61</v>
      </c>
      <c r="H3117">
        <v>611.82000000000005</v>
      </c>
    </row>
    <row r="3118" spans="1:8">
      <c r="A3118" t="str">
        <f>row__2[[#This Row],[Company_Name]]&amp;" "&amp;row__2[[#This Row],[Year]]</f>
        <v>PUC Distribution Inc. 2018</v>
      </c>
      <c r="B3118" t="s">
        <v>504</v>
      </c>
      <c r="C3118">
        <v>2018</v>
      </c>
      <c r="D3118" t="s">
        <v>17</v>
      </c>
      <c r="E3118" t="s">
        <v>22</v>
      </c>
      <c r="F3118">
        <v>395492.27</v>
      </c>
      <c r="G3118">
        <v>2398220.96</v>
      </c>
      <c r="H3118">
        <v>7030.14</v>
      </c>
    </row>
    <row r="3119" spans="1:8">
      <c r="A3119" t="str">
        <f>row__2[[#This Row],[Company_Name]]&amp;" "&amp;row__2[[#This Row],[Year]]</f>
        <v>PUC Distribution Inc. 2018</v>
      </c>
      <c r="B3119" t="s">
        <v>504</v>
      </c>
      <c r="C3119">
        <v>2018</v>
      </c>
      <c r="D3119" t="s">
        <v>17</v>
      </c>
      <c r="E3119" t="s">
        <v>24</v>
      </c>
      <c r="F3119">
        <v>29910.2</v>
      </c>
      <c r="G3119">
        <v>895216.96</v>
      </c>
      <c r="H3119">
        <v>0</v>
      </c>
    </row>
    <row r="3120" spans="1:8">
      <c r="A3120" t="str">
        <f>row__2[[#This Row],[Company_Name]]&amp;" "&amp;row__2[[#This Row],[Year]]</f>
        <v>PUC Distribution Inc. 2018</v>
      </c>
      <c r="B3120" t="s">
        <v>504</v>
      </c>
      <c r="C3120">
        <v>2018</v>
      </c>
      <c r="D3120" t="s">
        <v>8</v>
      </c>
      <c r="E3120" t="s">
        <v>26</v>
      </c>
      <c r="F3120">
        <v>3119001.26</v>
      </c>
      <c r="G3120">
        <v>92759999.25</v>
      </c>
      <c r="H3120">
        <v>0</v>
      </c>
    </row>
    <row r="3121" spans="1:8">
      <c r="A3121" t="str">
        <f>row__2[[#This Row],[Company_Name]]&amp;" "&amp;row__2[[#This Row],[Year]]</f>
        <v>PUC Distribution Inc. 2018</v>
      </c>
      <c r="B3121" t="s">
        <v>504</v>
      </c>
      <c r="C3121">
        <v>2018</v>
      </c>
      <c r="D3121" t="s">
        <v>8</v>
      </c>
      <c r="E3121" t="s">
        <v>28</v>
      </c>
      <c r="F3121">
        <v>4149200.29</v>
      </c>
      <c r="G3121">
        <v>241817728.50999999</v>
      </c>
      <c r="H3121">
        <v>604548.71</v>
      </c>
    </row>
    <row r="3122" spans="1:8">
      <c r="A3122" t="str">
        <f>row__2[[#This Row],[Company_Name]]&amp;" "&amp;row__2[[#This Row],[Year]]</f>
        <v>PUC Distribution Inc. 2018</v>
      </c>
      <c r="B3122" t="s">
        <v>504</v>
      </c>
      <c r="C3122">
        <v>2018</v>
      </c>
      <c r="D3122" t="s">
        <v>8</v>
      </c>
      <c r="E3122" t="s">
        <v>30</v>
      </c>
      <c r="F3122">
        <v>0</v>
      </c>
      <c r="G3122">
        <v>0</v>
      </c>
      <c r="H3122">
        <v>0</v>
      </c>
    </row>
    <row r="3123" spans="1:8">
      <c r="A3123" t="str">
        <f>row__2[[#This Row],[Company_Name]]&amp;" "&amp;row__2[[#This Row],[Year]]</f>
        <v>PUC Distribution Inc. 2018</v>
      </c>
      <c r="B3123" t="s">
        <v>504</v>
      </c>
      <c r="C3123">
        <v>2018</v>
      </c>
      <c r="D3123" t="s">
        <v>8</v>
      </c>
      <c r="E3123" t="s">
        <v>32</v>
      </c>
      <c r="F3123">
        <v>9313945.5299999993</v>
      </c>
      <c r="G3123">
        <v>295617650.5</v>
      </c>
      <c r="H3123">
        <v>0</v>
      </c>
    </row>
    <row r="3124" spans="1:8">
      <c r="A3124" t="str">
        <f>row__2[[#This Row],[Company_Name]]&amp;" "&amp;row__2[[#This Row],[Year]]</f>
        <v>PUC Distribution Inc. 2018</v>
      </c>
      <c r="B3124" t="s">
        <v>504</v>
      </c>
      <c r="C3124">
        <v>2018</v>
      </c>
      <c r="D3124" t="s">
        <v>8</v>
      </c>
      <c r="E3124" t="s">
        <v>34</v>
      </c>
      <c r="F3124">
        <v>0</v>
      </c>
      <c r="G3124">
        <v>0</v>
      </c>
      <c r="H3124">
        <v>0</v>
      </c>
    </row>
    <row r="3125" spans="1:8">
      <c r="A3125" t="str">
        <f>row__2[[#This Row],[Company_Name]]&amp;" "&amp;row__2[[#This Row],[Year]]</f>
        <v>PUC Distribution Inc. 2019</v>
      </c>
      <c r="B3125" t="s">
        <v>504</v>
      </c>
      <c r="C3125">
        <v>2019</v>
      </c>
      <c r="D3125" t="s">
        <v>17</v>
      </c>
      <c r="E3125" t="s">
        <v>18</v>
      </c>
      <c r="F3125">
        <v>0</v>
      </c>
      <c r="G3125">
        <v>0</v>
      </c>
      <c r="H3125">
        <v>0</v>
      </c>
    </row>
    <row r="3126" spans="1:8">
      <c r="A3126" t="str">
        <f>row__2[[#This Row],[Company_Name]]&amp;" "&amp;row__2[[#This Row],[Year]]</f>
        <v>PUC Distribution Inc. 2019</v>
      </c>
      <c r="B3126" t="s">
        <v>504</v>
      </c>
      <c r="C3126">
        <v>2019</v>
      </c>
      <c r="D3126" t="s">
        <v>17</v>
      </c>
      <c r="E3126" t="s">
        <v>20</v>
      </c>
      <c r="F3126">
        <v>33693.629999999997</v>
      </c>
      <c r="G3126">
        <v>206826.03</v>
      </c>
      <c r="H3126">
        <v>605.16</v>
      </c>
    </row>
    <row r="3127" spans="1:8">
      <c r="A3127" t="str">
        <f>row__2[[#This Row],[Company_Name]]&amp;" "&amp;row__2[[#This Row],[Year]]</f>
        <v>PUC Distribution Inc. 2019</v>
      </c>
      <c r="B3127" t="s">
        <v>504</v>
      </c>
      <c r="C3127">
        <v>2019</v>
      </c>
      <c r="D3127" t="s">
        <v>17</v>
      </c>
      <c r="E3127" t="s">
        <v>22</v>
      </c>
      <c r="F3127">
        <v>303432.58</v>
      </c>
      <c r="G3127">
        <v>2410545.9300000002</v>
      </c>
      <c r="H3127">
        <v>7055.84</v>
      </c>
    </row>
    <row r="3128" spans="1:8">
      <c r="A3128" t="str">
        <f>row__2[[#This Row],[Company_Name]]&amp;" "&amp;row__2[[#This Row],[Year]]</f>
        <v>PUC Distribution Inc. 2019</v>
      </c>
      <c r="B3128" t="s">
        <v>504</v>
      </c>
      <c r="C3128">
        <v>2019</v>
      </c>
      <c r="D3128" t="s">
        <v>17</v>
      </c>
      <c r="E3128" t="s">
        <v>24</v>
      </c>
      <c r="F3128">
        <v>35221.31</v>
      </c>
      <c r="G3128">
        <v>866480.04</v>
      </c>
      <c r="H3128">
        <v>0</v>
      </c>
    </row>
    <row r="3129" spans="1:8">
      <c r="A3129" t="str">
        <f>row__2[[#This Row],[Company_Name]]&amp;" "&amp;row__2[[#This Row],[Year]]</f>
        <v>PUC Distribution Inc. 2019</v>
      </c>
      <c r="B3129" t="s">
        <v>504</v>
      </c>
      <c r="C3129">
        <v>2019</v>
      </c>
      <c r="D3129" t="s">
        <v>8</v>
      </c>
      <c r="E3129" t="s">
        <v>26</v>
      </c>
      <c r="F3129">
        <v>3118156.44</v>
      </c>
      <c r="G3129">
        <v>91718380.409999996</v>
      </c>
      <c r="H3129">
        <v>0</v>
      </c>
    </row>
    <row r="3130" spans="1:8">
      <c r="A3130" t="str">
        <f>row__2[[#This Row],[Company_Name]]&amp;" "&amp;row__2[[#This Row],[Year]]</f>
        <v>PUC Distribution Inc. 2019</v>
      </c>
      <c r="B3130" t="s">
        <v>504</v>
      </c>
      <c r="C3130">
        <v>2019</v>
      </c>
      <c r="D3130" t="s">
        <v>8</v>
      </c>
      <c r="E3130" t="s">
        <v>28</v>
      </c>
      <c r="F3130">
        <v>4411624.0999999996</v>
      </c>
      <c r="G3130">
        <v>240708315.94</v>
      </c>
      <c r="H3130">
        <v>594559.68999999994</v>
      </c>
    </row>
    <row r="3131" spans="1:8">
      <c r="A3131" t="str">
        <f>row__2[[#This Row],[Company_Name]]&amp;" "&amp;row__2[[#This Row],[Year]]</f>
        <v>PUC Distribution Inc. 2019</v>
      </c>
      <c r="B3131" t="s">
        <v>504</v>
      </c>
      <c r="C3131">
        <v>2019</v>
      </c>
      <c r="D3131" t="s">
        <v>8</v>
      </c>
      <c r="E3131" t="s">
        <v>30</v>
      </c>
      <c r="F3131">
        <v>0</v>
      </c>
      <c r="G3131">
        <v>0</v>
      </c>
      <c r="H3131">
        <v>0</v>
      </c>
    </row>
    <row r="3132" spans="1:8">
      <c r="A3132" t="str">
        <f>row__2[[#This Row],[Company_Name]]&amp;" "&amp;row__2[[#This Row],[Year]]</f>
        <v>PUC Distribution Inc. 2019</v>
      </c>
      <c r="B3132" t="s">
        <v>504</v>
      </c>
      <c r="C3132">
        <v>2019</v>
      </c>
      <c r="D3132" t="s">
        <v>8</v>
      </c>
      <c r="E3132" t="s">
        <v>32</v>
      </c>
      <c r="F3132">
        <v>11296365.01</v>
      </c>
      <c r="G3132">
        <v>296035265.68000001</v>
      </c>
      <c r="H3132">
        <v>0</v>
      </c>
    </row>
    <row r="3133" spans="1:8">
      <c r="A3133" t="str">
        <f>row__2[[#This Row],[Company_Name]]&amp;" "&amp;row__2[[#This Row],[Year]]</f>
        <v>PUC Distribution Inc. 2019</v>
      </c>
      <c r="B3133" t="s">
        <v>504</v>
      </c>
      <c r="C3133">
        <v>2019</v>
      </c>
      <c r="D3133" t="s">
        <v>8</v>
      </c>
      <c r="E3133" t="s">
        <v>34</v>
      </c>
      <c r="F3133">
        <v>0</v>
      </c>
      <c r="G3133">
        <v>0</v>
      </c>
      <c r="H3133">
        <v>0</v>
      </c>
    </row>
    <row r="3134" spans="1:8">
      <c r="A3134" t="str">
        <f>row__2[[#This Row],[Company_Name]]&amp;" "&amp;row__2[[#This Row],[Year]]</f>
        <v>PUC Distribution Inc. 2020</v>
      </c>
      <c r="B3134" t="s">
        <v>504</v>
      </c>
      <c r="C3134">
        <v>2020</v>
      </c>
      <c r="D3134" t="s">
        <v>17</v>
      </c>
      <c r="E3134" t="s">
        <v>18</v>
      </c>
      <c r="F3134">
        <v>0</v>
      </c>
      <c r="G3134">
        <v>0</v>
      </c>
      <c r="H3134">
        <v>0</v>
      </c>
    </row>
    <row r="3135" spans="1:8">
      <c r="A3135" t="str">
        <f>row__2[[#This Row],[Company_Name]]&amp;" "&amp;row__2[[#This Row],[Year]]</f>
        <v>PUC Distribution Inc. 2020</v>
      </c>
      <c r="B3135" t="s">
        <v>504</v>
      </c>
      <c r="C3135">
        <v>2020</v>
      </c>
      <c r="D3135" t="s">
        <v>17</v>
      </c>
      <c r="E3135" t="s">
        <v>20</v>
      </c>
      <c r="F3135">
        <v>35616.089999999997</v>
      </c>
      <c r="G3135">
        <v>204139.6</v>
      </c>
      <c r="H3135">
        <v>597.52</v>
      </c>
    </row>
    <row r="3136" spans="1:8">
      <c r="A3136" t="str">
        <f>row__2[[#This Row],[Company_Name]]&amp;" "&amp;row__2[[#This Row],[Year]]</f>
        <v>PUC Distribution Inc. 2020</v>
      </c>
      <c r="B3136" t="s">
        <v>504</v>
      </c>
      <c r="C3136">
        <v>2020</v>
      </c>
      <c r="D3136" t="s">
        <v>17</v>
      </c>
      <c r="E3136" t="s">
        <v>22</v>
      </c>
      <c r="F3136">
        <v>202422.6</v>
      </c>
      <c r="G3136">
        <v>2468996.65</v>
      </c>
      <c r="H3136">
        <v>7201.8</v>
      </c>
    </row>
    <row r="3137" spans="1:8">
      <c r="A3137" t="str">
        <f>row__2[[#This Row],[Company_Name]]&amp;" "&amp;row__2[[#This Row],[Year]]</f>
        <v>PUC Distribution Inc. 2020</v>
      </c>
      <c r="B3137" t="s">
        <v>504</v>
      </c>
      <c r="C3137">
        <v>2020</v>
      </c>
      <c r="D3137" t="s">
        <v>17</v>
      </c>
      <c r="E3137" t="s">
        <v>24</v>
      </c>
      <c r="F3137">
        <v>37665.370000000003</v>
      </c>
      <c r="G3137">
        <v>870821.18</v>
      </c>
      <c r="H3137">
        <v>0</v>
      </c>
    </row>
    <row r="3138" spans="1:8">
      <c r="A3138" t="str">
        <f>row__2[[#This Row],[Company_Name]]&amp;" "&amp;row__2[[#This Row],[Year]]</f>
        <v>PUC Distribution Inc. 2020</v>
      </c>
      <c r="B3138" t="s">
        <v>504</v>
      </c>
      <c r="C3138">
        <v>2020</v>
      </c>
      <c r="D3138" t="s">
        <v>8</v>
      </c>
      <c r="E3138" t="s">
        <v>26</v>
      </c>
      <c r="F3138">
        <v>2999198.67</v>
      </c>
      <c r="G3138">
        <v>84774527.650000006</v>
      </c>
      <c r="H3138">
        <v>0</v>
      </c>
    </row>
    <row r="3139" spans="1:8">
      <c r="A3139" t="str">
        <f>row__2[[#This Row],[Company_Name]]&amp;" "&amp;row__2[[#This Row],[Year]]</f>
        <v>PUC Distribution Inc. 2020</v>
      </c>
      <c r="B3139" t="s">
        <v>504</v>
      </c>
      <c r="C3139">
        <v>2020</v>
      </c>
      <c r="D3139" t="s">
        <v>8</v>
      </c>
      <c r="E3139" t="s">
        <v>28</v>
      </c>
      <c r="F3139">
        <v>4259730.9800000004</v>
      </c>
      <c r="G3139">
        <v>227128751.34999999</v>
      </c>
      <c r="H3139">
        <v>546907.62</v>
      </c>
    </row>
    <row r="3140" spans="1:8">
      <c r="A3140" t="str">
        <f>row__2[[#This Row],[Company_Name]]&amp;" "&amp;row__2[[#This Row],[Year]]</f>
        <v>PUC Distribution Inc. 2020</v>
      </c>
      <c r="B3140" t="s">
        <v>504</v>
      </c>
      <c r="C3140">
        <v>2020</v>
      </c>
      <c r="D3140" t="s">
        <v>8</v>
      </c>
      <c r="E3140" t="s">
        <v>30</v>
      </c>
      <c r="F3140">
        <v>0</v>
      </c>
      <c r="G3140">
        <v>0</v>
      </c>
      <c r="H3140">
        <v>0</v>
      </c>
    </row>
    <row r="3141" spans="1:8">
      <c r="A3141" t="str">
        <f>row__2[[#This Row],[Company_Name]]&amp;" "&amp;row__2[[#This Row],[Year]]</f>
        <v>PUC Distribution Inc. 2020</v>
      </c>
      <c r="B3141" t="s">
        <v>504</v>
      </c>
      <c r="C3141">
        <v>2020</v>
      </c>
      <c r="D3141" t="s">
        <v>8</v>
      </c>
      <c r="E3141" t="s">
        <v>32</v>
      </c>
      <c r="F3141">
        <v>11497603.310000001</v>
      </c>
      <c r="G3141">
        <v>298184962.97000003</v>
      </c>
      <c r="H3141">
        <v>0</v>
      </c>
    </row>
    <row r="3142" spans="1:8">
      <c r="A3142" t="str">
        <f>row__2[[#This Row],[Company_Name]]&amp;" "&amp;row__2[[#This Row],[Year]]</f>
        <v>PUC Distribution Inc. 2020</v>
      </c>
      <c r="B3142" t="s">
        <v>504</v>
      </c>
      <c r="C3142">
        <v>2020</v>
      </c>
      <c r="D3142" t="s">
        <v>8</v>
      </c>
      <c r="E3142" t="s">
        <v>34</v>
      </c>
      <c r="F3142">
        <v>0</v>
      </c>
      <c r="G3142">
        <v>0</v>
      </c>
      <c r="H3142">
        <v>0</v>
      </c>
    </row>
    <row r="3143" spans="1:8">
      <c r="A3143" t="str">
        <f>row__2[[#This Row],[Company_Name]]&amp;" "&amp;row__2[[#This Row],[Year]]</f>
        <v>PUC Distribution Inc. 2021</v>
      </c>
      <c r="B3143" t="s">
        <v>504</v>
      </c>
      <c r="C3143">
        <v>2021</v>
      </c>
      <c r="D3143" t="s">
        <v>17</v>
      </c>
      <c r="E3143" t="s">
        <v>18</v>
      </c>
      <c r="F3143">
        <v>0</v>
      </c>
      <c r="G3143">
        <v>0</v>
      </c>
      <c r="H3143">
        <v>0</v>
      </c>
    </row>
    <row r="3144" spans="1:8">
      <c r="A3144" t="str">
        <f>row__2[[#This Row],[Company_Name]]&amp;" "&amp;row__2[[#This Row],[Year]]</f>
        <v>PUC Distribution Inc. 2021</v>
      </c>
      <c r="B3144" t="s">
        <v>504</v>
      </c>
      <c r="C3144">
        <v>2021</v>
      </c>
      <c r="D3144" t="s">
        <v>17</v>
      </c>
      <c r="E3144" t="s">
        <v>20</v>
      </c>
      <c r="F3144">
        <v>36274.44</v>
      </c>
      <c r="G3144">
        <v>203610.79</v>
      </c>
      <c r="H3144">
        <v>596.41</v>
      </c>
    </row>
    <row r="3145" spans="1:8">
      <c r="A3145" t="str">
        <f>row__2[[#This Row],[Company_Name]]&amp;" "&amp;row__2[[#This Row],[Year]]</f>
        <v>PUC Distribution Inc. 2021</v>
      </c>
      <c r="B3145" t="s">
        <v>504</v>
      </c>
      <c r="C3145">
        <v>2021</v>
      </c>
      <c r="D3145" t="s">
        <v>17</v>
      </c>
      <c r="E3145" t="s">
        <v>22</v>
      </c>
      <c r="F3145">
        <v>206925.04</v>
      </c>
      <c r="G3145">
        <v>2459994.48</v>
      </c>
      <c r="H3145">
        <v>7201.8</v>
      </c>
    </row>
    <row r="3146" spans="1:8">
      <c r="A3146" t="str">
        <f>row__2[[#This Row],[Company_Name]]&amp;" "&amp;row__2[[#This Row],[Year]]</f>
        <v>PUC Distribution Inc. 2021</v>
      </c>
      <c r="B3146" t="s">
        <v>504</v>
      </c>
      <c r="C3146">
        <v>2021</v>
      </c>
      <c r="D3146" t="s">
        <v>17</v>
      </c>
      <c r="E3146" t="s">
        <v>24</v>
      </c>
      <c r="F3146">
        <v>38751.199999999997</v>
      </c>
      <c r="G3146">
        <v>877917.99</v>
      </c>
      <c r="H3146">
        <v>0</v>
      </c>
    </row>
    <row r="3147" spans="1:8">
      <c r="A3147" t="str">
        <f>row__2[[#This Row],[Company_Name]]&amp;" "&amp;row__2[[#This Row],[Year]]</f>
        <v>PUC Distribution Inc. 2021</v>
      </c>
      <c r="B3147" t="s">
        <v>504</v>
      </c>
      <c r="C3147">
        <v>2021</v>
      </c>
      <c r="D3147" t="s">
        <v>8</v>
      </c>
      <c r="E3147" t="s">
        <v>26</v>
      </c>
      <c r="F3147">
        <v>3144595.15</v>
      </c>
      <c r="G3147">
        <v>88569433.439999998</v>
      </c>
      <c r="H3147">
        <v>0</v>
      </c>
    </row>
    <row r="3148" spans="1:8">
      <c r="A3148" t="str">
        <f>row__2[[#This Row],[Company_Name]]&amp;" "&amp;row__2[[#This Row],[Year]]</f>
        <v>PUC Distribution Inc. 2021</v>
      </c>
      <c r="B3148" t="s">
        <v>504</v>
      </c>
      <c r="C3148">
        <v>2021</v>
      </c>
      <c r="D3148" t="s">
        <v>8</v>
      </c>
      <c r="E3148" t="s">
        <v>28</v>
      </c>
      <c r="F3148">
        <v>4267431.13</v>
      </c>
      <c r="G3148">
        <v>219715371.13</v>
      </c>
      <c r="H3148">
        <v>536707.06999999995</v>
      </c>
    </row>
    <row r="3149" spans="1:8">
      <c r="A3149" t="str">
        <f>row__2[[#This Row],[Company_Name]]&amp;" "&amp;row__2[[#This Row],[Year]]</f>
        <v>PUC Distribution Inc. 2021</v>
      </c>
      <c r="B3149" t="s">
        <v>504</v>
      </c>
      <c r="C3149">
        <v>2021</v>
      </c>
      <c r="D3149" t="s">
        <v>8</v>
      </c>
      <c r="E3149" t="s">
        <v>30</v>
      </c>
      <c r="F3149">
        <v>0</v>
      </c>
      <c r="G3149">
        <v>0</v>
      </c>
      <c r="H3149">
        <v>0</v>
      </c>
    </row>
    <row r="3150" spans="1:8">
      <c r="A3150" t="str">
        <f>row__2[[#This Row],[Company_Name]]&amp;" "&amp;row__2[[#This Row],[Year]]</f>
        <v>PUC Distribution Inc. 2021</v>
      </c>
      <c r="B3150" t="s">
        <v>504</v>
      </c>
      <c r="C3150">
        <v>2021</v>
      </c>
      <c r="D3150" t="s">
        <v>8</v>
      </c>
      <c r="E3150" t="s">
        <v>32</v>
      </c>
      <c r="F3150">
        <v>11513828.18</v>
      </c>
      <c r="G3150">
        <v>292492184.38</v>
      </c>
      <c r="H3150">
        <v>0</v>
      </c>
    </row>
    <row r="3151" spans="1:8">
      <c r="A3151" t="str">
        <f>row__2[[#This Row],[Company_Name]]&amp;" "&amp;row__2[[#This Row],[Year]]</f>
        <v>PUC Distribution Inc. 2021</v>
      </c>
      <c r="B3151" t="s">
        <v>504</v>
      </c>
      <c r="C3151">
        <v>2021</v>
      </c>
      <c r="D3151" t="s">
        <v>8</v>
      </c>
      <c r="E3151" t="s">
        <v>34</v>
      </c>
      <c r="F3151">
        <v>0</v>
      </c>
      <c r="G3151">
        <v>0</v>
      </c>
      <c r="H3151">
        <v>0</v>
      </c>
    </row>
    <row r="3152" spans="1:8">
      <c r="A3152" t="str">
        <f>row__2[[#This Row],[Company_Name]]&amp;" "&amp;row__2[[#This Row],[Year]]</f>
        <v>PUC Distribution Inc. 2022</v>
      </c>
      <c r="B3152" t="s">
        <v>504</v>
      </c>
      <c r="C3152">
        <v>2022</v>
      </c>
      <c r="D3152" t="s">
        <v>17</v>
      </c>
      <c r="E3152" t="s">
        <v>18</v>
      </c>
      <c r="F3152">
        <v>0</v>
      </c>
      <c r="G3152">
        <v>0</v>
      </c>
      <c r="H3152">
        <v>0</v>
      </c>
    </row>
    <row r="3153" spans="1:8">
      <c r="A3153" t="str">
        <f>row__2[[#This Row],[Company_Name]]&amp;" "&amp;row__2[[#This Row],[Year]]</f>
        <v>PUC Distribution Inc. 2022</v>
      </c>
      <c r="B3153" t="s">
        <v>504</v>
      </c>
      <c r="C3153">
        <v>2022</v>
      </c>
      <c r="D3153" t="s">
        <v>17</v>
      </c>
      <c r="E3153" t="s">
        <v>20</v>
      </c>
      <c r="F3153">
        <v>37648.800000000003</v>
      </c>
      <c r="G3153">
        <v>204041.27</v>
      </c>
      <c r="H3153">
        <v>597.38</v>
      </c>
    </row>
    <row r="3154" spans="1:8">
      <c r="A3154" t="str">
        <f>row__2[[#This Row],[Company_Name]]&amp;" "&amp;row__2[[#This Row],[Year]]</f>
        <v>PUC Distribution Inc. 2022</v>
      </c>
      <c r="B3154" t="s">
        <v>504</v>
      </c>
      <c r="C3154">
        <v>2022</v>
      </c>
      <c r="D3154" t="s">
        <v>17</v>
      </c>
      <c r="E3154" t="s">
        <v>22</v>
      </c>
      <c r="F3154">
        <v>215925.02</v>
      </c>
      <c r="G3154">
        <v>2415770.29</v>
      </c>
      <c r="H3154">
        <v>7072.31</v>
      </c>
    </row>
    <row r="3155" spans="1:8">
      <c r="A3155" t="str">
        <f>row__2[[#This Row],[Company_Name]]&amp;" "&amp;row__2[[#This Row],[Year]]</f>
        <v>PUC Distribution Inc. 2022</v>
      </c>
      <c r="B3155" t="s">
        <v>504</v>
      </c>
      <c r="C3155">
        <v>2022</v>
      </c>
      <c r="D3155" t="s">
        <v>17</v>
      </c>
      <c r="E3155" t="s">
        <v>24</v>
      </c>
      <c r="F3155">
        <v>40990.230000000003</v>
      </c>
      <c r="G3155">
        <v>893512.34</v>
      </c>
      <c r="H3155">
        <v>0</v>
      </c>
    </row>
    <row r="3156" spans="1:8">
      <c r="A3156" t="str">
        <f>row__2[[#This Row],[Company_Name]]&amp;" "&amp;row__2[[#This Row],[Year]]</f>
        <v>PUC Distribution Inc. 2022</v>
      </c>
      <c r="B3156" t="s">
        <v>504</v>
      </c>
      <c r="C3156">
        <v>2022</v>
      </c>
      <c r="D3156" t="s">
        <v>8</v>
      </c>
      <c r="E3156" t="s">
        <v>26</v>
      </c>
      <c r="F3156">
        <v>3444152.12</v>
      </c>
      <c r="G3156">
        <v>95912080.700000003</v>
      </c>
      <c r="H3156">
        <v>0</v>
      </c>
    </row>
    <row r="3157" spans="1:8">
      <c r="A3157" t="str">
        <f>row__2[[#This Row],[Company_Name]]&amp;" "&amp;row__2[[#This Row],[Year]]</f>
        <v>PUC Distribution Inc. 2022</v>
      </c>
      <c r="B3157" t="s">
        <v>504</v>
      </c>
      <c r="C3157">
        <v>2022</v>
      </c>
      <c r="D3157" t="s">
        <v>8</v>
      </c>
      <c r="E3157" t="s">
        <v>28</v>
      </c>
      <c r="F3157">
        <v>4376730.72</v>
      </c>
      <c r="G3157">
        <v>220509341.06</v>
      </c>
      <c r="H3157">
        <v>537611.87</v>
      </c>
    </row>
    <row r="3158" spans="1:8">
      <c r="A3158" t="str">
        <f>row__2[[#This Row],[Company_Name]]&amp;" "&amp;row__2[[#This Row],[Year]]</f>
        <v>PUC Distribution Inc. 2022</v>
      </c>
      <c r="B3158" t="s">
        <v>504</v>
      </c>
      <c r="C3158">
        <v>2022</v>
      </c>
      <c r="D3158" t="s">
        <v>8</v>
      </c>
      <c r="E3158" t="s">
        <v>30</v>
      </c>
      <c r="F3158">
        <v>0</v>
      </c>
      <c r="G3158">
        <v>0</v>
      </c>
      <c r="H3158">
        <v>0</v>
      </c>
    </row>
    <row r="3159" spans="1:8">
      <c r="A3159" t="str">
        <f>row__2[[#This Row],[Company_Name]]&amp;" "&amp;row__2[[#This Row],[Year]]</f>
        <v>PUC Distribution Inc. 2022</v>
      </c>
      <c r="B3159" t="s">
        <v>504</v>
      </c>
      <c r="C3159">
        <v>2022</v>
      </c>
      <c r="D3159" t="s">
        <v>8</v>
      </c>
      <c r="E3159" t="s">
        <v>32</v>
      </c>
      <c r="F3159">
        <v>12113517.59</v>
      </c>
      <c r="G3159">
        <v>295056553.64999998</v>
      </c>
      <c r="H3159">
        <v>0</v>
      </c>
    </row>
    <row r="3160" spans="1:8">
      <c r="A3160" t="str">
        <f>row__2[[#This Row],[Company_Name]]&amp;" "&amp;row__2[[#This Row],[Year]]</f>
        <v>PUC Distribution Inc. 2022</v>
      </c>
      <c r="B3160" t="s">
        <v>504</v>
      </c>
      <c r="C3160">
        <v>2022</v>
      </c>
      <c r="D3160" t="s">
        <v>8</v>
      </c>
      <c r="E3160" t="s">
        <v>34</v>
      </c>
      <c r="F3160">
        <v>0</v>
      </c>
      <c r="G3160">
        <v>0</v>
      </c>
      <c r="H3160">
        <v>0</v>
      </c>
    </row>
    <row r="3161" spans="1:8">
      <c r="A3161" t="str">
        <f>row__2[[#This Row],[Company_Name]]&amp;" "&amp;row__2[[#This Row],[Year]]</f>
        <v>Renfrew Hydro Inc. 2015</v>
      </c>
      <c r="B3161" t="s">
        <v>505</v>
      </c>
      <c r="C3161">
        <v>2015</v>
      </c>
      <c r="D3161" t="s">
        <v>17</v>
      </c>
      <c r="E3161" t="s">
        <v>18</v>
      </c>
      <c r="F3161">
        <v>0</v>
      </c>
      <c r="G3161">
        <v>0</v>
      </c>
      <c r="H3161">
        <v>0</v>
      </c>
    </row>
    <row r="3162" spans="1:8">
      <c r="A3162" t="str">
        <f>row__2[[#This Row],[Company_Name]]&amp;" "&amp;row__2[[#This Row],[Year]]</f>
        <v>Renfrew Hydro Inc. 2015</v>
      </c>
      <c r="B3162" t="s">
        <v>505</v>
      </c>
      <c r="C3162">
        <v>2015</v>
      </c>
      <c r="D3162" t="s">
        <v>17</v>
      </c>
      <c r="E3162" t="s">
        <v>20</v>
      </c>
      <c r="F3162">
        <v>0</v>
      </c>
      <c r="G3162">
        <v>0</v>
      </c>
      <c r="H3162">
        <v>0</v>
      </c>
    </row>
    <row r="3163" spans="1:8">
      <c r="A3163" t="str">
        <f>row__2[[#This Row],[Company_Name]]&amp;" "&amp;row__2[[#This Row],[Year]]</f>
        <v>Renfrew Hydro Inc. 2015</v>
      </c>
      <c r="B3163" t="s">
        <v>505</v>
      </c>
      <c r="C3163">
        <v>2015</v>
      </c>
      <c r="D3163" t="s">
        <v>17</v>
      </c>
      <c r="E3163" t="s">
        <v>22</v>
      </c>
      <c r="F3163">
        <v>64418</v>
      </c>
      <c r="G3163">
        <v>1123681</v>
      </c>
      <c r="H3163">
        <v>3165</v>
      </c>
    </row>
    <row r="3164" spans="1:8">
      <c r="A3164" t="str">
        <f>row__2[[#This Row],[Company_Name]]&amp;" "&amp;row__2[[#This Row],[Year]]</f>
        <v>Renfrew Hydro Inc. 2015</v>
      </c>
      <c r="B3164" t="s">
        <v>505</v>
      </c>
      <c r="C3164">
        <v>2015</v>
      </c>
      <c r="D3164" t="s">
        <v>17</v>
      </c>
      <c r="E3164" t="s">
        <v>24</v>
      </c>
      <c r="F3164">
        <v>18729.349999999999</v>
      </c>
      <c r="G3164">
        <v>155364</v>
      </c>
      <c r="H3164">
        <v>0</v>
      </c>
    </row>
    <row r="3165" spans="1:8">
      <c r="A3165" t="str">
        <f>row__2[[#This Row],[Company_Name]]&amp;" "&amp;row__2[[#This Row],[Year]]</f>
        <v>Renfrew Hydro Inc. 2015</v>
      </c>
      <c r="B3165" t="s">
        <v>505</v>
      </c>
      <c r="C3165">
        <v>2015</v>
      </c>
      <c r="D3165" t="s">
        <v>8</v>
      </c>
      <c r="E3165" t="s">
        <v>26</v>
      </c>
      <c r="F3165">
        <v>307567.28999999998</v>
      </c>
      <c r="G3165">
        <v>10843312</v>
      </c>
      <c r="H3165">
        <v>0</v>
      </c>
    </row>
    <row r="3166" spans="1:8">
      <c r="A3166" t="str">
        <f>row__2[[#This Row],[Company_Name]]&amp;" "&amp;row__2[[#This Row],[Year]]</f>
        <v>Renfrew Hydro Inc. 2015</v>
      </c>
      <c r="B3166" t="s">
        <v>505</v>
      </c>
      <c r="C3166">
        <v>2015</v>
      </c>
      <c r="D3166" t="s">
        <v>8</v>
      </c>
      <c r="E3166" t="s">
        <v>28</v>
      </c>
      <c r="F3166">
        <v>393621.62</v>
      </c>
      <c r="G3166">
        <v>45095566</v>
      </c>
      <c r="H3166">
        <v>113922</v>
      </c>
    </row>
    <row r="3167" spans="1:8">
      <c r="A3167" t="str">
        <f>row__2[[#This Row],[Company_Name]]&amp;" "&amp;row__2[[#This Row],[Year]]</f>
        <v>Renfrew Hydro Inc. 2015</v>
      </c>
      <c r="B3167" t="s">
        <v>505</v>
      </c>
      <c r="C3167">
        <v>2015</v>
      </c>
      <c r="D3167" t="s">
        <v>8</v>
      </c>
      <c r="E3167" t="s">
        <v>30</v>
      </c>
      <c r="F3167">
        <v>0</v>
      </c>
      <c r="G3167">
        <v>0</v>
      </c>
      <c r="H3167">
        <v>0</v>
      </c>
    </row>
    <row r="3168" spans="1:8">
      <c r="A3168" t="str">
        <f>row__2[[#This Row],[Company_Name]]&amp;" "&amp;row__2[[#This Row],[Year]]</f>
        <v>Renfrew Hydro Inc. 2015</v>
      </c>
      <c r="B3168" t="s">
        <v>505</v>
      </c>
      <c r="C3168">
        <v>2015</v>
      </c>
      <c r="D3168" t="s">
        <v>8</v>
      </c>
      <c r="E3168" t="s">
        <v>32</v>
      </c>
      <c r="F3168">
        <v>1055913.55</v>
      </c>
      <c r="G3168">
        <v>29589161</v>
      </c>
      <c r="H3168">
        <v>0</v>
      </c>
    </row>
    <row r="3169" spans="1:8">
      <c r="A3169" t="str">
        <f>row__2[[#This Row],[Company_Name]]&amp;" "&amp;row__2[[#This Row],[Year]]</f>
        <v>Renfrew Hydro Inc. 2015</v>
      </c>
      <c r="B3169" t="s">
        <v>505</v>
      </c>
      <c r="C3169">
        <v>2015</v>
      </c>
      <c r="D3169" t="s">
        <v>8</v>
      </c>
      <c r="E3169" t="s">
        <v>34</v>
      </c>
      <c r="F3169">
        <v>0</v>
      </c>
      <c r="G3169">
        <v>0</v>
      </c>
      <c r="H3169">
        <v>0</v>
      </c>
    </row>
    <row r="3170" spans="1:8">
      <c r="A3170" t="str">
        <f>row__2[[#This Row],[Company_Name]]&amp;" "&amp;row__2[[#This Row],[Year]]</f>
        <v>Renfrew Hydro Inc. 2016</v>
      </c>
      <c r="B3170" t="s">
        <v>505</v>
      </c>
      <c r="C3170">
        <v>2016</v>
      </c>
      <c r="D3170" t="s">
        <v>17</v>
      </c>
      <c r="E3170" t="s">
        <v>18</v>
      </c>
      <c r="F3170">
        <v>0</v>
      </c>
      <c r="G3170">
        <v>0</v>
      </c>
      <c r="H3170">
        <v>0</v>
      </c>
    </row>
    <row r="3171" spans="1:8">
      <c r="A3171" t="str">
        <f>row__2[[#This Row],[Company_Name]]&amp;" "&amp;row__2[[#This Row],[Year]]</f>
        <v>Renfrew Hydro Inc. 2016</v>
      </c>
      <c r="B3171" t="s">
        <v>505</v>
      </c>
      <c r="C3171">
        <v>2016</v>
      </c>
      <c r="D3171" t="s">
        <v>17</v>
      </c>
      <c r="E3171" t="s">
        <v>20</v>
      </c>
      <c r="F3171">
        <v>0</v>
      </c>
      <c r="G3171">
        <v>0</v>
      </c>
      <c r="H3171">
        <v>0</v>
      </c>
    </row>
    <row r="3172" spans="1:8">
      <c r="A3172" t="str">
        <f>row__2[[#This Row],[Company_Name]]&amp;" "&amp;row__2[[#This Row],[Year]]</f>
        <v>Renfrew Hydro Inc. 2016</v>
      </c>
      <c r="B3172" t="s">
        <v>505</v>
      </c>
      <c r="C3172">
        <v>2016</v>
      </c>
      <c r="D3172" t="s">
        <v>17</v>
      </c>
      <c r="E3172" t="s">
        <v>22</v>
      </c>
      <c r="F3172">
        <v>64718.879999999997</v>
      </c>
      <c r="G3172">
        <v>1127383</v>
      </c>
      <c r="H3172">
        <v>3137</v>
      </c>
    </row>
    <row r="3173" spans="1:8">
      <c r="A3173" t="str">
        <f>row__2[[#This Row],[Company_Name]]&amp;" "&amp;row__2[[#This Row],[Year]]</f>
        <v>Renfrew Hydro Inc. 2016</v>
      </c>
      <c r="B3173" t="s">
        <v>505</v>
      </c>
      <c r="C3173">
        <v>2016</v>
      </c>
      <c r="D3173" t="s">
        <v>17</v>
      </c>
      <c r="E3173" t="s">
        <v>24</v>
      </c>
      <c r="F3173">
        <v>19014.400000000001</v>
      </c>
      <c r="G3173">
        <v>157514</v>
      </c>
      <c r="H3173">
        <v>0</v>
      </c>
    </row>
    <row r="3174" spans="1:8">
      <c r="A3174" t="str">
        <f>row__2[[#This Row],[Company_Name]]&amp;" "&amp;row__2[[#This Row],[Year]]</f>
        <v>Renfrew Hydro Inc. 2016</v>
      </c>
      <c r="B3174" t="s">
        <v>505</v>
      </c>
      <c r="C3174">
        <v>2016</v>
      </c>
      <c r="D3174" t="s">
        <v>8</v>
      </c>
      <c r="E3174" t="s">
        <v>26</v>
      </c>
      <c r="F3174">
        <v>335317.55</v>
      </c>
      <c r="G3174">
        <v>10820876</v>
      </c>
      <c r="H3174">
        <v>0</v>
      </c>
    </row>
    <row r="3175" spans="1:8">
      <c r="A3175" t="str">
        <f>row__2[[#This Row],[Company_Name]]&amp;" "&amp;row__2[[#This Row],[Year]]</f>
        <v>Renfrew Hydro Inc. 2016</v>
      </c>
      <c r="B3175" t="s">
        <v>505</v>
      </c>
      <c r="C3175">
        <v>2016</v>
      </c>
      <c r="D3175" t="s">
        <v>8</v>
      </c>
      <c r="E3175" t="s">
        <v>28</v>
      </c>
      <c r="F3175">
        <v>408149.66</v>
      </c>
      <c r="G3175">
        <v>44950585</v>
      </c>
      <c r="H3175">
        <v>116348</v>
      </c>
    </row>
    <row r="3176" spans="1:8">
      <c r="A3176" t="str">
        <f>row__2[[#This Row],[Company_Name]]&amp;" "&amp;row__2[[#This Row],[Year]]</f>
        <v>Renfrew Hydro Inc. 2016</v>
      </c>
      <c r="B3176" t="s">
        <v>505</v>
      </c>
      <c r="C3176">
        <v>2016</v>
      </c>
      <c r="D3176" t="s">
        <v>8</v>
      </c>
      <c r="E3176" t="s">
        <v>30</v>
      </c>
      <c r="F3176">
        <v>0</v>
      </c>
      <c r="G3176">
        <v>0</v>
      </c>
      <c r="H3176">
        <v>0</v>
      </c>
    </row>
    <row r="3177" spans="1:8">
      <c r="A3177" t="str">
        <f>row__2[[#This Row],[Company_Name]]&amp;" "&amp;row__2[[#This Row],[Year]]</f>
        <v>Renfrew Hydro Inc. 2016</v>
      </c>
      <c r="B3177" t="s">
        <v>505</v>
      </c>
      <c r="C3177">
        <v>2016</v>
      </c>
      <c r="D3177" t="s">
        <v>8</v>
      </c>
      <c r="E3177" t="s">
        <v>32</v>
      </c>
      <c r="F3177">
        <v>1075052.82</v>
      </c>
      <c r="G3177">
        <v>28890618</v>
      </c>
      <c r="H3177">
        <v>0</v>
      </c>
    </row>
    <row r="3178" spans="1:8">
      <c r="A3178" t="str">
        <f>row__2[[#This Row],[Company_Name]]&amp;" "&amp;row__2[[#This Row],[Year]]</f>
        <v>Renfrew Hydro Inc. 2016</v>
      </c>
      <c r="B3178" t="s">
        <v>505</v>
      </c>
      <c r="C3178">
        <v>2016</v>
      </c>
      <c r="D3178" t="s">
        <v>8</v>
      </c>
      <c r="E3178" t="s">
        <v>34</v>
      </c>
      <c r="F3178">
        <v>0</v>
      </c>
      <c r="G3178">
        <v>0</v>
      </c>
      <c r="H3178">
        <v>0</v>
      </c>
    </row>
    <row r="3179" spans="1:8">
      <c r="A3179" t="str">
        <f>row__2[[#This Row],[Company_Name]]&amp;" "&amp;row__2[[#This Row],[Year]]</f>
        <v>Renfrew Hydro Inc. 2017</v>
      </c>
      <c r="B3179" t="s">
        <v>505</v>
      </c>
      <c r="C3179">
        <v>2017</v>
      </c>
      <c r="D3179" t="s">
        <v>17</v>
      </c>
      <c r="E3179" t="s">
        <v>18</v>
      </c>
      <c r="F3179">
        <v>0</v>
      </c>
      <c r="G3179">
        <v>0</v>
      </c>
      <c r="H3179">
        <v>0</v>
      </c>
    </row>
    <row r="3180" spans="1:8">
      <c r="A3180" t="str">
        <f>row__2[[#This Row],[Company_Name]]&amp;" "&amp;row__2[[#This Row],[Year]]</f>
        <v>Renfrew Hydro Inc. 2017</v>
      </c>
      <c r="B3180" t="s">
        <v>505</v>
      </c>
      <c r="C3180">
        <v>2017</v>
      </c>
      <c r="D3180" t="s">
        <v>17</v>
      </c>
      <c r="E3180" t="s">
        <v>20</v>
      </c>
      <c r="F3180">
        <v>0</v>
      </c>
      <c r="G3180">
        <v>0</v>
      </c>
      <c r="H3180">
        <v>0</v>
      </c>
    </row>
    <row r="3181" spans="1:8">
      <c r="A3181" t="str">
        <f>row__2[[#This Row],[Company_Name]]&amp;" "&amp;row__2[[#This Row],[Year]]</f>
        <v>Renfrew Hydro Inc. 2017</v>
      </c>
      <c r="B3181" t="s">
        <v>505</v>
      </c>
      <c r="C3181">
        <v>2017</v>
      </c>
      <c r="D3181" t="s">
        <v>17</v>
      </c>
      <c r="E3181" t="s">
        <v>22</v>
      </c>
      <c r="F3181">
        <v>56228.5</v>
      </c>
      <c r="G3181">
        <v>1123681</v>
      </c>
      <c r="H3181">
        <v>3117</v>
      </c>
    </row>
    <row r="3182" spans="1:8">
      <c r="A3182" t="str">
        <f>row__2[[#This Row],[Company_Name]]&amp;" "&amp;row__2[[#This Row],[Year]]</f>
        <v>Renfrew Hydro Inc. 2017</v>
      </c>
      <c r="B3182" t="s">
        <v>505</v>
      </c>
      <c r="C3182">
        <v>2017</v>
      </c>
      <c r="D3182" t="s">
        <v>17</v>
      </c>
      <c r="E3182" t="s">
        <v>24</v>
      </c>
      <c r="F3182">
        <v>16394.990000000002</v>
      </c>
      <c r="G3182">
        <v>161875</v>
      </c>
      <c r="H3182">
        <v>0</v>
      </c>
    </row>
    <row r="3183" spans="1:8">
      <c r="A3183" t="str">
        <f>row__2[[#This Row],[Company_Name]]&amp;" "&amp;row__2[[#This Row],[Year]]</f>
        <v>Renfrew Hydro Inc. 2017</v>
      </c>
      <c r="B3183" t="s">
        <v>505</v>
      </c>
      <c r="C3183">
        <v>2017</v>
      </c>
      <c r="D3183" t="s">
        <v>8</v>
      </c>
      <c r="E3183" t="s">
        <v>26</v>
      </c>
      <c r="F3183">
        <v>362752.71</v>
      </c>
      <c r="G3183">
        <v>10907791</v>
      </c>
      <c r="H3183">
        <v>0</v>
      </c>
    </row>
    <row r="3184" spans="1:8">
      <c r="A3184" t="str">
        <f>row__2[[#This Row],[Company_Name]]&amp;" "&amp;row__2[[#This Row],[Year]]</f>
        <v>Renfrew Hydro Inc. 2017</v>
      </c>
      <c r="B3184" t="s">
        <v>505</v>
      </c>
      <c r="C3184">
        <v>2017</v>
      </c>
      <c r="D3184" t="s">
        <v>8</v>
      </c>
      <c r="E3184" t="s">
        <v>28</v>
      </c>
      <c r="F3184">
        <v>414993.68</v>
      </c>
      <c r="G3184">
        <v>44820170</v>
      </c>
      <c r="H3184">
        <v>114292.85</v>
      </c>
    </row>
    <row r="3185" spans="1:8">
      <c r="A3185" t="str">
        <f>row__2[[#This Row],[Company_Name]]&amp;" "&amp;row__2[[#This Row],[Year]]</f>
        <v>Renfrew Hydro Inc. 2017</v>
      </c>
      <c r="B3185" t="s">
        <v>505</v>
      </c>
      <c r="C3185">
        <v>2017</v>
      </c>
      <c r="D3185" t="s">
        <v>8</v>
      </c>
      <c r="E3185" t="s">
        <v>30</v>
      </c>
      <c r="F3185">
        <v>0</v>
      </c>
      <c r="G3185">
        <v>0</v>
      </c>
      <c r="H3185">
        <v>0</v>
      </c>
    </row>
    <row r="3186" spans="1:8">
      <c r="A3186" t="str">
        <f>row__2[[#This Row],[Company_Name]]&amp;" "&amp;row__2[[#This Row],[Year]]</f>
        <v>Renfrew Hydro Inc. 2017</v>
      </c>
      <c r="B3186" t="s">
        <v>505</v>
      </c>
      <c r="C3186">
        <v>2017</v>
      </c>
      <c r="D3186" t="s">
        <v>8</v>
      </c>
      <c r="E3186" t="s">
        <v>32</v>
      </c>
      <c r="F3186">
        <v>1339052.29</v>
      </c>
      <c r="G3186">
        <v>28151208</v>
      </c>
      <c r="H3186">
        <v>0</v>
      </c>
    </row>
    <row r="3187" spans="1:8">
      <c r="A3187" t="str">
        <f>row__2[[#This Row],[Company_Name]]&amp;" "&amp;row__2[[#This Row],[Year]]</f>
        <v>Renfrew Hydro Inc. 2017</v>
      </c>
      <c r="B3187" t="s">
        <v>505</v>
      </c>
      <c r="C3187">
        <v>2017</v>
      </c>
      <c r="D3187" t="s">
        <v>8</v>
      </c>
      <c r="E3187" t="s">
        <v>34</v>
      </c>
      <c r="F3187">
        <v>0</v>
      </c>
      <c r="G3187">
        <v>0</v>
      </c>
      <c r="H3187">
        <v>0</v>
      </c>
    </row>
    <row r="3188" spans="1:8">
      <c r="A3188" t="str">
        <f>row__2[[#This Row],[Company_Name]]&amp;" "&amp;row__2[[#This Row],[Year]]</f>
        <v>Renfrew Hydro Inc. 2018</v>
      </c>
      <c r="B3188" t="s">
        <v>505</v>
      </c>
      <c r="C3188">
        <v>2018</v>
      </c>
      <c r="D3188" t="s">
        <v>17</v>
      </c>
      <c r="E3188" t="s">
        <v>18</v>
      </c>
      <c r="F3188">
        <v>0</v>
      </c>
      <c r="G3188">
        <v>0</v>
      </c>
      <c r="H3188">
        <v>0</v>
      </c>
    </row>
    <row r="3189" spans="1:8">
      <c r="A3189" t="str">
        <f>row__2[[#This Row],[Company_Name]]&amp;" "&amp;row__2[[#This Row],[Year]]</f>
        <v>Renfrew Hydro Inc. 2018</v>
      </c>
      <c r="B3189" t="s">
        <v>505</v>
      </c>
      <c r="C3189">
        <v>2018</v>
      </c>
      <c r="D3189" t="s">
        <v>17</v>
      </c>
      <c r="E3189" t="s">
        <v>20</v>
      </c>
      <c r="F3189">
        <v>0</v>
      </c>
      <c r="G3189">
        <v>0</v>
      </c>
      <c r="H3189">
        <v>0</v>
      </c>
    </row>
    <row r="3190" spans="1:8">
      <c r="A3190" t="str">
        <f>row__2[[#This Row],[Company_Name]]&amp;" "&amp;row__2[[#This Row],[Year]]</f>
        <v>Renfrew Hydro Inc. 2018</v>
      </c>
      <c r="B3190" t="s">
        <v>505</v>
      </c>
      <c r="C3190">
        <v>2018</v>
      </c>
      <c r="D3190" t="s">
        <v>17</v>
      </c>
      <c r="E3190" t="s">
        <v>22</v>
      </c>
      <c r="F3190">
        <v>40528.04</v>
      </c>
      <c r="G3190">
        <v>1095474</v>
      </c>
      <c r="H3190">
        <v>3039</v>
      </c>
    </row>
    <row r="3191" spans="1:8">
      <c r="A3191" t="str">
        <f>row__2[[#This Row],[Company_Name]]&amp;" "&amp;row__2[[#This Row],[Year]]</f>
        <v>Renfrew Hydro Inc. 2018</v>
      </c>
      <c r="B3191" t="s">
        <v>505</v>
      </c>
      <c r="C3191">
        <v>2018</v>
      </c>
      <c r="D3191" t="s">
        <v>17</v>
      </c>
      <c r="E3191" t="s">
        <v>24</v>
      </c>
      <c r="F3191">
        <v>12650.25</v>
      </c>
      <c r="G3191">
        <v>174874</v>
      </c>
      <c r="H3191">
        <v>0</v>
      </c>
    </row>
    <row r="3192" spans="1:8">
      <c r="A3192" t="str">
        <f>row__2[[#This Row],[Company_Name]]&amp;" "&amp;row__2[[#This Row],[Year]]</f>
        <v>Renfrew Hydro Inc. 2018</v>
      </c>
      <c r="B3192" t="s">
        <v>505</v>
      </c>
      <c r="C3192">
        <v>2018</v>
      </c>
      <c r="D3192" t="s">
        <v>8</v>
      </c>
      <c r="E3192" t="s">
        <v>26</v>
      </c>
      <c r="F3192">
        <v>348096.82</v>
      </c>
      <c r="G3192">
        <v>11124464</v>
      </c>
      <c r="H3192">
        <v>0</v>
      </c>
    </row>
    <row r="3193" spans="1:8">
      <c r="A3193" t="str">
        <f>row__2[[#This Row],[Company_Name]]&amp;" "&amp;row__2[[#This Row],[Year]]</f>
        <v>Renfrew Hydro Inc. 2018</v>
      </c>
      <c r="B3193" t="s">
        <v>505</v>
      </c>
      <c r="C3193">
        <v>2018</v>
      </c>
      <c r="D3193" t="s">
        <v>8</v>
      </c>
      <c r="E3193" t="s">
        <v>28</v>
      </c>
      <c r="F3193">
        <v>410654.45</v>
      </c>
      <c r="G3193">
        <v>44536403</v>
      </c>
      <c r="H3193">
        <v>107393.22</v>
      </c>
    </row>
    <row r="3194" spans="1:8">
      <c r="A3194" t="str">
        <f>row__2[[#This Row],[Company_Name]]&amp;" "&amp;row__2[[#This Row],[Year]]</f>
        <v>Renfrew Hydro Inc. 2018</v>
      </c>
      <c r="B3194" t="s">
        <v>505</v>
      </c>
      <c r="C3194">
        <v>2018</v>
      </c>
      <c r="D3194" t="s">
        <v>8</v>
      </c>
      <c r="E3194" t="s">
        <v>30</v>
      </c>
      <c r="F3194">
        <v>0</v>
      </c>
      <c r="G3194">
        <v>0</v>
      </c>
      <c r="H3194">
        <v>0</v>
      </c>
    </row>
    <row r="3195" spans="1:8">
      <c r="A3195" t="str">
        <f>row__2[[#This Row],[Company_Name]]&amp;" "&amp;row__2[[#This Row],[Year]]</f>
        <v>Renfrew Hydro Inc. 2018</v>
      </c>
      <c r="B3195" t="s">
        <v>505</v>
      </c>
      <c r="C3195">
        <v>2018</v>
      </c>
      <c r="D3195" t="s">
        <v>8</v>
      </c>
      <c r="E3195" t="s">
        <v>32</v>
      </c>
      <c r="F3195">
        <v>1196606.58</v>
      </c>
      <c r="G3195">
        <v>29861489</v>
      </c>
      <c r="H3195">
        <v>0</v>
      </c>
    </row>
    <row r="3196" spans="1:8">
      <c r="A3196" t="str">
        <f>row__2[[#This Row],[Company_Name]]&amp;" "&amp;row__2[[#This Row],[Year]]</f>
        <v>Renfrew Hydro Inc. 2018</v>
      </c>
      <c r="B3196" t="s">
        <v>505</v>
      </c>
      <c r="C3196">
        <v>2018</v>
      </c>
      <c r="D3196" t="s">
        <v>8</v>
      </c>
      <c r="E3196" t="s">
        <v>34</v>
      </c>
      <c r="F3196">
        <v>0</v>
      </c>
      <c r="G3196">
        <v>0</v>
      </c>
      <c r="H3196">
        <v>0</v>
      </c>
    </row>
    <row r="3197" spans="1:8">
      <c r="A3197" t="str">
        <f>row__2[[#This Row],[Company_Name]]&amp;" "&amp;row__2[[#This Row],[Year]]</f>
        <v>Renfrew Hydro Inc. 2019</v>
      </c>
      <c r="B3197" t="s">
        <v>505</v>
      </c>
      <c r="C3197">
        <v>2019</v>
      </c>
      <c r="D3197" t="s">
        <v>17</v>
      </c>
      <c r="E3197" t="s">
        <v>18</v>
      </c>
      <c r="F3197">
        <v>0</v>
      </c>
      <c r="G3197">
        <v>0</v>
      </c>
      <c r="H3197">
        <v>0</v>
      </c>
    </row>
    <row r="3198" spans="1:8">
      <c r="A3198" t="str">
        <f>row__2[[#This Row],[Company_Name]]&amp;" "&amp;row__2[[#This Row],[Year]]</f>
        <v>Renfrew Hydro Inc. 2019</v>
      </c>
      <c r="B3198" t="s">
        <v>505</v>
      </c>
      <c r="C3198">
        <v>2019</v>
      </c>
      <c r="D3198" t="s">
        <v>17</v>
      </c>
      <c r="E3198" t="s">
        <v>20</v>
      </c>
      <c r="F3198">
        <v>0</v>
      </c>
      <c r="G3198">
        <v>0</v>
      </c>
      <c r="H3198">
        <v>0</v>
      </c>
    </row>
    <row r="3199" spans="1:8">
      <c r="A3199" t="str">
        <f>row__2[[#This Row],[Company_Name]]&amp;" "&amp;row__2[[#This Row],[Year]]</f>
        <v>Renfrew Hydro Inc. 2019</v>
      </c>
      <c r="B3199" t="s">
        <v>505</v>
      </c>
      <c r="C3199">
        <v>2019</v>
      </c>
      <c r="D3199" t="s">
        <v>17</v>
      </c>
      <c r="E3199" t="s">
        <v>22</v>
      </c>
      <c r="F3199">
        <v>40510.449999999997</v>
      </c>
      <c r="G3199">
        <v>1095439</v>
      </c>
      <c r="H3199">
        <v>3039</v>
      </c>
    </row>
    <row r="3200" spans="1:8">
      <c r="A3200" t="str">
        <f>row__2[[#This Row],[Company_Name]]&amp;" "&amp;row__2[[#This Row],[Year]]</f>
        <v>Renfrew Hydro Inc. 2019</v>
      </c>
      <c r="B3200" t="s">
        <v>505</v>
      </c>
      <c r="C3200">
        <v>2019</v>
      </c>
      <c r="D3200" t="s">
        <v>17</v>
      </c>
      <c r="E3200" t="s">
        <v>24</v>
      </c>
      <c r="F3200">
        <v>9469.4599999999991</v>
      </c>
      <c r="G3200">
        <v>176820</v>
      </c>
      <c r="H3200">
        <v>0</v>
      </c>
    </row>
    <row r="3201" spans="1:8">
      <c r="A3201" t="str">
        <f>row__2[[#This Row],[Company_Name]]&amp;" "&amp;row__2[[#This Row],[Year]]</f>
        <v>Renfrew Hydro Inc. 2019</v>
      </c>
      <c r="B3201" t="s">
        <v>505</v>
      </c>
      <c r="C3201">
        <v>2019</v>
      </c>
      <c r="D3201" t="s">
        <v>8</v>
      </c>
      <c r="E3201" t="s">
        <v>26</v>
      </c>
      <c r="F3201">
        <v>357721.9</v>
      </c>
      <c r="G3201">
        <v>11527811.470000001</v>
      </c>
      <c r="H3201">
        <v>0</v>
      </c>
    </row>
    <row r="3202" spans="1:8">
      <c r="A3202" t="str">
        <f>row__2[[#This Row],[Company_Name]]&amp;" "&amp;row__2[[#This Row],[Year]]</f>
        <v>Renfrew Hydro Inc. 2019</v>
      </c>
      <c r="B3202" t="s">
        <v>505</v>
      </c>
      <c r="C3202">
        <v>2019</v>
      </c>
      <c r="D3202" t="s">
        <v>8</v>
      </c>
      <c r="E3202" t="s">
        <v>28</v>
      </c>
      <c r="F3202">
        <v>377557</v>
      </c>
      <c r="G3202">
        <v>43765859</v>
      </c>
      <c r="H3202">
        <v>96469.79</v>
      </c>
    </row>
    <row r="3203" spans="1:8">
      <c r="A3203" t="str">
        <f>row__2[[#This Row],[Company_Name]]&amp;" "&amp;row__2[[#This Row],[Year]]</f>
        <v>Renfrew Hydro Inc. 2019</v>
      </c>
      <c r="B3203" t="s">
        <v>505</v>
      </c>
      <c r="C3203">
        <v>2019</v>
      </c>
      <c r="D3203" t="s">
        <v>8</v>
      </c>
      <c r="E3203" t="s">
        <v>30</v>
      </c>
      <c r="F3203">
        <v>0</v>
      </c>
      <c r="G3203">
        <v>0</v>
      </c>
      <c r="H3203">
        <v>0</v>
      </c>
    </row>
    <row r="3204" spans="1:8">
      <c r="A3204" t="str">
        <f>row__2[[#This Row],[Company_Name]]&amp;" "&amp;row__2[[#This Row],[Year]]</f>
        <v>Renfrew Hydro Inc. 2019</v>
      </c>
      <c r="B3204" t="s">
        <v>505</v>
      </c>
      <c r="C3204">
        <v>2019</v>
      </c>
      <c r="D3204" t="s">
        <v>8</v>
      </c>
      <c r="E3204" t="s">
        <v>32</v>
      </c>
      <c r="F3204">
        <v>1231095.44</v>
      </c>
      <c r="G3204">
        <v>29818828</v>
      </c>
      <c r="H3204">
        <v>0</v>
      </c>
    </row>
    <row r="3205" spans="1:8">
      <c r="A3205" t="str">
        <f>row__2[[#This Row],[Company_Name]]&amp;" "&amp;row__2[[#This Row],[Year]]</f>
        <v>Renfrew Hydro Inc. 2019</v>
      </c>
      <c r="B3205" t="s">
        <v>505</v>
      </c>
      <c r="C3205">
        <v>2019</v>
      </c>
      <c r="D3205" t="s">
        <v>8</v>
      </c>
      <c r="E3205" t="s">
        <v>34</v>
      </c>
      <c r="F3205">
        <v>0</v>
      </c>
      <c r="G3205">
        <v>0</v>
      </c>
      <c r="H3205">
        <v>0</v>
      </c>
    </row>
    <row r="3206" spans="1:8">
      <c r="A3206" t="str">
        <f>row__2[[#This Row],[Company_Name]]&amp;" "&amp;row__2[[#This Row],[Year]]</f>
        <v>Renfrew Hydro Inc. 2020</v>
      </c>
      <c r="B3206" t="s">
        <v>505</v>
      </c>
      <c r="C3206">
        <v>2020</v>
      </c>
      <c r="D3206" t="s">
        <v>17</v>
      </c>
      <c r="E3206" t="s">
        <v>18</v>
      </c>
      <c r="F3206">
        <v>0</v>
      </c>
      <c r="G3206">
        <v>0</v>
      </c>
      <c r="H3206">
        <v>0</v>
      </c>
    </row>
    <row r="3207" spans="1:8">
      <c r="A3207" t="str">
        <f>row__2[[#This Row],[Company_Name]]&amp;" "&amp;row__2[[#This Row],[Year]]</f>
        <v>Renfrew Hydro Inc. 2020</v>
      </c>
      <c r="B3207" t="s">
        <v>505</v>
      </c>
      <c r="C3207">
        <v>2020</v>
      </c>
      <c r="D3207" t="s">
        <v>17</v>
      </c>
      <c r="E3207" t="s">
        <v>20</v>
      </c>
      <c r="F3207">
        <v>0</v>
      </c>
      <c r="G3207">
        <v>0</v>
      </c>
      <c r="H3207">
        <v>0</v>
      </c>
    </row>
    <row r="3208" spans="1:8">
      <c r="A3208" t="str">
        <f>row__2[[#This Row],[Company_Name]]&amp;" "&amp;row__2[[#This Row],[Year]]</f>
        <v>Renfrew Hydro Inc. 2020</v>
      </c>
      <c r="B3208" t="s">
        <v>505</v>
      </c>
      <c r="C3208">
        <v>2020</v>
      </c>
      <c r="D3208" t="s">
        <v>17</v>
      </c>
      <c r="E3208" t="s">
        <v>22</v>
      </c>
      <c r="F3208">
        <v>41490.85</v>
      </c>
      <c r="G3208">
        <v>1073512</v>
      </c>
      <c r="H3208">
        <v>2981</v>
      </c>
    </row>
    <row r="3209" spans="1:8">
      <c r="A3209" t="str">
        <f>row__2[[#This Row],[Company_Name]]&amp;" "&amp;row__2[[#This Row],[Year]]</f>
        <v>Renfrew Hydro Inc. 2020</v>
      </c>
      <c r="B3209" t="s">
        <v>505</v>
      </c>
      <c r="C3209">
        <v>2020</v>
      </c>
      <c r="D3209" t="s">
        <v>17</v>
      </c>
      <c r="E3209" t="s">
        <v>24</v>
      </c>
      <c r="F3209">
        <v>9686.81</v>
      </c>
      <c r="G3209">
        <v>224089</v>
      </c>
      <c r="H3209">
        <v>0</v>
      </c>
    </row>
    <row r="3210" spans="1:8">
      <c r="A3210" t="str">
        <f>row__2[[#This Row],[Company_Name]]&amp;" "&amp;row__2[[#This Row],[Year]]</f>
        <v>Renfrew Hydro Inc. 2020</v>
      </c>
      <c r="B3210" t="s">
        <v>505</v>
      </c>
      <c r="C3210">
        <v>2020</v>
      </c>
      <c r="D3210" t="s">
        <v>8</v>
      </c>
      <c r="E3210" t="s">
        <v>26</v>
      </c>
      <c r="F3210">
        <v>376762.49</v>
      </c>
      <c r="G3210">
        <v>12195584.369999999</v>
      </c>
      <c r="H3210">
        <v>0</v>
      </c>
    </row>
    <row r="3211" spans="1:8">
      <c r="A3211" t="str">
        <f>row__2[[#This Row],[Company_Name]]&amp;" "&amp;row__2[[#This Row],[Year]]</f>
        <v>Renfrew Hydro Inc. 2020</v>
      </c>
      <c r="B3211" t="s">
        <v>505</v>
      </c>
      <c r="C3211">
        <v>2020</v>
      </c>
      <c r="D3211" t="s">
        <v>8</v>
      </c>
      <c r="E3211" t="s">
        <v>28</v>
      </c>
      <c r="F3211">
        <v>339404.43</v>
      </c>
      <c r="G3211">
        <v>40141946</v>
      </c>
      <c r="H3211">
        <v>91748.72</v>
      </c>
    </row>
    <row r="3212" spans="1:8">
      <c r="A3212" t="str">
        <f>row__2[[#This Row],[Company_Name]]&amp;" "&amp;row__2[[#This Row],[Year]]</f>
        <v>Renfrew Hydro Inc. 2020</v>
      </c>
      <c r="B3212" t="s">
        <v>505</v>
      </c>
      <c r="C3212">
        <v>2020</v>
      </c>
      <c r="D3212" t="s">
        <v>8</v>
      </c>
      <c r="E3212" t="s">
        <v>30</v>
      </c>
      <c r="F3212">
        <v>0</v>
      </c>
      <c r="G3212">
        <v>0</v>
      </c>
      <c r="H3212">
        <v>0</v>
      </c>
    </row>
    <row r="3213" spans="1:8">
      <c r="A3213" t="str">
        <f>row__2[[#This Row],[Company_Name]]&amp;" "&amp;row__2[[#This Row],[Year]]</f>
        <v>Renfrew Hydro Inc. 2020</v>
      </c>
      <c r="B3213" t="s">
        <v>505</v>
      </c>
      <c r="C3213">
        <v>2020</v>
      </c>
      <c r="D3213" t="s">
        <v>8</v>
      </c>
      <c r="E3213" t="s">
        <v>32</v>
      </c>
      <c r="F3213">
        <v>1219212.8999999999</v>
      </c>
      <c r="G3213">
        <v>30977677</v>
      </c>
      <c r="H3213">
        <v>0</v>
      </c>
    </row>
    <row r="3214" spans="1:8">
      <c r="A3214" t="str">
        <f>row__2[[#This Row],[Company_Name]]&amp;" "&amp;row__2[[#This Row],[Year]]</f>
        <v>Renfrew Hydro Inc. 2020</v>
      </c>
      <c r="B3214" t="s">
        <v>505</v>
      </c>
      <c r="C3214">
        <v>2020</v>
      </c>
      <c r="D3214" t="s">
        <v>8</v>
      </c>
      <c r="E3214" t="s">
        <v>34</v>
      </c>
      <c r="F3214">
        <v>0</v>
      </c>
      <c r="G3214">
        <v>0</v>
      </c>
      <c r="H3214">
        <v>0</v>
      </c>
    </row>
    <row r="3215" spans="1:8">
      <c r="A3215" t="str">
        <f>row__2[[#This Row],[Company_Name]]&amp;" "&amp;row__2[[#This Row],[Year]]</f>
        <v>Renfrew Hydro Inc. 2021</v>
      </c>
      <c r="B3215" t="s">
        <v>505</v>
      </c>
      <c r="C3215">
        <v>2021</v>
      </c>
      <c r="D3215" t="s">
        <v>17</v>
      </c>
      <c r="E3215" t="s">
        <v>18</v>
      </c>
      <c r="F3215">
        <v>0</v>
      </c>
      <c r="G3215">
        <v>0</v>
      </c>
      <c r="H3215">
        <v>0</v>
      </c>
    </row>
    <row r="3216" spans="1:8">
      <c r="A3216" t="str">
        <f>row__2[[#This Row],[Company_Name]]&amp;" "&amp;row__2[[#This Row],[Year]]</f>
        <v>Renfrew Hydro Inc. 2021</v>
      </c>
      <c r="B3216" t="s">
        <v>505</v>
      </c>
      <c r="C3216">
        <v>2021</v>
      </c>
      <c r="D3216" t="s">
        <v>17</v>
      </c>
      <c r="E3216" t="s">
        <v>20</v>
      </c>
      <c r="F3216">
        <v>0</v>
      </c>
      <c r="G3216">
        <v>0</v>
      </c>
      <c r="H3216">
        <v>0</v>
      </c>
    </row>
    <row r="3217" spans="1:8">
      <c r="A3217" t="str">
        <f>row__2[[#This Row],[Company_Name]]&amp;" "&amp;row__2[[#This Row],[Year]]</f>
        <v>Renfrew Hydro Inc. 2021</v>
      </c>
      <c r="B3217" t="s">
        <v>505</v>
      </c>
      <c r="C3217">
        <v>2021</v>
      </c>
      <c r="D3217" t="s">
        <v>17</v>
      </c>
      <c r="E3217" t="s">
        <v>22</v>
      </c>
      <c r="F3217">
        <v>34998.89</v>
      </c>
      <c r="G3217">
        <v>332567</v>
      </c>
      <c r="H3217">
        <v>951</v>
      </c>
    </row>
    <row r="3218" spans="1:8">
      <c r="A3218" t="str">
        <f>row__2[[#This Row],[Company_Name]]&amp;" "&amp;row__2[[#This Row],[Year]]</f>
        <v>Renfrew Hydro Inc. 2021</v>
      </c>
      <c r="B3218" t="s">
        <v>505</v>
      </c>
      <c r="C3218">
        <v>2021</v>
      </c>
      <c r="D3218" t="s">
        <v>17</v>
      </c>
      <c r="E3218" t="s">
        <v>24</v>
      </c>
      <c r="F3218">
        <v>10204.25</v>
      </c>
      <c r="G3218">
        <v>269519</v>
      </c>
      <c r="H3218">
        <v>0</v>
      </c>
    </row>
    <row r="3219" spans="1:8">
      <c r="A3219" t="str">
        <f>row__2[[#This Row],[Company_Name]]&amp;" "&amp;row__2[[#This Row],[Year]]</f>
        <v>Renfrew Hydro Inc. 2021</v>
      </c>
      <c r="B3219" t="s">
        <v>505</v>
      </c>
      <c r="C3219">
        <v>2021</v>
      </c>
      <c r="D3219" t="s">
        <v>8</v>
      </c>
      <c r="E3219" t="s">
        <v>26</v>
      </c>
      <c r="F3219">
        <v>369435.73</v>
      </c>
      <c r="G3219">
        <v>11040455</v>
      </c>
      <c r="H3219">
        <v>0</v>
      </c>
    </row>
    <row r="3220" spans="1:8">
      <c r="A3220" t="str">
        <f>row__2[[#This Row],[Company_Name]]&amp;" "&amp;row__2[[#This Row],[Year]]</f>
        <v>Renfrew Hydro Inc. 2021</v>
      </c>
      <c r="B3220" t="s">
        <v>505</v>
      </c>
      <c r="C3220">
        <v>2021</v>
      </c>
      <c r="D3220" t="s">
        <v>8</v>
      </c>
      <c r="E3220" t="s">
        <v>28</v>
      </c>
      <c r="F3220">
        <v>366270.08</v>
      </c>
      <c r="G3220">
        <v>41367498</v>
      </c>
      <c r="H3220">
        <v>100013</v>
      </c>
    </row>
    <row r="3221" spans="1:8">
      <c r="A3221" t="str">
        <f>row__2[[#This Row],[Company_Name]]&amp;" "&amp;row__2[[#This Row],[Year]]</f>
        <v>Renfrew Hydro Inc. 2021</v>
      </c>
      <c r="B3221" t="s">
        <v>505</v>
      </c>
      <c r="C3221">
        <v>2021</v>
      </c>
      <c r="D3221" t="s">
        <v>8</v>
      </c>
      <c r="E3221" t="s">
        <v>30</v>
      </c>
      <c r="F3221">
        <v>0</v>
      </c>
      <c r="G3221">
        <v>0</v>
      </c>
      <c r="H3221">
        <v>0</v>
      </c>
    </row>
    <row r="3222" spans="1:8">
      <c r="A3222" t="str">
        <f>row__2[[#This Row],[Company_Name]]&amp;" "&amp;row__2[[#This Row],[Year]]</f>
        <v>Renfrew Hydro Inc. 2021</v>
      </c>
      <c r="B3222" t="s">
        <v>505</v>
      </c>
      <c r="C3222">
        <v>2021</v>
      </c>
      <c r="D3222" t="s">
        <v>8</v>
      </c>
      <c r="E3222" t="s">
        <v>32</v>
      </c>
      <c r="F3222">
        <v>1212566.48</v>
      </c>
      <c r="G3222">
        <v>30880817</v>
      </c>
      <c r="H3222">
        <v>0</v>
      </c>
    </row>
    <row r="3223" spans="1:8">
      <c r="A3223" t="str">
        <f>row__2[[#This Row],[Company_Name]]&amp;" "&amp;row__2[[#This Row],[Year]]</f>
        <v>Renfrew Hydro Inc. 2021</v>
      </c>
      <c r="B3223" t="s">
        <v>505</v>
      </c>
      <c r="C3223">
        <v>2021</v>
      </c>
      <c r="D3223" t="s">
        <v>8</v>
      </c>
      <c r="E3223" t="s">
        <v>34</v>
      </c>
      <c r="F3223">
        <v>0</v>
      </c>
      <c r="G3223">
        <v>0</v>
      </c>
      <c r="H3223">
        <v>0</v>
      </c>
    </row>
    <row r="3224" spans="1:8">
      <c r="A3224" t="str">
        <f>row__2[[#This Row],[Company_Name]]&amp;" "&amp;row__2[[#This Row],[Year]]</f>
        <v>Renfrew Hydro Inc. 2022</v>
      </c>
      <c r="B3224" t="s">
        <v>505</v>
      </c>
      <c r="C3224">
        <v>2022</v>
      </c>
      <c r="D3224" t="s">
        <v>17</v>
      </c>
      <c r="E3224" t="s">
        <v>18</v>
      </c>
      <c r="F3224">
        <v>0</v>
      </c>
      <c r="G3224">
        <v>0</v>
      </c>
      <c r="H3224">
        <v>0</v>
      </c>
    </row>
    <row r="3225" spans="1:8">
      <c r="A3225" t="str">
        <f>row__2[[#This Row],[Company_Name]]&amp;" "&amp;row__2[[#This Row],[Year]]</f>
        <v>Renfrew Hydro Inc. 2022</v>
      </c>
      <c r="B3225" t="s">
        <v>505</v>
      </c>
      <c r="C3225">
        <v>2022</v>
      </c>
      <c r="D3225" t="s">
        <v>17</v>
      </c>
      <c r="E3225" t="s">
        <v>20</v>
      </c>
      <c r="F3225">
        <v>0</v>
      </c>
      <c r="G3225">
        <v>0</v>
      </c>
      <c r="H3225">
        <v>0</v>
      </c>
    </row>
    <row r="3226" spans="1:8">
      <c r="A3226" t="str">
        <f>row__2[[#This Row],[Company_Name]]&amp;" "&amp;row__2[[#This Row],[Year]]</f>
        <v>Renfrew Hydro Inc. 2022</v>
      </c>
      <c r="B3226" t="s">
        <v>505</v>
      </c>
      <c r="C3226">
        <v>2022</v>
      </c>
      <c r="D3226" t="s">
        <v>17</v>
      </c>
      <c r="E3226" t="s">
        <v>22</v>
      </c>
      <c r="F3226">
        <v>34458.15</v>
      </c>
      <c r="G3226">
        <v>388077</v>
      </c>
      <c r="H3226">
        <v>1076</v>
      </c>
    </row>
    <row r="3227" spans="1:8">
      <c r="A3227" t="str">
        <f>row__2[[#This Row],[Company_Name]]&amp;" "&amp;row__2[[#This Row],[Year]]</f>
        <v>Renfrew Hydro Inc. 2022</v>
      </c>
      <c r="B3227" t="s">
        <v>505</v>
      </c>
      <c r="C3227">
        <v>2022</v>
      </c>
      <c r="D3227" t="s">
        <v>17</v>
      </c>
      <c r="E3227" t="s">
        <v>24</v>
      </c>
      <c r="F3227">
        <v>10375.26</v>
      </c>
      <c r="G3227">
        <v>264701</v>
      </c>
      <c r="H3227">
        <v>0</v>
      </c>
    </row>
    <row r="3228" spans="1:8">
      <c r="A3228" t="str">
        <f>row__2[[#This Row],[Company_Name]]&amp;" "&amp;row__2[[#This Row],[Year]]</f>
        <v>Renfrew Hydro Inc. 2022</v>
      </c>
      <c r="B3228" t="s">
        <v>505</v>
      </c>
      <c r="C3228">
        <v>2022</v>
      </c>
      <c r="D3228" t="s">
        <v>8</v>
      </c>
      <c r="E3228" t="s">
        <v>26</v>
      </c>
      <c r="F3228">
        <v>374457.95</v>
      </c>
      <c r="G3228">
        <v>11513618</v>
      </c>
      <c r="H3228">
        <v>0</v>
      </c>
    </row>
    <row r="3229" spans="1:8">
      <c r="A3229" t="str">
        <f>row__2[[#This Row],[Company_Name]]&amp;" "&amp;row__2[[#This Row],[Year]]</f>
        <v>Renfrew Hydro Inc. 2022</v>
      </c>
      <c r="B3229" t="s">
        <v>505</v>
      </c>
      <c r="C3229">
        <v>2022</v>
      </c>
      <c r="D3229" t="s">
        <v>8</v>
      </c>
      <c r="E3229" t="s">
        <v>28</v>
      </c>
      <c r="F3229">
        <v>450890.07</v>
      </c>
      <c r="G3229">
        <v>42952843</v>
      </c>
      <c r="H3229">
        <v>102091.89</v>
      </c>
    </row>
    <row r="3230" spans="1:8">
      <c r="A3230" t="str">
        <f>row__2[[#This Row],[Company_Name]]&amp;" "&amp;row__2[[#This Row],[Year]]</f>
        <v>Renfrew Hydro Inc. 2022</v>
      </c>
      <c r="B3230" t="s">
        <v>505</v>
      </c>
      <c r="C3230">
        <v>2022</v>
      </c>
      <c r="D3230" t="s">
        <v>8</v>
      </c>
      <c r="E3230" t="s">
        <v>30</v>
      </c>
      <c r="F3230">
        <v>0</v>
      </c>
      <c r="G3230">
        <v>0</v>
      </c>
      <c r="H3230">
        <v>0</v>
      </c>
    </row>
    <row r="3231" spans="1:8">
      <c r="A3231" t="str">
        <f>row__2[[#This Row],[Company_Name]]&amp;" "&amp;row__2[[#This Row],[Year]]</f>
        <v>Renfrew Hydro Inc. 2022</v>
      </c>
      <c r="B3231" t="s">
        <v>505</v>
      </c>
      <c r="C3231">
        <v>2022</v>
      </c>
      <c r="D3231" t="s">
        <v>8</v>
      </c>
      <c r="E3231" t="s">
        <v>32</v>
      </c>
      <c r="F3231">
        <v>1247555.42</v>
      </c>
      <c r="G3231">
        <v>30997475</v>
      </c>
      <c r="H3231">
        <v>0</v>
      </c>
    </row>
    <row r="3232" spans="1:8">
      <c r="A3232" t="str">
        <f>row__2[[#This Row],[Company_Name]]&amp;" "&amp;row__2[[#This Row],[Year]]</f>
        <v>Renfrew Hydro Inc. 2022</v>
      </c>
      <c r="B3232" t="s">
        <v>505</v>
      </c>
      <c r="C3232">
        <v>2022</v>
      </c>
      <c r="D3232" t="s">
        <v>8</v>
      </c>
      <c r="E3232" t="s">
        <v>34</v>
      </c>
      <c r="F3232">
        <v>0</v>
      </c>
      <c r="G3232">
        <v>0</v>
      </c>
      <c r="H3232">
        <v>0</v>
      </c>
    </row>
    <row r="3233" spans="1:8">
      <c r="A3233" t="str">
        <f>row__2[[#This Row],[Company_Name]]&amp;" "&amp;row__2[[#This Row],[Year]]</f>
        <v>Rideau St. Lawrence Distribution Inc. 2015</v>
      </c>
      <c r="B3233" t="s">
        <v>506</v>
      </c>
      <c r="C3233">
        <v>2015</v>
      </c>
      <c r="D3233" t="s">
        <v>17</v>
      </c>
      <c r="E3233" t="s">
        <v>18</v>
      </c>
      <c r="F3233">
        <v>0</v>
      </c>
      <c r="G3233">
        <v>0</v>
      </c>
      <c r="H3233">
        <v>0</v>
      </c>
    </row>
    <row r="3234" spans="1:8">
      <c r="A3234" t="str">
        <f>row__2[[#This Row],[Company_Name]]&amp;" "&amp;row__2[[#This Row],[Year]]</f>
        <v>Rideau St. Lawrence Distribution Inc. 2015</v>
      </c>
      <c r="B3234" t="s">
        <v>506</v>
      </c>
      <c r="C3234">
        <v>2015</v>
      </c>
      <c r="D3234" t="s">
        <v>17</v>
      </c>
      <c r="E3234" t="s">
        <v>20</v>
      </c>
      <c r="F3234">
        <v>6581</v>
      </c>
      <c r="G3234">
        <v>109502</v>
      </c>
      <c r="H3234">
        <v>302</v>
      </c>
    </row>
    <row r="3235" spans="1:8">
      <c r="A3235" t="str">
        <f>row__2[[#This Row],[Company_Name]]&amp;" "&amp;row__2[[#This Row],[Year]]</f>
        <v>Rideau St. Lawrence Distribution Inc. 2015</v>
      </c>
      <c r="B3235" t="s">
        <v>506</v>
      </c>
      <c r="C3235">
        <v>2015</v>
      </c>
      <c r="D3235" t="s">
        <v>17</v>
      </c>
      <c r="E3235" t="s">
        <v>22</v>
      </c>
      <c r="F3235">
        <v>107656</v>
      </c>
      <c r="G3235">
        <v>1052678</v>
      </c>
      <c r="H3235">
        <v>2861</v>
      </c>
    </row>
    <row r="3236" spans="1:8">
      <c r="A3236" t="str">
        <f>row__2[[#This Row],[Company_Name]]&amp;" "&amp;row__2[[#This Row],[Year]]</f>
        <v>Rideau St. Lawrence Distribution Inc. 2015</v>
      </c>
      <c r="B3236" t="s">
        <v>506</v>
      </c>
      <c r="C3236">
        <v>2015</v>
      </c>
      <c r="D3236" t="s">
        <v>17</v>
      </c>
      <c r="E3236" t="s">
        <v>24</v>
      </c>
      <c r="F3236">
        <v>12577</v>
      </c>
      <c r="G3236">
        <v>543571</v>
      </c>
      <c r="H3236">
        <v>0</v>
      </c>
    </row>
    <row r="3237" spans="1:8">
      <c r="A3237" t="str">
        <f>row__2[[#This Row],[Company_Name]]&amp;" "&amp;row__2[[#This Row],[Year]]</f>
        <v>Rideau St. Lawrence Distribution Inc. 2015</v>
      </c>
      <c r="B3237" t="s">
        <v>506</v>
      </c>
      <c r="C3237">
        <v>2015</v>
      </c>
      <c r="D3237" t="s">
        <v>8</v>
      </c>
      <c r="E3237" t="s">
        <v>26</v>
      </c>
      <c r="F3237">
        <v>482664</v>
      </c>
      <c r="G3237">
        <v>20653133</v>
      </c>
      <c r="H3237">
        <v>0</v>
      </c>
    </row>
    <row r="3238" spans="1:8">
      <c r="A3238" t="str">
        <f>row__2[[#This Row],[Company_Name]]&amp;" "&amp;row__2[[#This Row],[Year]]</f>
        <v>Rideau St. Lawrence Distribution Inc. 2015</v>
      </c>
      <c r="B3238" t="s">
        <v>506</v>
      </c>
      <c r="C3238">
        <v>2015</v>
      </c>
      <c r="D3238" t="s">
        <v>8</v>
      </c>
      <c r="E3238" t="s">
        <v>28</v>
      </c>
      <c r="F3238">
        <v>448662</v>
      </c>
      <c r="G3238">
        <v>40918077</v>
      </c>
      <c r="H3238">
        <v>125734</v>
      </c>
    </row>
    <row r="3239" spans="1:8">
      <c r="A3239" t="str">
        <f>row__2[[#This Row],[Company_Name]]&amp;" "&amp;row__2[[#This Row],[Year]]</f>
        <v>Rideau St. Lawrence Distribution Inc. 2015</v>
      </c>
      <c r="B3239" t="s">
        <v>506</v>
      </c>
      <c r="C3239">
        <v>2015</v>
      </c>
      <c r="D3239" t="s">
        <v>8</v>
      </c>
      <c r="E3239" t="s">
        <v>30</v>
      </c>
      <c r="F3239">
        <v>0</v>
      </c>
      <c r="G3239">
        <v>0</v>
      </c>
      <c r="H3239">
        <v>0</v>
      </c>
    </row>
    <row r="3240" spans="1:8">
      <c r="A3240" t="str">
        <f>row__2[[#This Row],[Company_Name]]&amp;" "&amp;row__2[[#This Row],[Year]]</f>
        <v>Rideau St. Lawrence Distribution Inc. 2015</v>
      </c>
      <c r="B3240" t="s">
        <v>506</v>
      </c>
      <c r="C3240">
        <v>2015</v>
      </c>
      <c r="D3240" t="s">
        <v>8</v>
      </c>
      <c r="E3240" t="s">
        <v>32</v>
      </c>
      <c r="F3240">
        <v>1418451</v>
      </c>
      <c r="G3240">
        <v>40938311</v>
      </c>
      <c r="H3240">
        <v>0</v>
      </c>
    </row>
    <row r="3241" spans="1:8">
      <c r="A3241" t="str">
        <f>row__2[[#This Row],[Company_Name]]&amp;" "&amp;row__2[[#This Row],[Year]]</f>
        <v>Rideau St. Lawrence Distribution Inc. 2015</v>
      </c>
      <c r="B3241" t="s">
        <v>506</v>
      </c>
      <c r="C3241">
        <v>2015</v>
      </c>
      <c r="D3241" t="s">
        <v>8</v>
      </c>
      <c r="E3241" t="s">
        <v>34</v>
      </c>
      <c r="F3241">
        <v>0</v>
      </c>
      <c r="G3241">
        <v>0</v>
      </c>
      <c r="H3241">
        <v>0</v>
      </c>
    </row>
    <row r="3242" spans="1:8">
      <c r="A3242" t="str">
        <f>row__2[[#This Row],[Company_Name]]&amp;" "&amp;row__2[[#This Row],[Year]]</f>
        <v>Rideau St. Lawrence Distribution Inc. 2016</v>
      </c>
      <c r="B3242" t="s">
        <v>506</v>
      </c>
      <c r="C3242">
        <v>2016</v>
      </c>
      <c r="D3242" t="s">
        <v>17</v>
      </c>
      <c r="E3242" t="s">
        <v>18</v>
      </c>
      <c r="F3242">
        <v>0</v>
      </c>
      <c r="G3242">
        <v>0</v>
      </c>
      <c r="H3242">
        <v>0</v>
      </c>
    </row>
    <row r="3243" spans="1:8">
      <c r="A3243" t="str">
        <f>row__2[[#This Row],[Company_Name]]&amp;" "&amp;row__2[[#This Row],[Year]]</f>
        <v>Rideau St. Lawrence Distribution Inc. 2016</v>
      </c>
      <c r="B3243" t="s">
        <v>506</v>
      </c>
      <c r="C3243">
        <v>2016</v>
      </c>
      <c r="D3243" t="s">
        <v>17</v>
      </c>
      <c r="E3243" t="s">
        <v>20</v>
      </c>
      <c r="F3243">
        <v>6474.36</v>
      </c>
      <c r="G3243">
        <v>106791</v>
      </c>
      <c r="H3243">
        <v>301.66000000000003</v>
      </c>
    </row>
    <row r="3244" spans="1:8">
      <c r="A3244" t="str">
        <f>row__2[[#This Row],[Company_Name]]&amp;" "&amp;row__2[[#This Row],[Year]]</f>
        <v>Rideau St. Lawrence Distribution Inc. 2016</v>
      </c>
      <c r="B3244" t="s">
        <v>506</v>
      </c>
      <c r="C3244">
        <v>2016</v>
      </c>
      <c r="D3244" t="s">
        <v>17</v>
      </c>
      <c r="E3244" t="s">
        <v>22</v>
      </c>
      <c r="F3244">
        <v>98402.84</v>
      </c>
      <c r="G3244">
        <v>773158</v>
      </c>
      <c r="H3244">
        <v>2070.6</v>
      </c>
    </row>
    <row r="3245" spans="1:8">
      <c r="A3245" t="str">
        <f>row__2[[#This Row],[Company_Name]]&amp;" "&amp;row__2[[#This Row],[Year]]</f>
        <v>Rideau St. Lawrence Distribution Inc. 2016</v>
      </c>
      <c r="B3245" t="s">
        <v>506</v>
      </c>
      <c r="C3245">
        <v>2016</v>
      </c>
      <c r="D3245" t="s">
        <v>17</v>
      </c>
      <c r="E3245" t="s">
        <v>24</v>
      </c>
      <c r="F3245">
        <v>12978.57</v>
      </c>
      <c r="G3245">
        <v>546384</v>
      </c>
      <c r="H3245">
        <v>0</v>
      </c>
    </row>
    <row r="3246" spans="1:8">
      <c r="A3246" t="str">
        <f>row__2[[#This Row],[Company_Name]]&amp;" "&amp;row__2[[#This Row],[Year]]</f>
        <v>Rideau St. Lawrence Distribution Inc. 2016</v>
      </c>
      <c r="B3246" t="s">
        <v>506</v>
      </c>
      <c r="C3246">
        <v>2016</v>
      </c>
      <c r="D3246" t="s">
        <v>8</v>
      </c>
      <c r="E3246" t="s">
        <v>26</v>
      </c>
      <c r="F3246">
        <v>466732.03</v>
      </c>
      <c r="G3246">
        <v>20348623</v>
      </c>
      <c r="H3246">
        <v>0</v>
      </c>
    </row>
    <row r="3247" spans="1:8">
      <c r="A3247" t="str">
        <f>row__2[[#This Row],[Company_Name]]&amp;" "&amp;row__2[[#This Row],[Year]]</f>
        <v>Rideau St. Lawrence Distribution Inc. 2016</v>
      </c>
      <c r="B3247" t="s">
        <v>506</v>
      </c>
      <c r="C3247">
        <v>2016</v>
      </c>
      <c r="D3247" t="s">
        <v>8</v>
      </c>
      <c r="E3247" t="s">
        <v>28</v>
      </c>
      <c r="F3247">
        <v>419957.24</v>
      </c>
      <c r="G3247">
        <v>39456019</v>
      </c>
      <c r="H3247">
        <v>115477.16</v>
      </c>
    </row>
    <row r="3248" spans="1:8">
      <c r="A3248" t="str">
        <f>row__2[[#This Row],[Company_Name]]&amp;" "&amp;row__2[[#This Row],[Year]]</f>
        <v>Rideau St. Lawrence Distribution Inc. 2016</v>
      </c>
      <c r="B3248" t="s">
        <v>506</v>
      </c>
      <c r="C3248">
        <v>2016</v>
      </c>
      <c r="D3248" t="s">
        <v>8</v>
      </c>
      <c r="E3248" t="s">
        <v>30</v>
      </c>
      <c r="F3248">
        <v>0</v>
      </c>
      <c r="G3248">
        <v>0</v>
      </c>
      <c r="H3248">
        <v>0</v>
      </c>
    </row>
    <row r="3249" spans="1:8">
      <c r="A3249" t="str">
        <f>row__2[[#This Row],[Company_Name]]&amp;" "&amp;row__2[[#This Row],[Year]]</f>
        <v>Rideau St. Lawrence Distribution Inc. 2016</v>
      </c>
      <c r="B3249" t="s">
        <v>506</v>
      </c>
      <c r="C3249">
        <v>2016</v>
      </c>
      <c r="D3249" t="s">
        <v>8</v>
      </c>
      <c r="E3249" t="s">
        <v>32</v>
      </c>
      <c r="F3249">
        <v>1412657.63</v>
      </c>
      <c r="G3249">
        <v>40480043</v>
      </c>
      <c r="H3249">
        <v>0</v>
      </c>
    </row>
    <row r="3250" spans="1:8">
      <c r="A3250" t="str">
        <f>row__2[[#This Row],[Company_Name]]&amp;" "&amp;row__2[[#This Row],[Year]]</f>
        <v>Rideau St. Lawrence Distribution Inc. 2016</v>
      </c>
      <c r="B3250" t="s">
        <v>506</v>
      </c>
      <c r="C3250">
        <v>2016</v>
      </c>
      <c r="D3250" t="s">
        <v>8</v>
      </c>
      <c r="E3250" t="s">
        <v>34</v>
      </c>
      <c r="F3250">
        <v>0</v>
      </c>
      <c r="G3250">
        <v>0</v>
      </c>
      <c r="H3250">
        <v>0</v>
      </c>
    </row>
    <row r="3251" spans="1:8">
      <c r="A3251" t="str">
        <f>row__2[[#This Row],[Company_Name]]&amp;" "&amp;row__2[[#This Row],[Year]]</f>
        <v>Rideau St. Lawrence Distribution Inc. 2017</v>
      </c>
      <c r="B3251" t="s">
        <v>506</v>
      </c>
      <c r="C3251">
        <v>2017</v>
      </c>
      <c r="D3251" t="s">
        <v>17</v>
      </c>
      <c r="E3251" t="s">
        <v>18</v>
      </c>
      <c r="F3251">
        <v>0</v>
      </c>
      <c r="G3251">
        <v>0</v>
      </c>
      <c r="H3251">
        <v>0</v>
      </c>
    </row>
    <row r="3252" spans="1:8">
      <c r="A3252" t="str">
        <f>row__2[[#This Row],[Company_Name]]&amp;" "&amp;row__2[[#This Row],[Year]]</f>
        <v>Rideau St. Lawrence Distribution Inc. 2017</v>
      </c>
      <c r="B3252" t="s">
        <v>506</v>
      </c>
      <c r="C3252">
        <v>2017</v>
      </c>
      <c r="D3252" t="s">
        <v>17</v>
      </c>
      <c r="E3252" t="s">
        <v>20</v>
      </c>
      <c r="F3252">
        <v>7063.6</v>
      </c>
      <c r="G3252">
        <v>99906</v>
      </c>
      <c r="H3252">
        <v>298.11</v>
      </c>
    </row>
    <row r="3253" spans="1:8">
      <c r="A3253" t="str">
        <f>row__2[[#This Row],[Company_Name]]&amp;" "&amp;row__2[[#This Row],[Year]]</f>
        <v>Rideau St. Lawrence Distribution Inc. 2017</v>
      </c>
      <c r="B3253" t="s">
        <v>506</v>
      </c>
      <c r="C3253">
        <v>2017</v>
      </c>
      <c r="D3253" t="s">
        <v>17</v>
      </c>
      <c r="E3253" t="s">
        <v>22</v>
      </c>
      <c r="F3253">
        <v>127247.22</v>
      </c>
      <c r="G3253">
        <v>716670</v>
      </c>
      <c r="H3253">
        <v>1944.62</v>
      </c>
    </row>
    <row r="3254" spans="1:8">
      <c r="A3254" t="str">
        <f>row__2[[#This Row],[Company_Name]]&amp;" "&amp;row__2[[#This Row],[Year]]</f>
        <v>Rideau St. Lawrence Distribution Inc. 2017</v>
      </c>
      <c r="B3254" t="s">
        <v>506</v>
      </c>
      <c r="C3254">
        <v>2017</v>
      </c>
      <c r="D3254" t="s">
        <v>17</v>
      </c>
      <c r="E3254" t="s">
        <v>24</v>
      </c>
      <c r="F3254">
        <v>13086.92</v>
      </c>
      <c r="G3254">
        <v>539097</v>
      </c>
      <c r="H3254">
        <v>0</v>
      </c>
    </row>
    <row r="3255" spans="1:8">
      <c r="A3255" t="str">
        <f>row__2[[#This Row],[Company_Name]]&amp;" "&amp;row__2[[#This Row],[Year]]</f>
        <v>Rideau St. Lawrence Distribution Inc. 2017</v>
      </c>
      <c r="B3255" t="s">
        <v>506</v>
      </c>
      <c r="C3255">
        <v>2017</v>
      </c>
      <c r="D3255" t="s">
        <v>8</v>
      </c>
      <c r="E3255" t="s">
        <v>26</v>
      </c>
      <c r="F3255">
        <v>495354.92</v>
      </c>
      <c r="G3255">
        <v>19816423</v>
      </c>
      <c r="H3255">
        <v>0</v>
      </c>
    </row>
    <row r="3256" spans="1:8">
      <c r="A3256" t="str">
        <f>row__2[[#This Row],[Company_Name]]&amp;" "&amp;row__2[[#This Row],[Year]]</f>
        <v>Rideau St. Lawrence Distribution Inc. 2017</v>
      </c>
      <c r="B3256" t="s">
        <v>506</v>
      </c>
      <c r="C3256">
        <v>2017</v>
      </c>
      <c r="D3256" t="s">
        <v>8</v>
      </c>
      <c r="E3256" t="s">
        <v>28</v>
      </c>
      <c r="F3256">
        <v>425839.14</v>
      </c>
      <c r="G3256">
        <v>38286678</v>
      </c>
      <c r="H3256">
        <v>111704.2</v>
      </c>
    </row>
    <row r="3257" spans="1:8">
      <c r="A3257" t="str">
        <f>row__2[[#This Row],[Company_Name]]&amp;" "&amp;row__2[[#This Row],[Year]]</f>
        <v>Rideau St. Lawrence Distribution Inc. 2017</v>
      </c>
      <c r="B3257" t="s">
        <v>506</v>
      </c>
      <c r="C3257">
        <v>2017</v>
      </c>
      <c r="D3257" t="s">
        <v>8</v>
      </c>
      <c r="E3257" t="s">
        <v>30</v>
      </c>
      <c r="F3257">
        <v>0</v>
      </c>
      <c r="G3257">
        <v>0</v>
      </c>
      <c r="H3257">
        <v>0</v>
      </c>
    </row>
    <row r="3258" spans="1:8">
      <c r="A3258" t="str">
        <f>row__2[[#This Row],[Company_Name]]&amp;" "&amp;row__2[[#This Row],[Year]]</f>
        <v>Rideau St. Lawrence Distribution Inc. 2017</v>
      </c>
      <c r="B3258" t="s">
        <v>506</v>
      </c>
      <c r="C3258">
        <v>2017</v>
      </c>
      <c r="D3258" t="s">
        <v>8</v>
      </c>
      <c r="E3258" t="s">
        <v>32</v>
      </c>
      <c r="F3258">
        <v>1500817.69</v>
      </c>
      <c r="G3258">
        <v>39379535</v>
      </c>
      <c r="H3258">
        <v>0</v>
      </c>
    </row>
    <row r="3259" spans="1:8">
      <c r="A3259" t="str">
        <f>row__2[[#This Row],[Company_Name]]&amp;" "&amp;row__2[[#This Row],[Year]]</f>
        <v>Rideau St. Lawrence Distribution Inc. 2017</v>
      </c>
      <c r="B3259" t="s">
        <v>506</v>
      </c>
      <c r="C3259">
        <v>2017</v>
      </c>
      <c r="D3259" t="s">
        <v>8</v>
      </c>
      <c r="E3259" t="s">
        <v>34</v>
      </c>
      <c r="F3259">
        <v>0</v>
      </c>
      <c r="G3259">
        <v>0</v>
      </c>
      <c r="H3259">
        <v>0</v>
      </c>
    </row>
    <row r="3260" spans="1:8">
      <c r="A3260" t="str">
        <f>row__2[[#This Row],[Company_Name]]&amp;" "&amp;row__2[[#This Row],[Year]]</f>
        <v>Rideau St. Lawrence Distribution Inc. 2018</v>
      </c>
      <c r="B3260" t="s">
        <v>506</v>
      </c>
      <c r="C3260">
        <v>2018</v>
      </c>
      <c r="D3260" t="s">
        <v>17</v>
      </c>
      <c r="E3260" t="s">
        <v>18</v>
      </c>
      <c r="F3260">
        <v>0</v>
      </c>
      <c r="G3260">
        <v>0</v>
      </c>
      <c r="H3260">
        <v>0</v>
      </c>
    </row>
    <row r="3261" spans="1:8">
      <c r="A3261" t="str">
        <f>row__2[[#This Row],[Company_Name]]&amp;" "&amp;row__2[[#This Row],[Year]]</f>
        <v>Rideau St. Lawrence Distribution Inc. 2018</v>
      </c>
      <c r="B3261" t="s">
        <v>506</v>
      </c>
      <c r="C3261">
        <v>2018</v>
      </c>
      <c r="D3261" t="s">
        <v>17</v>
      </c>
      <c r="E3261" t="s">
        <v>20</v>
      </c>
      <c r="F3261">
        <v>7499</v>
      </c>
      <c r="G3261">
        <v>97401</v>
      </c>
      <c r="H3261">
        <v>292.3</v>
      </c>
    </row>
    <row r="3262" spans="1:8">
      <c r="A3262" t="str">
        <f>row__2[[#This Row],[Company_Name]]&amp;" "&amp;row__2[[#This Row],[Year]]</f>
        <v>Rideau St. Lawrence Distribution Inc. 2018</v>
      </c>
      <c r="B3262" t="s">
        <v>506</v>
      </c>
      <c r="C3262">
        <v>2018</v>
      </c>
      <c r="D3262" t="s">
        <v>17</v>
      </c>
      <c r="E3262" t="s">
        <v>22</v>
      </c>
      <c r="F3262">
        <v>101590</v>
      </c>
      <c r="G3262">
        <v>714489</v>
      </c>
      <c r="H3262">
        <v>1938.78</v>
      </c>
    </row>
    <row r="3263" spans="1:8">
      <c r="A3263" t="str">
        <f>row__2[[#This Row],[Company_Name]]&amp;" "&amp;row__2[[#This Row],[Year]]</f>
        <v>Rideau St. Lawrence Distribution Inc. 2018</v>
      </c>
      <c r="B3263" t="s">
        <v>506</v>
      </c>
      <c r="C3263">
        <v>2018</v>
      </c>
      <c r="D3263" t="s">
        <v>17</v>
      </c>
      <c r="E3263" t="s">
        <v>24</v>
      </c>
      <c r="F3263">
        <v>13921</v>
      </c>
      <c r="G3263">
        <v>541637</v>
      </c>
      <c r="H3263">
        <v>0</v>
      </c>
    </row>
    <row r="3264" spans="1:8">
      <c r="A3264" t="str">
        <f>row__2[[#This Row],[Company_Name]]&amp;" "&amp;row__2[[#This Row],[Year]]</f>
        <v>Rideau St. Lawrence Distribution Inc. 2018</v>
      </c>
      <c r="B3264" t="s">
        <v>506</v>
      </c>
      <c r="C3264">
        <v>2018</v>
      </c>
      <c r="D3264" t="s">
        <v>8</v>
      </c>
      <c r="E3264" t="s">
        <v>26</v>
      </c>
      <c r="F3264">
        <v>503343</v>
      </c>
      <c r="G3264">
        <v>20252449</v>
      </c>
      <c r="H3264">
        <v>0</v>
      </c>
    </row>
    <row r="3265" spans="1:8">
      <c r="A3265" t="str">
        <f>row__2[[#This Row],[Company_Name]]&amp;" "&amp;row__2[[#This Row],[Year]]</f>
        <v>Rideau St. Lawrence Distribution Inc. 2018</v>
      </c>
      <c r="B3265" t="s">
        <v>506</v>
      </c>
      <c r="C3265">
        <v>2018</v>
      </c>
      <c r="D3265" t="s">
        <v>8</v>
      </c>
      <c r="E3265" t="s">
        <v>28</v>
      </c>
      <c r="F3265">
        <v>456243</v>
      </c>
      <c r="G3265">
        <v>37703866</v>
      </c>
      <c r="H3265">
        <v>112493.07</v>
      </c>
    </row>
    <row r="3266" spans="1:8">
      <c r="A3266" t="str">
        <f>row__2[[#This Row],[Company_Name]]&amp;" "&amp;row__2[[#This Row],[Year]]</f>
        <v>Rideau St. Lawrence Distribution Inc. 2018</v>
      </c>
      <c r="B3266" t="s">
        <v>506</v>
      </c>
      <c r="C3266">
        <v>2018</v>
      </c>
      <c r="D3266" t="s">
        <v>8</v>
      </c>
      <c r="E3266" t="s">
        <v>30</v>
      </c>
      <c r="F3266">
        <v>0</v>
      </c>
      <c r="G3266">
        <v>0</v>
      </c>
      <c r="H3266">
        <v>0</v>
      </c>
    </row>
    <row r="3267" spans="1:8">
      <c r="A3267" t="str">
        <f>row__2[[#This Row],[Company_Name]]&amp;" "&amp;row__2[[#This Row],[Year]]</f>
        <v>Rideau St. Lawrence Distribution Inc. 2018</v>
      </c>
      <c r="B3267" t="s">
        <v>506</v>
      </c>
      <c r="C3267">
        <v>2018</v>
      </c>
      <c r="D3267" t="s">
        <v>8</v>
      </c>
      <c r="E3267" t="s">
        <v>32</v>
      </c>
      <c r="F3267">
        <v>1609148</v>
      </c>
      <c r="G3267">
        <v>42538789</v>
      </c>
      <c r="H3267">
        <v>0</v>
      </c>
    </row>
    <row r="3268" spans="1:8">
      <c r="A3268" t="str">
        <f>row__2[[#This Row],[Company_Name]]&amp;" "&amp;row__2[[#This Row],[Year]]</f>
        <v>Rideau St. Lawrence Distribution Inc. 2018</v>
      </c>
      <c r="B3268" t="s">
        <v>506</v>
      </c>
      <c r="C3268">
        <v>2018</v>
      </c>
      <c r="D3268" t="s">
        <v>8</v>
      </c>
      <c r="E3268" t="s">
        <v>34</v>
      </c>
      <c r="F3268">
        <v>0</v>
      </c>
      <c r="G3268">
        <v>0</v>
      </c>
      <c r="H3268">
        <v>0</v>
      </c>
    </row>
    <row r="3269" spans="1:8">
      <c r="A3269" t="str">
        <f>row__2[[#This Row],[Company_Name]]&amp;" "&amp;row__2[[#This Row],[Year]]</f>
        <v>Rideau St. Lawrence Distribution Inc. 2019</v>
      </c>
      <c r="B3269" t="s">
        <v>506</v>
      </c>
      <c r="C3269">
        <v>2019</v>
      </c>
      <c r="D3269" t="s">
        <v>17</v>
      </c>
      <c r="E3269" t="s">
        <v>18</v>
      </c>
      <c r="F3269">
        <v>0</v>
      </c>
      <c r="G3269">
        <v>0</v>
      </c>
      <c r="H3269">
        <v>0</v>
      </c>
    </row>
    <row r="3270" spans="1:8">
      <c r="A3270" t="str">
        <f>row__2[[#This Row],[Company_Name]]&amp;" "&amp;row__2[[#This Row],[Year]]</f>
        <v>Rideau St. Lawrence Distribution Inc. 2019</v>
      </c>
      <c r="B3270" t="s">
        <v>506</v>
      </c>
      <c r="C3270">
        <v>2019</v>
      </c>
      <c r="D3270" t="s">
        <v>17</v>
      </c>
      <c r="E3270" t="s">
        <v>20</v>
      </c>
      <c r="F3270">
        <v>7970</v>
      </c>
      <c r="G3270">
        <v>98084</v>
      </c>
      <c r="H3270">
        <v>273.06</v>
      </c>
    </row>
    <row r="3271" spans="1:8">
      <c r="A3271" t="str">
        <f>row__2[[#This Row],[Company_Name]]&amp;" "&amp;row__2[[#This Row],[Year]]</f>
        <v>Rideau St. Lawrence Distribution Inc. 2019</v>
      </c>
      <c r="B3271" t="s">
        <v>506</v>
      </c>
      <c r="C3271">
        <v>2019</v>
      </c>
      <c r="D3271" t="s">
        <v>17</v>
      </c>
      <c r="E3271" t="s">
        <v>22</v>
      </c>
      <c r="F3271">
        <v>97216</v>
      </c>
      <c r="G3271">
        <v>691963</v>
      </c>
      <c r="H3271">
        <v>1886.9</v>
      </c>
    </row>
    <row r="3272" spans="1:8">
      <c r="A3272" t="str">
        <f>row__2[[#This Row],[Company_Name]]&amp;" "&amp;row__2[[#This Row],[Year]]</f>
        <v>Rideau St. Lawrence Distribution Inc. 2019</v>
      </c>
      <c r="B3272" t="s">
        <v>506</v>
      </c>
      <c r="C3272">
        <v>2019</v>
      </c>
      <c r="D3272" t="s">
        <v>17</v>
      </c>
      <c r="E3272" t="s">
        <v>24</v>
      </c>
      <c r="F3272">
        <v>14140</v>
      </c>
      <c r="G3272">
        <v>542146</v>
      </c>
      <c r="H3272">
        <v>0</v>
      </c>
    </row>
    <row r="3273" spans="1:8">
      <c r="A3273" t="str">
        <f>row__2[[#This Row],[Company_Name]]&amp;" "&amp;row__2[[#This Row],[Year]]</f>
        <v>Rideau St. Lawrence Distribution Inc. 2019</v>
      </c>
      <c r="B3273" t="s">
        <v>506</v>
      </c>
      <c r="C3273">
        <v>2019</v>
      </c>
      <c r="D3273" t="s">
        <v>8</v>
      </c>
      <c r="E3273" t="s">
        <v>26</v>
      </c>
      <c r="F3273">
        <v>531693</v>
      </c>
      <c r="G3273">
        <v>19700297</v>
      </c>
      <c r="H3273">
        <v>0</v>
      </c>
    </row>
    <row r="3274" spans="1:8">
      <c r="A3274" t="str">
        <f>row__2[[#This Row],[Company_Name]]&amp;" "&amp;row__2[[#This Row],[Year]]</f>
        <v>Rideau St. Lawrence Distribution Inc. 2019</v>
      </c>
      <c r="B3274" t="s">
        <v>506</v>
      </c>
      <c r="C3274">
        <v>2019</v>
      </c>
      <c r="D3274" t="s">
        <v>8</v>
      </c>
      <c r="E3274" t="s">
        <v>28</v>
      </c>
      <c r="F3274">
        <v>460313</v>
      </c>
      <c r="G3274">
        <v>37004001</v>
      </c>
      <c r="H3274">
        <v>109763.6</v>
      </c>
    </row>
    <row r="3275" spans="1:8">
      <c r="A3275" t="str">
        <f>row__2[[#This Row],[Company_Name]]&amp;" "&amp;row__2[[#This Row],[Year]]</f>
        <v>Rideau St. Lawrence Distribution Inc. 2019</v>
      </c>
      <c r="B3275" t="s">
        <v>506</v>
      </c>
      <c r="C3275">
        <v>2019</v>
      </c>
      <c r="D3275" t="s">
        <v>8</v>
      </c>
      <c r="E3275" t="s">
        <v>30</v>
      </c>
      <c r="F3275">
        <v>0</v>
      </c>
      <c r="G3275">
        <v>0</v>
      </c>
      <c r="H3275">
        <v>0</v>
      </c>
    </row>
    <row r="3276" spans="1:8">
      <c r="A3276" t="str">
        <f>row__2[[#This Row],[Company_Name]]&amp;" "&amp;row__2[[#This Row],[Year]]</f>
        <v>Rideau St. Lawrence Distribution Inc. 2019</v>
      </c>
      <c r="B3276" t="s">
        <v>506</v>
      </c>
      <c r="C3276">
        <v>2019</v>
      </c>
      <c r="D3276" t="s">
        <v>8</v>
      </c>
      <c r="E3276" t="s">
        <v>32</v>
      </c>
      <c r="F3276">
        <v>1623209</v>
      </c>
      <c r="G3276">
        <v>42182601</v>
      </c>
      <c r="H3276">
        <v>0</v>
      </c>
    </row>
    <row r="3277" spans="1:8">
      <c r="A3277" t="str">
        <f>row__2[[#This Row],[Company_Name]]&amp;" "&amp;row__2[[#This Row],[Year]]</f>
        <v>Rideau St. Lawrence Distribution Inc. 2019</v>
      </c>
      <c r="B3277" t="s">
        <v>506</v>
      </c>
      <c r="C3277">
        <v>2019</v>
      </c>
      <c r="D3277" t="s">
        <v>8</v>
      </c>
      <c r="E3277" t="s">
        <v>34</v>
      </c>
      <c r="F3277">
        <v>0</v>
      </c>
      <c r="G3277">
        <v>0</v>
      </c>
      <c r="H3277">
        <v>0</v>
      </c>
    </row>
    <row r="3278" spans="1:8">
      <c r="A3278" t="str">
        <f>row__2[[#This Row],[Company_Name]]&amp;" "&amp;row__2[[#This Row],[Year]]</f>
        <v>Rideau St. Lawrence Distribution Inc. 2020</v>
      </c>
      <c r="B3278" t="s">
        <v>506</v>
      </c>
      <c r="C3278">
        <v>2020</v>
      </c>
      <c r="D3278" t="s">
        <v>17</v>
      </c>
      <c r="E3278" t="s">
        <v>18</v>
      </c>
      <c r="F3278">
        <v>0</v>
      </c>
      <c r="G3278">
        <v>0</v>
      </c>
      <c r="H3278">
        <v>0</v>
      </c>
    </row>
    <row r="3279" spans="1:8">
      <c r="A3279" t="str">
        <f>row__2[[#This Row],[Company_Name]]&amp;" "&amp;row__2[[#This Row],[Year]]</f>
        <v>Rideau St. Lawrence Distribution Inc. 2020</v>
      </c>
      <c r="B3279" t="s">
        <v>506</v>
      </c>
      <c r="C3279">
        <v>2020</v>
      </c>
      <c r="D3279" t="s">
        <v>17</v>
      </c>
      <c r="E3279" t="s">
        <v>20</v>
      </c>
      <c r="F3279">
        <v>7969</v>
      </c>
      <c r="G3279">
        <v>96660</v>
      </c>
      <c r="H3279">
        <v>268.45999999999998</v>
      </c>
    </row>
    <row r="3280" spans="1:8">
      <c r="A3280" t="str">
        <f>row__2[[#This Row],[Company_Name]]&amp;" "&amp;row__2[[#This Row],[Year]]</f>
        <v>Rideau St. Lawrence Distribution Inc. 2020</v>
      </c>
      <c r="B3280" t="s">
        <v>506</v>
      </c>
      <c r="C3280">
        <v>2020</v>
      </c>
      <c r="D3280" t="s">
        <v>17</v>
      </c>
      <c r="E3280" t="s">
        <v>22</v>
      </c>
      <c r="F3280">
        <v>99153</v>
      </c>
      <c r="G3280">
        <v>644755</v>
      </c>
      <c r="H3280">
        <v>1744.72</v>
      </c>
    </row>
    <row r="3281" spans="1:8">
      <c r="A3281" t="str">
        <f>row__2[[#This Row],[Company_Name]]&amp;" "&amp;row__2[[#This Row],[Year]]</f>
        <v>Rideau St. Lawrence Distribution Inc. 2020</v>
      </c>
      <c r="B3281" t="s">
        <v>506</v>
      </c>
      <c r="C3281">
        <v>2020</v>
      </c>
      <c r="D3281" t="s">
        <v>17</v>
      </c>
      <c r="E3281" t="s">
        <v>24</v>
      </c>
      <c r="F3281">
        <v>13949</v>
      </c>
      <c r="G3281">
        <v>535316</v>
      </c>
      <c r="H3281">
        <v>0</v>
      </c>
    </row>
    <row r="3282" spans="1:8">
      <c r="A3282" t="str">
        <f>row__2[[#This Row],[Company_Name]]&amp;" "&amp;row__2[[#This Row],[Year]]</f>
        <v>Rideau St. Lawrence Distribution Inc. 2020</v>
      </c>
      <c r="B3282" t="s">
        <v>506</v>
      </c>
      <c r="C3282">
        <v>2020</v>
      </c>
      <c r="D3282" t="s">
        <v>8</v>
      </c>
      <c r="E3282" t="s">
        <v>26</v>
      </c>
      <c r="F3282">
        <v>506733</v>
      </c>
      <c r="G3282">
        <v>18533558</v>
      </c>
      <c r="H3282">
        <v>0</v>
      </c>
    </row>
    <row r="3283" spans="1:8">
      <c r="A3283" t="str">
        <f>row__2[[#This Row],[Company_Name]]&amp;" "&amp;row__2[[#This Row],[Year]]</f>
        <v>Rideau St. Lawrence Distribution Inc. 2020</v>
      </c>
      <c r="B3283" t="s">
        <v>506</v>
      </c>
      <c r="C3283">
        <v>2020</v>
      </c>
      <c r="D3283" t="s">
        <v>8</v>
      </c>
      <c r="E3283" t="s">
        <v>28</v>
      </c>
      <c r="F3283">
        <v>454448</v>
      </c>
      <c r="G3283">
        <v>36107964</v>
      </c>
      <c r="H3283">
        <v>109146.85</v>
      </c>
    </row>
    <row r="3284" spans="1:8">
      <c r="A3284" t="str">
        <f>row__2[[#This Row],[Company_Name]]&amp;" "&amp;row__2[[#This Row],[Year]]</f>
        <v>Rideau St. Lawrence Distribution Inc. 2020</v>
      </c>
      <c r="B3284" t="s">
        <v>506</v>
      </c>
      <c r="C3284">
        <v>2020</v>
      </c>
      <c r="D3284" t="s">
        <v>8</v>
      </c>
      <c r="E3284" t="s">
        <v>30</v>
      </c>
      <c r="F3284">
        <v>0</v>
      </c>
      <c r="G3284">
        <v>0</v>
      </c>
      <c r="H3284">
        <v>0</v>
      </c>
    </row>
    <row r="3285" spans="1:8">
      <c r="A3285" t="str">
        <f>row__2[[#This Row],[Company_Name]]&amp;" "&amp;row__2[[#This Row],[Year]]</f>
        <v>Rideau St. Lawrence Distribution Inc. 2020</v>
      </c>
      <c r="B3285" t="s">
        <v>506</v>
      </c>
      <c r="C3285">
        <v>2020</v>
      </c>
      <c r="D3285" t="s">
        <v>8</v>
      </c>
      <c r="E3285" t="s">
        <v>32</v>
      </c>
      <c r="F3285">
        <v>1634619.47</v>
      </c>
      <c r="G3285">
        <v>43593897</v>
      </c>
      <c r="H3285">
        <v>0</v>
      </c>
    </row>
    <row r="3286" spans="1:8">
      <c r="A3286" t="str">
        <f>row__2[[#This Row],[Company_Name]]&amp;" "&amp;row__2[[#This Row],[Year]]</f>
        <v>Rideau St. Lawrence Distribution Inc. 2020</v>
      </c>
      <c r="B3286" t="s">
        <v>506</v>
      </c>
      <c r="C3286">
        <v>2020</v>
      </c>
      <c r="D3286" t="s">
        <v>8</v>
      </c>
      <c r="E3286" t="s">
        <v>34</v>
      </c>
      <c r="F3286">
        <v>0</v>
      </c>
      <c r="G3286">
        <v>0</v>
      </c>
      <c r="H3286">
        <v>0</v>
      </c>
    </row>
    <row r="3287" spans="1:8">
      <c r="A3287" t="str">
        <f>row__2[[#This Row],[Company_Name]]&amp;" "&amp;row__2[[#This Row],[Year]]</f>
        <v>Rideau St. Lawrence Distribution Inc. 2021</v>
      </c>
      <c r="B3287" t="s">
        <v>506</v>
      </c>
      <c r="C3287">
        <v>2021</v>
      </c>
      <c r="D3287" t="s">
        <v>17</v>
      </c>
      <c r="E3287" t="s">
        <v>18</v>
      </c>
      <c r="F3287">
        <v>0</v>
      </c>
      <c r="G3287">
        <v>0</v>
      </c>
      <c r="H3287">
        <v>0</v>
      </c>
    </row>
    <row r="3288" spans="1:8">
      <c r="A3288" t="str">
        <f>row__2[[#This Row],[Company_Name]]&amp;" "&amp;row__2[[#This Row],[Year]]</f>
        <v>Rideau St. Lawrence Distribution Inc. 2021</v>
      </c>
      <c r="B3288" t="s">
        <v>506</v>
      </c>
      <c r="C3288">
        <v>2021</v>
      </c>
      <c r="D3288" t="s">
        <v>17</v>
      </c>
      <c r="E3288" t="s">
        <v>20</v>
      </c>
      <c r="F3288">
        <v>7561.67</v>
      </c>
      <c r="G3288">
        <v>88607</v>
      </c>
      <c r="H3288">
        <v>246.42</v>
      </c>
    </row>
    <row r="3289" spans="1:8">
      <c r="A3289" t="str">
        <f>row__2[[#This Row],[Company_Name]]&amp;" "&amp;row__2[[#This Row],[Year]]</f>
        <v>Rideau St. Lawrence Distribution Inc. 2021</v>
      </c>
      <c r="B3289" t="s">
        <v>506</v>
      </c>
      <c r="C3289">
        <v>2021</v>
      </c>
      <c r="D3289" t="s">
        <v>17</v>
      </c>
      <c r="E3289" t="s">
        <v>22</v>
      </c>
      <c r="F3289">
        <v>101052.85</v>
      </c>
      <c r="G3289">
        <v>643596</v>
      </c>
      <c r="H3289">
        <v>1744.72</v>
      </c>
    </row>
    <row r="3290" spans="1:8">
      <c r="A3290" t="str">
        <f>row__2[[#This Row],[Company_Name]]&amp;" "&amp;row__2[[#This Row],[Year]]</f>
        <v>Rideau St. Lawrence Distribution Inc. 2021</v>
      </c>
      <c r="B3290" t="s">
        <v>506</v>
      </c>
      <c r="C3290">
        <v>2021</v>
      </c>
      <c r="D3290" t="s">
        <v>17</v>
      </c>
      <c r="E3290" t="s">
        <v>24</v>
      </c>
      <c r="F3290">
        <v>15053.56</v>
      </c>
      <c r="G3290">
        <v>555040</v>
      </c>
      <c r="H3290">
        <v>0</v>
      </c>
    </row>
    <row r="3291" spans="1:8">
      <c r="A3291" t="str">
        <f>row__2[[#This Row],[Company_Name]]&amp;" "&amp;row__2[[#This Row],[Year]]</f>
        <v>Rideau St. Lawrence Distribution Inc. 2021</v>
      </c>
      <c r="B3291" t="s">
        <v>506</v>
      </c>
      <c r="C3291">
        <v>2021</v>
      </c>
      <c r="D3291" t="s">
        <v>8</v>
      </c>
      <c r="E3291" t="s">
        <v>26</v>
      </c>
      <c r="F3291">
        <v>504652.97</v>
      </c>
      <c r="G3291">
        <v>17739759</v>
      </c>
      <c r="H3291">
        <v>0</v>
      </c>
    </row>
    <row r="3292" spans="1:8">
      <c r="A3292" t="str">
        <f>row__2[[#This Row],[Company_Name]]&amp;" "&amp;row__2[[#This Row],[Year]]</f>
        <v>Rideau St. Lawrence Distribution Inc. 2021</v>
      </c>
      <c r="B3292" t="s">
        <v>506</v>
      </c>
      <c r="C3292">
        <v>2021</v>
      </c>
      <c r="D3292" t="s">
        <v>8</v>
      </c>
      <c r="E3292" t="s">
        <v>28</v>
      </c>
      <c r="F3292">
        <v>464700.84</v>
      </c>
      <c r="G3292">
        <v>37832568</v>
      </c>
      <c r="H3292">
        <v>110834.04</v>
      </c>
    </row>
    <row r="3293" spans="1:8">
      <c r="A3293" t="str">
        <f>row__2[[#This Row],[Company_Name]]&amp;" "&amp;row__2[[#This Row],[Year]]</f>
        <v>Rideau St. Lawrence Distribution Inc. 2021</v>
      </c>
      <c r="B3293" t="s">
        <v>506</v>
      </c>
      <c r="C3293">
        <v>2021</v>
      </c>
      <c r="D3293" t="s">
        <v>8</v>
      </c>
      <c r="E3293" t="s">
        <v>30</v>
      </c>
      <c r="F3293">
        <v>0</v>
      </c>
      <c r="G3293">
        <v>0</v>
      </c>
      <c r="H3293">
        <v>0</v>
      </c>
    </row>
    <row r="3294" spans="1:8">
      <c r="A3294" t="str">
        <f>row__2[[#This Row],[Company_Name]]&amp;" "&amp;row__2[[#This Row],[Year]]</f>
        <v>Rideau St. Lawrence Distribution Inc. 2021</v>
      </c>
      <c r="B3294" t="s">
        <v>506</v>
      </c>
      <c r="C3294">
        <v>2021</v>
      </c>
      <c r="D3294" t="s">
        <v>8</v>
      </c>
      <c r="E3294" t="s">
        <v>32</v>
      </c>
      <c r="F3294">
        <v>1659070.2</v>
      </c>
      <c r="G3294">
        <v>43612856</v>
      </c>
      <c r="H3294">
        <v>0</v>
      </c>
    </row>
    <row r="3295" spans="1:8">
      <c r="A3295" t="str">
        <f>row__2[[#This Row],[Company_Name]]&amp;" "&amp;row__2[[#This Row],[Year]]</f>
        <v>Rideau St. Lawrence Distribution Inc. 2021</v>
      </c>
      <c r="B3295" t="s">
        <v>506</v>
      </c>
      <c r="C3295">
        <v>2021</v>
      </c>
      <c r="D3295" t="s">
        <v>8</v>
      </c>
      <c r="E3295" t="s">
        <v>34</v>
      </c>
      <c r="F3295">
        <v>0</v>
      </c>
      <c r="G3295">
        <v>0</v>
      </c>
      <c r="H3295">
        <v>0</v>
      </c>
    </row>
    <row r="3296" spans="1:8">
      <c r="A3296" t="str">
        <f>row__2[[#This Row],[Company_Name]]&amp;" "&amp;row__2[[#This Row],[Year]]</f>
        <v>Rideau St. Lawrence Distribution Inc. 2022</v>
      </c>
      <c r="B3296" t="s">
        <v>506</v>
      </c>
      <c r="C3296">
        <v>2022</v>
      </c>
      <c r="D3296" t="s">
        <v>17</v>
      </c>
      <c r="E3296" t="s">
        <v>18</v>
      </c>
      <c r="F3296">
        <v>0</v>
      </c>
      <c r="G3296">
        <v>0</v>
      </c>
      <c r="H3296">
        <v>0</v>
      </c>
    </row>
    <row r="3297" spans="1:8">
      <c r="A3297" t="str">
        <f>row__2[[#This Row],[Company_Name]]&amp;" "&amp;row__2[[#This Row],[Year]]</f>
        <v>Rideau St. Lawrence Distribution Inc. 2022</v>
      </c>
      <c r="B3297" t="s">
        <v>506</v>
      </c>
      <c r="C3297">
        <v>2022</v>
      </c>
      <c r="D3297" t="s">
        <v>17</v>
      </c>
      <c r="E3297" t="s">
        <v>20</v>
      </c>
      <c r="F3297">
        <v>8641.57</v>
      </c>
      <c r="G3297">
        <v>87708</v>
      </c>
      <c r="H3297">
        <v>243.63</v>
      </c>
    </row>
    <row r="3298" spans="1:8">
      <c r="A3298" t="str">
        <f>row__2[[#This Row],[Company_Name]]&amp;" "&amp;row__2[[#This Row],[Year]]</f>
        <v>Rideau St. Lawrence Distribution Inc. 2022</v>
      </c>
      <c r="B3298" t="s">
        <v>506</v>
      </c>
      <c r="C3298">
        <v>2022</v>
      </c>
      <c r="D3298" t="s">
        <v>17</v>
      </c>
      <c r="E3298" t="s">
        <v>22</v>
      </c>
      <c r="F3298">
        <v>107643.9</v>
      </c>
      <c r="G3298">
        <v>642286</v>
      </c>
      <c r="H3298">
        <v>1745.61</v>
      </c>
    </row>
    <row r="3299" spans="1:8">
      <c r="A3299" t="str">
        <f>row__2[[#This Row],[Company_Name]]&amp;" "&amp;row__2[[#This Row],[Year]]</f>
        <v>Rideau St. Lawrence Distribution Inc. 2022</v>
      </c>
      <c r="B3299" t="s">
        <v>506</v>
      </c>
      <c r="C3299">
        <v>2022</v>
      </c>
      <c r="D3299" t="s">
        <v>17</v>
      </c>
      <c r="E3299" t="s">
        <v>24</v>
      </c>
      <c r="F3299">
        <v>64686.89</v>
      </c>
      <c r="G3299">
        <v>536802</v>
      </c>
      <c r="H3299">
        <v>0</v>
      </c>
    </row>
    <row r="3300" spans="1:8">
      <c r="A3300" t="str">
        <f>row__2[[#This Row],[Company_Name]]&amp;" "&amp;row__2[[#This Row],[Year]]</f>
        <v>Rideau St. Lawrence Distribution Inc. 2022</v>
      </c>
      <c r="B3300" t="s">
        <v>506</v>
      </c>
      <c r="C3300">
        <v>2022</v>
      </c>
      <c r="D3300" t="s">
        <v>8</v>
      </c>
      <c r="E3300" t="s">
        <v>26</v>
      </c>
      <c r="F3300">
        <v>550784.85</v>
      </c>
      <c r="G3300">
        <v>18473040</v>
      </c>
      <c r="H3300">
        <v>0</v>
      </c>
    </row>
    <row r="3301" spans="1:8">
      <c r="A3301" t="str">
        <f>row__2[[#This Row],[Company_Name]]&amp;" "&amp;row__2[[#This Row],[Year]]</f>
        <v>Rideau St. Lawrence Distribution Inc. 2022</v>
      </c>
      <c r="B3301" t="s">
        <v>506</v>
      </c>
      <c r="C3301">
        <v>2022</v>
      </c>
      <c r="D3301" t="s">
        <v>8</v>
      </c>
      <c r="E3301" t="s">
        <v>28</v>
      </c>
      <c r="F3301">
        <v>469469.21</v>
      </c>
      <c r="G3301">
        <v>39835131</v>
      </c>
      <c r="H3301">
        <v>116631.4</v>
      </c>
    </row>
    <row r="3302" spans="1:8">
      <c r="A3302" t="str">
        <f>row__2[[#This Row],[Company_Name]]&amp;" "&amp;row__2[[#This Row],[Year]]</f>
        <v>Rideau St. Lawrence Distribution Inc. 2022</v>
      </c>
      <c r="B3302" t="s">
        <v>506</v>
      </c>
      <c r="C3302">
        <v>2022</v>
      </c>
      <c r="D3302" t="s">
        <v>8</v>
      </c>
      <c r="E3302" t="s">
        <v>30</v>
      </c>
      <c r="F3302">
        <v>0</v>
      </c>
      <c r="G3302">
        <v>0</v>
      </c>
      <c r="H3302">
        <v>0</v>
      </c>
    </row>
    <row r="3303" spans="1:8">
      <c r="A3303" t="str">
        <f>row__2[[#This Row],[Company_Name]]&amp;" "&amp;row__2[[#This Row],[Year]]</f>
        <v>Rideau St. Lawrence Distribution Inc. 2022</v>
      </c>
      <c r="B3303" t="s">
        <v>506</v>
      </c>
      <c r="C3303">
        <v>2022</v>
      </c>
      <c r="D3303" t="s">
        <v>8</v>
      </c>
      <c r="E3303" t="s">
        <v>32</v>
      </c>
      <c r="F3303">
        <v>1840831.41</v>
      </c>
      <c r="G3303">
        <v>43595007</v>
      </c>
      <c r="H3303">
        <v>0</v>
      </c>
    </row>
    <row r="3304" spans="1:8">
      <c r="A3304" t="str">
        <f>row__2[[#This Row],[Company_Name]]&amp;" "&amp;row__2[[#This Row],[Year]]</f>
        <v>Rideau St. Lawrence Distribution Inc. 2022</v>
      </c>
      <c r="B3304" t="s">
        <v>506</v>
      </c>
      <c r="C3304">
        <v>2022</v>
      </c>
      <c r="D3304" t="s">
        <v>8</v>
      </c>
      <c r="E3304" t="s">
        <v>34</v>
      </c>
      <c r="F3304">
        <v>0</v>
      </c>
      <c r="G3304">
        <v>0</v>
      </c>
      <c r="H3304">
        <v>0</v>
      </c>
    </row>
    <row r="3305" spans="1:8">
      <c r="A3305" t="str">
        <f>row__2[[#This Row],[Company_Name]]&amp;" "&amp;row__2[[#This Row],[Year]]</f>
        <v>Sioux Lookout Hydro Inc. 2015</v>
      </c>
      <c r="B3305" t="s">
        <v>507</v>
      </c>
      <c r="C3305">
        <v>2015</v>
      </c>
      <c r="D3305" t="s">
        <v>17</v>
      </c>
      <c r="E3305" t="s">
        <v>18</v>
      </c>
      <c r="F3305">
        <v>0</v>
      </c>
      <c r="G3305">
        <v>0</v>
      </c>
      <c r="H3305">
        <v>0</v>
      </c>
    </row>
    <row r="3306" spans="1:8">
      <c r="A3306" t="str">
        <f>row__2[[#This Row],[Company_Name]]&amp;" "&amp;row__2[[#This Row],[Year]]</f>
        <v>Sioux Lookout Hydro Inc. 2015</v>
      </c>
      <c r="B3306" t="s">
        <v>507</v>
      </c>
      <c r="C3306">
        <v>2015</v>
      </c>
      <c r="D3306" t="s">
        <v>17</v>
      </c>
      <c r="E3306" t="s">
        <v>20</v>
      </c>
      <c r="F3306">
        <v>0</v>
      </c>
      <c r="G3306">
        <v>0</v>
      </c>
      <c r="H3306">
        <v>0</v>
      </c>
    </row>
    <row r="3307" spans="1:8">
      <c r="A3307" t="str">
        <f>row__2[[#This Row],[Company_Name]]&amp;" "&amp;row__2[[#This Row],[Year]]</f>
        <v>Sioux Lookout Hydro Inc. 2015</v>
      </c>
      <c r="B3307" t="s">
        <v>507</v>
      </c>
      <c r="C3307">
        <v>2015</v>
      </c>
      <c r="D3307" t="s">
        <v>17</v>
      </c>
      <c r="E3307" t="s">
        <v>22</v>
      </c>
      <c r="F3307">
        <v>96200.6</v>
      </c>
      <c r="G3307">
        <v>348984.65</v>
      </c>
      <c r="H3307">
        <v>1015</v>
      </c>
    </row>
    <row r="3308" spans="1:8">
      <c r="A3308" t="str">
        <f>row__2[[#This Row],[Company_Name]]&amp;" "&amp;row__2[[#This Row],[Year]]</f>
        <v>Sioux Lookout Hydro Inc. 2015</v>
      </c>
      <c r="B3308" t="s">
        <v>507</v>
      </c>
      <c r="C3308">
        <v>2015</v>
      </c>
      <c r="D3308" t="s">
        <v>17</v>
      </c>
      <c r="E3308" t="s">
        <v>24</v>
      </c>
      <c r="F3308">
        <v>189.41</v>
      </c>
      <c r="G3308">
        <v>1302</v>
      </c>
      <c r="H3308">
        <v>0</v>
      </c>
    </row>
    <row r="3309" spans="1:8">
      <c r="A3309" t="str">
        <f>row__2[[#This Row],[Company_Name]]&amp;" "&amp;row__2[[#This Row],[Year]]</f>
        <v>Sioux Lookout Hydro Inc. 2015</v>
      </c>
      <c r="B3309" t="s">
        <v>507</v>
      </c>
      <c r="C3309">
        <v>2015</v>
      </c>
      <c r="D3309" t="s">
        <v>8</v>
      </c>
      <c r="E3309" t="s">
        <v>26</v>
      </c>
      <c r="F3309">
        <v>296930.86</v>
      </c>
      <c r="G3309">
        <v>12591616.869999999</v>
      </c>
      <c r="H3309">
        <v>0</v>
      </c>
    </row>
    <row r="3310" spans="1:8">
      <c r="A3310" t="str">
        <f>row__2[[#This Row],[Company_Name]]&amp;" "&amp;row__2[[#This Row],[Year]]</f>
        <v>Sioux Lookout Hydro Inc. 2015</v>
      </c>
      <c r="B3310" t="s">
        <v>507</v>
      </c>
      <c r="C3310">
        <v>2015</v>
      </c>
      <c r="D3310" t="s">
        <v>8</v>
      </c>
      <c r="E3310" t="s">
        <v>28</v>
      </c>
      <c r="F3310">
        <v>338560.79</v>
      </c>
      <c r="G3310">
        <v>32657494.52</v>
      </c>
      <c r="H3310">
        <v>90482</v>
      </c>
    </row>
    <row r="3311" spans="1:8">
      <c r="A3311" t="str">
        <f>row__2[[#This Row],[Company_Name]]&amp;" "&amp;row__2[[#This Row],[Year]]</f>
        <v>Sioux Lookout Hydro Inc. 2015</v>
      </c>
      <c r="B3311" t="s">
        <v>507</v>
      </c>
      <c r="C3311">
        <v>2015</v>
      </c>
      <c r="D3311" t="s">
        <v>8</v>
      </c>
      <c r="E3311" t="s">
        <v>30</v>
      </c>
      <c r="F3311">
        <v>0</v>
      </c>
      <c r="G3311">
        <v>0</v>
      </c>
      <c r="H3311">
        <v>0</v>
      </c>
    </row>
    <row r="3312" spans="1:8">
      <c r="A3312" t="str">
        <f>row__2[[#This Row],[Company_Name]]&amp;" "&amp;row__2[[#This Row],[Year]]</f>
        <v>Sioux Lookout Hydro Inc. 2015</v>
      </c>
      <c r="B3312" t="s">
        <v>507</v>
      </c>
      <c r="C3312">
        <v>2015</v>
      </c>
      <c r="D3312" t="s">
        <v>8</v>
      </c>
      <c r="E3312" t="s">
        <v>32</v>
      </c>
      <c r="F3312">
        <v>1138938.28</v>
      </c>
      <c r="G3312">
        <v>33774408.049999997</v>
      </c>
      <c r="H3312">
        <v>0</v>
      </c>
    </row>
    <row r="3313" spans="1:8">
      <c r="A3313" t="str">
        <f>row__2[[#This Row],[Company_Name]]&amp;" "&amp;row__2[[#This Row],[Year]]</f>
        <v>Sioux Lookout Hydro Inc. 2015</v>
      </c>
      <c r="B3313" t="s">
        <v>507</v>
      </c>
      <c r="C3313">
        <v>2015</v>
      </c>
      <c r="D3313" t="s">
        <v>8</v>
      </c>
      <c r="E3313" t="s">
        <v>34</v>
      </c>
      <c r="F3313">
        <v>0</v>
      </c>
      <c r="G3313">
        <v>0</v>
      </c>
      <c r="H3313">
        <v>0</v>
      </c>
    </row>
    <row r="3314" spans="1:8">
      <c r="A3314" t="str">
        <f>row__2[[#This Row],[Company_Name]]&amp;" "&amp;row__2[[#This Row],[Year]]</f>
        <v>Sioux Lookout Hydro Inc. 2016</v>
      </c>
      <c r="B3314" t="s">
        <v>507</v>
      </c>
      <c r="C3314">
        <v>2016</v>
      </c>
      <c r="D3314" t="s">
        <v>17</v>
      </c>
      <c r="E3314" t="s">
        <v>18</v>
      </c>
      <c r="F3314">
        <v>0</v>
      </c>
      <c r="G3314">
        <v>0</v>
      </c>
      <c r="H3314">
        <v>0</v>
      </c>
    </row>
    <row r="3315" spans="1:8">
      <c r="A3315" t="str">
        <f>row__2[[#This Row],[Company_Name]]&amp;" "&amp;row__2[[#This Row],[Year]]</f>
        <v>Sioux Lookout Hydro Inc. 2016</v>
      </c>
      <c r="B3315" t="s">
        <v>507</v>
      </c>
      <c r="C3315">
        <v>2016</v>
      </c>
      <c r="D3315" t="s">
        <v>17</v>
      </c>
      <c r="E3315" t="s">
        <v>20</v>
      </c>
      <c r="F3315">
        <v>0</v>
      </c>
      <c r="G3315">
        <v>0</v>
      </c>
      <c r="H3315">
        <v>0</v>
      </c>
    </row>
    <row r="3316" spans="1:8">
      <c r="A3316" t="str">
        <f>row__2[[#This Row],[Company_Name]]&amp;" "&amp;row__2[[#This Row],[Year]]</f>
        <v>Sioux Lookout Hydro Inc. 2016</v>
      </c>
      <c r="B3316" t="s">
        <v>507</v>
      </c>
      <c r="C3316">
        <v>2016</v>
      </c>
      <c r="D3316" t="s">
        <v>17</v>
      </c>
      <c r="E3316" t="s">
        <v>22</v>
      </c>
      <c r="F3316">
        <v>90824.42</v>
      </c>
      <c r="G3316">
        <v>150558.32</v>
      </c>
      <c r="H3316">
        <v>420.48</v>
      </c>
    </row>
    <row r="3317" spans="1:8">
      <c r="A3317" t="str">
        <f>row__2[[#This Row],[Company_Name]]&amp;" "&amp;row__2[[#This Row],[Year]]</f>
        <v>Sioux Lookout Hydro Inc. 2016</v>
      </c>
      <c r="B3317" t="s">
        <v>507</v>
      </c>
      <c r="C3317">
        <v>2016</v>
      </c>
      <c r="D3317" t="s">
        <v>17</v>
      </c>
      <c r="E3317" t="s">
        <v>24</v>
      </c>
      <c r="F3317">
        <v>0</v>
      </c>
      <c r="G3317">
        <v>0</v>
      </c>
      <c r="H3317">
        <v>0</v>
      </c>
    </row>
    <row r="3318" spans="1:8">
      <c r="A3318" t="str">
        <f>row__2[[#This Row],[Company_Name]]&amp;" "&amp;row__2[[#This Row],[Year]]</f>
        <v>Sioux Lookout Hydro Inc. 2016</v>
      </c>
      <c r="B3318" t="s">
        <v>507</v>
      </c>
      <c r="C3318">
        <v>2016</v>
      </c>
      <c r="D3318" t="s">
        <v>8</v>
      </c>
      <c r="E3318" t="s">
        <v>26</v>
      </c>
      <c r="F3318">
        <v>297449.55</v>
      </c>
      <c r="G3318">
        <v>11845215.689999999</v>
      </c>
      <c r="H3318">
        <v>0</v>
      </c>
    </row>
    <row r="3319" spans="1:8">
      <c r="A3319" t="str">
        <f>row__2[[#This Row],[Company_Name]]&amp;" "&amp;row__2[[#This Row],[Year]]</f>
        <v>Sioux Lookout Hydro Inc. 2016</v>
      </c>
      <c r="B3319" t="s">
        <v>507</v>
      </c>
      <c r="C3319">
        <v>2016</v>
      </c>
      <c r="D3319" t="s">
        <v>8</v>
      </c>
      <c r="E3319" t="s">
        <v>28</v>
      </c>
      <c r="F3319">
        <v>311729.96000000002</v>
      </c>
      <c r="G3319">
        <v>26402620.899999999</v>
      </c>
      <c r="H3319">
        <v>67669.17</v>
      </c>
    </row>
    <row r="3320" spans="1:8">
      <c r="A3320" t="str">
        <f>row__2[[#This Row],[Company_Name]]&amp;" "&amp;row__2[[#This Row],[Year]]</f>
        <v>Sioux Lookout Hydro Inc. 2016</v>
      </c>
      <c r="B3320" t="s">
        <v>507</v>
      </c>
      <c r="C3320">
        <v>2016</v>
      </c>
      <c r="D3320" t="s">
        <v>8</v>
      </c>
      <c r="E3320" t="s">
        <v>30</v>
      </c>
      <c r="F3320">
        <v>0</v>
      </c>
      <c r="G3320">
        <v>0</v>
      </c>
      <c r="H3320">
        <v>0</v>
      </c>
    </row>
    <row r="3321" spans="1:8">
      <c r="A3321" t="str">
        <f>row__2[[#This Row],[Company_Name]]&amp;" "&amp;row__2[[#This Row],[Year]]</f>
        <v>Sioux Lookout Hydro Inc. 2016</v>
      </c>
      <c r="B3321" t="s">
        <v>507</v>
      </c>
      <c r="C3321">
        <v>2016</v>
      </c>
      <c r="D3321" t="s">
        <v>8</v>
      </c>
      <c r="E3321" t="s">
        <v>32</v>
      </c>
      <c r="F3321">
        <v>1156020.53</v>
      </c>
      <c r="G3321">
        <v>32665846.780000001</v>
      </c>
      <c r="H3321">
        <v>0</v>
      </c>
    </row>
    <row r="3322" spans="1:8">
      <c r="A3322" t="str">
        <f>row__2[[#This Row],[Company_Name]]&amp;" "&amp;row__2[[#This Row],[Year]]</f>
        <v>Sioux Lookout Hydro Inc. 2016</v>
      </c>
      <c r="B3322" t="s">
        <v>507</v>
      </c>
      <c r="C3322">
        <v>2016</v>
      </c>
      <c r="D3322" t="s">
        <v>8</v>
      </c>
      <c r="E3322" t="s">
        <v>34</v>
      </c>
      <c r="F3322">
        <v>0</v>
      </c>
      <c r="G3322">
        <v>0</v>
      </c>
      <c r="H3322">
        <v>0</v>
      </c>
    </row>
    <row r="3323" spans="1:8">
      <c r="A3323" t="str">
        <f>row__2[[#This Row],[Company_Name]]&amp;" "&amp;row__2[[#This Row],[Year]]</f>
        <v>Sioux Lookout Hydro Inc. 2017</v>
      </c>
      <c r="B3323" t="s">
        <v>507</v>
      </c>
      <c r="C3323">
        <v>2017</v>
      </c>
      <c r="D3323" t="s">
        <v>17</v>
      </c>
      <c r="E3323" t="s">
        <v>18</v>
      </c>
      <c r="F3323">
        <v>0</v>
      </c>
      <c r="G3323">
        <v>0</v>
      </c>
      <c r="H3323">
        <v>0</v>
      </c>
    </row>
    <row r="3324" spans="1:8">
      <c r="A3324" t="str">
        <f>row__2[[#This Row],[Company_Name]]&amp;" "&amp;row__2[[#This Row],[Year]]</f>
        <v>Sioux Lookout Hydro Inc. 2017</v>
      </c>
      <c r="B3324" t="s">
        <v>507</v>
      </c>
      <c r="C3324">
        <v>2017</v>
      </c>
      <c r="D3324" t="s">
        <v>17</v>
      </c>
      <c r="E3324" t="s">
        <v>20</v>
      </c>
      <c r="F3324">
        <v>0</v>
      </c>
      <c r="G3324">
        <v>0</v>
      </c>
      <c r="H3324">
        <v>0</v>
      </c>
    </row>
    <row r="3325" spans="1:8">
      <c r="A3325" t="str">
        <f>row__2[[#This Row],[Company_Name]]&amp;" "&amp;row__2[[#This Row],[Year]]</f>
        <v>Sioux Lookout Hydro Inc. 2017</v>
      </c>
      <c r="B3325" t="s">
        <v>507</v>
      </c>
      <c r="C3325">
        <v>2017</v>
      </c>
      <c r="D3325" t="s">
        <v>17</v>
      </c>
      <c r="E3325" t="s">
        <v>22</v>
      </c>
      <c r="F3325">
        <v>79375.16</v>
      </c>
      <c r="G3325">
        <v>162087.88</v>
      </c>
      <c r="H3325">
        <v>422.05</v>
      </c>
    </row>
    <row r="3326" spans="1:8">
      <c r="A3326" t="str">
        <f>row__2[[#This Row],[Company_Name]]&amp;" "&amp;row__2[[#This Row],[Year]]</f>
        <v>Sioux Lookout Hydro Inc. 2017</v>
      </c>
      <c r="B3326" t="s">
        <v>507</v>
      </c>
      <c r="C3326">
        <v>2017</v>
      </c>
      <c r="D3326" t="s">
        <v>17</v>
      </c>
      <c r="E3326" t="s">
        <v>24</v>
      </c>
      <c r="F3326">
        <v>0</v>
      </c>
      <c r="G3326">
        <v>0</v>
      </c>
      <c r="H3326">
        <v>0</v>
      </c>
    </row>
    <row r="3327" spans="1:8">
      <c r="A3327" t="str">
        <f>row__2[[#This Row],[Company_Name]]&amp;" "&amp;row__2[[#This Row],[Year]]</f>
        <v>Sioux Lookout Hydro Inc. 2017</v>
      </c>
      <c r="B3327" t="s">
        <v>507</v>
      </c>
      <c r="C3327">
        <v>2017</v>
      </c>
      <c r="D3327" t="s">
        <v>8</v>
      </c>
      <c r="E3327" t="s">
        <v>26</v>
      </c>
      <c r="F3327">
        <v>317118.58</v>
      </c>
      <c r="G3327">
        <v>12711260.15</v>
      </c>
      <c r="H3327">
        <v>0</v>
      </c>
    </row>
    <row r="3328" spans="1:8">
      <c r="A3328" t="str">
        <f>row__2[[#This Row],[Company_Name]]&amp;" "&amp;row__2[[#This Row],[Year]]</f>
        <v>Sioux Lookout Hydro Inc. 2017</v>
      </c>
      <c r="B3328" t="s">
        <v>507</v>
      </c>
      <c r="C3328">
        <v>2017</v>
      </c>
      <c r="D3328" t="s">
        <v>8</v>
      </c>
      <c r="E3328" t="s">
        <v>28</v>
      </c>
      <c r="F3328">
        <v>310936.37</v>
      </c>
      <c r="G3328">
        <v>27248515.66</v>
      </c>
      <c r="H3328">
        <v>62369.01</v>
      </c>
    </row>
    <row r="3329" spans="1:8">
      <c r="A3329" t="str">
        <f>row__2[[#This Row],[Company_Name]]&amp;" "&amp;row__2[[#This Row],[Year]]</f>
        <v>Sioux Lookout Hydro Inc. 2017</v>
      </c>
      <c r="B3329" t="s">
        <v>507</v>
      </c>
      <c r="C3329">
        <v>2017</v>
      </c>
      <c r="D3329" t="s">
        <v>8</v>
      </c>
      <c r="E3329" t="s">
        <v>30</v>
      </c>
      <c r="F3329">
        <v>0</v>
      </c>
      <c r="G3329">
        <v>0</v>
      </c>
      <c r="H3329">
        <v>0</v>
      </c>
    </row>
    <row r="3330" spans="1:8">
      <c r="A3330" t="str">
        <f>row__2[[#This Row],[Company_Name]]&amp;" "&amp;row__2[[#This Row],[Year]]</f>
        <v>Sioux Lookout Hydro Inc. 2017</v>
      </c>
      <c r="B3330" t="s">
        <v>507</v>
      </c>
      <c r="C3330">
        <v>2017</v>
      </c>
      <c r="D3330" t="s">
        <v>8</v>
      </c>
      <c r="E3330" t="s">
        <v>32</v>
      </c>
      <c r="F3330">
        <v>1213656.67</v>
      </c>
      <c r="G3330">
        <v>33911196.289999999</v>
      </c>
      <c r="H3330">
        <v>0</v>
      </c>
    </row>
    <row r="3331" spans="1:8">
      <c r="A3331" t="str">
        <f>row__2[[#This Row],[Company_Name]]&amp;" "&amp;row__2[[#This Row],[Year]]</f>
        <v>Sioux Lookout Hydro Inc. 2017</v>
      </c>
      <c r="B3331" t="s">
        <v>507</v>
      </c>
      <c r="C3331">
        <v>2017</v>
      </c>
      <c r="D3331" t="s">
        <v>8</v>
      </c>
      <c r="E3331" t="s">
        <v>34</v>
      </c>
      <c r="F3331">
        <v>0</v>
      </c>
      <c r="G3331">
        <v>0</v>
      </c>
      <c r="H3331">
        <v>0</v>
      </c>
    </row>
    <row r="3332" spans="1:8">
      <c r="A3332" t="str">
        <f>row__2[[#This Row],[Company_Name]]&amp;" "&amp;row__2[[#This Row],[Year]]</f>
        <v>Sioux Lookout Hydro Inc. 2018</v>
      </c>
      <c r="B3332" t="s">
        <v>507</v>
      </c>
      <c r="C3332">
        <v>2018</v>
      </c>
      <c r="D3332" t="s">
        <v>17</v>
      </c>
      <c r="E3332" t="s">
        <v>18</v>
      </c>
      <c r="F3332">
        <v>0</v>
      </c>
      <c r="G3332">
        <v>0</v>
      </c>
      <c r="H3332">
        <v>0</v>
      </c>
    </row>
    <row r="3333" spans="1:8">
      <c r="A3333" t="str">
        <f>row__2[[#This Row],[Company_Name]]&amp;" "&amp;row__2[[#This Row],[Year]]</f>
        <v>Sioux Lookout Hydro Inc. 2018</v>
      </c>
      <c r="B3333" t="s">
        <v>507</v>
      </c>
      <c r="C3333">
        <v>2018</v>
      </c>
      <c r="D3333" t="s">
        <v>17</v>
      </c>
      <c r="E3333" t="s">
        <v>20</v>
      </c>
      <c r="F3333">
        <v>0</v>
      </c>
      <c r="G3333">
        <v>0</v>
      </c>
      <c r="H3333">
        <v>0</v>
      </c>
    </row>
    <row r="3334" spans="1:8">
      <c r="A3334" t="str">
        <f>row__2[[#This Row],[Company_Name]]&amp;" "&amp;row__2[[#This Row],[Year]]</f>
        <v>Sioux Lookout Hydro Inc. 2018</v>
      </c>
      <c r="B3334" t="s">
        <v>507</v>
      </c>
      <c r="C3334">
        <v>2018</v>
      </c>
      <c r="D3334" t="s">
        <v>17</v>
      </c>
      <c r="E3334" t="s">
        <v>22</v>
      </c>
      <c r="F3334">
        <v>59002.77</v>
      </c>
      <c r="G3334">
        <v>151984</v>
      </c>
      <c r="H3334">
        <v>425.76</v>
      </c>
    </row>
    <row r="3335" spans="1:8">
      <c r="A3335" t="str">
        <f>row__2[[#This Row],[Company_Name]]&amp;" "&amp;row__2[[#This Row],[Year]]</f>
        <v>Sioux Lookout Hydro Inc. 2018</v>
      </c>
      <c r="B3335" t="s">
        <v>507</v>
      </c>
      <c r="C3335">
        <v>2018</v>
      </c>
      <c r="D3335" t="s">
        <v>17</v>
      </c>
      <c r="E3335" t="s">
        <v>24</v>
      </c>
      <c r="F3335">
        <v>0</v>
      </c>
      <c r="G3335">
        <v>0</v>
      </c>
      <c r="H3335">
        <v>0</v>
      </c>
    </row>
    <row r="3336" spans="1:8">
      <c r="A3336" t="str">
        <f>row__2[[#This Row],[Company_Name]]&amp;" "&amp;row__2[[#This Row],[Year]]</f>
        <v>Sioux Lookout Hydro Inc. 2018</v>
      </c>
      <c r="B3336" t="s">
        <v>507</v>
      </c>
      <c r="C3336">
        <v>2018</v>
      </c>
      <c r="D3336" t="s">
        <v>8</v>
      </c>
      <c r="E3336" t="s">
        <v>26</v>
      </c>
      <c r="F3336">
        <v>337881.95</v>
      </c>
      <c r="G3336">
        <v>13629278.630000001</v>
      </c>
      <c r="H3336">
        <v>0</v>
      </c>
    </row>
    <row r="3337" spans="1:8">
      <c r="A3337" t="str">
        <f>row__2[[#This Row],[Company_Name]]&amp;" "&amp;row__2[[#This Row],[Year]]</f>
        <v>Sioux Lookout Hydro Inc. 2018</v>
      </c>
      <c r="B3337" t="s">
        <v>507</v>
      </c>
      <c r="C3337">
        <v>2018</v>
      </c>
      <c r="D3337" t="s">
        <v>8</v>
      </c>
      <c r="E3337" t="s">
        <v>28</v>
      </c>
      <c r="F3337">
        <v>312446.75</v>
      </c>
      <c r="G3337">
        <v>27776815.440000001</v>
      </c>
      <c r="H3337">
        <v>63928.57</v>
      </c>
    </row>
    <row r="3338" spans="1:8">
      <c r="A3338" t="str">
        <f>row__2[[#This Row],[Company_Name]]&amp;" "&amp;row__2[[#This Row],[Year]]</f>
        <v>Sioux Lookout Hydro Inc. 2018</v>
      </c>
      <c r="B3338" t="s">
        <v>507</v>
      </c>
      <c r="C3338">
        <v>2018</v>
      </c>
      <c r="D3338" t="s">
        <v>8</v>
      </c>
      <c r="E3338" t="s">
        <v>30</v>
      </c>
      <c r="F3338">
        <v>0</v>
      </c>
      <c r="G3338">
        <v>0</v>
      </c>
      <c r="H3338">
        <v>0</v>
      </c>
    </row>
    <row r="3339" spans="1:8">
      <c r="A3339" t="str">
        <f>row__2[[#This Row],[Company_Name]]&amp;" "&amp;row__2[[#This Row],[Year]]</f>
        <v>Sioux Lookout Hydro Inc. 2018</v>
      </c>
      <c r="B3339" t="s">
        <v>507</v>
      </c>
      <c r="C3339">
        <v>2018</v>
      </c>
      <c r="D3339" t="s">
        <v>8</v>
      </c>
      <c r="E3339" t="s">
        <v>32</v>
      </c>
      <c r="F3339">
        <v>1285518.24</v>
      </c>
      <c r="G3339">
        <v>37012070.82</v>
      </c>
      <c r="H3339">
        <v>0</v>
      </c>
    </row>
    <row r="3340" spans="1:8">
      <c r="A3340" t="str">
        <f>row__2[[#This Row],[Company_Name]]&amp;" "&amp;row__2[[#This Row],[Year]]</f>
        <v>Sioux Lookout Hydro Inc. 2018</v>
      </c>
      <c r="B3340" t="s">
        <v>507</v>
      </c>
      <c r="C3340">
        <v>2018</v>
      </c>
      <c r="D3340" t="s">
        <v>8</v>
      </c>
      <c r="E3340" t="s">
        <v>34</v>
      </c>
      <c r="F3340">
        <v>0</v>
      </c>
      <c r="G3340">
        <v>0</v>
      </c>
      <c r="H3340">
        <v>0</v>
      </c>
    </row>
    <row r="3341" spans="1:8">
      <c r="A3341" t="str">
        <f>row__2[[#This Row],[Company_Name]]&amp;" "&amp;row__2[[#This Row],[Year]]</f>
        <v>Sioux Lookout Hydro Inc. 2019</v>
      </c>
      <c r="B3341" t="s">
        <v>507</v>
      </c>
      <c r="C3341">
        <v>2019</v>
      </c>
      <c r="D3341" t="s">
        <v>17</v>
      </c>
      <c r="E3341" t="s">
        <v>18</v>
      </c>
      <c r="F3341">
        <v>0</v>
      </c>
      <c r="G3341">
        <v>0</v>
      </c>
      <c r="H3341">
        <v>0</v>
      </c>
    </row>
    <row r="3342" spans="1:8">
      <c r="A3342" t="str">
        <f>row__2[[#This Row],[Company_Name]]&amp;" "&amp;row__2[[#This Row],[Year]]</f>
        <v>Sioux Lookout Hydro Inc. 2019</v>
      </c>
      <c r="B3342" t="s">
        <v>507</v>
      </c>
      <c r="C3342">
        <v>2019</v>
      </c>
      <c r="D3342" t="s">
        <v>17</v>
      </c>
      <c r="E3342" t="s">
        <v>20</v>
      </c>
      <c r="F3342">
        <v>0</v>
      </c>
      <c r="G3342">
        <v>0</v>
      </c>
      <c r="H3342">
        <v>0</v>
      </c>
    </row>
    <row r="3343" spans="1:8">
      <c r="A3343" t="str">
        <f>row__2[[#This Row],[Company_Name]]&amp;" "&amp;row__2[[#This Row],[Year]]</f>
        <v>Sioux Lookout Hydro Inc. 2019</v>
      </c>
      <c r="B3343" t="s">
        <v>507</v>
      </c>
      <c r="C3343">
        <v>2019</v>
      </c>
      <c r="D3343" t="s">
        <v>17</v>
      </c>
      <c r="E3343" t="s">
        <v>22</v>
      </c>
      <c r="F3343">
        <v>17371.849999999999</v>
      </c>
      <c r="G3343">
        <v>152702.29</v>
      </c>
      <c r="H3343">
        <v>428.18</v>
      </c>
    </row>
    <row r="3344" spans="1:8">
      <c r="A3344" t="str">
        <f>row__2[[#This Row],[Company_Name]]&amp;" "&amp;row__2[[#This Row],[Year]]</f>
        <v>Sioux Lookout Hydro Inc. 2019</v>
      </c>
      <c r="B3344" t="s">
        <v>507</v>
      </c>
      <c r="C3344">
        <v>2019</v>
      </c>
      <c r="D3344" t="s">
        <v>17</v>
      </c>
      <c r="E3344" t="s">
        <v>24</v>
      </c>
      <c r="F3344">
        <v>0</v>
      </c>
      <c r="G3344">
        <v>0</v>
      </c>
      <c r="H3344">
        <v>0</v>
      </c>
    </row>
    <row r="3345" spans="1:8">
      <c r="A3345" t="str">
        <f>row__2[[#This Row],[Company_Name]]&amp;" "&amp;row__2[[#This Row],[Year]]</f>
        <v>Sioux Lookout Hydro Inc. 2019</v>
      </c>
      <c r="B3345" t="s">
        <v>507</v>
      </c>
      <c r="C3345">
        <v>2019</v>
      </c>
      <c r="D3345" t="s">
        <v>8</v>
      </c>
      <c r="E3345" t="s">
        <v>26</v>
      </c>
      <c r="F3345">
        <v>372203.53</v>
      </c>
      <c r="G3345">
        <v>13922618.27</v>
      </c>
      <c r="H3345">
        <v>0</v>
      </c>
    </row>
    <row r="3346" spans="1:8">
      <c r="A3346" t="str">
        <f>row__2[[#This Row],[Company_Name]]&amp;" "&amp;row__2[[#This Row],[Year]]</f>
        <v>Sioux Lookout Hydro Inc. 2019</v>
      </c>
      <c r="B3346" t="s">
        <v>507</v>
      </c>
      <c r="C3346">
        <v>2019</v>
      </c>
      <c r="D3346" t="s">
        <v>8</v>
      </c>
      <c r="E3346" t="s">
        <v>28</v>
      </c>
      <c r="F3346">
        <v>305570.23</v>
      </c>
      <c r="G3346">
        <v>28585056.719999999</v>
      </c>
      <c r="H3346">
        <v>65560.34</v>
      </c>
    </row>
    <row r="3347" spans="1:8">
      <c r="A3347" t="str">
        <f>row__2[[#This Row],[Company_Name]]&amp;" "&amp;row__2[[#This Row],[Year]]</f>
        <v>Sioux Lookout Hydro Inc. 2019</v>
      </c>
      <c r="B3347" t="s">
        <v>507</v>
      </c>
      <c r="C3347">
        <v>2019</v>
      </c>
      <c r="D3347" t="s">
        <v>8</v>
      </c>
      <c r="E3347" t="s">
        <v>30</v>
      </c>
      <c r="F3347">
        <v>0</v>
      </c>
      <c r="G3347">
        <v>0</v>
      </c>
      <c r="H3347">
        <v>0</v>
      </c>
    </row>
    <row r="3348" spans="1:8">
      <c r="A3348" t="str">
        <f>row__2[[#This Row],[Company_Name]]&amp;" "&amp;row__2[[#This Row],[Year]]</f>
        <v>Sioux Lookout Hydro Inc. 2019</v>
      </c>
      <c r="B3348" t="s">
        <v>507</v>
      </c>
      <c r="C3348">
        <v>2019</v>
      </c>
      <c r="D3348" t="s">
        <v>8</v>
      </c>
      <c r="E3348" t="s">
        <v>32</v>
      </c>
      <c r="F3348">
        <v>1416254.58</v>
      </c>
      <c r="G3348">
        <v>37877346.520000003</v>
      </c>
      <c r="H3348">
        <v>0</v>
      </c>
    </row>
    <row r="3349" spans="1:8">
      <c r="A3349" t="str">
        <f>row__2[[#This Row],[Company_Name]]&amp;" "&amp;row__2[[#This Row],[Year]]</f>
        <v>Sioux Lookout Hydro Inc. 2019</v>
      </c>
      <c r="B3349" t="s">
        <v>507</v>
      </c>
      <c r="C3349">
        <v>2019</v>
      </c>
      <c r="D3349" t="s">
        <v>8</v>
      </c>
      <c r="E3349" t="s">
        <v>34</v>
      </c>
      <c r="F3349">
        <v>0</v>
      </c>
      <c r="G3349">
        <v>0</v>
      </c>
      <c r="H3349">
        <v>0</v>
      </c>
    </row>
    <row r="3350" spans="1:8">
      <c r="A3350" t="str">
        <f>row__2[[#This Row],[Company_Name]]&amp;" "&amp;row__2[[#This Row],[Year]]</f>
        <v>Sioux Lookout Hydro Inc. 2020</v>
      </c>
      <c r="B3350" t="s">
        <v>507</v>
      </c>
      <c r="C3350">
        <v>2020</v>
      </c>
      <c r="D3350" t="s">
        <v>17</v>
      </c>
      <c r="E3350" t="s">
        <v>18</v>
      </c>
      <c r="F3350">
        <v>0</v>
      </c>
      <c r="G3350">
        <v>0</v>
      </c>
      <c r="H3350">
        <v>0</v>
      </c>
    </row>
    <row r="3351" spans="1:8">
      <c r="A3351" t="str">
        <f>row__2[[#This Row],[Company_Name]]&amp;" "&amp;row__2[[#This Row],[Year]]</f>
        <v>Sioux Lookout Hydro Inc. 2020</v>
      </c>
      <c r="B3351" t="s">
        <v>507</v>
      </c>
      <c r="C3351">
        <v>2020</v>
      </c>
      <c r="D3351" t="s">
        <v>17</v>
      </c>
      <c r="E3351" t="s">
        <v>20</v>
      </c>
      <c r="F3351">
        <v>0</v>
      </c>
      <c r="G3351">
        <v>0</v>
      </c>
      <c r="H3351">
        <v>0</v>
      </c>
    </row>
    <row r="3352" spans="1:8">
      <c r="A3352" t="str">
        <f>row__2[[#This Row],[Company_Name]]&amp;" "&amp;row__2[[#This Row],[Year]]</f>
        <v>Sioux Lookout Hydro Inc. 2020</v>
      </c>
      <c r="B3352" t="s">
        <v>507</v>
      </c>
      <c r="C3352">
        <v>2020</v>
      </c>
      <c r="D3352" t="s">
        <v>17</v>
      </c>
      <c r="E3352" t="s">
        <v>22</v>
      </c>
      <c r="F3352">
        <v>33116.720000000001</v>
      </c>
      <c r="G3352">
        <v>149996.60999999999</v>
      </c>
      <c r="H3352">
        <v>418.8</v>
      </c>
    </row>
    <row r="3353" spans="1:8">
      <c r="A3353" t="str">
        <f>row__2[[#This Row],[Company_Name]]&amp;" "&amp;row__2[[#This Row],[Year]]</f>
        <v>Sioux Lookout Hydro Inc. 2020</v>
      </c>
      <c r="B3353" t="s">
        <v>507</v>
      </c>
      <c r="C3353">
        <v>2020</v>
      </c>
      <c r="D3353" t="s">
        <v>17</v>
      </c>
      <c r="E3353" t="s">
        <v>24</v>
      </c>
      <c r="F3353">
        <v>0</v>
      </c>
      <c r="G3353">
        <v>0</v>
      </c>
      <c r="H3353">
        <v>0</v>
      </c>
    </row>
    <row r="3354" spans="1:8">
      <c r="A3354" t="str">
        <f>row__2[[#This Row],[Company_Name]]&amp;" "&amp;row__2[[#This Row],[Year]]</f>
        <v>Sioux Lookout Hydro Inc. 2020</v>
      </c>
      <c r="B3354" t="s">
        <v>507</v>
      </c>
      <c r="C3354">
        <v>2020</v>
      </c>
      <c r="D3354" t="s">
        <v>8</v>
      </c>
      <c r="E3354" t="s">
        <v>26</v>
      </c>
      <c r="F3354">
        <v>361564.38</v>
      </c>
      <c r="G3354">
        <v>13151570.66</v>
      </c>
      <c r="H3354">
        <v>0</v>
      </c>
    </row>
    <row r="3355" spans="1:8">
      <c r="A3355" t="str">
        <f>row__2[[#This Row],[Company_Name]]&amp;" "&amp;row__2[[#This Row],[Year]]</f>
        <v>Sioux Lookout Hydro Inc. 2020</v>
      </c>
      <c r="B3355" t="s">
        <v>507</v>
      </c>
      <c r="C3355">
        <v>2020</v>
      </c>
      <c r="D3355" t="s">
        <v>8</v>
      </c>
      <c r="E3355" t="s">
        <v>28</v>
      </c>
      <c r="F3355">
        <v>312836.01</v>
      </c>
      <c r="G3355">
        <v>27170310.030000001</v>
      </c>
      <c r="H3355">
        <v>67291.58</v>
      </c>
    </row>
    <row r="3356" spans="1:8">
      <c r="A3356" t="str">
        <f>row__2[[#This Row],[Company_Name]]&amp;" "&amp;row__2[[#This Row],[Year]]</f>
        <v>Sioux Lookout Hydro Inc. 2020</v>
      </c>
      <c r="B3356" t="s">
        <v>507</v>
      </c>
      <c r="C3356">
        <v>2020</v>
      </c>
      <c r="D3356" t="s">
        <v>8</v>
      </c>
      <c r="E3356" t="s">
        <v>30</v>
      </c>
      <c r="F3356">
        <v>0</v>
      </c>
      <c r="G3356">
        <v>0</v>
      </c>
      <c r="H3356">
        <v>0</v>
      </c>
    </row>
    <row r="3357" spans="1:8">
      <c r="A3357" t="str">
        <f>row__2[[#This Row],[Company_Name]]&amp;" "&amp;row__2[[#This Row],[Year]]</f>
        <v>Sioux Lookout Hydro Inc. 2020</v>
      </c>
      <c r="B3357" t="s">
        <v>507</v>
      </c>
      <c r="C3357">
        <v>2020</v>
      </c>
      <c r="D3357" t="s">
        <v>8</v>
      </c>
      <c r="E3357" t="s">
        <v>32</v>
      </c>
      <c r="F3357">
        <v>1411099.27</v>
      </c>
      <c r="G3357">
        <v>38067650.280000001</v>
      </c>
      <c r="H3357">
        <v>0</v>
      </c>
    </row>
    <row r="3358" spans="1:8">
      <c r="A3358" t="str">
        <f>row__2[[#This Row],[Company_Name]]&amp;" "&amp;row__2[[#This Row],[Year]]</f>
        <v>Sioux Lookout Hydro Inc. 2020</v>
      </c>
      <c r="B3358" t="s">
        <v>507</v>
      </c>
      <c r="C3358">
        <v>2020</v>
      </c>
      <c r="D3358" t="s">
        <v>8</v>
      </c>
      <c r="E3358" t="s">
        <v>34</v>
      </c>
      <c r="F3358">
        <v>0</v>
      </c>
      <c r="G3358">
        <v>0</v>
      </c>
      <c r="H3358">
        <v>0</v>
      </c>
    </row>
    <row r="3359" spans="1:8">
      <c r="A3359" t="str">
        <f>row__2[[#This Row],[Company_Name]]&amp;" "&amp;row__2[[#This Row],[Year]]</f>
        <v>Sioux Lookout Hydro Inc. 2021</v>
      </c>
      <c r="B3359" t="s">
        <v>507</v>
      </c>
      <c r="C3359">
        <v>2021</v>
      </c>
      <c r="D3359" t="s">
        <v>17</v>
      </c>
      <c r="E3359" t="s">
        <v>18</v>
      </c>
      <c r="F3359">
        <v>0</v>
      </c>
      <c r="G3359">
        <v>0</v>
      </c>
      <c r="H3359">
        <v>0</v>
      </c>
    </row>
    <row r="3360" spans="1:8">
      <c r="A3360" t="str">
        <f>row__2[[#This Row],[Company_Name]]&amp;" "&amp;row__2[[#This Row],[Year]]</f>
        <v>Sioux Lookout Hydro Inc. 2021</v>
      </c>
      <c r="B3360" t="s">
        <v>507</v>
      </c>
      <c r="C3360">
        <v>2021</v>
      </c>
      <c r="D3360" t="s">
        <v>17</v>
      </c>
      <c r="E3360" t="s">
        <v>20</v>
      </c>
      <c r="F3360">
        <v>0</v>
      </c>
      <c r="G3360">
        <v>0</v>
      </c>
      <c r="H3360">
        <v>0</v>
      </c>
    </row>
    <row r="3361" spans="1:8">
      <c r="A3361" t="str">
        <f>row__2[[#This Row],[Company_Name]]&amp;" "&amp;row__2[[#This Row],[Year]]</f>
        <v>Sioux Lookout Hydro Inc. 2021</v>
      </c>
      <c r="B3361" t="s">
        <v>507</v>
      </c>
      <c r="C3361">
        <v>2021</v>
      </c>
      <c r="D3361" t="s">
        <v>17</v>
      </c>
      <c r="E3361" t="s">
        <v>22</v>
      </c>
      <c r="F3361">
        <v>31123.43</v>
      </c>
      <c r="G3361">
        <v>149538.96</v>
      </c>
      <c r="H3361">
        <v>419.02</v>
      </c>
    </row>
    <row r="3362" spans="1:8">
      <c r="A3362" t="str">
        <f>row__2[[#This Row],[Company_Name]]&amp;" "&amp;row__2[[#This Row],[Year]]</f>
        <v>Sioux Lookout Hydro Inc. 2021</v>
      </c>
      <c r="B3362" t="s">
        <v>507</v>
      </c>
      <c r="C3362">
        <v>2021</v>
      </c>
      <c r="D3362" t="s">
        <v>17</v>
      </c>
      <c r="E3362" t="s">
        <v>24</v>
      </c>
      <c r="F3362">
        <v>0</v>
      </c>
      <c r="G3362">
        <v>0</v>
      </c>
      <c r="H3362">
        <v>0</v>
      </c>
    </row>
    <row r="3363" spans="1:8">
      <c r="A3363" t="str">
        <f>row__2[[#This Row],[Company_Name]]&amp;" "&amp;row__2[[#This Row],[Year]]</f>
        <v>Sioux Lookout Hydro Inc. 2021</v>
      </c>
      <c r="B3363" t="s">
        <v>507</v>
      </c>
      <c r="C3363">
        <v>2021</v>
      </c>
      <c r="D3363" t="s">
        <v>8</v>
      </c>
      <c r="E3363" t="s">
        <v>26</v>
      </c>
      <c r="F3363">
        <v>368871.64</v>
      </c>
      <c r="G3363">
        <v>13359348.58</v>
      </c>
      <c r="H3363">
        <v>0</v>
      </c>
    </row>
    <row r="3364" spans="1:8">
      <c r="A3364" t="str">
        <f>row__2[[#This Row],[Company_Name]]&amp;" "&amp;row__2[[#This Row],[Year]]</f>
        <v>Sioux Lookout Hydro Inc. 2021</v>
      </c>
      <c r="B3364" t="s">
        <v>507</v>
      </c>
      <c r="C3364">
        <v>2021</v>
      </c>
      <c r="D3364" t="s">
        <v>8</v>
      </c>
      <c r="E3364" t="s">
        <v>28</v>
      </c>
      <c r="F3364">
        <v>325618.2</v>
      </c>
      <c r="G3364">
        <v>27406327.859999999</v>
      </c>
      <c r="H3364">
        <v>67224.649999999994</v>
      </c>
    </row>
    <row r="3365" spans="1:8">
      <c r="A3365" t="str">
        <f>row__2[[#This Row],[Company_Name]]&amp;" "&amp;row__2[[#This Row],[Year]]</f>
        <v>Sioux Lookout Hydro Inc. 2021</v>
      </c>
      <c r="B3365" t="s">
        <v>507</v>
      </c>
      <c r="C3365">
        <v>2021</v>
      </c>
      <c r="D3365" t="s">
        <v>8</v>
      </c>
      <c r="E3365" t="s">
        <v>30</v>
      </c>
      <c r="F3365">
        <v>0</v>
      </c>
      <c r="G3365">
        <v>0</v>
      </c>
      <c r="H3365">
        <v>0</v>
      </c>
    </row>
    <row r="3366" spans="1:8">
      <c r="A3366" t="str">
        <f>row__2[[#This Row],[Company_Name]]&amp;" "&amp;row__2[[#This Row],[Year]]</f>
        <v>Sioux Lookout Hydro Inc. 2021</v>
      </c>
      <c r="B3366" t="s">
        <v>507</v>
      </c>
      <c r="C3366">
        <v>2021</v>
      </c>
      <c r="D3366" t="s">
        <v>8</v>
      </c>
      <c r="E3366" t="s">
        <v>32</v>
      </c>
      <c r="F3366">
        <v>1439177.44</v>
      </c>
      <c r="G3366">
        <v>37305568.159999996</v>
      </c>
      <c r="H3366">
        <v>0</v>
      </c>
    </row>
    <row r="3367" spans="1:8">
      <c r="A3367" t="str">
        <f>row__2[[#This Row],[Company_Name]]&amp;" "&amp;row__2[[#This Row],[Year]]</f>
        <v>Sioux Lookout Hydro Inc. 2021</v>
      </c>
      <c r="B3367" t="s">
        <v>507</v>
      </c>
      <c r="C3367">
        <v>2021</v>
      </c>
      <c r="D3367" t="s">
        <v>8</v>
      </c>
      <c r="E3367" t="s">
        <v>34</v>
      </c>
      <c r="F3367">
        <v>0</v>
      </c>
      <c r="G3367">
        <v>0</v>
      </c>
      <c r="H3367">
        <v>0</v>
      </c>
    </row>
    <row r="3368" spans="1:8">
      <c r="A3368" t="str">
        <f>row__2[[#This Row],[Company_Name]]&amp;" "&amp;row__2[[#This Row],[Year]]</f>
        <v>Sioux Lookout Hydro Inc. 2022</v>
      </c>
      <c r="B3368" t="s">
        <v>507</v>
      </c>
      <c r="C3368">
        <v>2022</v>
      </c>
      <c r="D3368" t="s">
        <v>17</v>
      </c>
      <c r="E3368" t="s">
        <v>18</v>
      </c>
      <c r="F3368">
        <v>0</v>
      </c>
      <c r="G3368">
        <v>0</v>
      </c>
      <c r="H3368">
        <v>0</v>
      </c>
    </row>
    <row r="3369" spans="1:8">
      <c r="A3369" t="str">
        <f>row__2[[#This Row],[Company_Name]]&amp;" "&amp;row__2[[#This Row],[Year]]</f>
        <v>Sioux Lookout Hydro Inc. 2022</v>
      </c>
      <c r="B3369" t="s">
        <v>507</v>
      </c>
      <c r="C3369">
        <v>2022</v>
      </c>
      <c r="D3369" t="s">
        <v>17</v>
      </c>
      <c r="E3369" t="s">
        <v>20</v>
      </c>
      <c r="F3369">
        <v>0</v>
      </c>
      <c r="G3369">
        <v>0</v>
      </c>
      <c r="H3369">
        <v>0</v>
      </c>
    </row>
    <row r="3370" spans="1:8">
      <c r="A3370" t="str">
        <f>row__2[[#This Row],[Company_Name]]&amp;" "&amp;row__2[[#This Row],[Year]]</f>
        <v>Sioux Lookout Hydro Inc. 2022</v>
      </c>
      <c r="B3370" t="s">
        <v>507</v>
      </c>
      <c r="C3370">
        <v>2022</v>
      </c>
      <c r="D3370" t="s">
        <v>17</v>
      </c>
      <c r="E3370" t="s">
        <v>22</v>
      </c>
      <c r="F3370">
        <v>32212.76</v>
      </c>
      <c r="G3370">
        <v>151051.81</v>
      </c>
      <c r="H3370">
        <v>423.19</v>
      </c>
    </row>
    <row r="3371" spans="1:8">
      <c r="A3371" t="str">
        <f>row__2[[#This Row],[Company_Name]]&amp;" "&amp;row__2[[#This Row],[Year]]</f>
        <v>Sioux Lookout Hydro Inc. 2022</v>
      </c>
      <c r="B3371" t="s">
        <v>507</v>
      </c>
      <c r="C3371">
        <v>2022</v>
      </c>
      <c r="D3371" t="s">
        <v>17</v>
      </c>
      <c r="E3371" t="s">
        <v>24</v>
      </c>
      <c r="F3371">
        <v>0</v>
      </c>
      <c r="G3371">
        <v>0</v>
      </c>
      <c r="H3371">
        <v>0</v>
      </c>
    </row>
    <row r="3372" spans="1:8">
      <c r="A3372" t="str">
        <f>row__2[[#This Row],[Company_Name]]&amp;" "&amp;row__2[[#This Row],[Year]]</f>
        <v>Sioux Lookout Hydro Inc. 2022</v>
      </c>
      <c r="B3372" t="s">
        <v>507</v>
      </c>
      <c r="C3372">
        <v>2022</v>
      </c>
      <c r="D3372" t="s">
        <v>8</v>
      </c>
      <c r="E3372" t="s">
        <v>26</v>
      </c>
      <c r="F3372">
        <v>407544.1</v>
      </c>
      <c r="G3372">
        <v>15332678.51</v>
      </c>
      <c r="H3372">
        <v>0</v>
      </c>
    </row>
    <row r="3373" spans="1:8">
      <c r="A3373" t="str">
        <f>row__2[[#This Row],[Company_Name]]&amp;" "&amp;row__2[[#This Row],[Year]]</f>
        <v>Sioux Lookout Hydro Inc. 2022</v>
      </c>
      <c r="B3373" t="s">
        <v>507</v>
      </c>
      <c r="C3373">
        <v>2022</v>
      </c>
      <c r="D3373" t="s">
        <v>8</v>
      </c>
      <c r="E3373" t="s">
        <v>28</v>
      </c>
      <c r="F3373">
        <v>296921.75</v>
      </c>
      <c r="G3373">
        <v>26741633.18</v>
      </c>
      <c r="H3373">
        <v>65763.070000000007</v>
      </c>
    </row>
    <row r="3374" spans="1:8">
      <c r="A3374" t="str">
        <f>row__2[[#This Row],[Company_Name]]&amp;" "&amp;row__2[[#This Row],[Year]]</f>
        <v>Sioux Lookout Hydro Inc. 2022</v>
      </c>
      <c r="B3374" t="s">
        <v>507</v>
      </c>
      <c r="C3374">
        <v>2022</v>
      </c>
      <c r="D3374" t="s">
        <v>8</v>
      </c>
      <c r="E3374" t="s">
        <v>30</v>
      </c>
      <c r="F3374">
        <v>0</v>
      </c>
      <c r="G3374">
        <v>0</v>
      </c>
      <c r="H3374">
        <v>0</v>
      </c>
    </row>
    <row r="3375" spans="1:8">
      <c r="A3375" t="str">
        <f>row__2[[#This Row],[Company_Name]]&amp;" "&amp;row__2[[#This Row],[Year]]</f>
        <v>Sioux Lookout Hydro Inc. 2022</v>
      </c>
      <c r="B3375" t="s">
        <v>507</v>
      </c>
      <c r="C3375">
        <v>2022</v>
      </c>
      <c r="D3375" t="s">
        <v>8</v>
      </c>
      <c r="E3375" t="s">
        <v>32</v>
      </c>
      <c r="F3375">
        <v>1482924.43</v>
      </c>
      <c r="G3375">
        <v>41364134.240000002</v>
      </c>
      <c r="H3375">
        <v>0</v>
      </c>
    </row>
    <row r="3376" spans="1:8">
      <c r="A3376" t="str">
        <f>row__2[[#This Row],[Company_Name]]&amp;" "&amp;row__2[[#This Row],[Year]]</f>
        <v>Sioux Lookout Hydro Inc. 2022</v>
      </c>
      <c r="B3376" t="s">
        <v>507</v>
      </c>
      <c r="C3376">
        <v>2022</v>
      </c>
      <c r="D3376" t="s">
        <v>8</v>
      </c>
      <c r="E3376" t="s">
        <v>34</v>
      </c>
      <c r="F3376">
        <v>0</v>
      </c>
      <c r="G3376">
        <v>0</v>
      </c>
      <c r="H3376">
        <v>0</v>
      </c>
    </row>
    <row r="3377" spans="1:8">
      <c r="A3377" t="str">
        <f>row__2[[#This Row],[Company_Name]]&amp;" "&amp;row__2[[#This Row],[Year]]</f>
        <v>Synergy North Corporation 2015</v>
      </c>
      <c r="B3377" t="s">
        <v>508</v>
      </c>
      <c r="C3377">
        <v>2015</v>
      </c>
      <c r="D3377" t="s">
        <v>17</v>
      </c>
      <c r="E3377" t="s">
        <v>18</v>
      </c>
      <c r="F3377">
        <v>0</v>
      </c>
      <c r="G3377">
        <v>0</v>
      </c>
      <c r="H3377">
        <v>0</v>
      </c>
    </row>
    <row r="3378" spans="1:8">
      <c r="A3378" t="str">
        <f>row__2[[#This Row],[Company_Name]]&amp;" "&amp;row__2[[#This Row],[Year]]</f>
        <v>Synergy North Corporation 2015</v>
      </c>
      <c r="B3378" t="s">
        <v>508</v>
      </c>
      <c r="C3378">
        <v>2015</v>
      </c>
      <c r="D3378" t="s">
        <v>17</v>
      </c>
      <c r="E3378" t="s">
        <v>20</v>
      </c>
      <c r="F3378">
        <v>14833.01</v>
      </c>
      <c r="G3378">
        <v>112347</v>
      </c>
      <c r="H3378">
        <v>308</v>
      </c>
    </row>
    <row r="3379" spans="1:8">
      <c r="A3379" t="str">
        <f>row__2[[#This Row],[Company_Name]]&amp;" "&amp;row__2[[#This Row],[Year]]</f>
        <v>Synergy North Corporation 2015</v>
      </c>
      <c r="B3379" t="s">
        <v>508</v>
      </c>
      <c r="C3379">
        <v>2015</v>
      </c>
      <c r="D3379" t="s">
        <v>17</v>
      </c>
      <c r="E3379" t="s">
        <v>22</v>
      </c>
      <c r="F3379">
        <v>414643.96</v>
      </c>
      <c r="G3379">
        <v>11130781</v>
      </c>
      <c r="H3379">
        <v>32081</v>
      </c>
    </row>
    <row r="3380" spans="1:8">
      <c r="A3380" t="str">
        <f>row__2[[#This Row],[Company_Name]]&amp;" "&amp;row__2[[#This Row],[Year]]</f>
        <v>Synergy North Corporation 2015</v>
      </c>
      <c r="B3380" t="s">
        <v>508</v>
      </c>
      <c r="C3380">
        <v>2015</v>
      </c>
      <c r="D3380" t="s">
        <v>17</v>
      </c>
      <c r="E3380" t="s">
        <v>24</v>
      </c>
      <c r="F3380">
        <v>65634.47</v>
      </c>
      <c r="G3380">
        <v>2379065</v>
      </c>
      <c r="H3380">
        <v>0</v>
      </c>
    </row>
    <row r="3381" spans="1:8">
      <c r="A3381" t="str">
        <f>row__2[[#This Row],[Company_Name]]&amp;" "&amp;row__2[[#This Row],[Year]]</f>
        <v>Synergy North Corporation 2015</v>
      </c>
      <c r="B3381" t="s">
        <v>508</v>
      </c>
      <c r="C3381">
        <v>2015</v>
      </c>
      <c r="D3381" t="s">
        <v>8</v>
      </c>
      <c r="E3381" t="s">
        <v>26</v>
      </c>
      <c r="F3381">
        <v>3840221.45</v>
      </c>
      <c r="G3381">
        <v>160005743</v>
      </c>
      <c r="H3381">
        <v>0</v>
      </c>
    </row>
    <row r="3382" spans="1:8">
      <c r="A3382" t="str">
        <f>row__2[[#This Row],[Company_Name]]&amp;" "&amp;row__2[[#This Row],[Year]]</f>
        <v>Synergy North Corporation 2015</v>
      </c>
      <c r="B3382" t="s">
        <v>508</v>
      </c>
      <c r="C3382">
        <v>2015</v>
      </c>
      <c r="D3382" t="s">
        <v>8</v>
      </c>
      <c r="E3382" t="s">
        <v>28</v>
      </c>
      <c r="F3382">
        <v>4985729.17</v>
      </c>
      <c r="G3382">
        <v>502382871</v>
      </c>
      <c r="H3382">
        <v>1326646</v>
      </c>
    </row>
    <row r="3383" spans="1:8">
      <c r="A3383" t="str">
        <f>row__2[[#This Row],[Company_Name]]&amp;" "&amp;row__2[[#This Row],[Year]]</f>
        <v>Synergy North Corporation 2015</v>
      </c>
      <c r="B3383" t="s">
        <v>508</v>
      </c>
      <c r="C3383">
        <v>2015</v>
      </c>
      <c r="D3383" t="s">
        <v>8</v>
      </c>
      <c r="E3383" t="s">
        <v>30</v>
      </c>
      <c r="F3383">
        <v>0</v>
      </c>
      <c r="G3383">
        <v>0</v>
      </c>
      <c r="H3383">
        <v>0</v>
      </c>
    </row>
    <row r="3384" spans="1:8">
      <c r="A3384" t="str">
        <f>row__2[[#This Row],[Company_Name]]&amp;" "&amp;row__2[[#This Row],[Year]]</f>
        <v>Synergy North Corporation 2015</v>
      </c>
      <c r="B3384" t="s">
        <v>508</v>
      </c>
      <c r="C3384">
        <v>2015</v>
      </c>
      <c r="D3384" t="s">
        <v>8</v>
      </c>
      <c r="E3384" t="s">
        <v>32</v>
      </c>
      <c r="F3384">
        <v>12901936.77</v>
      </c>
      <c r="G3384">
        <v>362134455.95999998</v>
      </c>
      <c r="H3384">
        <v>0</v>
      </c>
    </row>
    <row r="3385" spans="1:8">
      <c r="A3385" t="str">
        <f>row__2[[#This Row],[Company_Name]]&amp;" "&amp;row__2[[#This Row],[Year]]</f>
        <v>Synergy North Corporation 2015</v>
      </c>
      <c r="B3385" t="s">
        <v>508</v>
      </c>
      <c r="C3385">
        <v>2015</v>
      </c>
      <c r="D3385" t="s">
        <v>8</v>
      </c>
      <c r="E3385" t="s">
        <v>34</v>
      </c>
      <c r="F3385">
        <v>0</v>
      </c>
      <c r="G3385">
        <v>0</v>
      </c>
      <c r="H3385">
        <v>0</v>
      </c>
    </row>
    <row r="3386" spans="1:8">
      <c r="A3386" t="str">
        <f>row__2[[#This Row],[Company_Name]]&amp;" "&amp;row__2[[#This Row],[Year]]</f>
        <v>Synergy North Corporation 2016</v>
      </c>
      <c r="B3386" t="s">
        <v>508</v>
      </c>
      <c r="C3386">
        <v>2016</v>
      </c>
      <c r="D3386" t="s">
        <v>17</v>
      </c>
      <c r="E3386" t="s">
        <v>18</v>
      </c>
      <c r="F3386">
        <v>0</v>
      </c>
      <c r="G3386">
        <v>0</v>
      </c>
      <c r="H3386">
        <v>0</v>
      </c>
    </row>
    <row r="3387" spans="1:8">
      <c r="A3387" t="str">
        <f>row__2[[#This Row],[Company_Name]]&amp;" "&amp;row__2[[#This Row],[Year]]</f>
        <v>Synergy North Corporation 2016</v>
      </c>
      <c r="B3387" t="s">
        <v>508</v>
      </c>
      <c r="C3387">
        <v>2016</v>
      </c>
      <c r="D3387" t="s">
        <v>17</v>
      </c>
      <c r="E3387" t="s">
        <v>20</v>
      </c>
      <c r="F3387">
        <v>14127.13</v>
      </c>
      <c r="G3387">
        <v>112347</v>
      </c>
      <c r="H3387">
        <v>308</v>
      </c>
    </row>
    <row r="3388" spans="1:8">
      <c r="A3388" t="str">
        <f>row__2[[#This Row],[Company_Name]]&amp;" "&amp;row__2[[#This Row],[Year]]</f>
        <v>Synergy North Corporation 2016</v>
      </c>
      <c r="B3388" t="s">
        <v>508</v>
      </c>
      <c r="C3388">
        <v>2016</v>
      </c>
      <c r="D3388" t="s">
        <v>17</v>
      </c>
      <c r="E3388" t="s">
        <v>22</v>
      </c>
      <c r="F3388">
        <v>384783.75</v>
      </c>
      <c r="G3388">
        <v>8801836</v>
      </c>
      <c r="H3388">
        <v>22899</v>
      </c>
    </row>
    <row r="3389" spans="1:8">
      <c r="A3389" t="str">
        <f>row__2[[#This Row],[Company_Name]]&amp;" "&amp;row__2[[#This Row],[Year]]</f>
        <v>Synergy North Corporation 2016</v>
      </c>
      <c r="B3389" t="s">
        <v>508</v>
      </c>
      <c r="C3389">
        <v>2016</v>
      </c>
      <c r="D3389" t="s">
        <v>17</v>
      </c>
      <c r="E3389" t="s">
        <v>24</v>
      </c>
      <c r="F3389">
        <v>65042.43</v>
      </c>
      <c r="G3389">
        <v>2354331</v>
      </c>
      <c r="H3389">
        <v>0</v>
      </c>
    </row>
    <row r="3390" spans="1:8">
      <c r="A3390" t="str">
        <f>row__2[[#This Row],[Company_Name]]&amp;" "&amp;row__2[[#This Row],[Year]]</f>
        <v>Synergy North Corporation 2016</v>
      </c>
      <c r="B3390" t="s">
        <v>508</v>
      </c>
      <c r="C3390">
        <v>2016</v>
      </c>
      <c r="D3390" t="s">
        <v>8</v>
      </c>
      <c r="E3390" t="s">
        <v>26</v>
      </c>
      <c r="F3390">
        <v>3932968.6</v>
      </c>
      <c r="G3390">
        <v>156626268</v>
      </c>
      <c r="H3390">
        <v>4107</v>
      </c>
    </row>
    <row r="3391" spans="1:8">
      <c r="A3391" t="str">
        <f>row__2[[#This Row],[Company_Name]]&amp;" "&amp;row__2[[#This Row],[Year]]</f>
        <v>Synergy North Corporation 2016</v>
      </c>
      <c r="B3391" t="s">
        <v>508</v>
      </c>
      <c r="C3391">
        <v>2016</v>
      </c>
      <c r="D3391" t="s">
        <v>8</v>
      </c>
      <c r="E3391" t="s">
        <v>28</v>
      </c>
      <c r="F3391">
        <v>4924937.01</v>
      </c>
      <c r="G3391">
        <v>470731939</v>
      </c>
      <c r="H3391">
        <v>1287006</v>
      </c>
    </row>
    <row r="3392" spans="1:8">
      <c r="A3392" t="str">
        <f>row__2[[#This Row],[Company_Name]]&amp;" "&amp;row__2[[#This Row],[Year]]</f>
        <v>Synergy North Corporation 2016</v>
      </c>
      <c r="B3392" t="s">
        <v>508</v>
      </c>
      <c r="C3392">
        <v>2016</v>
      </c>
      <c r="D3392" t="s">
        <v>8</v>
      </c>
      <c r="E3392" t="s">
        <v>30</v>
      </c>
      <c r="F3392">
        <v>0</v>
      </c>
      <c r="G3392">
        <v>0</v>
      </c>
      <c r="H3392">
        <v>0</v>
      </c>
    </row>
    <row r="3393" spans="1:8">
      <c r="A3393" t="str">
        <f>row__2[[#This Row],[Company_Name]]&amp;" "&amp;row__2[[#This Row],[Year]]</f>
        <v>Synergy North Corporation 2016</v>
      </c>
      <c r="B3393" t="s">
        <v>508</v>
      </c>
      <c r="C3393">
        <v>2016</v>
      </c>
      <c r="D3393" t="s">
        <v>8</v>
      </c>
      <c r="E3393" t="s">
        <v>32</v>
      </c>
      <c r="F3393">
        <v>13197886.59</v>
      </c>
      <c r="G3393">
        <v>350213738</v>
      </c>
      <c r="H3393">
        <v>0</v>
      </c>
    </row>
    <row r="3394" spans="1:8">
      <c r="A3394" t="str">
        <f>row__2[[#This Row],[Company_Name]]&amp;" "&amp;row__2[[#This Row],[Year]]</f>
        <v>Synergy North Corporation 2016</v>
      </c>
      <c r="B3394" t="s">
        <v>508</v>
      </c>
      <c r="C3394">
        <v>2016</v>
      </c>
      <c r="D3394" t="s">
        <v>8</v>
      </c>
      <c r="E3394" t="s">
        <v>34</v>
      </c>
      <c r="F3394">
        <v>0</v>
      </c>
      <c r="G3394">
        <v>0</v>
      </c>
      <c r="H3394">
        <v>0</v>
      </c>
    </row>
    <row r="3395" spans="1:8">
      <c r="A3395" t="str">
        <f>row__2[[#This Row],[Company_Name]]&amp;" "&amp;row__2[[#This Row],[Year]]</f>
        <v>Synergy North Corporation 2017</v>
      </c>
      <c r="B3395" t="s">
        <v>508</v>
      </c>
      <c r="C3395">
        <v>2017</v>
      </c>
      <c r="D3395" t="s">
        <v>17</v>
      </c>
      <c r="E3395" t="s">
        <v>18</v>
      </c>
      <c r="F3395">
        <v>0</v>
      </c>
      <c r="G3395">
        <v>0</v>
      </c>
      <c r="H3395">
        <v>0</v>
      </c>
    </row>
    <row r="3396" spans="1:8">
      <c r="A3396" t="str">
        <f>row__2[[#This Row],[Company_Name]]&amp;" "&amp;row__2[[#This Row],[Year]]</f>
        <v>Synergy North Corporation 2017</v>
      </c>
      <c r="B3396" t="s">
        <v>508</v>
      </c>
      <c r="C3396">
        <v>2017</v>
      </c>
      <c r="D3396" t="s">
        <v>17</v>
      </c>
      <c r="E3396" t="s">
        <v>20</v>
      </c>
      <c r="F3396">
        <v>13421.2</v>
      </c>
      <c r="G3396">
        <v>112347</v>
      </c>
      <c r="H3396">
        <v>335</v>
      </c>
    </row>
    <row r="3397" spans="1:8">
      <c r="A3397" t="str">
        <f>row__2[[#This Row],[Company_Name]]&amp;" "&amp;row__2[[#This Row],[Year]]</f>
        <v>Synergy North Corporation 2017</v>
      </c>
      <c r="B3397" t="s">
        <v>508</v>
      </c>
      <c r="C3397">
        <v>2017</v>
      </c>
      <c r="D3397" t="s">
        <v>17</v>
      </c>
      <c r="E3397" t="s">
        <v>22</v>
      </c>
      <c r="F3397">
        <v>367286.58</v>
      </c>
      <c r="G3397">
        <v>7790881</v>
      </c>
      <c r="H3397">
        <v>22051.97</v>
      </c>
    </row>
    <row r="3398" spans="1:8">
      <c r="A3398" t="str">
        <f>row__2[[#This Row],[Company_Name]]&amp;" "&amp;row__2[[#This Row],[Year]]</f>
        <v>Synergy North Corporation 2017</v>
      </c>
      <c r="B3398" t="s">
        <v>508</v>
      </c>
      <c r="C3398">
        <v>2017</v>
      </c>
      <c r="D3398" t="s">
        <v>17</v>
      </c>
      <c r="E3398" t="s">
        <v>24</v>
      </c>
      <c r="F3398">
        <v>65283.1</v>
      </c>
      <c r="G3398">
        <v>2265329</v>
      </c>
      <c r="H3398">
        <v>0</v>
      </c>
    </row>
    <row r="3399" spans="1:8">
      <c r="A3399" t="str">
        <f>row__2[[#This Row],[Company_Name]]&amp;" "&amp;row__2[[#This Row],[Year]]</f>
        <v>Synergy North Corporation 2017</v>
      </c>
      <c r="B3399" t="s">
        <v>508</v>
      </c>
      <c r="C3399">
        <v>2017</v>
      </c>
      <c r="D3399" t="s">
        <v>8</v>
      </c>
      <c r="E3399" t="s">
        <v>26</v>
      </c>
      <c r="F3399">
        <v>4109376.06</v>
      </c>
      <c r="G3399">
        <v>160508932</v>
      </c>
      <c r="H3399">
        <v>0</v>
      </c>
    </row>
    <row r="3400" spans="1:8">
      <c r="A3400" t="str">
        <f>row__2[[#This Row],[Company_Name]]&amp;" "&amp;row__2[[#This Row],[Year]]</f>
        <v>Synergy North Corporation 2017</v>
      </c>
      <c r="B3400" t="s">
        <v>508</v>
      </c>
      <c r="C3400">
        <v>2017</v>
      </c>
      <c r="D3400" t="s">
        <v>8</v>
      </c>
      <c r="E3400" t="s">
        <v>28</v>
      </c>
      <c r="F3400">
        <v>5025928.9000000004</v>
      </c>
      <c r="G3400">
        <v>458508795</v>
      </c>
      <c r="H3400">
        <v>1270212.96</v>
      </c>
    </row>
    <row r="3401" spans="1:8">
      <c r="A3401" t="str">
        <f>row__2[[#This Row],[Company_Name]]&amp;" "&amp;row__2[[#This Row],[Year]]</f>
        <v>Synergy North Corporation 2017</v>
      </c>
      <c r="B3401" t="s">
        <v>508</v>
      </c>
      <c r="C3401">
        <v>2017</v>
      </c>
      <c r="D3401" t="s">
        <v>8</v>
      </c>
      <c r="E3401" t="s">
        <v>30</v>
      </c>
      <c r="F3401">
        <v>0</v>
      </c>
      <c r="G3401">
        <v>0</v>
      </c>
      <c r="H3401">
        <v>0</v>
      </c>
    </row>
    <row r="3402" spans="1:8">
      <c r="A3402" t="str">
        <f>row__2[[#This Row],[Company_Name]]&amp;" "&amp;row__2[[#This Row],[Year]]</f>
        <v>Synergy North Corporation 2017</v>
      </c>
      <c r="B3402" t="s">
        <v>508</v>
      </c>
      <c r="C3402">
        <v>2017</v>
      </c>
      <c r="D3402" t="s">
        <v>8</v>
      </c>
      <c r="E3402" t="s">
        <v>32</v>
      </c>
      <c r="F3402">
        <v>13774453.65</v>
      </c>
      <c r="G3402">
        <v>352998216</v>
      </c>
      <c r="H3402">
        <v>0</v>
      </c>
    </row>
    <row r="3403" spans="1:8">
      <c r="A3403" t="str">
        <f>row__2[[#This Row],[Company_Name]]&amp;" "&amp;row__2[[#This Row],[Year]]</f>
        <v>Synergy North Corporation 2017</v>
      </c>
      <c r="B3403" t="s">
        <v>508</v>
      </c>
      <c r="C3403">
        <v>2017</v>
      </c>
      <c r="D3403" t="s">
        <v>8</v>
      </c>
      <c r="E3403" t="s">
        <v>34</v>
      </c>
      <c r="F3403">
        <v>0</v>
      </c>
      <c r="G3403">
        <v>0</v>
      </c>
      <c r="H3403">
        <v>0</v>
      </c>
    </row>
    <row r="3404" spans="1:8">
      <c r="A3404" t="str">
        <f>row__2[[#This Row],[Company_Name]]&amp;" "&amp;row__2[[#This Row],[Year]]</f>
        <v>Synergy North Corporation 2018</v>
      </c>
      <c r="B3404" t="s">
        <v>508</v>
      </c>
      <c r="C3404">
        <v>2018</v>
      </c>
      <c r="D3404" t="s">
        <v>17</v>
      </c>
      <c r="E3404" t="s">
        <v>18</v>
      </c>
      <c r="F3404">
        <v>0</v>
      </c>
      <c r="G3404">
        <v>0</v>
      </c>
      <c r="H3404">
        <v>0</v>
      </c>
    </row>
    <row r="3405" spans="1:8">
      <c r="A3405" t="str">
        <f>row__2[[#This Row],[Company_Name]]&amp;" "&amp;row__2[[#This Row],[Year]]</f>
        <v>Synergy North Corporation 2018</v>
      </c>
      <c r="B3405" t="s">
        <v>508</v>
      </c>
      <c r="C3405">
        <v>2018</v>
      </c>
      <c r="D3405" t="s">
        <v>17</v>
      </c>
      <c r="E3405" t="s">
        <v>20</v>
      </c>
      <c r="F3405">
        <v>13546.23</v>
      </c>
      <c r="G3405">
        <v>112347</v>
      </c>
      <c r="H3405">
        <v>335</v>
      </c>
    </row>
    <row r="3406" spans="1:8">
      <c r="A3406" t="str">
        <f>row__2[[#This Row],[Company_Name]]&amp;" "&amp;row__2[[#This Row],[Year]]</f>
        <v>Synergy North Corporation 2018</v>
      </c>
      <c r="B3406" t="s">
        <v>508</v>
      </c>
      <c r="C3406">
        <v>2018</v>
      </c>
      <c r="D3406" t="s">
        <v>17</v>
      </c>
      <c r="E3406" t="s">
        <v>22</v>
      </c>
      <c r="F3406">
        <v>348617.3</v>
      </c>
      <c r="G3406">
        <v>7508135</v>
      </c>
      <c r="H3406">
        <v>21191</v>
      </c>
    </row>
    <row r="3407" spans="1:8">
      <c r="A3407" t="str">
        <f>row__2[[#This Row],[Company_Name]]&amp;" "&amp;row__2[[#This Row],[Year]]</f>
        <v>Synergy North Corporation 2018</v>
      </c>
      <c r="B3407" t="s">
        <v>508</v>
      </c>
      <c r="C3407">
        <v>2018</v>
      </c>
      <c r="D3407" t="s">
        <v>17</v>
      </c>
      <c r="E3407" t="s">
        <v>24</v>
      </c>
      <c r="F3407">
        <v>72021.66</v>
      </c>
      <c r="G3407">
        <v>2202157</v>
      </c>
      <c r="H3407">
        <v>0</v>
      </c>
    </row>
    <row r="3408" spans="1:8">
      <c r="A3408" t="str">
        <f>row__2[[#This Row],[Company_Name]]&amp;" "&amp;row__2[[#This Row],[Year]]</f>
        <v>Synergy North Corporation 2018</v>
      </c>
      <c r="B3408" t="s">
        <v>508</v>
      </c>
      <c r="C3408">
        <v>2018</v>
      </c>
      <c r="D3408" t="s">
        <v>8</v>
      </c>
      <c r="E3408" t="s">
        <v>26</v>
      </c>
      <c r="F3408">
        <v>4493573.6100000003</v>
      </c>
      <c r="G3408">
        <v>159823006</v>
      </c>
      <c r="H3408">
        <v>0</v>
      </c>
    </row>
    <row r="3409" spans="1:8">
      <c r="A3409" t="str">
        <f>row__2[[#This Row],[Company_Name]]&amp;" "&amp;row__2[[#This Row],[Year]]</f>
        <v>Synergy North Corporation 2018</v>
      </c>
      <c r="B3409" t="s">
        <v>508</v>
      </c>
      <c r="C3409">
        <v>2018</v>
      </c>
      <c r="D3409" t="s">
        <v>8</v>
      </c>
      <c r="E3409" t="s">
        <v>28</v>
      </c>
      <c r="F3409">
        <v>5525497.6799999997</v>
      </c>
      <c r="G3409">
        <v>464277779</v>
      </c>
      <c r="H3409">
        <v>1263489</v>
      </c>
    </row>
    <row r="3410" spans="1:8">
      <c r="A3410" t="str">
        <f>row__2[[#This Row],[Company_Name]]&amp;" "&amp;row__2[[#This Row],[Year]]</f>
        <v>Synergy North Corporation 2018</v>
      </c>
      <c r="B3410" t="s">
        <v>508</v>
      </c>
      <c r="C3410">
        <v>2018</v>
      </c>
      <c r="D3410" t="s">
        <v>8</v>
      </c>
      <c r="E3410" t="s">
        <v>30</v>
      </c>
      <c r="F3410">
        <v>0</v>
      </c>
      <c r="G3410">
        <v>0</v>
      </c>
      <c r="H3410">
        <v>0</v>
      </c>
    </row>
    <row r="3411" spans="1:8">
      <c r="A3411" t="str">
        <f>row__2[[#This Row],[Company_Name]]&amp;" "&amp;row__2[[#This Row],[Year]]</f>
        <v>Synergy North Corporation 2018</v>
      </c>
      <c r="B3411" t="s">
        <v>508</v>
      </c>
      <c r="C3411">
        <v>2018</v>
      </c>
      <c r="D3411" t="s">
        <v>8</v>
      </c>
      <c r="E3411" t="s">
        <v>32</v>
      </c>
      <c r="F3411">
        <v>15247206.779999999</v>
      </c>
      <c r="G3411">
        <v>361260813</v>
      </c>
      <c r="H3411">
        <v>0</v>
      </c>
    </row>
    <row r="3412" spans="1:8">
      <c r="A3412" t="str">
        <f>row__2[[#This Row],[Company_Name]]&amp;" "&amp;row__2[[#This Row],[Year]]</f>
        <v>Synergy North Corporation 2018</v>
      </c>
      <c r="B3412" t="s">
        <v>508</v>
      </c>
      <c r="C3412">
        <v>2018</v>
      </c>
      <c r="D3412" t="s">
        <v>8</v>
      </c>
      <c r="E3412" t="s">
        <v>34</v>
      </c>
      <c r="F3412">
        <v>0</v>
      </c>
      <c r="G3412">
        <v>0</v>
      </c>
      <c r="H3412">
        <v>0</v>
      </c>
    </row>
    <row r="3413" spans="1:8">
      <c r="A3413" t="str">
        <f>row__2[[#This Row],[Company_Name]]&amp;" "&amp;row__2[[#This Row],[Year]]</f>
        <v>Synergy North Corporation 2019</v>
      </c>
      <c r="B3413" t="s">
        <v>508</v>
      </c>
      <c r="C3413">
        <v>2019</v>
      </c>
      <c r="D3413" t="s">
        <v>17</v>
      </c>
      <c r="E3413" t="s">
        <v>18</v>
      </c>
      <c r="F3413">
        <v>0</v>
      </c>
      <c r="G3413">
        <v>0</v>
      </c>
      <c r="H3413">
        <v>0</v>
      </c>
    </row>
    <row r="3414" spans="1:8">
      <c r="A3414" t="str">
        <f>row__2[[#This Row],[Company_Name]]&amp;" "&amp;row__2[[#This Row],[Year]]</f>
        <v>Synergy North Corporation 2019</v>
      </c>
      <c r="B3414" t="s">
        <v>508</v>
      </c>
      <c r="C3414">
        <v>2019</v>
      </c>
      <c r="D3414" t="s">
        <v>17</v>
      </c>
      <c r="E3414" t="s">
        <v>20</v>
      </c>
      <c r="F3414">
        <v>14412.56</v>
      </c>
      <c r="G3414">
        <v>112347</v>
      </c>
      <c r="H3414">
        <v>335</v>
      </c>
    </row>
    <row r="3415" spans="1:8">
      <c r="A3415" t="str">
        <f>row__2[[#This Row],[Company_Name]]&amp;" "&amp;row__2[[#This Row],[Year]]</f>
        <v>Synergy North Corporation 2019</v>
      </c>
      <c r="B3415" t="s">
        <v>508</v>
      </c>
      <c r="C3415">
        <v>2019</v>
      </c>
      <c r="D3415" t="s">
        <v>17</v>
      </c>
      <c r="E3415" t="s">
        <v>22</v>
      </c>
      <c r="F3415">
        <v>289167.45</v>
      </c>
      <c r="G3415">
        <v>7004348.6500000004</v>
      </c>
      <c r="H3415">
        <v>19919.28</v>
      </c>
    </row>
    <row r="3416" spans="1:8">
      <c r="A3416" t="str">
        <f>row__2[[#This Row],[Company_Name]]&amp;" "&amp;row__2[[#This Row],[Year]]</f>
        <v>Synergy North Corporation 2019</v>
      </c>
      <c r="B3416" t="s">
        <v>508</v>
      </c>
      <c r="C3416">
        <v>2019</v>
      </c>
      <c r="D3416" t="s">
        <v>17</v>
      </c>
      <c r="E3416" t="s">
        <v>24</v>
      </c>
      <c r="F3416">
        <v>71913</v>
      </c>
      <c r="G3416">
        <v>2167106.5699999998</v>
      </c>
      <c r="H3416">
        <v>0</v>
      </c>
    </row>
    <row r="3417" spans="1:8">
      <c r="A3417" t="str">
        <f>row__2[[#This Row],[Company_Name]]&amp;" "&amp;row__2[[#This Row],[Year]]</f>
        <v>Synergy North Corporation 2019</v>
      </c>
      <c r="B3417" t="s">
        <v>508</v>
      </c>
      <c r="C3417">
        <v>2019</v>
      </c>
      <c r="D3417" t="s">
        <v>8</v>
      </c>
      <c r="E3417" t="s">
        <v>26</v>
      </c>
      <c r="F3417">
        <v>4730941</v>
      </c>
      <c r="G3417">
        <v>159451991.84999999</v>
      </c>
      <c r="H3417">
        <v>0</v>
      </c>
    </row>
    <row r="3418" spans="1:8">
      <c r="A3418" t="str">
        <f>row__2[[#This Row],[Company_Name]]&amp;" "&amp;row__2[[#This Row],[Year]]</f>
        <v>Synergy North Corporation 2019</v>
      </c>
      <c r="B3418" t="s">
        <v>508</v>
      </c>
      <c r="C3418">
        <v>2019</v>
      </c>
      <c r="D3418" t="s">
        <v>8</v>
      </c>
      <c r="E3418" t="s">
        <v>28</v>
      </c>
      <c r="F3418">
        <v>5200895.08</v>
      </c>
      <c r="G3418">
        <v>450402941.29000002</v>
      </c>
      <c r="H3418">
        <v>1219299.0900000001</v>
      </c>
    </row>
    <row r="3419" spans="1:8">
      <c r="A3419" t="str">
        <f>row__2[[#This Row],[Company_Name]]&amp;" "&amp;row__2[[#This Row],[Year]]</f>
        <v>Synergy North Corporation 2019</v>
      </c>
      <c r="B3419" t="s">
        <v>508</v>
      </c>
      <c r="C3419">
        <v>2019</v>
      </c>
      <c r="D3419" t="s">
        <v>8</v>
      </c>
      <c r="E3419" t="s">
        <v>30</v>
      </c>
      <c r="F3419">
        <v>0</v>
      </c>
      <c r="G3419">
        <v>0</v>
      </c>
      <c r="H3419">
        <v>0</v>
      </c>
    </row>
    <row r="3420" spans="1:8">
      <c r="A3420" t="str">
        <f>row__2[[#This Row],[Company_Name]]&amp;" "&amp;row__2[[#This Row],[Year]]</f>
        <v>Synergy North Corporation 2019</v>
      </c>
      <c r="B3420" t="s">
        <v>508</v>
      </c>
      <c r="C3420">
        <v>2019</v>
      </c>
      <c r="D3420" t="s">
        <v>8</v>
      </c>
      <c r="E3420" t="s">
        <v>32</v>
      </c>
      <c r="F3420">
        <v>15707583.9</v>
      </c>
      <c r="G3420">
        <v>361177587.47000003</v>
      </c>
      <c r="H3420">
        <v>0</v>
      </c>
    </row>
    <row r="3421" spans="1:8">
      <c r="A3421" t="str">
        <f>row__2[[#This Row],[Company_Name]]&amp;" "&amp;row__2[[#This Row],[Year]]</f>
        <v>Synergy North Corporation 2019</v>
      </c>
      <c r="B3421" t="s">
        <v>508</v>
      </c>
      <c r="C3421">
        <v>2019</v>
      </c>
      <c r="D3421" t="s">
        <v>8</v>
      </c>
      <c r="E3421" t="s">
        <v>34</v>
      </c>
      <c r="F3421">
        <v>0</v>
      </c>
      <c r="G3421">
        <v>0</v>
      </c>
      <c r="H3421">
        <v>0</v>
      </c>
    </row>
    <row r="3422" spans="1:8">
      <c r="A3422" t="str">
        <f>row__2[[#This Row],[Company_Name]]&amp;" "&amp;row__2[[#This Row],[Year]]</f>
        <v>Synergy North Corporation 2020</v>
      </c>
      <c r="B3422" t="s">
        <v>508</v>
      </c>
      <c r="C3422">
        <v>2020</v>
      </c>
      <c r="D3422" t="s">
        <v>17</v>
      </c>
      <c r="E3422" t="s">
        <v>18</v>
      </c>
      <c r="F3422">
        <v>0</v>
      </c>
      <c r="G3422">
        <v>0</v>
      </c>
      <c r="H3422">
        <v>0</v>
      </c>
    </row>
    <row r="3423" spans="1:8">
      <c r="A3423" t="str">
        <f>row__2[[#This Row],[Company_Name]]&amp;" "&amp;row__2[[#This Row],[Year]]</f>
        <v>Synergy North Corporation 2020</v>
      </c>
      <c r="B3423" t="s">
        <v>508</v>
      </c>
      <c r="C3423">
        <v>2020</v>
      </c>
      <c r="D3423" t="s">
        <v>17</v>
      </c>
      <c r="E3423" t="s">
        <v>20</v>
      </c>
      <c r="F3423">
        <v>13659</v>
      </c>
      <c r="G3423">
        <v>112347</v>
      </c>
      <c r="H3423">
        <v>335</v>
      </c>
    </row>
    <row r="3424" spans="1:8">
      <c r="A3424" t="str">
        <f>row__2[[#This Row],[Company_Name]]&amp;" "&amp;row__2[[#This Row],[Year]]</f>
        <v>Synergy North Corporation 2020</v>
      </c>
      <c r="B3424" t="s">
        <v>508</v>
      </c>
      <c r="C3424">
        <v>2020</v>
      </c>
      <c r="D3424" t="s">
        <v>17</v>
      </c>
      <c r="E3424" t="s">
        <v>22</v>
      </c>
      <c r="F3424">
        <v>341226</v>
      </c>
      <c r="G3424">
        <v>6701301.3700000001</v>
      </c>
      <c r="H3424">
        <v>19029.72</v>
      </c>
    </row>
    <row r="3425" spans="1:8">
      <c r="A3425" t="str">
        <f>row__2[[#This Row],[Company_Name]]&amp;" "&amp;row__2[[#This Row],[Year]]</f>
        <v>Synergy North Corporation 2020</v>
      </c>
      <c r="B3425" t="s">
        <v>508</v>
      </c>
      <c r="C3425">
        <v>2020</v>
      </c>
      <c r="D3425" t="s">
        <v>17</v>
      </c>
      <c r="E3425" t="s">
        <v>24</v>
      </c>
      <c r="F3425">
        <v>71913</v>
      </c>
      <c r="G3425">
        <v>2153003.4900000002</v>
      </c>
      <c r="H3425">
        <v>0</v>
      </c>
    </row>
    <row r="3426" spans="1:8">
      <c r="A3426" t="str">
        <f>row__2[[#This Row],[Company_Name]]&amp;" "&amp;row__2[[#This Row],[Year]]</f>
        <v>Synergy North Corporation 2020</v>
      </c>
      <c r="B3426" t="s">
        <v>508</v>
      </c>
      <c r="C3426">
        <v>2020</v>
      </c>
      <c r="D3426" t="s">
        <v>8</v>
      </c>
      <c r="E3426" t="s">
        <v>26</v>
      </c>
      <c r="F3426">
        <v>4306328</v>
      </c>
      <c r="G3426">
        <v>145604865.30000001</v>
      </c>
      <c r="H3426">
        <v>0</v>
      </c>
    </row>
    <row r="3427" spans="1:8">
      <c r="A3427" t="str">
        <f>row__2[[#This Row],[Company_Name]]&amp;" "&amp;row__2[[#This Row],[Year]]</f>
        <v>Synergy North Corporation 2020</v>
      </c>
      <c r="B3427" t="s">
        <v>508</v>
      </c>
      <c r="C3427">
        <v>2020</v>
      </c>
      <c r="D3427" t="s">
        <v>8</v>
      </c>
      <c r="E3427" t="s">
        <v>28</v>
      </c>
      <c r="F3427">
        <v>5312967</v>
      </c>
      <c r="G3427">
        <v>420050409.83999997</v>
      </c>
      <c r="H3427">
        <v>1147172.43</v>
      </c>
    </row>
    <row r="3428" spans="1:8">
      <c r="A3428" t="str">
        <f>row__2[[#This Row],[Company_Name]]&amp;" "&amp;row__2[[#This Row],[Year]]</f>
        <v>Synergy North Corporation 2020</v>
      </c>
      <c r="B3428" t="s">
        <v>508</v>
      </c>
      <c r="C3428">
        <v>2020</v>
      </c>
      <c r="D3428" t="s">
        <v>8</v>
      </c>
      <c r="E3428" t="s">
        <v>30</v>
      </c>
      <c r="F3428">
        <v>0</v>
      </c>
      <c r="G3428">
        <v>0</v>
      </c>
      <c r="H3428">
        <v>0</v>
      </c>
    </row>
    <row r="3429" spans="1:8">
      <c r="A3429" t="str">
        <f>row__2[[#This Row],[Company_Name]]&amp;" "&amp;row__2[[#This Row],[Year]]</f>
        <v>Synergy North Corporation 2020</v>
      </c>
      <c r="B3429" t="s">
        <v>508</v>
      </c>
      <c r="C3429">
        <v>2020</v>
      </c>
      <c r="D3429" t="s">
        <v>8</v>
      </c>
      <c r="E3429" t="s">
        <v>32</v>
      </c>
      <c r="F3429">
        <v>15757297</v>
      </c>
      <c r="G3429">
        <v>369534277.25</v>
      </c>
      <c r="H3429">
        <v>0</v>
      </c>
    </row>
    <row r="3430" spans="1:8">
      <c r="A3430" t="str">
        <f>row__2[[#This Row],[Company_Name]]&amp;" "&amp;row__2[[#This Row],[Year]]</f>
        <v>Synergy North Corporation 2020</v>
      </c>
      <c r="B3430" t="s">
        <v>508</v>
      </c>
      <c r="C3430">
        <v>2020</v>
      </c>
      <c r="D3430" t="s">
        <v>8</v>
      </c>
      <c r="E3430" t="s">
        <v>34</v>
      </c>
      <c r="F3430">
        <v>0</v>
      </c>
      <c r="G3430">
        <v>0</v>
      </c>
      <c r="H3430">
        <v>0</v>
      </c>
    </row>
    <row r="3431" spans="1:8">
      <c r="A3431" t="str">
        <f>row__2[[#This Row],[Company_Name]]&amp;" "&amp;row__2[[#This Row],[Year]]</f>
        <v>Synergy North Corporation 2021</v>
      </c>
      <c r="B3431" t="s">
        <v>508</v>
      </c>
      <c r="C3431">
        <v>2021</v>
      </c>
      <c r="D3431" t="s">
        <v>17</v>
      </c>
      <c r="E3431" t="s">
        <v>18</v>
      </c>
      <c r="F3431">
        <v>0</v>
      </c>
      <c r="G3431">
        <v>0</v>
      </c>
      <c r="H3431">
        <v>0</v>
      </c>
    </row>
    <row r="3432" spans="1:8">
      <c r="A3432" t="str">
        <f>row__2[[#This Row],[Company_Name]]&amp;" "&amp;row__2[[#This Row],[Year]]</f>
        <v>Synergy North Corporation 2021</v>
      </c>
      <c r="B3432" t="s">
        <v>508</v>
      </c>
      <c r="C3432">
        <v>2021</v>
      </c>
      <c r="D3432" t="s">
        <v>17</v>
      </c>
      <c r="E3432" t="s">
        <v>20</v>
      </c>
      <c r="F3432">
        <v>13354.15</v>
      </c>
      <c r="G3432">
        <v>112347</v>
      </c>
      <c r="H3432">
        <v>335</v>
      </c>
    </row>
    <row r="3433" spans="1:8">
      <c r="A3433" t="str">
        <f>row__2[[#This Row],[Company_Name]]&amp;" "&amp;row__2[[#This Row],[Year]]</f>
        <v>Synergy North Corporation 2021</v>
      </c>
      <c r="B3433" t="s">
        <v>508</v>
      </c>
      <c r="C3433">
        <v>2021</v>
      </c>
      <c r="D3433" t="s">
        <v>17</v>
      </c>
      <c r="E3433" t="s">
        <v>22</v>
      </c>
      <c r="F3433">
        <v>317970.65999999997</v>
      </c>
      <c r="G3433">
        <v>5696293</v>
      </c>
      <c r="H3433">
        <v>16160</v>
      </c>
    </row>
    <row r="3434" spans="1:8">
      <c r="A3434" t="str">
        <f>row__2[[#This Row],[Company_Name]]&amp;" "&amp;row__2[[#This Row],[Year]]</f>
        <v>Synergy North Corporation 2021</v>
      </c>
      <c r="B3434" t="s">
        <v>508</v>
      </c>
      <c r="C3434">
        <v>2021</v>
      </c>
      <c r="D3434" t="s">
        <v>17</v>
      </c>
      <c r="E3434" t="s">
        <v>24</v>
      </c>
      <c r="F3434">
        <v>73192</v>
      </c>
      <c r="G3434">
        <v>2140259</v>
      </c>
      <c r="H3434">
        <v>0</v>
      </c>
    </row>
    <row r="3435" spans="1:8">
      <c r="A3435" t="str">
        <f>row__2[[#This Row],[Company_Name]]&amp;" "&amp;row__2[[#This Row],[Year]]</f>
        <v>Synergy North Corporation 2021</v>
      </c>
      <c r="B3435" t="s">
        <v>508</v>
      </c>
      <c r="C3435">
        <v>2021</v>
      </c>
      <c r="D3435" t="s">
        <v>8</v>
      </c>
      <c r="E3435" t="s">
        <v>26</v>
      </c>
      <c r="F3435">
        <v>4479116.07</v>
      </c>
      <c r="G3435">
        <v>150298040</v>
      </c>
      <c r="H3435">
        <v>0</v>
      </c>
    </row>
    <row r="3436" spans="1:8">
      <c r="A3436" t="str">
        <f>row__2[[#This Row],[Company_Name]]&amp;" "&amp;row__2[[#This Row],[Year]]</f>
        <v>Synergy North Corporation 2021</v>
      </c>
      <c r="B3436" t="s">
        <v>508</v>
      </c>
      <c r="C3436">
        <v>2021</v>
      </c>
      <c r="D3436" t="s">
        <v>8</v>
      </c>
      <c r="E3436" t="s">
        <v>28</v>
      </c>
      <c r="F3436">
        <v>5288146.5999999996</v>
      </c>
      <c r="G3436">
        <v>410683490</v>
      </c>
      <c r="H3436">
        <v>1127298</v>
      </c>
    </row>
    <row r="3437" spans="1:8">
      <c r="A3437" t="str">
        <f>row__2[[#This Row],[Company_Name]]&amp;" "&amp;row__2[[#This Row],[Year]]</f>
        <v>Synergy North Corporation 2021</v>
      </c>
      <c r="B3437" t="s">
        <v>508</v>
      </c>
      <c r="C3437">
        <v>2021</v>
      </c>
      <c r="D3437" t="s">
        <v>8</v>
      </c>
      <c r="E3437" t="s">
        <v>30</v>
      </c>
      <c r="F3437">
        <v>0</v>
      </c>
      <c r="G3437">
        <v>0</v>
      </c>
      <c r="H3437">
        <v>0</v>
      </c>
    </row>
    <row r="3438" spans="1:8">
      <c r="A3438" t="str">
        <f>row__2[[#This Row],[Company_Name]]&amp;" "&amp;row__2[[#This Row],[Year]]</f>
        <v>Synergy North Corporation 2021</v>
      </c>
      <c r="B3438" t="s">
        <v>508</v>
      </c>
      <c r="C3438">
        <v>2021</v>
      </c>
      <c r="D3438" t="s">
        <v>8</v>
      </c>
      <c r="E3438" t="s">
        <v>32</v>
      </c>
      <c r="F3438">
        <v>15737597.960000001</v>
      </c>
      <c r="G3438">
        <v>374455251</v>
      </c>
      <c r="H3438">
        <v>0</v>
      </c>
    </row>
    <row r="3439" spans="1:8">
      <c r="A3439" t="str">
        <f>row__2[[#This Row],[Company_Name]]&amp;" "&amp;row__2[[#This Row],[Year]]</f>
        <v>Synergy North Corporation 2021</v>
      </c>
      <c r="B3439" t="s">
        <v>508</v>
      </c>
      <c r="C3439">
        <v>2021</v>
      </c>
      <c r="D3439" t="s">
        <v>8</v>
      </c>
      <c r="E3439" t="s">
        <v>34</v>
      </c>
      <c r="F3439">
        <v>0</v>
      </c>
      <c r="G3439">
        <v>0</v>
      </c>
      <c r="H3439">
        <v>0</v>
      </c>
    </row>
    <row r="3440" spans="1:8">
      <c r="A3440" t="str">
        <f>row__2[[#This Row],[Company_Name]]&amp;" "&amp;row__2[[#This Row],[Year]]</f>
        <v>Synergy North Corporation 2022</v>
      </c>
      <c r="B3440" t="s">
        <v>508</v>
      </c>
      <c r="C3440">
        <v>2022</v>
      </c>
      <c r="D3440" t="s">
        <v>17</v>
      </c>
      <c r="E3440" t="s">
        <v>18</v>
      </c>
      <c r="F3440">
        <v>0</v>
      </c>
      <c r="G3440">
        <v>0</v>
      </c>
      <c r="H3440">
        <v>0</v>
      </c>
    </row>
    <row r="3441" spans="1:8">
      <c r="A3441" t="str">
        <f>row__2[[#This Row],[Company_Name]]&amp;" "&amp;row__2[[#This Row],[Year]]</f>
        <v>Synergy North Corporation 2022</v>
      </c>
      <c r="B3441" t="s">
        <v>508</v>
      </c>
      <c r="C3441">
        <v>2022</v>
      </c>
      <c r="D3441" t="s">
        <v>17</v>
      </c>
      <c r="E3441" t="s">
        <v>20</v>
      </c>
      <c r="F3441">
        <v>13333.57</v>
      </c>
      <c r="G3441">
        <v>112347</v>
      </c>
      <c r="H3441">
        <v>335</v>
      </c>
    </row>
    <row r="3442" spans="1:8">
      <c r="A3442" t="str">
        <f>row__2[[#This Row],[Company_Name]]&amp;" "&amp;row__2[[#This Row],[Year]]</f>
        <v>Synergy North Corporation 2022</v>
      </c>
      <c r="B3442" t="s">
        <v>508</v>
      </c>
      <c r="C3442">
        <v>2022</v>
      </c>
      <c r="D3442" t="s">
        <v>17</v>
      </c>
      <c r="E3442" t="s">
        <v>22</v>
      </c>
      <c r="F3442">
        <v>372258.9</v>
      </c>
      <c r="G3442">
        <v>5585859.3499999996</v>
      </c>
      <c r="H3442">
        <v>15923</v>
      </c>
    </row>
    <row r="3443" spans="1:8">
      <c r="A3443" t="str">
        <f>row__2[[#This Row],[Company_Name]]&amp;" "&amp;row__2[[#This Row],[Year]]</f>
        <v>Synergy North Corporation 2022</v>
      </c>
      <c r="B3443" t="s">
        <v>508</v>
      </c>
      <c r="C3443">
        <v>2022</v>
      </c>
      <c r="D3443" t="s">
        <v>17</v>
      </c>
      <c r="E3443" t="s">
        <v>24</v>
      </c>
      <c r="F3443">
        <v>74040</v>
      </c>
      <c r="G3443">
        <v>2116617.66</v>
      </c>
      <c r="H3443">
        <v>0</v>
      </c>
    </row>
    <row r="3444" spans="1:8">
      <c r="A3444" t="str">
        <f>row__2[[#This Row],[Company_Name]]&amp;" "&amp;row__2[[#This Row],[Year]]</f>
        <v>Synergy North Corporation 2022</v>
      </c>
      <c r="B3444" t="s">
        <v>508</v>
      </c>
      <c r="C3444">
        <v>2022</v>
      </c>
      <c r="D3444" t="s">
        <v>8</v>
      </c>
      <c r="E3444" t="s">
        <v>26</v>
      </c>
      <c r="F3444">
        <v>5484062.7000000002</v>
      </c>
      <c r="G3444">
        <v>160765208.08000001</v>
      </c>
      <c r="H3444">
        <v>0</v>
      </c>
    </row>
    <row r="3445" spans="1:8">
      <c r="A3445" t="str">
        <f>row__2[[#This Row],[Company_Name]]&amp;" "&amp;row__2[[#This Row],[Year]]</f>
        <v>Synergy North Corporation 2022</v>
      </c>
      <c r="B3445" t="s">
        <v>508</v>
      </c>
      <c r="C3445">
        <v>2022</v>
      </c>
      <c r="D3445" t="s">
        <v>8</v>
      </c>
      <c r="E3445" t="s">
        <v>28</v>
      </c>
      <c r="F3445">
        <v>5081263.13</v>
      </c>
      <c r="G3445">
        <v>423369880.37</v>
      </c>
      <c r="H3445">
        <v>1142582.03</v>
      </c>
    </row>
    <row r="3446" spans="1:8">
      <c r="A3446" t="str">
        <f>row__2[[#This Row],[Company_Name]]&amp;" "&amp;row__2[[#This Row],[Year]]</f>
        <v>Synergy North Corporation 2022</v>
      </c>
      <c r="B3446" t="s">
        <v>508</v>
      </c>
      <c r="C3446">
        <v>2022</v>
      </c>
      <c r="D3446" t="s">
        <v>8</v>
      </c>
      <c r="E3446" t="s">
        <v>30</v>
      </c>
      <c r="F3446">
        <v>0</v>
      </c>
      <c r="G3446">
        <v>0</v>
      </c>
      <c r="H3446">
        <v>0</v>
      </c>
    </row>
    <row r="3447" spans="1:8">
      <c r="A3447" t="str">
        <f>row__2[[#This Row],[Company_Name]]&amp;" "&amp;row__2[[#This Row],[Year]]</f>
        <v>Synergy North Corporation 2022</v>
      </c>
      <c r="B3447" t="s">
        <v>508</v>
      </c>
      <c r="C3447">
        <v>2022</v>
      </c>
      <c r="D3447" t="s">
        <v>8</v>
      </c>
      <c r="E3447" t="s">
        <v>32</v>
      </c>
      <c r="F3447">
        <v>16402794.199999999</v>
      </c>
      <c r="G3447">
        <v>379129388.56999999</v>
      </c>
      <c r="H3447">
        <v>0</v>
      </c>
    </row>
    <row r="3448" spans="1:8">
      <c r="A3448" t="str">
        <f>row__2[[#This Row],[Company_Name]]&amp;" "&amp;row__2[[#This Row],[Year]]</f>
        <v>Synergy North Corporation 2022</v>
      </c>
      <c r="B3448" t="s">
        <v>508</v>
      </c>
      <c r="C3448">
        <v>2022</v>
      </c>
      <c r="D3448" t="s">
        <v>8</v>
      </c>
      <c r="E3448" t="s">
        <v>34</v>
      </c>
      <c r="F3448">
        <v>0</v>
      </c>
      <c r="G3448">
        <v>0</v>
      </c>
      <c r="H3448">
        <v>0</v>
      </c>
    </row>
    <row r="3449" spans="1:8">
      <c r="A3449" t="str">
        <f>row__2[[#This Row],[Company_Name]]&amp;" "&amp;row__2[[#This Row],[Year]]</f>
        <v>Tillsonburg Hydro Inc. 2015</v>
      </c>
      <c r="B3449" t="s">
        <v>509</v>
      </c>
      <c r="C3449">
        <v>2015</v>
      </c>
      <c r="D3449" t="s">
        <v>17</v>
      </c>
      <c r="E3449" t="s">
        <v>18</v>
      </c>
      <c r="F3449">
        <v>0</v>
      </c>
      <c r="G3449">
        <v>0</v>
      </c>
      <c r="H3449">
        <v>0</v>
      </c>
    </row>
    <row r="3450" spans="1:8">
      <c r="A3450" t="str">
        <f>row__2[[#This Row],[Company_Name]]&amp;" "&amp;row__2[[#This Row],[Year]]</f>
        <v>Tillsonburg Hydro Inc. 2015</v>
      </c>
      <c r="B3450" t="s">
        <v>509</v>
      </c>
      <c r="C3450">
        <v>2015</v>
      </c>
      <c r="D3450" t="s">
        <v>17</v>
      </c>
      <c r="E3450" t="s">
        <v>20</v>
      </c>
      <c r="F3450">
        <v>10213.879999999999</v>
      </c>
      <c r="G3450">
        <v>115007.03999999999</v>
      </c>
      <c r="H3450">
        <v>310</v>
      </c>
    </row>
    <row r="3451" spans="1:8">
      <c r="A3451" t="str">
        <f>row__2[[#This Row],[Company_Name]]&amp;" "&amp;row__2[[#This Row],[Year]]</f>
        <v>Tillsonburg Hydro Inc. 2015</v>
      </c>
      <c r="B3451" t="s">
        <v>509</v>
      </c>
      <c r="C3451">
        <v>2015</v>
      </c>
      <c r="D3451" t="s">
        <v>17</v>
      </c>
      <c r="E3451" t="s">
        <v>22</v>
      </c>
      <c r="F3451">
        <v>49145.77</v>
      </c>
      <c r="G3451">
        <v>1437433.9</v>
      </c>
      <c r="H3451">
        <v>3831.24</v>
      </c>
    </row>
    <row r="3452" spans="1:8">
      <c r="A3452" t="str">
        <f>row__2[[#This Row],[Company_Name]]&amp;" "&amp;row__2[[#This Row],[Year]]</f>
        <v>Tillsonburg Hydro Inc. 2015</v>
      </c>
      <c r="B3452" t="s">
        <v>509</v>
      </c>
      <c r="C3452">
        <v>2015</v>
      </c>
      <c r="D3452" t="s">
        <v>17</v>
      </c>
      <c r="E3452" t="s">
        <v>24</v>
      </c>
      <c r="F3452">
        <v>9483.0300000000007</v>
      </c>
      <c r="G3452">
        <v>387408.22</v>
      </c>
      <c r="H3452">
        <v>0</v>
      </c>
    </row>
    <row r="3453" spans="1:8">
      <c r="A3453" t="str">
        <f>row__2[[#This Row],[Company_Name]]&amp;" "&amp;row__2[[#This Row],[Year]]</f>
        <v>Tillsonburg Hydro Inc. 2015</v>
      </c>
      <c r="B3453" t="s">
        <v>509</v>
      </c>
      <c r="C3453">
        <v>2015</v>
      </c>
      <c r="D3453" t="s">
        <v>8</v>
      </c>
      <c r="E3453" t="s">
        <v>26</v>
      </c>
      <c r="F3453">
        <v>567625.18999999994</v>
      </c>
      <c r="G3453">
        <v>21979007.879999999</v>
      </c>
      <c r="H3453">
        <v>0</v>
      </c>
    </row>
    <row r="3454" spans="1:8">
      <c r="A3454" t="str">
        <f>row__2[[#This Row],[Company_Name]]&amp;" "&amp;row__2[[#This Row],[Year]]</f>
        <v>Tillsonburg Hydro Inc. 2015</v>
      </c>
      <c r="B3454" t="s">
        <v>509</v>
      </c>
      <c r="C3454">
        <v>2015</v>
      </c>
      <c r="D3454" t="s">
        <v>8</v>
      </c>
      <c r="E3454" t="s">
        <v>28</v>
      </c>
      <c r="F3454">
        <v>591289.88</v>
      </c>
      <c r="G3454">
        <v>122346547.65000001</v>
      </c>
      <c r="H3454">
        <v>308119.2</v>
      </c>
    </row>
    <row r="3455" spans="1:8">
      <c r="A3455" t="str">
        <f>row__2[[#This Row],[Company_Name]]&amp;" "&amp;row__2[[#This Row],[Year]]</f>
        <v>Tillsonburg Hydro Inc. 2015</v>
      </c>
      <c r="B3455" t="s">
        <v>509</v>
      </c>
      <c r="C3455">
        <v>2015</v>
      </c>
      <c r="D3455" t="s">
        <v>8</v>
      </c>
      <c r="E3455" t="s">
        <v>30</v>
      </c>
      <c r="F3455">
        <v>0</v>
      </c>
      <c r="G3455">
        <v>0</v>
      </c>
      <c r="H3455">
        <v>0</v>
      </c>
    </row>
    <row r="3456" spans="1:8">
      <c r="A3456" t="str">
        <f>row__2[[#This Row],[Company_Name]]&amp;" "&amp;row__2[[#This Row],[Year]]</f>
        <v>Tillsonburg Hydro Inc. 2015</v>
      </c>
      <c r="B3456" t="s">
        <v>509</v>
      </c>
      <c r="C3456">
        <v>2015</v>
      </c>
      <c r="D3456" t="s">
        <v>8</v>
      </c>
      <c r="E3456" t="s">
        <v>32</v>
      </c>
      <c r="F3456">
        <v>2142991.11</v>
      </c>
      <c r="G3456">
        <v>49342184.840000004</v>
      </c>
      <c r="H3456">
        <v>0</v>
      </c>
    </row>
    <row r="3457" spans="1:8">
      <c r="A3457" t="str">
        <f>row__2[[#This Row],[Company_Name]]&amp;" "&amp;row__2[[#This Row],[Year]]</f>
        <v>Tillsonburg Hydro Inc. 2015</v>
      </c>
      <c r="B3457" t="s">
        <v>509</v>
      </c>
      <c r="C3457">
        <v>2015</v>
      </c>
      <c r="D3457" t="s">
        <v>8</v>
      </c>
      <c r="E3457" t="s">
        <v>34</v>
      </c>
      <c r="F3457">
        <v>0</v>
      </c>
      <c r="G3457">
        <v>0</v>
      </c>
      <c r="H3457">
        <v>0</v>
      </c>
    </row>
    <row r="3458" spans="1:8">
      <c r="A3458" t="str">
        <f>row__2[[#This Row],[Company_Name]]&amp;" "&amp;row__2[[#This Row],[Year]]</f>
        <v>Tillsonburg Hydro Inc. 2016</v>
      </c>
      <c r="B3458" t="s">
        <v>509</v>
      </c>
      <c r="C3458">
        <v>2016</v>
      </c>
      <c r="D3458" t="s">
        <v>17</v>
      </c>
      <c r="E3458" t="s">
        <v>18</v>
      </c>
      <c r="F3458">
        <v>0</v>
      </c>
      <c r="G3458">
        <v>0</v>
      </c>
      <c r="H3458">
        <v>0</v>
      </c>
    </row>
    <row r="3459" spans="1:8">
      <c r="A3459" t="str">
        <f>row__2[[#This Row],[Company_Name]]&amp;" "&amp;row__2[[#This Row],[Year]]</f>
        <v>Tillsonburg Hydro Inc. 2016</v>
      </c>
      <c r="B3459" t="s">
        <v>509</v>
      </c>
      <c r="C3459">
        <v>2016</v>
      </c>
      <c r="D3459" t="s">
        <v>17</v>
      </c>
      <c r="E3459" t="s">
        <v>20</v>
      </c>
      <c r="F3459">
        <v>9703.43</v>
      </c>
      <c r="G3459">
        <v>39886</v>
      </c>
      <c r="H3459">
        <v>109</v>
      </c>
    </row>
    <row r="3460" spans="1:8">
      <c r="A3460" t="str">
        <f>row__2[[#This Row],[Company_Name]]&amp;" "&amp;row__2[[#This Row],[Year]]</f>
        <v>Tillsonburg Hydro Inc. 2016</v>
      </c>
      <c r="B3460" t="s">
        <v>509</v>
      </c>
      <c r="C3460">
        <v>2016</v>
      </c>
      <c r="D3460" t="s">
        <v>17</v>
      </c>
      <c r="E3460" t="s">
        <v>22</v>
      </c>
      <c r="F3460">
        <v>53280.73</v>
      </c>
      <c r="G3460">
        <v>1427575</v>
      </c>
      <c r="H3460">
        <v>3831.2</v>
      </c>
    </row>
    <row r="3461" spans="1:8">
      <c r="A3461" t="str">
        <f>row__2[[#This Row],[Company_Name]]&amp;" "&amp;row__2[[#This Row],[Year]]</f>
        <v>Tillsonburg Hydro Inc. 2016</v>
      </c>
      <c r="B3461" t="s">
        <v>509</v>
      </c>
      <c r="C3461">
        <v>2016</v>
      </c>
      <c r="D3461" t="s">
        <v>17</v>
      </c>
      <c r="E3461" t="s">
        <v>24</v>
      </c>
      <c r="F3461">
        <v>10255.34</v>
      </c>
      <c r="G3461">
        <v>383453</v>
      </c>
      <c r="H3461">
        <v>0</v>
      </c>
    </row>
    <row r="3462" spans="1:8">
      <c r="A3462" t="str">
        <f>row__2[[#This Row],[Company_Name]]&amp;" "&amp;row__2[[#This Row],[Year]]</f>
        <v>Tillsonburg Hydro Inc. 2016</v>
      </c>
      <c r="B3462" t="s">
        <v>509</v>
      </c>
      <c r="C3462">
        <v>2016</v>
      </c>
      <c r="D3462" t="s">
        <v>8</v>
      </c>
      <c r="E3462" t="s">
        <v>26</v>
      </c>
      <c r="F3462">
        <v>575388.32999999996</v>
      </c>
      <c r="G3462">
        <v>21213828</v>
      </c>
      <c r="H3462">
        <v>0</v>
      </c>
    </row>
    <row r="3463" spans="1:8">
      <c r="A3463" t="str">
        <f>row__2[[#This Row],[Company_Name]]&amp;" "&amp;row__2[[#This Row],[Year]]</f>
        <v>Tillsonburg Hydro Inc. 2016</v>
      </c>
      <c r="B3463" t="s">
        <v>509</v>
      </c>
      <c r="C3463">
        <v>2016</v>
      </c>
      <c r="D3463" t="s">
        <v>8</v>
      </c>
      <c r="E3463" t="s">
        <v>28</v>
      </c>
      <c r="F3463">
        <v>759902.78</v>
      </c>
      <c r="G3463">
        <v>135030017</v>
      </c>
      <c r="H3463">
        <v>336621</v>
      </c>
    </row>
    <row r="3464" spans="1:8">
      <c r="A3464" t="str">
        <f>row__2[[#This Row],[Company_Name]]&amp;" "&amp;row__2[[#This Row],[Year]]</f>
        <v>Tillsonburg Hydro Inc. 2016</v>
      </c>
      <c r="B3464" t="s">
        <v>509</v>
      </c>
      <c r="C3464">
        <v>2016</v>
      </c>
      <c r="D3464" t="s">
        <v>8</v>
      </c>
      <c r="E3464" t="s">
        <v>30</v>
      </c>
      <c r="F3464">
        <v>0</v>
      </c>
      <c r="G3464">
        <v>0</v>
      </c>
      <c r="H3464">
        <v>0</v>
      </c>
    </row>
    <row r="3465" spans="1:8">
      <c r="A3465" t="str">
        <f>row__2[[#This Row],[Company_Name]]&amp;" "&amp;row__2[[#This Row],[Year]]</f>
        <v>Tillsonburg Hydro Inc. 2016</v>
      </c>
      <c r="B3465" t="s">
        <v>509</v>
      </c>
      <c r="C3465">
        <v>2016</v>
      </c>
      <c r="D3465" t="s">
        <v>8</v>
      </c>
      <c r="E3465" t="s">
        <v>32</v>
      </c>
      <c r="F3465">
        <v>2086550.43</v>
      </c>
      <c r="G3465">
        <v>50190739</v>
      </c>
      <c r="H3465">
        <v>0</v>
      </c>
    </row>
    <row r="3466" spans="1:8">
      <c r="A3466" t="str">
        <f>row__2[[#This Row],[Company_Name]]&amp;" "&amp;row__2[[#This Row],[Year]]</f>
        <v>Tillsonburg Hydro Inc. 2016</v>
      </c>
      <c r="B3466" t="s">
        <v>509</v>
      </c>
      <c r="C3466">
        <v>2016</v>
      </c>
      <c r="D3466" t="s">
        <v>8</v>
      </c>
      <c r="E3466" t="s">
        <v>34</v>
      </c>
      <c r="F3466">
        <v>0</v>
      </c>
      <c r="G3466">
        <v>0</v>
      </c>
      <c r="H3466">
        <v>0</v>
      </c>
    </row>
    <row r="3467" spans="1:8">
      <c r="A3467" t="str">
        <f>row__2[[#This Row],[Company_Name]]&amp;" "&amp;row__2[[#This Row],[Year]]</f>
        <v>Tillsonburg Hydro Inc. 2017</v>
      </c>
      <c r="B3467" t="s">
        <v>509</v>
      </c>
      <c r="C3467">
        <v>2017</v>
      </c>
      <c r="D3467" t="s">
        <v>17</v>
      </c>
      <c r="E3467" t="s">
        <v>18</v>
      </c>
      <c r="F3467">
        <v>0</v>
      </c>
      <c r="G3467">
        <v>0</v>
      </c>
      <c r="H3467">
        <v>0</v>
      </c>
    </row>
    <row r="3468" spans="1:8">
      <c r="A3468" t="str">
        <f>row__2[[#This Row],[Company_Name]]&amp;" "&amp;row__2[[#This Row],[Year]]</f>
        <v>Tillsonburg Hydro Inc. 2017</v>
      </c>
      <c r="B3468" t="s">
        <v>509</v>
      </c>
      <c r="C3468">
        <v>2017</v>
      </c>
      <c r="D3468" t="s">
        <v>17</v>
      </c>
      <c r="E3468" t="s">
        <v>20</v>
      </c>
      <c r="F3468">
        <v>9829.11</v>
      </c>
      <c r="G3468">
        <v>37133.040000000001</v>
      </c>
      <c r="H3468">
        <v>6.96</v>
      </c>
    </row>
    <row r="3469" spans="1:8">
      <c r="A3469" t="str">
        <f>row__2[[#This Row],[Company_Name]]&amp;" "&amp;row__2[[#This Row],[Year]]</f>
        <v>Tillsonburg Hydro Inc. 2017</v>
      </c>
      <c r="B3469" t="s">
        <v>509</v>
      </c>
      <c r="C3469">
        <v>2017</v>
      </c>
      <c r="D3469" t="s">
        <v>17</v>
      </c>
      <c r="E3469" t="s">
        <v>22</v>
      </c>
      <c r="F3469">
        <v>53917.77</v>
      </c>
      <c r="G3469">
        <v>1421206.68</v>
      </c>
      <c r="H3469">
        <v>3703.54</v>
      </c>
    </row>
    <row r="3470" spans="1:8">
      <c r="A3470" t="str">
        <f>row__2[[#This Row],[Company_Name]]&amp;" "&amp;row__2[[#This Row],[Year]]</f>
        <v>Tillsonburg Hydro Inc. 2017</v>
      </c>
      <c r="B3470" t="s">
        <v>509</v>
      </c>
      <c r="C3470">
        <v>2017</v>
      </c>
      <c r="D3470" t="s">
        <v>17</v>
      </c>
      <c r="E3470" t="s">
        <v>24</v>
      </c>
      <c r="F3470">
        <v>9947.2999999999993</v>
      </c>
      <c r="G3470">
        <v>356100.91</v>
      </c>
      <c r="H3470">
        <v>0</v>
      </c>
    </row>
    <row r="3471" spans="1:8">
      <c r="A3471" t="str">
        <f>row__2[[#This Row],[Company_Name]]&amp;" "&amp;row__2[[#This Row],[Year]]</f>
        <v>Tillsonburg Hydro Inc. 2017</v>
      </c>
      <c r="B3471" t="s">
        <v>509</v>
      </c>
      <c r="C3471">
        <v>2017</v>
      </c>
      <c r="D3471" t="s">
        <v>8</v>
      </c>
      <c r="E3471" t="s">
        <v>26</v>
      </c>
      <c r="F3471">
        <v>590614.68999999994</v>
      </c>
      <c r="G3471">
        <v>20051896.489999998</v>
      </c>
      <c r="H3471">
        <v>0</v>
      </c>
    </row>
    <row r="3472" spans="1:8">
      <c r="A3472" t="str">
        <f>row__2[[#This Row],[Company_Name]]&amp;" "&amp;row__2[[#This Row],[Year]]</f>
        <v>Tillsonburg Hydro Inc. 2017</v>
      </c>
      <c r="B3472" t="s">
        <v>509</v>
      </c>
      <c r="C3472">
        <v>2017</v>
      </c>
      <c r="D3472" t="s">
        <v>8</v>
      </c>
      <c r="E3472" t="s">
        <v>28</v>
      </c>
      <c r="F3472">
        <v>754707.63</v>
      </c>
      <c r="G3472">
        <v>111559407.8</v>
      </c>
      <c r="H3472">
        <v>300160.42</v>
      </c>
    </row>
    <row r="3473" spans="1:8">
      <c r="A3473" t="str">
        <f>row__2[[#This Row],[Company_Name]]&amp;" "&amp;row__2[[#This Row],[Year]]</f>
        <v>Tillsonburg Hydro Inc. 2017</v>
      </c>
      <c r="B3473" t="s">
        <v>509</v>
      </c>
      <c r="C3473">
        <v>2017</v>
      </c>
      <c r="D3473" t="s">
        <v>8</v>
      </c>
      <c r="E3473" t="s">
        <v>30</v>
      </c>
      <c r="F3473">
        <v>0</v>
      </c>
      <c r="G3473">
        <v>0</v>
      </c>
      <c r="H3473">
        <v>0</v>
      </c>
    </row>
    <row r="3474" spans="1:8">
      <c r="A3474" t="str">
        <f>row__2[[#This Row],[Company_Name]]&amp;" "&amp;row__2[[#This Row],[Year]]</f>
        <v>Tillsonburg Hydro Inc. 2017</v>
      </c>
      <c r="B3474" t="s">
        <v>509</v>
      </c>
      <c r="C3474">
        <v>2017</v>
      </c>
      <c r="D3474" t="s">
        <v>8</v>
      </c>
      <c r="E3474" t="s">
        <v>32</v>
      </c>
      <c r="F3474">
        <v>2084861.34</v>
      </c>
      <c r="G3474">
        <v>48492049.574000001</v>
      </c>
      <c r="H3474">
        <v>0</v>
      </c>
    </row>
    <row r="3475" spans="1:8">
      <c r="A3475" t="str">
        <f>row__2[[#This Row],[Company_Name]]&amp;" "&amp;row__2[[#This Row],[Year]]</f>
        <v>Tillsonburg Hydro Inc. 2017</v>
      </c>
      <c r="B3475" t="s">
        <v>509</v>
      </c>
      <c r="C3475">
        <v>2017</v>
      </c>
      <c r="D3475" t="s">
        <v>8</v>
      </c>
      <c r="E3475" t="s">
        <v>34</v>
      </c>
      <c r="F3475">
        <v>0</v>
      </c>
      <c r="G3475">
        <v>0</v>
      </c>
      <c r="H3475">
        <v>0</v>
      </c>
    </row>
    <row r="3476" spans="1:8">
      <c r="A3476" t="str">
        <f>row__2[[#This Row],[Company_Name]]&amp;" "&amp;row__2[[#This Row],[Year]]</f>
        <v>Tillsonburg Hydro Inc. 2018</v>
      </c>
      <c r="B3476" t="s">
        <v>509</v>
      </c>
      <c r="C3476">
        <v>2018</v>
      </c>
      <c r="D3476" t="s">
        <v>17</v>
      </c>
      <c r="E3476" t="s">
        <v>18</v>
      </c>
      <c r="F3476">
        <v>0</v>
      </c>
      <c r="G3476">
        <v>0</v>
      </c>
      <c r="H3476">
        <v>0</v>
      </c>
    </row>
    <row r="3477" spans="1:8">
      <c r="A3477" t="str">
        <f>row__2[[#This Row],[Company_Name]]&amp;" "&amp;row__2[[#This Row],[Year]]</f>
        <v>Tillsonburg Hydro Inc. 2018</v>
      </c>
      <c r="B3477" t="s">
        <v>509</v>
      </c>
      <c r="C3477">
        <v>2018</v>
      </c>
      <c r="D3477" t="s">
        <v>17</v>
      </c>
      <c r="E3477" t="s">
        <v>20</v>
      </c>
      <c r="F3477">
        <v>8836.42</v>
      </c>
      <c r="G3477">
        <v>40375.980000000003</v>
      </c>
      <c r="H3477">
        <v>6.96</v>
      </c>
    </row>
    <row r="3478" spans="1:8">
      <c r="A3478" t="str">
        <f>row__2[[#This Row],[Company_Name]]&amp;" "&amp;row__2[[#This Row],[Year]]</f>
        <v>Tillsonburg Hydro Inc. 2018</v>
      </c>
      <c r="B3478" t="s">
        <v>509</v>
      </c>
      <c r="C3478">
        <v>2018</v>
      </c>
      <c r="D3478" t="s">
        <v>17</v>
      </c>
      <c r="E3478" t="s">
        <v>22</v>
      </c>
      <c r="F3478">
        <v>47644.01</v>
      </c>
      <c r="G3478">
        <v>1189534.6599999999</v>
      </c>
      <c r="H3478">
        <v>3093.44</v>
      </c>
    </row>
    <row r="3479" spans="1:8">
      <c r="A3479" t="str">
        <f>row__2[[#This Row],[Company_Name]]&amp;" "&amp;row__2[[#This Row],[Year]]</f>
        <v>Tillsonburg Hydro Inc. 2018</v>
      </c>
      <c r="B3479" t="s">
        <v>509</v>
      </c>
      <c r="C3479">
        <v>2018</v>
      </c>
      <c r="D3479" t="s">
        <v>17</v>
      </c>
      <c r="E3479" t="s">
        <v>24</v>
      </c>
      <c r="F3479">
        <v>9423.7800000000007</v>
      </c>
      <c r="G3479">
        <v>335664.27</v>
      </c>
      <c r="H3479">
        <v>0</v>
      </c>
    </row>
    <row r="3480" spans="1:8">
      <c r="A3480" t="str">
        <f>row__2[[#This Row],[Company_Name]]&amp;" "&amp;row__2[[#This Row],[Year]]</f>
        <v>Tillsonburg Hydro Inc. 2018</v>
      </c>
      <c r="B3480" t="s">
        <v>509</v>
      </c>
      <c r="C3480">
        <v>2018</v>
      </c>
      <c r="D3480" t="s">
        <v>8</v>
      </c>
      <c r="E3480" t="s">
        <v>26</v>
      </c>
      <c r="F3480">
        <v>605985.85</v>
      </c>
      <c r="G3480">
        <v>20889378.739999998</v>
      </c>
      <c r="H3480">
        <v>0</v>
      </c>
    </row>
    <row r="3481" spans="1:8">
      <c r="A3481" t="str">
        <f>row__2[[#This Row],[Company_Name]]&amp;" "&amp;row__2[[#This Row],[Year]]</f>
        <v>Tillsonburg Hydro Inc. 2018</v>
      </c>
      <c r="B3481" t="s">
        <v>509</v>
      </c>
      <c r="C3481">
        <v>2018</v>
      </c>
      <c r="D3481" t="s">
        <v>8</v>
      </c>
      <c r="E3481" t="s">
        <v>28</v>
      </c>
      <c r="F3481">
        <v>789308.18</v>
      </c>
      <c r="G3481">
        <v>107783020.91</v>
      </c>
      <c r="H3481">
        <v>300553.37</v>
      </c>
    </row>
    <row r="3482" spans="1:8">
      <c r="A3482" t="str">
        <f>row__2[[#This Row],[Company_Name]]&amp;" "&amp;row__2[[#This Row],[Year]]</f>
        <v>Tillsonburg Hydro Inc. 2018</v>
      </c>
      <c r="B3482" t="s">
        <v>509</v>
      </c>
      <c r="C3482">
        <v>2018</v>
      </c>
      <c r="D3482" t="s">
        <v>8</v>
      </c>
      <c r="E3482" t="s">
        <v>30</v>
      </c>
      <c r="F3482">
        <v>0</v>
      </c>
      <c r="G3482">
        <v>0</v>
      </c>
      <c r="H3482">
        <v>0</v>
      </c>
    </row>
    <row r="3483" spans="1:8">
      <c r="A3483" t="str">
        <f>row__2[[#This Row],[Company_Name]]&amp;" "&amp;row__2[[#This Row],[Year]]</f>
        <v>Tillsonburg Hydro Inc. 2018</v>
      </c>
      <c r="B3483" t="s">
        <v>509</v>
      </c>
      <c r="C3483">
        <v>2018</v>
      </c>
      <c r="D3483" t="s">
        <v>8</v>
      </c>
      <c r="E3483" t="s">
        <v>32</v>
      </c>
      <c r="F3483">
        <v>2171325.04</v>
      </c>
      <c r="G3483">
        <v>53072928.619999997</v>
      </c>
      <c r="H3483">
        <v>0</v>
      </c>
    </row>
    <row r="3484" spans="1:8">
      <c r="A3484" t="str">
        <f>row__2[[#This Row],[Company_Name]]&amp;" "&amp;row__2[[#This Row],[Year]]</f>
        <v>Tillsonburg Hydro Inc. 2018</v>
      </c>
      <c r="B3484" t="s">
        <v>509</v>
      </c>
      <c r="C3484">
        <v>2018</v>
      </c>
      <c r="D3484" t="s">
        <v>8</v>
      </c>
      <c r="E3484" t="s">
        <v>34</v>
      </c>
      <c r="F3484">
        <v>0</v>
      </c>
      <c r="G3484">
        <v>0</v>
      </c>
      <c r="H3484">
        <v>0</v>
      </c>
    </row>
    <row r="3485" spans="1:8">
      <c r="A3485" t="str">
        <f>row__2[[#This Row],[Company_Name]]&amp;" "&amp;row__2[[#This Row],[Year]]</f>
        <v>Tillsonburg Hydro Inc. 2019</v>
      </c>
      <c r="B3485" t="s">
        <v>509</v>
      </c>
      <c r="C3485">
        <v>2019</v>
      </c>
      <c r="D3485" t="s">
        <v>17</v>
      </c>
      <c r="E3485" t="s">
        <v>18</v>
      </c>
      <c r="F3485">
        <v>0</v>
      </c>
      <c r="G3485">
        <v>0</v>
      </c>
      <c r="H3485">
        <v>0</v>
      </c>
    </row>
    <row r="3486" spans="1:8">
      <c r="A3486" t="str">
        <f>row__2[[#This Row],[Company_Name]]&amp;" "&amp;row__2[[#This Row],[Year]]</f>
        <v>Tillsonburg Hydro Inc. 2019</v>
      </c>
      <c r="B3486" t="s">
        <v>509</v>
      </c>
      <c r="C3486">
        <v>2019</v>
      </c>
      <c r="D3486" t="s">
        <v>17</v>
      </c>
      <c r="E3486" t="s">
        <v>20</v>
      </c>
      <c r="F3486">
        <v>8340.27</v>
      </c>
      <c r="G3486">
        <v>22242.73</v>
      </c>
      <c r="H3486">
        <v>4</v>
      </c>
    </row>
    <row r="3487" spans="1:8">
      <c r="A3487" t="str">
        <f>row__2[[#This Row],[Company_Name]]&amp;" "&amp;row__2[[#This Row],[Year]]</f>
        <v>Tillsonburg Hydro Inc. 2019</v>
      </c>
      <c r="B3487" t="s">
        <v>509</v>
      </c>
      <c r="C3487">
        <v>2019</v>
      </c>
      <c r="D3487" t="s">
        <v>17</v>
      </c>
      <c r="E3487" t="s">
        <v>22</v>
      </c>
      <c r="F3487">
        <v>31878.720000000001</v>
      </c>
      <c r="G3487">
        <v>543378.37</v>
      </c>
      <c r="H3487">
        <v>1491.57</v>
      </c>
    </row>
    <row r="3488" spans="1:8">
      <c r="A3488" t="str">
        <f>row__2[[#This Row],[Company_Name]]&amp;" "&amp;row__2[[#This Row],[Year]]</f>
        <v>Tillsonburg Hydro Inc. 2019</v>
      </c>
      <c r="B3488" t="s">
        <v>509</v>
      </c>
      <c r="C3488">
        <v>2019</v>
      </c>
      <c r="D3488" t="s">
        <v>17</v>
      </c>
      <c r="E3488" t="s">
        <v>24</v>
      </c>
      <c r="F3488">
        <v>8874.51</v>
      </c>
      <c r="G3488">
        <v>338997.56</v>
      </c>
      <c r="H3488">
        <v>0</v>
      </c>
    </row>
    <row r="3489" spans="1:8">
      <c r="A3489" t="str">
        <f>row__2[[#This Row],[Company_Name]]&amp;" "&amp;row__2[[#This Row],[Year]]</f>
        <v>Tillsonburg Hydro Inc. 2019</v>
      </c>
      <c r="B3489" t="s">
        <v>509</v>
      </c>
      <c r="C3489">
        <v>2019</v>
      </c>
      <c r="D3489" t="s">
        <v>8</v>
      </c>
      <c r="E3489" t="s">
        <v>26</v>
      </c>
      <c r="F3489">
        <v>556373.39</v>
      </c>
      <c r="G3489">
        <v>20922569.010000002</v>
      </c>
      <c r="H3489">
        <v>0</v>
      </c>
    </row>
    <row r="3490" spans="1:8">
      <c r="A3490" t="str">
        <f>row__2[[#This Row],[Company_Name]]&amp;" "&amp;row__2[[#This Row],[Year]]</f>
        <v>Tillsonburg Hydro Inc. 2019</v>
      </c>
      <c r="B3490" t="s">
        <v>509</v>
      </c>
      <c r="C3490">
        <v>2019</v>
      </c>
      <c r="D3490" t="s">
        <v>8</v>
      </c>
      <c r="E3490" t="s">
        <v>28</v>
      </c>
      <c r="F3490">
        <v>695316.03</v>
      </c>
      <c r="G3490">
        <v>100632725.45</v>
      </c>
      <c r="H3490">
        <v>275102.28000000003</v>
      </c>
    </row>
    <row r="3491" spans="1:8">
      <c r="A3491" t="str">
        <f>row__2[[#This Row],[Company_Name]]&amp;" "&amp;row__2[[#This Row],[Year]]</f>
        <v>Tillsonburg Hydro Inc. 2019</v>
      </c>
      <c r="B3491" t="s">
        <v>509</v>
      </c>
      <c r="C3491">
        <v>2019</v>
      </c>
      <c r="D3491" t="s">
        <v>8</v>
      </c>
      <c r="E3491" t="s">
        <v>30</v>
      </c>
      <c r="F3491">
        <v>0</v>
      </c>
      <c r="G3491">
        <v>0</v>
      </c>
      <c r="H3491">
        <v>0</v>
      </c>
    </row>
    <row r="3492" spans="1:8">
      <c r="A3492" t="str">
        <f>row__2[[#This Row],[Company_Name]]&amp;" "&amp;row__2[[#This Row],[Year]]</f>
        <v>Tillsonburg Hydro Inc. 2019</v>
      </c>
      <c r="B3492" t="s">
        <v>509</v>
      </c>
      <c r="C3492">
        <v>2019</v>
      </c>
      <c r="D3492" t="s">
        <v>8</v>
      </c>
      <c r="E3492" t="s">
        <v>32</v>
      </c>
      <c r="F3492">
        <v>2392224.98</v>
      </c>
      <c r="G3492">
        <v>51714847.369999997</v>
      </c>
      <c r="H3492">
        <v>0</v>
      </c>
    </row>
    <row r="3493" spans="1:8">
      <c r="A3493" t="str">
        <f>row__2[[#This Row],[Company_Name]]&amp;" "&amp;row__2[[#This Row],[Year]]</f>
        <v>Tillsonburg Hydro Inc. 2019</v>
      </c>
      <c r="B3493" t="s">
        <v>509</v>
      </c>
      <c r="C3493">
        <v>2019</v>
      </c>
      <c r="D3493" t="s">
        <v>8</v>
      </c>
      <c r="E3493" t="s">
        <v>34</v>
      </c>
      <c r="F3493">
        <v>0</v>
      </c>
      <c r="G3493">
        <v>0</v>
      </c>
      <c r="H3493">
        <v>0</v>
      </c>
    </row>
    <row r="3494" spans="1:8">
      <c r="A3494" t="str">
        <f>row__2[[#This Row],[Company_Name]]&amp;" "&amp;row__2[[#This Row],[Year]]</f>
        <v>Tillsonburg Hydro Inc. 2020</v>
      </c>
      <c r="B3494" t="s">
        <v>509</v>
      </c>
      <c r="C3494">
        <v>2020</v>
      </c>
      <c r="D3494" t="s">
        <v>17</v>
      </c>
      <c r="E3494" t="s">
        <v>18</v>
      </c>
      <c r="F3494">
        <v>0</v>
      </c>
      <c r="G3494">
        <v>0</v>
      </c>
      <c r="H3494">
        <v>0</v>
      </c>
    </row>
    <row r="3495" spans="1:8">
      <c r="A3495" t="str">
        <f>row__2[[#This Row],[Company_Name]]&amp;" "&amp;row__2[[#This Row],[Year]]</f>
        <v>Tillsonburg Hydro Inc. 2020</v>
      </c>
      <c r="B3495" t="s">
        <v>509</v>
      </c>
      <c r="C3495">
        <v>2020</v>
      </c>
      <c r="D3495" t="s">
        <v>17</v>
      </c>
      <c r="E3495" t="s">
        <v>20</v>
      </c>
      <c r="F3495">
        <v>7112.31</v>
      </c>
      <c r="G3495">
        <v>23079.27</v>
      </c>
      <c r="H3495">
        <v>0</v>
      </c>
    </row>
    <row r="3496" spans="1:8">
      <c r="A3496" t="str">
        <f>row__2[[#This Row],[Company_Name]]&amp;" "&amp;row__2[[#This Row],[Year]]</f>
        <v>Tillsonburg Hydro Inc. 2020</v>
      </c>
      <c r="B3496" t="s">
        <v>509</v>
      </c>
      <c r="C3496">
        <v>2020</v>
      </c>
      <c r="D3496" t="s">
        <v>17</v>
      </c>
      <c r="E3496" t="s">
        <v>22</v>
      </c>
      <c r="F3496">
        <v>34260.980000000003</v>
      </c>
      <c r="G3496">
        <v>545207.31000000006</v>
      </c>
      <c r="H3496">
        <v>88.5</v>
      </c>
    </row>
    <row r="3497" spans="1:8">
      <c r="A3497" t="str">
        <f>row__2[[#This Row],[Company_Name]]&amp;" "&amp;row__2[[#This Row],[Year]]</f>
        <v>Tillsonburg Hydro Inc. 2020</v>
      </c>
      <c r="B3497" t="s">
        <v>509</v>
      </c>
      <c r="C3497">
        <v>2020</v>
      </c>
      <c r="D3497" t="s">
        <v>17</v>
      </c>
      <c r="E3497" t="s">
        <v>24</v>
      </c>
      <c r="F3497">
        <v>9607.73</v>
      </c>
      <c r="G3497">
        <v>350685.95</v>
      </c>
      <c r="H3497">
        <v>0</v>
      </c>
    </row>
    <row r="3498" spans="1:8">
      <c r="A3498" t="str">
        <f>row__2[[#This Row],[Company_Name]]&amp;" "&amp;row__2[[#This Row],[Year]]</f>
        <v>Tillsonburg Hydro Inc. 2020</v>
      </c>
      <c r="B3498" t="s">
        <v>509</v>
      </c>
      <c r="C3498">
        <v>2020</v>
      </c>
      <c r="D3498" t="s">
        <v>8</v>
      </c>
      <c r="E3498" t="s">
        <v>26</v>
      </c>
      <c r="F3498">
        <v>608953.44999999995</v>
      </c>
      <c r="G3498">
        <v>20753841.239999998</v>
      </c>
      <c r="H3498">
        <v>10073.51</v>
      </c>
    </row>
    <row r="3499" spans="1:8">
      <c r="A3499" t="str">
        <f>row__2[[#This Row],[Company_Name]]&amp;" "&amp;row__2[[#This Row],[Year]]</f>
        <v>Tillsonburg Hydro Inc. 2020</v>
      </c>
      <c r="B3499" t="s">
        <v>509</v>
      </c>
      <c r="C3499">
        <v>2020</v>
      </c>
      <c r="D3499" t="s">
        <v>8</v>
      </c>
      <c r="E3499" t="s">
        <v>28</v>
      </c>
      <c r="F3499">
        <v>686755.52</v>
      </c>
      <c r="G3499">
        <v>92437258.790000007</v>
      </c>
      <c r="H3499">
        <v>253920.48</v>
      </c>
    </row>
    <row r="3500" spans="1:8">
      <c r="A3500" t="str">
        <f>row__2[[#This Row],[Company_Name]]&amp;" "&amp;row__2[[#This Row],[Year]]</f>
        <v>Tillsonburg Hydro Inc. 2020</v>
      </c>
      <c r="B3500" t="s">
        <v>509</v>
      </c>
      <c r="C3500">
        <v>2020</v>
      </c>
      <c r="D3500" t="s">
        <v>8</v>
      </c>
      <c r="E3500" t="s">
        <v>30</v>
      </c>
      <c r="F3500">
        <v>0</v>
      </c>
      <c r="G3500">
        <v>0</v>
      </c>
      <c r="H3500">
        <v>0</v>
      </c>
    </row>
    <row r="3501" spans="1:8">
      <c r="A3501" t="str">
        <f>row__2[[#This Row],[Company_Name]]&amp;" "&amp;row__2[[#This Row],[Year]]</f>
        <v>Tillsonburg Hydro Inc. 2020</v>
      </c>
      <c r="B3501" t="s">
        <v>509</v>
      </c>
      <c r="C3501">
        <v>2020</v>
      </c>
      <c r="D3501" t="s">
        <v>8</v>
      </c>
      <c r="E3501" t="s">
        <v>32</v>
      </c>
      <c r="F3501">
        <v>2391557.37</v>
      </c>
      <c r="G3501">
        <v>56141638</v>
      </c>
      <c r="H3501">
        <v>0</v>
      </c>
    </row>
    <row r="3502" spans="1:8">
      <c r="A3502" t="str">
        <f>row__2[[#This Row],[Company_Name]]&amp;" "&amp;row__2[[#This Row],[Year]]</f>
        <v>Tillsonburg Hydro Inc. 2020</v>
      </c>
      <c r="B3502" t="s">
        <v>509</v>
      </c>
      <c r="C3502">
        <v>2020</v>
      </c>
      <c r="D3502" t="s">
        <v>8</v>
      </c>
      <c r="E3502" t="s">
        <v>34</v>
      </c>
      <c r="F3502">
        <v>0</v>
      </c>
      <c r="G3502">
        <v>0</v>
      </c>
      <c r="H3502">
        <v>0</v>
      </c>
    </row>
    <row r="3503" spans="1:8">
      <c r="A3503" t="str">
        <f>row__2[[#This Row],[Company_Name]]&amp;" "&amp;row__2[[#This Row],[Year]]</f>
        <v>Tillsonburg Hydro Inc. 2021</v>
      </c>
      <c r="B3503" t="s">
        <v>509</v>
      </c>
      <c r="C3503">
        <v>2021</v>
      </c>
      <c r="D3503" t="s">
        <v>17</v>
      </c>
      <c r="E3503" t="s">
        <v>18</v>
      </c>
      <c r="F3503">
        <v>0</v>
      </c>
      <c r="G3503">
        <v>0</v>
      </c>
      <c r="H3503">
        <v>0</v>
      </c>
    </row>
    <row r="3504" spans="1:8">
      <c r="A3504" t="str">
        <f>row__2[[#This Row],[Company_Name]]&amp;" "&amp;row__2[[#This Row],[Year]]</f>
        <v>Tillsonburg Hydro Inc. 2021</v>
      </c>
      <c r="B3504" t="s">
        <v>509</v>
      </c>
      <c r="C3504">
        <v>2021</v>
      </c>
      <c r="D3504" t="s">
        <v>17</v>
      </c>
      <c r="E3504" t="s">
        <v>20</v>
      </c>
      <c r="F3504">
        <v>8228.43</v>
      </c>
      <c r="G3504">
        <v>21857.53</v>
      </c>
      <c r="H3504">
        <v>0</v>
      </c>
    </row>
    <row r="3505" spans="1:8">
      <c r="A3505" t="str">
        <f>row__2[[#This Row],[Company_Name]]&amp;" "&amp;row__2[[#This Row],[Year]]</f>
        <v>Tillsonburg Hydro Inc. 2021</v>
      </c>
      <c r="B3505" t="s">
        <v>509</v>
      </c>
      <c r="C3505">
        <v>2021</v>
      </c>
      <c r="D3505" t="s">
        <v>17</v>
      </c>
      <c r="E3505" t="s">
        <v>22</v>
      </c>
      <c r="F3505">
        <v>36814.81</v>
      </c>
      <c r="G3505">
        <v>630185.12</v>
      </c>
      <c r="H3505">
        <v>1646.56</v>
      </c>
    </row>
    <row r="3506" spans="1:8">
      <c r="A3506" t="str">
        <f>row__2[[#This Row],[Company_Name]]&amp;" "&amp;row__2[[#This Row],[Year]]</f>
        <v>Tillsonburg Hydro Inc. 2021</v>
      </c>
      <c r="B3506" t="s">
        <v>509</v>
      </c>
      <c r="C3506">
        <v>2021</v>
      </c>
      <c r="D3506" t="s">
        <v>17</v>
      </c>
      <c r="E3506" t="s">
        <v>24</v>
      </c>
      <c r="F3506">
        <v>9796.14</v>
      </c>
      <c r="G3506">
        <v>350685.95</v>
      </c>
      <c r="H3506">
        <v>0</v>
      </c>
    </row>
    <row r="3507" spans="1:8">
      <c r="A3507" t="str">
        <f>row__2[[#This Row],[Company_Name]]&amp;" "&amp;row__2[[#This Row],[Year]]</f>
        <v>Tillsonburg Hydro Inc. 2021</v>
      </c>
      <c r="B3507" t="s">
        <v>509</v>
      </c>
      <c r="C3507">
        <v>2021</v>
      </c>
      <c r="D3507" t="s">
        <v>8</v>
      </c>
      <c r="E3507" t="s">
        <v>26</v>
      </c>
      <c r="F3507">
        <v>649775.25</v>
      </c>
      <c r="G3507">
        <v>21460358.940000001</v>
      </c>
      <c r="H3507">
        <v>8568.7900000000009</v>
      </c>
    </row>
    <row r="3508" spans="1:8">
      <c r="A3508" t="str">
        <f>row__2[[#This Row],[Company_Name]]&amp;" "&amp;row__2[[#This Row],[Year]]</f>
        <v>Tillsonburg Hydro Inc. 2021</v>
      </c>
      <c r="B3508" t="s">
        <v>509</v>
      </c>
      <c r="C3508">
        <v>2021</v>
      </c>
      <c r="D3508" t="s">
        <v>8</v>
      </c>
      <c r="E3508" t="s">
        <v>28</v>
      </c>
      <c r="F3508">
        <v>423527.82</v>
      </c>
      <c r="G3508">
        <v>94743238.640000001</v>
      </c>
      <c r="H3508">
        <v>266683.78000000003</v>
      </c>
    </row>
    <row r="3509" spans="1:8">
      <c r="A3509" t="str">
        <f>row__2[[#This Row],[Company_Name]]&amp;" "&amp;row__2[[#This Row],[Year]]</f>
        <v>Tillsonburg Hydro Inc. 2021</v>
      </c>
      <c r="B3509" t="s">
        <v>509</v>
      </c>
      <c r="C3509">
        <v>2021</v>
      </c>
      <c r="D3509" t="s">
        <v>8</v>
      </c>
      <c r="E3509" t="s">
        <v>30</v>
      </c>
      <c r="F3509">
        <v>184369.51</v>
      </c>
      <c r="G3509">
        <v>0</v>
      </c>
      <c r="H3509">
        <v>0</v>
      </c>
    </row>
    <row r="3510" spans="1:8">
      <c r="A3510" t="str">
        <f>row__2[[#This Row],[Company_Name]]&amp;" "&amp;row__2[[#This Row],[Year]]</f>
        <v>Tillsonburg Hydro Inc. 2021</v>
      </c>
      <c r="B3510" t="s">
        <v>509</v>
      </c>
      <c r="C3510">
        <v>2021</v>
      </c>
      <c r="D3510" t="s">
        <v>8</v>
      </c>
      <c r="E3510" t="s">
        <v>32</v>
      </c>
      <c r="F3510">
        <v>2474802.2599999998</v>
      </c>
      <c r="G3510">
        <v>58564966.329999998</v>
      </c>
      <c r="H3510">
        <v>0</v>
      </c>
    </row>
    <row r="3511" spans="1:8">
      <c r="A3511" t="str">
        <f>row__2[[#This Row],[Company_Name]]&amp;" "&amp;row__2[[#This Row],[Year]]</f>
        <v>Tillsonburg Hydro Inc. 2021</v>
      </c>
      <c r="B3511" t="s">
        <v>509</v>
      </c>
      <c r="C3511">
        <v>2021</v>
      </c>
      <c r="D3511" t="s">
        <v>8</v>
      </c>
      <c r="E3511" t="s">
        <v>34</v>
      </c>
      <c r="F3511">
        <v>116875.51</v>
      </c>
      <c r="G3511">
        <v>0</v>
      </c>
      <c r="H3511">
        <v>0</v>
      </c>
    </row>
    <row r="3512" spans="1:8">
      <c r="A3512" t="str">
        <f>row__2[[#This Row],[Company_Name]]&amp;" "&amp;row__2[[#This Row],[Year]]</f>
        <v>Tillsonburg Hydro Inc. 2022</v>
      </c>
      <c r="B3512" t="s">
        <v>509</v>
      </c>
      <c r="C3512">
        <v>2022</v>
      </c>
      <c r="D3512" t="s">
        <v>17</v>
      </c>
      <c r="E3512" t="s">
        <v>18</v>
      </c>
      <c r="F3512">
        <v>0</v>
      </c>
      <c r="G3512">
        <v>0</v>
      </c>
      <c r="H3512">
        <v>0</v>
      </c>
    </row>
    <row r="3513" spans="1:8">
      <c r="A3513" t="str">
        <f>row__2[[#This Row],[Company_Name]]&amp;" "&amp;row__2[[#This Row],[Year]]</f>
        <v>Tillsonburg Hydro Inc. 2022</v>
      </c>
      <c r="B3513" t="s">
        <v>509</v>
      </c>
      <c r="C3513">
        <v>2022</v>
      </c>
      <c r="D3513" t="s">
        <v>17</v>
      </c>
      <c r="E3513" t="s">
        <v>20</v>
      </c>
      <c r="F3513">
        <v>8148.76</v>
      </c>
      <c r="G3513">
        <v>22794.67</v>
      </c>
      <c r="H3513">
        <v>0</v>
      </c>
    </row>
    <row r="3514" spans="1:8">
      <c r="A3514" t="str">
        <f>row__2[[#This Row],[Company_Name]]&amp;" "&amp;row__2[[#This Row],[Year]]</f>
        <v>Tillsonburg Hydro Inc. 2022</v>
      </c>
      <c r="B3514" t="s">
        <v>509</v>
      </c>
      <c r="C3514">
        <v>2022</v>
      </c>
      <c r="D3514" t="s">
        <v>17</v>
      </c>
      <c r="E3514" t="s">
        <v>22</v>
      </c>
      <c r="F3514">
        <v>37559.29</v>
      </c>
      <c r="G3514">
        <v>640256.06999999995</v>
      </c>
      <c r="H3514">
        <v>1667.52</v>
      </c>
    </row>
    <row r="3515" spans="1:8">
      <c r="A3515" t="str">
        <f>row__2[[#This Row],[Company_Name]]&amp;" "&amp;row__2[[#This Row],[Year]]</f>
        <v>Tillsonburg Hydro Inc. 2022</v>
      </c>
      <c r="B3515" t="s">
        <v>509</v>
      </c>
      <c r="C3515">
        <v>2022</v>
      </c>
      <c r="D3515" t="s">
        <v>17</v>
      </c>
      <c r="E3515" t="s">
        <v>24</v>
      </c>
      <c r="F3515">
        <v>8760.9500000000007</v>
      </c>
      <c r="G3515">
        <v>349415.15</v>
      </c>
      <c r="H3515">
        <v>0</v>
      </c>
    </row>
    <row r="3516" spans="1:8">
      <c r="A3516" t="str">
        <f>row__2[[#This Row],[Company_Name]]&amp;" "&amp;row__2[[#This Row],[Year]]</f>
        <v>Tillsonburg Hydro Inc. 2022</v>
      </c>
      <c r="B3516" t="s">
        <v>509</v>
      </c>
      <c r="C3516">
        <v>2022</v>
      </c>
      <c r="D3516" t="s">
        <v>8</v>
      </c>
      <c r="E3516" t="s">
        <v>26</v>
      </c>
      <c r="F3516">
        <v>663209.32999999996</v>
      </c>
      <c r="G3516">
        <v>23410535.219999999</v>
      </c>
      <c r="H3516">
        <v>11075.26</v>
      </c>
    </row>
    <row r="3517" spans="1:8">
      <c r="A3517" t="str">
        <f>row__2[[#This Row],[Company_Name]]&amp;" "&amp;row__2[[#This Row],[Year]]</f>
        <v>Tillsonburg Hydro Inc. 2022</v>
      </c>
      <c r="B3517" t="s">
        <v>509</v>
      </c>
      <c r="C3517">
        <v>2022</v>
      </c>
      <c r="D3517" t="s">
        <v>8</v>
      </c>
      <c r="E3517" t="s">
        <v>28</v>
      </c>
      <c r="F3517">
        <v>702696.19</v>
      </c>
      <c r="G3517">
        <v>97292573.189999998</v>
      </c>
      <c r="H3517">
        <v>269234.56</v>
      </c>
    </row>
    <row r="3518" spans="1:8">
      <c r="A3518" t="str">
        <f>row__2[[#This Row],[Company_Name]]&amp;" "&amp;row__2[[#This Row],[Year]]</f>
        <v>Tillsonburg Hydro Inc. 2022</v>
      </c>
      <c r="B3518" t="s">
        <v>509</v>
      </c>
      <c r="C3518">
        <v>2022</v>
      </c>
      <c r="D3518" t="s">
        <v>8</v>
      </c>
      <c r="E3518" t="s">
        <v>30</v>
      </c>
      <c r="F3518">
        <v>0</v>
      </c>
      <c r="G3518">
        <v>0</v>
      </c>
      <c r="H3518">
        <v>0</v>
      </c>
    </row>
    <row r="3519" spans="1:8">
      <c r="A3519" t="str">
        <f>row__2[[#This Row],[Company_Name]]&amp;" "&amp;row__2[[#This Row],[Year]]</f>
        <v>Tillsonburg Hydro Inc. 2022</v>
      </c>
      <c r="B3519" t="s">
        <v>509</v>
      </c>
      <c r="C3519">
        <v>2022</v>
      </c>
      <c r="D3519" t="s">
        <v>8</v>
      </c>
      <c r="E3519" t="s">
        <v>32</v>
      </c>
      <c r="F3519">
        <v>2556833.2599999998</v>
      </c>
      <c r="G3519">
        <v>60754014.670000002</v>
      </c>
      <c r="H3519">
        <v>0</v>
      </c>
    </row>
    <row r="3520" spans="1:8">
      <c r="A3520" t="str">
        <f>row__2[[#This Row],[Company_Name]]&amp;" "&amp;row__2[[#This Row],[Year]]</f>
        <v>Tillsonburg Hydro Inc. 2022</v>
      </c>
      <c r="B3520" t="s">
        <v>509</v>
      </c>
      <c r="C3520">
        <v>2022</v>
      </c>
      <c r="D3520" t="s">
        <v>8</v>
      </c>
      <c r="E3520" t="s">
        <v>34</v>
      </c>
      <c r="F3520">
        <v>0</v>
      </c>
      <c r="G3520">
        <v>0</v>
      </c>
      <c r="H3520">
        <v>0</v>
      </c>
    </row>
    <row r="3521" spans="1:8">
      <c r="A3521" t="str">
        <f>row__2[[#This Row],[Company_Name]]&amp;" "&amp;row__2[[#This Row],[Year]]</f>
        <v>Toronto Hydro-Electric System Limited 2015</v>
      </c>
      <c r="B3521" t="s">
        <v>510</v>
      </c>
      <c r="C3521">
        <v>2015</v>
      </c>
      <c r="D3521" t="s">
        <v>17</v>
      </c>
      <c r="E3521" t="s">
        <v>18</v>
      </c>
      <c r="F3521">
        <v>0</v>
      </c>
      <c r="G3521">
        <v>0</v>
      </c>
      <c r="H3521">
        <v>0</v>
      </c>
    </row>
    <row r="3522" spans="1:8">
      <c r="A3522" t="str">
        <f>row__2[[#This Row],[Company_Name]]&amp;" "&amp;row__2[[#This Row],[Year]]</f>
        <v>Toronto Hydro-Electric System Limited 2015</v>
      </c>
      <c r="B3522" t="s">
        <v>510</v>
      </c>
      <c r="C3522">
        <v>2015</v>
      </c>
      <c r="D3522" t="s">
        <v>17</v>
      </c>
      <c r="E3522" t="s">
        <v>20</v>
      </c>
      <c r="F3522">
        <v>0</v>
      </c>
      <c r="G3522">
        <v>0</v>
      </c>
      <c r="H3522">
        <v>0</v>
      </c>
    </row>
    <row r="3523" spans="1:8">
      <c r="A3523" t="str">
        <f>row__2[[#This Row],[Company_Name]]&amp;" "&amp;row__2[[#This Row],[Year]]</f>
        <v>Toronto Hydro-Electric System Limited 2015</v>
      </c>
      <c r="B3523" t="s">
        <v>510</v>
      </c>
      <c r="C3523">
        <v>2015</v>
      </c>
      <c r="D3523" t="s">
        <v>17</v>
      </c>
      <c r="E3523" t="s">
        <v>22</v>
      </c>
      <c r="F3523">
        <v>12292238.390000001</v>
      </c>
      <c r="G3523">
        <v>113322246.16084599</v>
      </c>
      <c r="H3523">
        <v>328541</v>
      </c>
    </row>
    <row r="3524" spans="1:8">
      <c r="A3524" t="str">
        <f>row__2[[#This Row],[Company_Name]]&amp;" "&amp;row__2[[#This Row],[Year]]</f>
        <v>Toronto Hydro-Electric System Limited 2015</v>
      </c>
      <c r="B3524" t="s">
        <v>510</v>
      </c>
      <c r="C3524">
        <v>2015</v>
      </c>
      <c r="D3524" t="s">
        <v>17</v>
      </c>
      <c r="E3524" t="s">
        <v>24</v>
      </c>
      <c r="F3524">
        <v>2646772.62</v>
      </c>
      <c r="G3524">
        <v>40708648.881013297</v>
      </c>
      <c r="H3524">
        <v>0</v>
      </c>
    </row>
    <row r="3525" spans="1:8">
      <c r="A3525" t="str">
        <f>row__2[[#This Row],[Company_Name]]&amp;" "&amp;row__2[[#This Row],[Year]]</f>
        <v>Toronto Hydro-Electric System Limited 2015</v>
      </c>
      <c r="B3525" t="s">
        <v>510</v>
      </c>
      <c r="C3525">
        <v>2015</v>
      </c>
      <c r="D3525" t="s">
        <v>8</v>
      </c>
      <c r="E3525" t="s">
        <v>26</v>
      </c>
      <c r="F3525">
        <v>86713434.170000002</v>
      </c>
      <c r="G3525">
        <v>2356743506.46246</v>
      </c>
      <c r="H3525">
        <v>0</v>
      </c>
    </row>
    <row r="3526" spans="1:8">
      <c r="A3526" t="str">
        <f>row__2[[#This Row],[Company_Name]]&amp;" "&amp;row__2[[#This Row],[Year]]</f>
        <v>Toronto Hydro-Electric System Limited 2015</v>
      </c>
      <c r="B3526" t="s">
        <v>510</v>
      </c>
      <c r="C3526">
        <v>2015</v>
      </c>
      <c r="D3526" t="s">
        <v>8</v>
      </c>
      <c r="E3526" t="s">
        <v>28</v>
      </c>
      <c r="F3526">
        <v>224791153.18000001</v>
      </c>
      <c r="G3526">
        <v>14686467997.067699</v>
      </c>
      <c r="H3526">
        <v>35831365</v>
      </c>
    </row>
    <row r="3527" spans="1:8">
      <c r="A3527" t="str">
        <f>row__2[[#This Row],[Company_Name]]&amp;" "&amp;row__2[[#This Row],[Year]]</f>
        <v>Toronto Hydro-Electric System Limited 2015</v>
      </c>
      <c r="B3527" t="s">
        <v>510</v>
      </c>
      <c r="C3527">
        <v>2015</v>
      </c>
      <c r="D3527" t="s">
        <v>8</v>
      </c>
      <c r="E3527" t="s">
        <v>30</v>
      </c>
      <c r="F3527">
        <v>26101913.760000002</v>
      </c>
      <c r="G3527">
        <v>2385589274.84514</v>
      </c>
      <c r="H3527">
        <v>5032232</v>
      </c>
    </row>
    <row r="3528" spans="1:8">
      <c r="A3528" t="str">
        <f>row__2[[#This Row],[Company_Name]]&amp;" "&amp;row__2[[#This Row],[Year]]</f>
        <v>Toronto Hydro-Electric System Limited 2015</v>
      </c>
      <c r="B3528" t="s">
        <v>510</v>
      </c>
      <c r="C3528">
        <v>2015</v>
      </c>
      <c r="D3528" t="s">
        <v>8</v>
      </c>
      <c r="E3528" t="s">
        <v>32</v>
      </c>
      <c r="F3528">
        <v>259809025.97999999</v>
      </c>
      <c r="G3528">
        <v>5028787640.0618095</v>
      </c>
      <c r="H3528">
        <v>0</v>
      </c>
    </row>
    <row r="3529" spans="1:8">
      <c r="A3529" t="str">
        <f>row__2[[#This Row],[Company_Name]]&amp;" "&amp;row__2[[#This Row],[Year]]</f>
        <v>Toronto Hydro-Electric System Limited 2015</v>
      </c>
      <c r="B3529" t="s">
        <v>510</v>
      </c>
      <c r="C3529">
        <v>2015</v>
      </c>
      <c r="D3529" t="s">
        <v>8</v>
      </c>
      <c r="E3529" t="s">
        <v>34</v>
      </c>
      <c r="F3529">
        <v>0</v>
      </c>
      <c r="G3529">
        <v>0</v>
      </c>
      <c r="H3529">
        <v>0</v>
      </c>
    </row>
    <row r="3530" spans="1:8">
      <c r="A3530" t="str">
        <f>row__2[[#This Row],[Company_Name]]&amp;" "&amp;row__2[[#This Row],[Year]]</f>
        <v>Toronto Hydro-Electric System Limited 2016</v>
      </c>
      <c r="B3530" t="s">
        <v>510</v>
      </c>
      <c r="C3530">
        <v>2016</v>
      </c>
      <c r="D3530" t="s">
        <v>17</v>
      </c>
      <c r="E3530" t="s">
        <v>18</v>
      </c>
      <c r="F3530">
        <v>0</v>
      </c>
      <c r="G3530">
        <v>0</v>
      </c>
      <c r="H3530">
        <v>0</v>
      </c>
    </row>
    <row r="3531" spans="1:8">
      <c r="A3531" t="str">
        <f>row__2[[#This Row],[Company_Name]]&amp;" "&amp;row__2[[#This Row],[Year]]</f>
        <v>Toronto Hydro-Electric System Limited 2016</v>
      </c>
      <c r="B3531" t="s">
        <v>510</v>
      </c>
      <c r="C3531">
        <v>2016</v>
      </c>
      <c r="D3531" t="s">
        <v>17</v>
      </c>
      <c r="E3531" t="s">
        <v>20</v>
      </c>
      <c r="F3531">
        <v>0</v>
      </c>
      <c r="G3531">
        <v>0</v>
      </c>
      <c r="H3531">
        <v>0</v>
      </c>
    </row>
    <row r="3532" spans="1:8">
      <c r="A3532" t="str">
        <f>row__2[[#This Row],[Company_Name]]&amp;" "&amp;row__2[[#This Row],[Year]]</f>
        <v>Toronto Hydro-Electric System Limited 2016</v>
      </c>
      <c r="B3532" t="s">
        <v>510</v>
      </c>
      <c r="C3532">
        <v>2016</v>
      </c>
      <c r="D3532" t="s">
        <v>17</v>
      </c>
      <c r="E3532" t="s">
        <v>22</v>
      </c>
      <c r="F3532">
        <v>13379061</v>
      </c>
      <c r="G3532">
        <v>115072635.451739</v>
      </c>
      <c r="H3532">
        <v>330503</v>
      </c>
    </row>
    <row r="3533" spans="1:8">
      <c r="A3533" t="str">
        <f>row__2[[#This Row],[Company_Name]]&amp;" "&amp;row__2[[#This Row],[Year]]</f>
        <v>Toronto Hydro-Electric System Limited 2016</v>
      </c>
      <c r="B3533" t="s">
        <v>510</v>
      </c>
      <c r="C3533">
        <v>2016</v>
      </c>
      <c r="D3533" t="s">
        <v>17</v>
      </c>
      <c r="E3533" t="s">
        <v>24</v>
      </c>
      <c r="F3533">
        <v>3202346</v>
      </c>
      <c r="G3533">
        <v>41271781.1682643</v>
      </c>
      <c r="H3533">
        <v>0</v>
      </c>
    </row>
    <row r="3534" spans="1:8">
      <c r="A3534" t="str">
        <f>row__2[[#This Row],[Company_Name]]&amp;" "&amp;row__2[[#This Row],[Year]]</f>
        <v>Toronto Hydro-Electric System Limited 2016</v>
      </c>
      <c r="B3534" t="s">
        <v>510</v>
      </c>
      <c r="C3534">
        <v>2016</v>
      </c>
      <c r="D3534" t="s">
        <v>8</v>
      </c>
      <c r="E3534" t="s">
        <v>26</v>
      </c>
      <c r="F3534">
        <v>104447353</v>
      </c>
      <c r="G3534">
        <v>2355601174.79036</v>
      </c>
      <c r="H3534">
        <v>0</v>
      </c>
    </row>
    <row r="3535" spans="1:8">
      <c r="A3535" t="str">
        <f>row__2[[#This Row],[Company_Name]]&amp;" "&amp;row__2[[#This Row],[Year]]</f>
        <v>Toronto Hydro-Electric System Limited 2016</v>
      </c>
      <c r="B3535" t="s">
        <v>510</v>
      </c>
      <c r="C3535">
        <v>2016</v>
      </c>
      <c r="D3535" t="s">
        <v>8</v>
      </c>
      <c r="E3535" t="s">
        <v>28</v>
      </c>
      <c r="F3535">
        <v>254528578</v>
      </c>
      <c r="G3535">
        <v>14775329269.1796</v>
      </c>
      <c r="H3535">
        <v>34987387.515488699</v>
      </c>
    </row>
    <row r="3536" spans="1:8">
      <c r="A3536" t="str">
        <f>row__2[[#This Row],[Company_Name]]&amp;" "&amp;row__2[[#This Row],[Year]]</f>
        <v>Toronto Hydro-Electric System Limited 2016</v>
      </c>
      <c r="B3536" t="s">
        <v>510</v>
      </c>
      <c r="C3536">
        <v>2016</v>
      </c>
      <c r="D3536" t="s">
        <v>8</v>
      </c>
      <c r="E3536" t="s">
        <v>30</v>
      </c>
      <c r="F3536">
        <v>30896516</v>
      </c>
      <c r="G3536">
        <v>2459550241.4314098</v>
      </c>
      <c r="H3536">
        <v>5187679.4537403397</v>
      </c>
    </row>
    <row r="3537" spans="1:8">
      <c r="A3537" t="str">
        <f>row__2[[#This Row],[Company_Name]]&amp;" "&amp;row__2[[#This Row],[Year]]</f>
        <v>Toronto Hydro-Electric System Limited 2016</v>
      </c>
      <c r="B3537" t="s">
        <v>510</v>
      </c>
      <c r="C3537">
        <v>2016</v>
      </c>
      <c r="D3537" t="s">
        <v>8</v>
      </c>
      <c r="E3537" t="s">
        <v>32</v>
      </c>
      <c r="F3537">
        <v>290080095</v>
      </c>
      <c r="G3537">
        <v>5120156928.8315897</v>
      </c>
      <c r="H3537">
        <v>0</v>
      </c>
    </row>
    <row r="3538" spans="1:8">
      <c r="A3538" t="str">
        <f>row__2[[#This Row],[Company_Name]]&amp;" "&amp;row__2[[#This Row],[Year]]</f>
        <v>Toronto Hydro-Electric System Limited 2016</v>
      </c>
      <c r="B3538" t="s">
        <v>510</v>
      </c>
      <c r="C3538">
        <v>2016</v>
      </c>
      <c r="D3538" t="s">
        <v>8</v>
      </c>
      <c r="E3538" t="s">
        <v>34</v>
      </c>
      <c r="F3538">
        <v>0</v>
      </c>
      <c r="G3538">
        <v>0</v>
      </c>
      <c r="H3538">
        <v>0</v>
      </c>
    </row>
    <row r="3539" spans="1:8">
      <c r="A3539" t="str">
        <f>row__2[[#This Row],[Company_Name]]&amp;" "&amp;row__2[[#This Row],[Year]]</f>
        <v>Toronto Hydro-Electric System Limited 2017</v>
      </c>
      <c r="B3539" t="s">
        <v>510</v>
      </c>
      <c r="C3539">
        <v>2017</v>
      </c>
      <c r="D3539" t="s">
        <v>17</v>
      </c>
      <c r="E3539" t="s">
        <v>18</v>
      </c>
      <c r="F3539">
        <v>0</v>
      </c>
      <c r="G3539">
        <v>0</v>
      </c>
      <c r="H3539">
        <v>0</v>
      </c>
    </row>
    <row r="3540" spans="1:8">
      <c r="A3540" t="str">
        <f>row__2[[#This Row],[Company_Name]]&amp;" "&amp;row__2[[#This Row],[Year]]</f>
        <v>Toronto Hydro-Electric System Limited 2017</v>
      </c>
      <c r="B3540" t="s">
        <v>510</v>
      </c>
      <c r="C3540">
        <v>2017</v>
      </c>
      <c r="D3540" t="s">
        <v>17</v>
      </c>
      <c r="E3540" t="s">
        <v>20</v>
      </c>
      <c r="F3540">
        <v>0</v>
      </c>
      <c r="G3540">
        <v>0</v>
      </c>
      <c r="H3540">
        <v>0</v>
      </c>
    </row>
    <row r="3541" spans="1:8">
      <c r="A3541" t="str">
        <f>row__2[[#This Row],[Company_Name]]&amp;" "&amp;row__2[[#This Row],[Year]]</f>
        <v>Toronto Hydro-Electric System Limited 2017</v>
      </c>
      <c r="B3541" t="s">
        <v>510</v>
      </c>
      <c r="C3541">
        <v>2017</v>
      </c>
      <c r="D3541" t="s">
        <v>17</v>
      </c>
      <c r="E3541" t="s">
        <v>22</v>
      </c>
      <c r="F3541">
        <v>12896652.1639164</v>
      </c>
      <c r="G3541">
        <v>114345639</v>
      </c>
      <c r="H3541">
        <v>329945</v>
      </c>
    </row>
    <row r="3542" spans="1:8">
      <c r="A3542" t="str">
        <f>row__2[[#This Row],[Company_Name]]&amp;" "&amp;row__2[[#This Row],[Year]]</f>
        <v>Toronto Hydro-Electric System Limited 2017</v>
      </c>
      <c r="B3542" t="s">
        <v>510</v>
      </c>
      <c r="C3542">
        <v>2017</v>
      </c>
      <c r="D3542" t="s">
        <v>17</v>
      </c>
      <c r="E3542" t="s">
        <v>24</v>
      </c>
      <c r="F3542">
        <v>3530169.4395260001</v>
      </c>
      <c r="G3542">
        <v>41057050.502442598</v>
      </c>
      <c r="H3542">
        <v>0</v>
      </c>
    </row>
    <row r="3543" spans="1:8">
      <c r="A3543" t="str">
        <f>row__2[[#This Row],[Company_Name]]&amp;" "&amp;row__2[[#This Row],[Year]]</f>
        <v>Toronto Hydro-Electric System Limited 2017</v>
      </c>
      <c r="B3543" t="s">
        <v>510</v>
      </c>
      <c r="C3543">
        <v>2017</v>
      </c>
      <c r="D3543" t="s">
        <v>8</v>
      </c>
      <c r="E3543" t="s">
        <v>26</v>
      </c>
      <c r="F3543">
        <v>98046791.060988799</v>
      </c>
      <c r="G3543">
        <v>2303434007.0071301</v>
      </c>
      <c r="H3543">
        <v>0</v>
      </c>
    </row>
    <row r="3544" spans="1:8">
      <c r="A3544" t="str">
        <f>row__2[[#This Row],[Company_Name]]&amp;" "&amp;row__2[[#This Row],[Year]]</f>
        <v>Toronto Hydro-Electric System Limited 2017</v>
      </c>
      <c r="B3544" t="s">
        <v>510</v>
      </c>
      <c r="C3544">
        <v>2017</v>
      </c>
      <c r="D3544" t="s">
        <v>8</v>
      </c>
      <c r="E3544" t="s">
        <v>28</v>
      </c>
      <c r="F3544">
        <v>236282085.44186199</v>
      </c>
      <c r="G3544">
        <v>14283961766.533701</v>
      </c>
      <c r="H3544">
        <v>34694862.9978799</v>
      </c>
    </row>
    <row r="3545" spans="1:8">
      <c r="A3545" t="str">
        <f>row__2[[#This Row],[Company_Name]]&amp;" "&amp;row__2[[#This Row],[Year]]</f>
        <v>Toronto Hydro-Electric System Limited 2017</v>
      </c>
      <c r="B3545" t="s">
        <v>510</v>
      </c>
      <c r="C3545">
        <v>2017</v>
      </c>
      <c r="D3545" t="s">
        <v>8</v>
      </c>
      <c r="E3545" t="s">
        <v>30</v>
      </c>
      <c r="F3545">
        <v>30900133.3414905</v>
      </c>
      <c r="G3545">
        <v>2424774249</v>
      </c>
      <c r="H3545">
        <v>5070896.2318000002</v>
      </c>
    </row>
    <row r="3546" spans="1:8">
      <c r="A3546" t="str">
        <f>row__2[[#This Row],[Company_Name]]&amp;" "&amp;row__2[[#This Row],[Year]]</f>
        <v>Toronto Hydro-Electric System Limited 2017</v>
      </c>
      <c r="B3546" t="s">
        <v>510</v>
      </c>
      <c r="C3546">
        <v>2017</v>
      </c>
      <c r="D3546" t="s">
        <v>8</v>
      </c>
      <c r="E3546" t="s">
        <v>32</v>
      </c>
      <c r="F3546">
        <v>297501842.96221602</v>
      </c>
      <c r="G3546">
        <v>4754068887.3967199</v>
      </c>
      <c r="H3546">
        <v>0</v>
      </c>
    </row>
    <row r="3547" spans="1:8">
      <c r="A3547" t="str">
        <f>row__2[[#This Row],[Company_Name]]&amp;" "&amp;row__2[[#This Row],[Year]]</f>
        <v>Toronto Hydro-Electric System Limited 2017</v>
      </c>
      <c r="B3547" t="s">
        <v>510</v>
      </c>
      <c r="C3547">
        <v>2017</v>
      </c>
      <c r="D3547" t="s">
        <v>8</v>
      </c>
      <c r="E3547" t="s">
        <v>34</v>
      </c>
      <c r="F3547">
        <v>0</v>
      </c>
      <c r="G3547">
        <v>0</v>
      </c>
      <c r="H3547">
        <v>0</v>
      </c>
    </row>
    <row r="3548" spans="1:8">
      <c r="A3548" t="str">
        <f>row__2[[#This Row],[Company_Name]]&amp;" "&amp;row__2[[#This Row],[Year]]</f>
        <v>Toronto Hydro-Electric System Limited 2018</v>
      </c>
      <c r="B3548" t="s">
        <v>510</v>
      </c>
      <c r="C3548">
        <v>2018</v>
      </c>
      <c r="D3548" t="s">
        <v>17</v>
      </c>
      <c r="E3548" t="s">
        <v>18</v>
      </c>
      <c r="F3548">
        <v>0</v>
      </c>
      <c r="G3548">
        <v>0</v>
      </c>
      <c r="H3548">
        <v>0</v>
      </c>
    </row>
    <row r="3549" spans="1:8">
      <c r="A3549" t="str">
        <f>row__2[[#This Row],[Company_Name]]&amp;" "&amp;row__2[[#This Row],[Year]]</f>
        <v>Toronto Hydro-Electric System Limited 2018</v>
      </c>
      <c r="B3549" t="s">
        <v>510</v>
      </c>
      <c r="C3549">
        <v>2018</v>
      </c>
      <c r="D3549" t="s">
        <v>17</v>
      </c>
      <c r="E3549" t="s">
        <v>20</v>
      </c>
      <c r="F3549">
        <v>0</v>
      </c>
      <c r="G3549">
        <v>0</v>
      </c>
      <c r="H3549">
        <v>0</v>
      </c>
    </row>
    <row r="3550" spans="1:8">
      <c r="A3550" t="str">
        <f>row__2[[#This Row],[Company_Name]]&amp;" "&amp;row__2[[#This Row],[Year]]</f>
        <v>Toronto Hydro-Electric System Limited 2018</v>
      </c>
      <c r="B3550" t="s">
        <v>510</v>
      </c>
      <c r="C3550">
        <v>2018</v>
      </c>
      <c r="D3550" t="s">
        <v>17</v>
      </c>
      <c r="E3550" t="s">
        <v>22</v>
      </c>
      <c r="F3550">
        <v>13565264.9</v>
      </c>
      <c r="G3550">
        <v>114210063.29000001</v>
      </c>
      <c r="H3550">
        <v>329107.84999999998</v>
      </c>
    </row>
    <row r="3551" spans="1:8">
      <c r="A3551" t="str">
        <f>row__2[[#This Row],[Company_Name]]&amp;" "&amp;row__2[[#This Row],[Year]]</f>
        <v>Toronto Hydro-Electric System Limited 2018</v>
      </c>
      <c r="B3551" t="s">
        <v>510</v>
      </c>
      <c r="C3551">
        <v>2018</v>
      </c>
      <c r="D3551" t="s">
        <v>17</v>
      </c>
      <c r="E3551" t="s">
        <v>24</v>
      </c>
      <c r="F3551">
        <v>3556465.16</v>
      </c>
      <c r="G3551">
        <v>39114592.210000001</v>
      </c>
      <c r="H3551">
        <v>0</v>
      </c>
    </row>
    <row r="3552" spans="1:8">
      <c r="A3552" t="str">
        <f>row__2[[#This Row],[Company_Name]]&amp;" "&amp;row__2[[#This Row],[Year]]</f>
        <v>Toronto Hydro-Electric System Limited 2018</v>
      </c>
      <c r="B3552" t="s">
        <v>510</v>
      </c>
      <c r="C3552">
        <v>2018</v>
      </c>
      <c r="D3552" t="s">
        <v>8</v>
      </c>
      <c r="E3552" t="s">
        <v>26</v>
      </c>
      <c r="F3552">
        <v>101328333.98</v>
      </c>
      <c r="G3552">
        <v>2407126240.9400001</v>
      </c>
      <c r="H3552">
        <v>0</v>
      </c>
    </row>
    <row r="3553" spans="1:8">
      <c r="A3553" t="str">
        <f>row__2[[#This Row],[Company_Name]]&amp;" "&amp;row__2[[#This Row],[Year]]</f>
        <v>Toronto Hydro-Electric System Limited 2018</v>
      </c>
      <c r="B3553" t="s">
        <v>510</v>
      </c>
      <c r="C3553">
        <v>2018</v>
      </c>
      <c r="D3553" t="s">
        <v>8</v>
      </c>
      <c r="E3553" t="s">
        <v>28</v>
      </c>
      <c r="F3553">
        <v>256600717.63999999</v>
      </c>
      <c r="G3553">
        <v>14687460794.120001</v>
      </c>
      <c r="H3553">
        <v>36026684.759999998</v>
      </c>
    </row>
    <row r="3554" spans="1:8">
      <c r="A3554" t="str">
        <f>row__2[[#This Row],[Company_Name]]&amp;" "&amp;row__2[[#This Row],[Year]]</f>
        <v>Toronto Hydro-Electric System Limited 2018</v>
      </c>
      <c r="B3554" t="s">
        <v>510</v>
      </c>
      <c r="C3554">
        <v>2018</v>
      </c>
      <c r="D3554" t="s">
        <v>8</v>
      </c>
      <c r="E3554" t="s">
        <v>30</v>
      </c>
      <c r="F3554">
        <v>30053561.25</v>
      </c>
      <c r="G3554">
        <v>2323562559.6700001</v>
      </c>
      <c r="H3554">
        <v>4884772.78</v>
      </c>
    </row>
    <row r="3555" spans="1:8">
      <c r="A3555" t="str">
        <f>row__2[[#This Row],[Company_Name]]&amp;" "&amp;row__2[[#This Row],[Year]]</f>
        <v>Toronto Hydro-Electric System Limited 2018</v>
      </c>
      <c r="B3555" t="s">
        <v>510</v>
      </c>
      <c r="C3555">
        <v>2018</v>
      </c>
      <c r="D3555" t="s">
        <v>8</v>
      </c>
      <c r="E3555" t="s">
        <v>32</v>
      </c>
      <c r="F3555">
        <v>324081397.35000002</v>
      </c>
      <c r="G3555">
        <v>5221594844.4099998</v>
      </c>
      <c r="H3555">
        <v>0</v>
      </c>
    </row>
    <row r="3556" spans="1:8">
      <c r="A3556" t="str">
        <f>row__2[[#This Row],[Company_Name]]&amp;" "&amp;row__2[[#This Row],[Year]]</f>
        <v>Toronto Hydro-Electric System Limited 2018</v>
      </c>
      <c r="B3556" t="s">
        <v>510</v>
      </c>
      <c r="C3556">
        <v>2018</v>
      </c>
      <c r="D3556" t="s">
        <v>8</v>
      </c>
      <c r="E3556" t="s">
        <v>34</v>
      </c>
      <c r="F3556">
        <v>0</v>
      </c>
      <c r="G3556">
        <v>0</v>
      </c>
      <c r="H3556">
        <v>0</v>
      </c>
    </row>
    <row r="3557" spans="1:8">
      <c r="A3557" t="str">
        <f>row__2[[#This Row],[Company_Name]]&amp;" "&amp;row__2[[#This Row],[Year]]</f>
        <v>Toronto Hydro-Electric System Limited 2019</v>
      </c>
      <c r="B3557" t="s">
        <v>510</v>
      </c>
      <c r="C3557">
        <v>2019</v>
      </c>
      <c r="D3557" t="s">
        <v>17</v>
      </c>
      <c r="E3557" t="s">
        <v>18</v>
      </c>
      <c r="F3557">
        <v>0</v>
      </c>
      <c r="G3557">
        <v>0</v>
      </c>
      <c r="H3557">
        <v>0</v>
      </c>
    </row>
    <row r="3558" spans="1:8">
      <c r="A3558" t="str">
        <f>row__2[[#This Row],[Company_Name]]&amp;" "&amp;row__2[[#This Row],[Year]]</f>
        <v>Toronto Hydro-Electric System Limited 2019</v>
      </c>
      <c r="B3558" t="s">
        <v>510</v>
      </c>
      <c r="C3558">
        <v>2019</v>
      </c>
      <c r="D3558" t="s">
        <v>17</v>
      </c>
      <c r="E3558" t="s">
        <v>20</v>
      </c>
      <c r="F3558">
        <v>0</v>
      </c>
      <c r="G3558">
        <v>0</v>
      </c>
      <c r="H3558">
        <v>0</v>
      </c>
    </row>
    <row r="3559" spans="1:8">
      <c r="A3559" t="str">
        <f>row__2[[#This Row],[Company_Name]]&amp;" "&amp;row__2[[#This Row],[Year]]</f>
        <v>Toronto Hydro-Electric System Limited 2019</v>
      </c>
      <c r="B3559" t="s">
        <v>510</v>
      </c>
      <c r="C3559">
        <v>2019</v>
      </c>
      <c r="D3559" t="s">
        <v>17</v>
      </c>
      <c r="E3559" t="s">
        <v>22</v>
      </c>
      <c r="F3559">
        <v>15532963.5</v>
      </c>
      <c r="G3559">
        <v>114740978.14470001</v>
      </c>
      <c r="H3559">
        <v>330083.79353999998</v>
      </c>
    </row>
    <row r="3560" spans="1:8">
      <c r="A3560" t="str">
        <f>row__2[[#This Row],[Company_Name]]&amp;" "&amp;row__2[[#This Row],[Year]]</f>
        <v>Toronto Hydro-Electric System Limited 2019</v>
      </c>
      <c r="B3560" t="s">
        <v>510</v>
      </c>
      <c r="C3560">
        <v>2019</v>
      </c>
      <c r="D3560" t="s">
        <v>17</v>
      </c>
      <c r="E3560" t="s">
        <v>24</v>
      </c>
      <c r="F3560">
        <v>3865658.16</v>
      </c>
      <c r="G3560">
        <v>40347092.686172098</v>
      </c>
      <c r="H3560">
        <v>0</v>
      </c>
    </row>
    <row r="3561" spans="1:8">
      <c r="A3561" t="str">
        <f>row__2[[#This Row],[Company_Name]]&amp;" "&amp;row__2[[#This Row],[Year]]</f>
        <v>Toronto Hydro-Electric System Limited 2019</v>
      </c>
      <c r="B3561" t="s">
        <v>510</v>
      </c>
      <c r="C3561">
        <v>2019</v>
      </c>
      <c r="D3561" t="s">
        <v>8</v>
      </c>
      <c r="E3561" t="s">
        <v>26</v>
      </c>
      <c r="F3561">
        <v>111097282.06</v>
      </c>
      <c r="G3561">
        <v>2358432333.8425698</v>
      </c>
      <c r="H3561">
        <v>0</v>
      </c>
    </row>
    <row r="3562" spans="1:8">
      <c r="A3562" t="str">
        <f>row__2[[#This Row],[Company_Name]]&amp;" "&amp;row__2[[#This Row],[Year]]</f>
        <v>Toronto Hydro-Electric System Limited 2019</v>
      </c>
      <c r="B3562" t="s">
        <v>510</v>
      </c>
      <c r="C3562">
        <v>2019</v>
      </c>
      <c r="D3562" t="s">
        <v>8</v>
      </c>
      <c r="E3562" t="s">
        <v>28</v>
      </c>
      <c r="F3562">
        <v>287458837</v>
      </c>
      <c r="G3562">
        <v>14324307641.6581</v>
      </c>
      <c r="H3562">
        <v>34741231.4872628</v>
      </c>
    </row>
    <row r="3563" spans="1:8">
      <c r="A3563" t="str">
        <f>row__2[[#This Row],[Company_Name]]&amp;" "&amp;row__2[[#This Row],[Year]]</f>
        <v>Toronto Hydro-Electric System Limited 2019</v>
      </c>
      <c r="B3563" t="s">
        <v>510</v>
      </c>
      <c r="C3563">
        <v>2019</v>
      </c>
      <c r="D3563" t="s">
        <v>8</v>
      </c>
      <c r="E3563" t="s">
        <v>30</v>
      </c>
      <c r="F3563">
        <v>32880554.91</v>
      </c>
      <c r="G3563">
        <v>2156432881.3716998</v>
      </c>
      <c r="H3563">
        <v>4568968.4115994498</v>
      </c>
    </row>
    <row r="3564" spans="1:8">
      <c r="A3564" t="str">
        <f>row__2[[#This Row],[Company_Name]]&amp;" "&amp;row__2[[#This Row],[Year]]</f>
        <v>Toronto Hydro-Electric System Limited 2019</v>
      </c>
      <c r="B3564" t="s">
        <v>510</v>
      </c>
      <c r="C3564">
        <v>2019</v>
      </c>
      <c r="D3564" t="s">
        <v>8</v>
      </c>
      <c r="E3564" t="s">
        <v>32</v>
      </c>
      <c r="F3564">
        <v>289381073.91000003</v>
      </c>
      <c r="G3564">
        <v>4979715255.2453003</v>
      </c>
      <c r="H3564">
        <v>0</v>
      </c>
    </row>
    <row r="3565" spans="1:8">
      <c r="A3565" t="str">
        <f>row__2[[#This Row],[Company_Name]]&amp;" "&amp;row__2[[#This Row],[Year]]</f>
        <v>Toronto Hydro-Electric System Limited 2019</v>
      </c>
      <c r="B3565" t="s">
        <v>510</v>
      </c>
      <c r="C3565">
        <v>2019</v>
      </c>
      <c r="D3565" t="s">
        <v>8</v>
      </c>
      <c r="E3565" t="s">
        <v>34</v>
      </c>
      <c r="F3565">
        <v>0</v>
      </c>
      <c r="G3565">
        <v>0</v>
      </c>
      <c r="H3565">
        <v>0</v>
      </c>
    </row>
    <row r="3566" spans="1:8">
      <c r="A3566" t="str">
        <f>row__2[[#This Row],[Company_Name]]&amp;" "&amp;row__2[[#This Row],[Year]]</f>
        <v>Toronto Hydro-Electric System Limited 2020</v>
      </c>
      <c r="B3566" t="s">
        <v>510</v>
      </c>
      <c r="C3566">
        <v>2020</v>
      </c>
      <c r="D3566" t="s">
        <v>17</v>
      </c>
      <c r="E3566" t="s">
        <v>18</v>
      </c>
      <c r="F3566">
        <v>0</v>
      </c>
      <c r="G3566">
        <v>0</v>
      </c>
      <c r="H3566">
        <v>0</v>
      </c>
    </row>
    <row r="3567" spans="1:8">
      <c r="A3567" t="str">
        <f>row__2[[#This Row],[Company_Name]]&amp;" "&amp;row__2[[#This Row],[Year]]</f>
        <v>Toronto Hydro-Electric System Limited 2020</v>
      </c>
      <c r="B3567" t="s">
        <v>510</v>
      </c>
      <c r="C3567">
        <v>2020</v>
      </c>
      <c r="D3567" t="s">
        <v>17</v>
      </c>
      <c r="E3567" t="s">
        <v>20</v>
      </c>
      <c r="F3567">
        <v>0</v>
      </c>
      <c r="G3567">
        <v>0</v>
      </c>
      <c r="H3567">
        <v>0</v>
      </c>
    </row>
    <row r="3568" spans="1:8">
      <c r="A3568" t="str">
        <f>row__2[[#This Row],[Company_Name]]&amp;" "&amp;row__2[[#This Row],[Year]]</f>
        <v>Toronto Hydro-Electric System Limited 2020</v>
      </c>
      <c r="B3568" t="s">
        <v>510</v>
      </c>
      <c r="C3568">
        <v>2020</v>
      </c>
      <c r="D3568" t="s">
        <v>17</v>
      </c>
      <c r="E3568" t="s">
        <v>22</v>
      </c>
      <c r="F3568">
        <v>14835355.6</v>
      </c>
      <c r="G3568">
        <v>114931041.33</v>
      </c>
      <c r="H3568">
        <v>330988.15000000002</v>
      </c>
    </row>
    <row r="3569" spans="1:8">
      <c r="A3569" t="str">
        <f>row__2[[#This Row],[Company_Name]]&amp;" "&amp;row__2[[#This Row],[Year]]</f>
        <v>Toronto Hydro-Electric System Limited 2020</v>
      </c>
      <c r="B3569" t="s">
        <v>510</v>
      </c>
      <c r="C3569">
        <v>2020</v>
      </c>
      <c r="D3569" t="s">
        <v>17</v>
      </c>
      <c r="E3569" t="s">
        <v>24</v>
      </c>
      <c r="F3569">
        <v>3322645.65</v>
      </c>
      <c r="G3569">
        <v>40118735.039999999</v>
      </c>
      <c r="H3569">
        <v>0</v>
      </c>
    </row>
    <row r="3570" spans="1:8">
      <c r="A3570" t="str">
        <f>row__2[[#This Row],[Company_Name]]&amp;" "&amp;row__2[[#This Row],[Year]]</f>
        <v>Toronto Hydro-Electric System Limited 2020</v>
      </c>
      <c r="B3570" t="s">
        <v>510</v>
      </c>
      <c r="C3570">
        <v>2020</v>
      </c>
      <c r="D3570" t="s">
        <v>8</v>
      </c>
      <c r="E3570" t="s">
        <v>26</v>
      </c>
      <c r="F3570">
        <v>106887548.52</v>
      </c>
      <c r="G3570">
        <v>2176682229.2800002</v>
      </c>
      <c r="H3570">
        <v>0</v>
      </c>
    </row>
    <row r="3571" spans="1:8">
      <c r="A3571" t="str">
        <f>row__2[[#This Row],[Company_Name]]&amp;" "&amp;row__2[[#This Row],[Year]]</f>
        <v>Toronto Hydro-Electric System Limited 2020</v>
      </c>
      <c r="B3571" t="s">
        <v>510</v>
      </c>
      <c r="C3571">
        <v>2020</v>
      </c>
      <c r="D3571" t="s">
        <v>8</v>
      </c>
      <c r="E3571" t="s">
        <v>28</v>
      </c>
      <c r="F3571">
        <v>240831570.22</v>
      </c>
      <c r="G3571">
        <v>13513987653.66</v>
      </c>
      <c r="H3571">
        <v>32767980.329999998</v>
      </c>
    </row>
    <row r="3572" spans="1:8">
      <c r="A3572" t="str">
        <f>row__2[[#This Row],[Company_Name]]&amp;" "&amp;row__2[[#This Row],[Year]]</f>
        <v>Toronto Hydro-Electric System Limited 2020</v>
      </c>
      <c r="B3572" t="s">
        <v>510</v>
      </c>
      <c r="C3572">
        <v>2020</v>
      </c>
      <c r="D3572" t="s">
        <v>8</v>
      </c>
      <c r="E3572" t="s">
        <v>30</v>
      </c>
      <c r="F3572">
        <v>14645979.26</v>
      </c>
      <c r="G3572">
        <v>2048748735.3199999</v>
      </c>
      <c r="H3572">
        <v>4240467.2300000004</v>
      </c>
    </row>
    <row r="3573" spans="1:8">
      <c r="A3573" t="str">
        <f>row__2[[#This Row],[Company_Name]]&amp;" "&amp;row__2[[#This Row],[Year]]</f>
        <v>Toronto Hydro-Electric System Limited 2020</v>
      </c>
      <c r="B3573" t="s">
        <v>510</v>
      </c>
      <c r="C3573">
        <v>2020</v>
      </c>
      <c r="D3573" t="s">
        <v>8</v>
      </c>
      <c r="E3573" t="s">
        <v>32</v>
      </c>
      <c r="F3573">
        <v>331216430.55000001</v>
      </c>
      <c r="G3573">
        <v>5357943968.8800001</v>
      </c>
      <c r="H3573">
        <v>0</v>
      </c>
    </row>
    <row r="3574" spans="1:8">
      <c r="A3574" t="str">
        <f>row__2[[#This Row],[Company_Name]]&amp;" "&amp;row__2[[#This Row],[Year]]</f>
        <v>Toronto Hydro-Electric System Limited 2020</v>
      </c>
      <c r="B3574" t="s">
        <v>510</v>
      </c>
      <c r="C3574">
        <v>2020</v>
      </c>
      <c r="D3574" t="s">
        <v>8</v>
      </c>
      <c r="E3574" t="s">
        <v>34</v>
      </c>
      <c r="F3574">
        <v>0</v>
      </c>
      <c r="G3574">
        <v>0</v>
      </c>
      <c r="H3574">
        <v>0</v>
      </c>
    </row>
    <row r="3575" spans="1:8">
      <c r="A3575" t="str">
        <f>row__2[[#This Row],[Company_Name]]&amp;" "&amp;row__2[[#This Row],[Year]]</f>
        <v>Toronto Hydro-Electric System Limited 2021</v>
      </c>
      <c r="B3575" t="s">
        <v>510</v>
      </c>
      <c r="C3575">
        <v>2021</v>
      </c>
      <c r="D3575" t="s">
        <v>17</v>
      </c>
      <c r="E3575" t="s">
        <v>18</v>
      </c>
      <c r="F3575">
        <v>0</v>
      </c>
      <c r="G3575">
        <v>0</v>
      </c>
      <c r="H3575">
        <v>0</v>
      </c>
    </row>
    <row r="3576" spans="1:8">
      <c r="A3576" t="str">
        <f>row__2[[#This Row],[Company_Name]]&amp;" "&amp;row__2[[#This Row],[Year]]</f>
        <v>Toronto Hydro-Electric System Limited 2021</v>
      </c>
      <c r="B3576" t="s">
        <v>510</v>
      </c>
      <c r="C3576">
        <v>2021</v>
      </c>
      <c r="D3576" t="s">
        <v>17</v>
      </c>
      <c r="E3576" t="s">
        <v>20</v>
      </c>
      <c r="F3576">
        <v>0</v>
      </c>
      <c r="G3576">
        <v>0</v>
      </c>
      <c r="H3576">
        <v>0</v>
      </c>
    </row>
    <row r="3577" spans="1:8">
      <c r="A3577" t="str">
        <f>row__2[[#This Row],[Company_Name]]&amp;" "&amp;row__2[[#This Row],[Year]]</f>
        <v>Toronto Hydro-Electric System Limited 2021</v>
      </c>
      <c r="B3577" t="s">
        <v>510</v>
      </c>
      <c r="C3577">
        <v>2021</v>
      </c>
      <c r="D3577" t="s">
        <v>17</v>
      </c>
      <c r="E3577" t="s">
        <v>22</v>
      </c>
      <c r="F3577">
        <v>15157789.74</v>
      </c>
      <c r="G3577">
        <v>113577732.78</v>
      </c>
      <c r="H3577">
        <v>330083.78999999998</v>
      </c>
    </row>
    <row r="3578" spans="1:8">
      <c r="A3578" t="str">
        <f>row__2[[#This Row],[Company_Name]]&amp;" "&amp;row__2[[#This Row],[Year]]</f>
        <v>Toronto Hydro-Electric System Limited 2021</v>
      </c>
      <c r="B3578" t="s">
        <v>510</v>
      </c>
      <c r="C3578">
        <v>2021</v>
      </c>
      <c r="D3578" t="s">
        <v>17</v>
      </c>
      <c r="E3578" t="s">
        <v>24</v>
      </c>
      <c r="F3578">
        <v>3424691.84</v>
      </c>
      <c r="G3578">
        <v>41388662.789999999</v>
      </c>
      <c r="H3578">
        <v>0</v>
      </c>
    </row>
    <row r="3579" spans="1:8">
      <c r="A3579" t="str">
        <f>row__2[[#This Row],[Company_Name]]&amp;" "&amp;row__2[[#This Row],[Year]]</f>
        <v>Toronto Hydro-Electric System Limited 2021</v>
      </c>
      <c r="B3579" t="s">
        <v>510</v>
      </c>
      <c r="C3579">
        <v>2021</v>
      </c>
      <c r="D3579" t="s">
        <v>8</v>
      </c>
      <c r="E3579" t="s">
        <v>26</v>
      </c>
      <c r="F3579">
        <v>113881195.47</v>
      </c>
      <c r="G3579">
        <v>2267834981.3800001</v>
      </c>
      <c r="H3579">
        <v>0</v>
      </c>
    </row>
    <row r="3580" spans="1:8">
      <c r="A3580" t="str">
        <f>row__2[[#This Row],[Company_Name]]&amp;" "&amp;row__2[[#This Row],[Year]]</f>
        <v>Toronto Hydro-Electric System Limited 2021</v>
      </c>
      <c r="B3580" t="s">
        <v>510</v>
      </c>
      <c r="C3580">
        <v>2021</v>
      </c>
      <c r="D3580" t="s">
        <v>8</v>
      </c>
      <c r="E3580" t="s">
        <v>28</v>
      </c>
      <c r="F3580">
        <v>256632616.58000001</v>
      </c>
      <c r="G3580">
        <v>13458667155.26</v>
      </c>
      <c r="H3580">
        <v>32227633.800000001</v>
      </c>
    </row>
    <row r="3581" spans="1:8">
      <c r="A3581" t="str">
        <f>row__2[[#This Row],[Company_Name]]&amp;" "&amp;row__2[[#This Row],[Year]]</f>
        <v>Toronto Hydro-Electric System Limited 2021</v>
      </c>
      <c r="B3581" t="s">
        <v>510</v>
      </c>
      <c r="C3581">
        <v>2021</v>
      </c>
      <c r="D3581" t="s">
        <v>8</v>
      </c>
      <c r="E3581" t="s">
        <v>30</v>
      </c>
      <c r="F3581">
        <v>31977519.739999998</v>
      </c>
      <c r="G3581">
        <v>1906653283.23</v>
      </c>
      <c r="H3581">
        <v>4169277.57</v>
      </c>
    </row>
    <row r="3582" spans="1:8">
      <c r="A3582" t="str">
        <f>row__2[[#This Row],[Company_Name]]&amp;" "&amp;row__2[[#This Row],[Year]]</f>
        <v>Toronto Hydro-Electric System Limited 2021</v>
      </c>
      <c r="B3582" t="s">
        <v>510</v>
      </c>
      <c r="C3582">
        <v>2021</v>
      </c>
      <c r="D3582" t="s">
        <v>8</v>
      </c>
      <c r="E3582" t="s">
        <v>32</v>
      </c>
      <c r="F3582">
        <v>323700237.23000002</v>
      </c>
      <c r="G3582">
        <v>5271577868.9799995</v>
      </c>
      <c r="H3582">
        <v>0</v>
      </c>
    </row>
    <row r="3583" spans="1:8">
      <c r="A3583" t="str">
        <f>row__2[[#This Row],[Company_Name]]&amp;" "&amp;row__2[[#This Row],[Year]]</f>
        <v>Toronto Hydro-Electric System Limited 2021</v>
      </c>
      <c r="B3583" t="s">
        <v>510</v>
      </c>
      <c r="C3583">
        <v>2021</v>
      </c>
      <c r="D3583" t="s">
        <v>8</v>
      </c>
      <c r="E3583" t="s">
        <v>34</v>
      </c>
      <c r="F3583">
        <v>0</v>
      </c>
      <c r="G3583">
        <v>0</v>
      </c>
      <c r="H3583">
        <v>0</v>
      </c>
    </row>
    <row r="3584" spans="1:8">
      <c r="A3584" t="str">
        <f>row__2[[#This Row],[Company_Name]]&amp;" "&amp;row__2[[#This Row],[Year]]</f>
        <v>Toronto Hydro-Electric System Limited 2022</v>
      </c>
      <c r="B3584" t="s">
        <v>510</v>
      </c>
      <c r="C3584">
        <v>2022</v>
      </c>
      <c r="D3584" t="s">
        <v>17</v>
      </c>
      <c r="E3584" t="s">
        <v>18</v>
      </c>
      <c r="F3584">
        <v>0</v>
      </c>
      <c r="G3584">
        <v>0</v>
      </c>
      <c r="H3584">
        <v>0</v>
      </c>
    </row>
    <row r="3585" spans="1:8">
      <c r="A3585" t="str">
        <f>row__2[[#This Row],[Company_Name]]&amp;" "&amp;row__2[[#This Row],[Year]]</f>
        <v>Toronto Hydro-Electric System Limited 2022</v>
      </c>
      <c r="B3585" t="s">
        <v>510</v>
      </c>
      <c r="C3585">
        <v>2022</v>
      </c>
      <c r="D3585" t="s">
        <v>17</v>
      </c>
      <c r="E3585" t="s">
        <v>20</v>
      </c>
      <c r="F3585">
        <v>0</v>
      </c>
      <c r="G3585">
        <v>0</v>
      </c>
      <c r="H3585">
        <v>0</v>
      </c>
    </row>
    <row r="3586" spans="1:8">
      <c r="A3586" t="str">
        <f>row__2[[#This Row],[Company_Name]]&amp;" "&amp;row__2[[#This Row],[Year]]</f>
        <v>Toronto Hydro-Electric System Limited 2022</v>
      </c>
      <c r="B3586" t="s">
        <v>510</v>
      </c>
      <c r="C3586">
        <v>2022</v>
      </c>
      <c r="D3586" t="s">
        <v>17</v>
      </c>
      <c r="E3586" t="s">
        <v>22</v>
      </c>
      <c r="F3586">
        <v>16117731.85</v>
      </c>
      <c r="G3586">
        <v>118290955.11</v>
      </c>
      <c r="H3586">
        <v>340205.63</v>
      </c>
    </row>
    <row r="3587" spans="1:8">
      <c r="A3587" t="str">
        <f>row__2[[#This Row],[Company_Name]]&amp;" "&amp;row__2[[#This Row],[Year]]</f>
        <v>Toronto Hydro-Electric System Limited 2022</v>
      </c>
      <c r="B3587" t="s">
        <v>510</v>
      </c>
      <c r="C3587">
        <v>2022</v>
      </c>
      <c r="D3587" t="s">
        <v>17</v>
      </c>
      <c r="E3587" t="s">
        <v>24</v>
      </c>
      <c r="F3587">
        <v>3619967.75</v>
      </c>
      <c r="G3587">
        <v>41791002.350000001</v>
      </c>
      <c r="H3587">
        <v>0</v>
      </c>
    </row>
    <row r="3588" spans="1:8">
      <c r="A3588" t="str">
        <f>row__2[[#This Row],[Company_Name]]&amp;" "&amp;row__2[[#This Row],[Year]]</f>
        <v>Toronto Hydro-Electric System Limited 2022</v>
      </c>
      <c r="B3588" t="s">
        <v>510</v>
      </c>
      <c r="C3588">
        <v>2022</v>
      </c>
      <c r="D3588" t="s">
        <v>8</v>
      </c>
      <c r="E3588" t="s">
        <v>26</v>
      </c>
      <c r="F3588">
        <v>124150081.8</v>
      </c>
      <c r="G3588">
        <v>2394972870.8600001</v>
      </c>
      <c r="H3588">
        <v>0</v>
      </c>
    </row>
    <row r="3589" spans="1:8">
      <c r="A3589" t="str">
        <f>row__2[[#This Row],[Company_Name]]&amp;" "&amp;row__2[[#This Row],[Year]]</f>
        <v>Toronto Hydro-Electric System Limited 2022</v>
      </c>
      <c r="B3589" t="s">
        <v>510</v>
      </c>
      <c r="C3589">
        <v>2022</v>
      </c>
      <c r="D3589" t="s">
        <v>8</v>
      </c>
      <c r="E3589" t="s">
        <v>28</v>
      </c>
      <c r="F3589">
        <v>261694052.22</v>
      </c>
      <c r="G3589">
        <v>13899279846.219999</v>
      </c>
      <c r="H3589">
        <v>33475648.109999999</v>
      </c>
    </row>
    <row r="3590" spans="1:8">
      <c r="A3590" t="str">
        <f>row__2[[#This Row],[Company_Name]]&amp;" "&amp;row__2[[#This Row],[Year]]</f>
        <v>Toronto Hydro-Electric System Limited 2022</v>
      </c>
      <c r="B3590" t="s">
        <v>510</v>
      </c>
      <c r="C3590">
        <v>2022</v>
      </c>
      <c r="D3590" t="s">
        <v>8</v>
      </c>
      <c r="E3590" t="s">
        <v>30</v>
      </c>
      <c r="F3590">
        <v>16905547.359999999</v>
      </c>
      <c r="G3590">
        <v>1946768752.1300001</v>
      </c>
      <c r="H3590">
        <v>4162548.34</v>
      </c>
    </row>
    <row r="3591" spans="1:8">
      <c r="A3591" t="str">
        <f>row__2[[#This Row],[Company_Name]]&amp;" "&amp;row__2[[#This Row],[Year]]</f>
        <v>Toronto Hydro-Electric System Limited 2022</v>
      </c>
      <c r="B3591" t="s">
        <v>510</v>
      </c>
      <c r="C3591">
        <v>2022</v>
      </c>
      <c r="D3591" t="s">
        <v>8</v>
      </c>
      <c r="E3591" t="s">
        <v>32</v>
      </c>
      <c r="F3591">
        <v>361092897.52999997</v>
      </c>
      <c r="G3591">
        <v>5239501647.8999996</v>
      </c>
      <c r="H3591">
        <v>0</v>
      </c>
    </row>
    <row r="3592" spans="1:8">
      <c r="A3592" t="str">
        <f>row__2[[#This Row],[Company_Name]]&amp;" "&amp;row__2[[#This Row],[Year]]</f>
        <v>Toronto Hydro-Electric System Limited 2022</v>
      </c>
      <c r="B3592" t="s">
        <v>510</v>
      </c>
      <c r="C3592">
        <v>2022</v>
      </c>
      <c r="D3592" t="s">
        <v>8</v>
      </c>
      <c r="E3592" t="s">
        <v>34</v>
      </c>
      <c r="F3592">
        <v>0</v>
      </c>
      <c r="G3592">
        <v>0</v>
      </c>
      <c r="H3592">
        <v>0</v>
      </c>
    </row>
    <row r="3593" spans="1:8">
      <c r="A3593" t="str">
        <f>row__2[[#This Row],[Company_Name]]&amp;" "&amp;row__2[[#This Row],[Year]]</f>
        <v>Wasaga Distribution Inc. 2015</v>
      </c>
      <c r="B3593" t="s">
        <v>511</v>
      </c>
      <c r="C3593">
        <v>2015</v>
      </c>
      <c r="D3593" t="s">
        <v>17</v>
      </c>
      <c r="E3593" t="s">
        <v>18</v>
      </c>
      <c r="F3593">
        <v>0</v>
      </c>
      <c r="G3593">
        <v>0</v>
      </c>
      <c r="H3593">
        <v>0</v>
      </c>
    </row>
    <row r="3594" spans="1:8">
      <c r="A3594" t="str">
        <f>row__2[[#This Row],[Company_Name]]&amp;" "&amp;row__2[[#This Row],[Year]]</f>
        <v>Wasaga Distribution Inc. 2015</v>
      </c>
      <c r="B3594" t="s">
        <v>511</v>
      </c>
      <c r="C3594">
        <v>2015</v>
      </c>
      <c r="D3594" t="s">
        <v>17</v>
      </c>
      <c r="E3594" t="s">
        <v>20</v>
      </c>
      <c r="F3594">
        <v>0</v>
      </c>
      <c r="G3594">
        <v>0</v>
      </c>
      <c r="H3594">
        <v>0</v>
      </c>
    </row>
    <row r="3595" spans="1:8">
      <c r="A3595" t="str">
        <f>row__2[[#This Row],[Company_Name]]&amp;" "&amp;row__2[[#This Row],[Year]]</f>
        <v>Wasaga Distribution Inc. 2015</v>
      </c>
      <c r="B3595" t="s">
        <v>511</v>
      </c>
      <c r="C3595">
        <v>2015</v>
      </c>
      <c r="D3595" t="s">
        <v>17</v>
      </c>
      <c r="E3595" t="s">
        <v>22</v>
      </c>
      <c r="F3595">
        <v>54677.2</v>
      </c>
      <c r="G3595">
        <v>1811343</v>
      </c>
      <c r="H3595">
        <v>5382</v>
      </c>
    </row>
    <row r="3596" spans="1:8">
      <c r="A3596" t="str">
        <f>row__2[[#This Row],[Company_Name]]&amp;" "&amp;row__2[[#This Row],[Year]]</f>
        <v>Wasaga Distribution Inc. 2015</v>
      </c>
      <c r="B3596" t="s">
        <v>511</v>
      </c>
      <c r="C3596">
        <v>2015</v>
      </c>
      <c r="D3596" t="s">
        <v>17</v>
      </c>
      <c r="E3596" t="s">
        <v>24</v>
      </c>
      <c r="F3596">
        <v>3937.29</v>
      </c>
      <c r="G3596">
        <v>258733</v>
      </c>
      <c r="H3596">
        <v>0</v>
      </c>
    </row>
    <row r="3597" spans="1:8">
      <c r="A3597" t="str">
        <f>row__2[[#This Row],[Company_Name]]&amp;" "&amp;row__2[[#This Row],[Year]]</f>
        <v>Wasaga Distribution Inc. 2015</v>
      </c>
      <c r="B3597" t="s">
        <v>511</v>
      </c>
      <c r="C3597">
        <v>2015</v>
      </c>
      <c r="D3597" t="s">
        <v>8</v>
      </c>
      <c r="E3597" t="s">
        <v>26</v>
      </c>
      <c r="F3597">
        <v>352184.33</v>
      </c>
      <c r="G3597">
        <v>16302853</v>
      </c>
      <c r="H3597">
        <v>0</v>
      </c>
    </row>
    <row r="3598" spans="1:8">
      <c r="A3598" t="str">
        <f>row__2[[#This Row],[Company_Name]]&amp;" "&amp;row__2[[#This Row],[Year]]</f>
        <v>Wasaga Distribution Inc. 2015</v>
      </c>
      <c r="B3598" t="s">
        <v>511</v>
      </c>
      <c r="C3598">
        <v>2015</v>
      </c>
      <c r="D3598" t="s">
        <v>8</v>
      </c>
      <c r="E3598" t="s">
        <v>28</v>
      </c>
      <c r="F3598">
        <v>240623.67</v>
      </c>
      <c r="G3598">
        <v>17621053</v>
      </c>
      <c r="H3598">
        <v>52028</v>
      </c>
    </row>
    <row r="3599" spans="1:8">
      <c r="A3599" t="str">
        <f>row__2[[#This Row],[Company_Name]]&amp;" "&amp;row__2[[#This Row],[Year]]</f>
        <v>Wasaga Distribution Inc. 2015</v>
      </c>
      <c r="B3599" t="s">
        <v>511</v>
      </c>
      <c r="C3599">
        <v>2015</v>
      </c>
      <c r="D3599" t="s">
        <v>8</v>
      </c>
      <c r="E3599" t="s">
        <v>30</v>
      </c>
      <c r="F3599">
        <v>0</v>
      </c>
      <c r="G3599">
        <v>0</v>
      </c>
      <c r="H3599">
        <v>0</v>
      </c>
    </row>
    <row r="3600" spans="1:8">
      <c r="A3600" t="str">
        <f>row__2[[#This Row],[Company_Name]]&amp;" "&amp;row__2[[#This Row],[Year]]</f>
        <v>Wasaga Distribution Inc. 2015</v>
      </c>
      <c r="B3600" t="s">
        <v>511</v>
      </c>
      <c r="C3600">
        <v>2015</v>
      </c>
      <c r="D3600" t="s">
        <v>8</v>
      </c>
      <c r="E3600" t="s">
        <v>32</v>
      </c>
      <c r="F3600">
        <v>2996827.67</v>
      </c>
      <c r="G3600">
        <v>88213194</v>
      </c>
      <c r="H3600">
        <v>0</v>
      </c>
    </row>
    <row r="3601" spans="1:8">
      <c r="A3601" t="str">
        <f>row__2[[#This Row],[Company_Name]]&amp;" "&amp;row__2[[#This Row],[Year]]</f>
        <v>Wasaga Distribution Inc. 2015</v>
      </c>
      <c r="B3601" t="s">
        <v>511</v>
      </c>
      <c r="C3601">
        <v>2015</v>
      </c>
      <c r="D3601" t="s">
        <v>8</v>
      </c>
      <c r="E3601" t="s">
        <v>34</v>
      </c>
      <c r="F3601">
        <v>0</v>
      </c>
      <c r="G3601">
        <v>0</v>
      </c>
      <c r="H3601">
        <v>0</v>
      </c>
    </row>
    <row r="3602" spans="1:8">
      <c r="A3602" t="str">
        <f>row__2[[#This Row],[Company_Name]]&amp;" "&amp;row__2[[#This Row],[Year]]</f>
        <v>Wasaga Distribution Inc. 2016</v>
      </c>
      <c r="B3602" t="s">
        <v>511</v>
      </c>
      <c r="C3602">
        <v>2016</v>
      </c>
      <c r="D3602" t="s">
        <v>17</v>
      </c>
      <c r="E3602" t="s">
        <v>18</v>
      </c>
      <c r="F3602">
        <v>0</v>
      </c>
      <c r="G3602">
        <v>0</v>
      </c>
      <c r="H3602">
        <v>0</v>
      </c>
    </row>
    <row r="3603" spans="1:8">
      <c r="A3603" t="str">
        <f>row__2[[#This Row],[Company_Name]]&amp;" "&amp;row__2[[#This Row],[Year]]</f>
        <v>Wasaga Distribution Inc. 2016</v>
      </c>
      <c r="B3603" t="s">
        <v>511</v>
      </c>
      <c r="C3603">
        <v>2016</v>
      </c>
      <c r="D3603" t="s">
        <v>17</v>
      </c>
      <c r="E3603" t="s">
        <v>20</v>
      </c>
      <c r="F3603">
        <v>0</v>
      </c>
      <c r="G3603">
        <v>0</v>
      </c>
      <c r="H3603">
        <v>0</v>
      </c>
    </row>
    <row r="3604" spans="1:8">
      <c r="A3604" t="str">
        <f>row__2[[#This Row],[Company_Name]]&amp;" "&amp;row__2[[#This Row],[Year]]</f>
        <v>Wasaga Distribution Inc. 2016</v>
      </c>
      <c r="B3604" t="s">
        <v>511</v>
      </c>
      <c r="C3604">
        <v>2016</v>
      </c>
      <c r="D3604" t="s">
        <v>17</v>
      </c>
      <c r="E3604" t="s">
        <v>22</v>
      </c>
      <c r="F3604">
        <v>57980.92</v>
      </c>
      <c r="G3604">
        <v>932624</v>
      </c>
      <c r="H3604">
        <v>2846.7</v>
      </c>
    </row>
    <row r="3605" spans="1:8">
      <c r="A3605" t="str">
        <f>row__2[[#This Row],[Company_Name]]&amp;" "&amp;row__2[[#This Row],[Year]]</f>
        <v>Wasaga Distribution Inc. 2016</v>
      </c>
      <c r="B3605" t="s">
        <v>511</v>
      </c>
      <c r="C3605">
        <v>2016</v>
      </c>
      <c r="D3605" t="s">
        <v>17</v>
      </c>
      <c r="E3605" t="s">
        <v>24</v>
      </c>
      <c r="F3605">
        <v>3262.99</v>
      </c>
      <c r="G3605">
        <v>183647</v>
      </c>
      <c r="H3605">
        <v>0</v>
      </c>
    </row>
    <row r="3606" spans="1:8">
      <c r="A3606" t="str">
        <f>row__2[[#This Row],[Company_Name]]&amp;" "&amp;row__2[[#This Row],[Year]]</f>
        <v>Wasaga Distribution Inc. 2016</v>
      </c>
      <c r="B3606" t="s">
        <v>511</v>
      </c>
      <c r="C3606">
        <v>2016</v>
      </c>
      <c r="D3606" t="s">
        <v>8</v>
      </c>
      <c r="E3606" t="s">
        <v>26</v>
      </c>
      <c r="F3606">
        <v>390939.2</v>
      </c>
      <c r="G3606">
        <v>17228609</v>
      </c>
      <c r="H3606">
        <v>0</v>
      </c>
    </row>
    <row r="3607" spans="1:8">
      <c r="A3607" t="str">
        <f>row__2[[#This Row],[Company_Name]]&amp;" "&amp;row__2[[#This Row],[Year]]</f>
        <v>Wasaga Distribution Inc. 2016</v>
      </c>
      <c r="B3607" t="s">
        <v>511</v>
      </c>
      <c r="C3607">
        <v>2016</v>
      </c>
      <c r="D3607" t="s">
        <v>8</v>
      </c>
      <c r="E3607" t="s">
        <v>28</v>
      </c>
      <c r="F3607">
        <v>252679.26</v>
      </c>
      <c r="G3607">
        <v>19913562</v>
      </c>
      <c r="H3607">
        <v>57039.29</v>
      </c>
    </row>
    <row r="3608" spans="1:8">
      <c r="A3608" t="str">
        <f>row__2[[#This Row],[Company_Name]]&amp;" "&amp;row__2[[#This Row],[Year]]</f>
        <v>Wasaga Distribution Inc. 2016</v>
      </c>
      <c r="B3608" t="s">
        <v>511</v>
      </c>
      <c r="C3608">
        <v>2016</v>
      </c>
      <c r="D3608" t="s">
        <v>8</v>
      </c>
      <c r="E3608" t="s">
        <v>30</v>
      </c>
      <c r="F3608">
        <v>0</v>
      </c>
      <c r="G3608">
        <v>0</v>
      </c>
      <c r="H3608">
        <v>0</v>
      </c>
    </row>
    <row r="3609" spans="1:8">
      <c r="A3609" t="str">
        <f>row__2[[#This Row],[Company_Name]]&amp;" "&amp;row__2[[#This Row],[Year]]</f>
        <v>Wasaga Distribution Inc. 2016</v>
      </c>
      <c r="B3609" t="s">
        <v>511</v>
      </c>
      <c r="C3609">
        <v>2016</v>
      </c>
      <c r="D3609" t="s">
        <v>8</v>
      </c>
      <c r="E3609" t="s">
        <v>32</v>
      </c>
      <c r="F3609">
        <v>3243252.13</v>
      </c>
      <c r="G3609">
        <v>89621851</v>
      </c>
      <c r="H3609">
        <v>0</v>
      </c>
    </row>
    <row r="3610" spans="1:8">
      <c r="A3610" t="str">
        <f>row__2[[#This Row],[Company_Name]]&amp;" "&amp;row__2[[#This Row],[Year]]</f>
        <v>Wasaga Distribution Inc. 2016</v>
      </c>
      <c r="B3610" t="s">
        <v>511</v>
      </c>
      <c r="C3610">
        <v>2016</v>
      </c>
      <c r="D3610" t="s">
        <v>8</v>
      </c>
      <c r="E3610" t="s">
        <v>34</v>
      </c>
      <c r="F3610">
        <v>0</v>
      </c>
      <c r="G3610">
        <v>0</v>
      </c>
      <c r="H3610">
        <v>0</v>
      </c>
    </row>
    <row r="3611" spans="1:8">
      <c r="A3611" t="str">
        <f>row__2[[#This Row],[Company_Name]]&amp;" "&amp;row__2[[#This Row],[Year]]</f>
        <v>Wasaga Distribution Inc. 2017</v>
      </c>
      <c r="B3611" t="s">
        <v>511</v>
      </c>
      <c r="C3611">
        <v>2017</v>
      </c>
      <c r="D3611" t="s">
        <v>17</v>
      </c>
      <c r="E3611" t="s">
        <v>18</v>
      </c>
      <c r="F3611">
        <v>0</v>
      </c>
      <c r="G3611">
        <v>0</v>
      </c>
      <c r="H3611">
        <v>0</v>
      </c>
    </row>
    <row r="3612" spans="1:8">
      <c r="A3612" t="str">
        <f>row__2[[#This Row],[Company_Name]]&amp;" "&amp;row__2[[#This Row],[Year]]</f>
        <v>Wasaga Distribution Inc. 2017</v>
      </c>
      <c r="B3612" t="s">
        <v>511</v>
      </c>
      <c r="C3612">
        <v>2017</v>
      </c>
      <c r="D3612" t="s">
        <v>17</v>
      </c>
      <c r="E3612" t="s">
        <v>20</v>
      </c>
      <c r="F3612">
        <v>0</v>
      </c>
      <c r="G3612">
        <v>0</v>
      </c>
      <c r="H3612">
        <v>0</v>
      </c>
    </row>
    <row r="3613" spans="1:8">
      <c r="A3613" t="str">
        <f>row__2[[#This Row],[Company_Name]]&amp;" "&amp;row__2[[#This Row],[Year]]</f>
        <v>Wasaga Distribution Inc. 2017</v>
      </c>
      <c r="B3613" t="s">
        <v>511</v>
      </c>
      <c r="C3613">
        <v>2017</v>
      </c>
      <c r="D3613" t="s">
        <v>17</v>
      </c>
      <c r="E3613" t="s">
        <v>22</v>
      </c>
      <c r="F3613">
        <v>60671.9</v>
      </c>
      <c r="G3613">
        <v>758728</v>
      </c>
      <c r="H3613">
        <v>2244</v>
      </c>
    </row>
    <row r="3614" spans="1:8">
      <c r="A3614" t="str">
        <f>row__2[[#This Row],[Company_Name]]&amp;" "&amp;row__2[[#This Row],[Year]]</f>
        <v>Wasaga Distribution Inc. 2017</v>
      </c>
      <c r="B3614" t="s">
        <v>511</v>
      </c>
      <c r="C3614">
        <v>2017</v>
      </c>
      <c r="D3614" t="s">
        <v>17</v>
      </c>
      <c r="E3614" t="s">
        <v>24</v>
      </c>
      <c r="F3614">
        <v>2991.56</v>
      </c>
      <c r="G3614">
        <v>148721</v>
      </c>
      <c r="H3614">
        <v>0</v>
      </c>
    </row>
    <row r="3615" spans="1:8">
      <c r="A3615" t="str">
        <f>row__2[[#This Row],[Company_Name]]&amp;" "&amp;row__2[[#This Row],[Year]]</f>
        <v>Wasaga Distribution Inc. 2017</v>
      </c>
      <c r="B3615" t="s">
        <v>511</v>
      </c>
      <c r="C3615">
        <v>2017</v>
      </c>
      <c r="D3615" t="s">
        <v>8</v>
      </c>
      <c r="E3615" t="s">
        <v>26</v>
      </c>
      <c r="F3615">
        <v>408115.09</v>
      </c>
      <c r="G3615">
        <v>17031695.940000001</v>
      </c>
      <c r="H3615">
        <v>0</v>
      </c>
    </row>
    <row r="3616" spans="1:8">
      <c r="A3616" t="str">
        <f>row__2[[#This Row],[Company_Name]]&amp;" "&amp;row__2[[#This Row],[Year]]</f>
        <v>Wasaga Distribution Inc. 2017</v>
      </c>
      <c r="B3616" t="s">
        <v>511</v>
      </c>
      <c r="C3616">
        <v>2017</v>
      </c>
      <c r="D3616" t="s">
        <v>8</v>
      </c>
      <c r="E3616" t="s">
        <v>28</v>
      </c>
      <c r="F3616">
        <v>254567.81</v>
      </c>
      <c r="G3616">
        <v>18861070.899999999</v>
      </c>
      <c r="H3616">
        <v>54997.279999999999</v>
      </c>
    </row>
    <row r="3617" spans="1:8">
      <c r="A3617" t="str">
        <f>row__2[[#This Row],[Company_Name]]&amp;" "&amp;row__2[[#This Row],[Year]]</f>
        <v>Wasaga Distribution Inc. 2017</v>
      </c>
      <c r="B3617" t="s">
        <v>511</v>
      </c>
      <c r="C3617">
        <v>2017</v>
      </c>
      <c r="D3617" t="s">
        <v>8</v>
      </c>
      <c r="E3617" t="s">
        <v>30</v>
      </c>
      <c r="F3617">
        <v>0</v>
      </c>
      <c r="G3617">
        <v>0</v>
      </c>
      <c r="H3617">
        <v>0</v>
      </c>
    </row>
    <row r="3618" spans="1:8">
      <c r="A3618" t="str">
        <f>row__2[[#This Row],[Company_Name]]&amp;" "&amp;row__2[[#This Row],[Year]]</f>
        <v>Wasaga Distribution Inc. 2017</v>
      </c>
      <c r="B3618" t="s">
        <v>511</v>
      </c>
      <c r="C3618">
        <v>2017</v>
      </c>
      <c r="D3618" t="s">
        <v>8</v>
      </c>
      <c r="E3618" t="s">
        <v>32</v>
      </c>
      <c r="F3618">
        <v>3387773.32</v>
      </c>
      <c r="G3618">
        <v>87878522.780000001</v>
      </c>
      <c r="H3618">
        <v>0</v>
      </c>
    </row>
    <row r="3619" spans="1:8">
      <c r="A3619" t="str">
        <f>row__2[[#This Row],[Company_Name]]&amp;" "&amp;row__2[[#This Row],[Year]]</f>
        <v>Wasaga Distribution Inc. 2017</v>
      </c>
      <c r="B3619" t="s">
        <v>511</v>
      </c>
      <c r="C3619">
        <v>2017</v>
      </c>
      <c r="D3619" t="s">
        <v>8</v>
      </c>
      <c r="E3619" t="s">
        <v>34</v>
      </c>
      <c r="F3619">
        <v>0</v>
      </c>
      <c r="G3619">
        <v>0</v>
      </c>
      <c r="H3619">
        <v>0</v>
      </c>
    </row>
    <row r="3620" spans="1:8">
      <c r="A3620" t="str">
        <f>row__2[[#This Row],[Company_Name]]&amp;" "&amp;row__2[[#This Row],[Year]]</f>
        <v>Wasaga Distribution Inc. 2018</v>
      </c>
      <c r="B3620" t="s">
        <v>511</v>
      </c>
      <c r="C3620">
        <v>2018</v>
      </c>
      <c r="D3620" t="s">
        <v>17</v>
      </c>
      <c r="E3620" t="s">
        <v>18</v>
      </c>
      <c r="F3620">
        <v>0</v>
      </c>
      <c r="G3620">
        <v>0</v>
      </c>
      <c r="H3620">
        <v>0</v>
      </c>
    </row>
    <row r="3621" spans="1:8">
      <c r="A3621" t="str">
        <f>row__2[[#This Row],[Company_Name]]&amp;" "&amp;row__2[[#This Row],[Year]]</f>
        <v>Wasaga Distribution Inc. 2018</v>
      </c>
      <c r="B3621" t="s">
        <v>511</v>
      </c>
      <c r="C3621">
        <v>2018</v>
      </c>
      <c r="D3621" t="s">
        <v>17</v>
      </c>
      <c r="E3621" t="s">
        <v>20</v>
      </c>
      <c r="F3621">
        <v>0</v>
      </c>
      <c r="G3621">
        <v>0</v>
      </c>
      <c r="H3621">
        <v>0</v>
      </c>
    </row>
    <row r="3622" spans="1:8">
      <c r="A3622" t="str">
        <f>row__2[[#This Row],[Company_Name]]&amp;" "&amp;row__2[[#This Row],[Year]]</f>
        <v>Wasaga Distribution Inc. 2018</v>
      </c>
      <c r="B3622" t="s">
        <v>511</v>
      </c>
      <c r="C3622">
        <v>2018</v>
      </c>
      <c r="D3622" t="s">
        <v>17</v>
      </c>
      <c r="E3622" t="s">
        <v>22</v>
      </c>
      <c r="F3622">
        <v>61757.56</v>
      </c>
      <c r="G3622">
        <v>761759</v>
      </c>
      <c r="H3622">
        <v>2251.9</v>
      </c>
    </row>
    <row r="3623" spans="1:8">
      <c r="A3623" t="str">
        <f>row__2[[#This Row],[Company_Name]]&amp;" "&amp;row__2[[#This Row],[Year]]</f>
        <v>Wasaga Distribution Inc. 2018</v>
      </c>
      <c r="B3623" t="s">
        <v>511</v>
      </c>
      <c r="C3623">
        <v>2018</v>
      </c>
      <c r="D3623" t="s">
        <v>17</v>
      </c>
      <c r="E3623" t="s">
        <v>24</v>
      </c>
      <c r="F3623">
        <v>3189.94</v>
      </c>
      <c r="G3623">
        <v>153906</v>
      </c>
      <c r="H3623">
        <v>0</v>
      </c>
    </row>
    <row r="3624" spans="1:8">
      <c r="A3624" t="str">
        <f>row__2[[#This Row],[Company_Name]]&amp;" "&amp;row__2[[#This Row],[Year]]</f>
        <v>Wasaga Distribution Inc. 2018</v>
      </c>
      <c r="B3624" t="s">
        <v>511</v>
      </c>
      <c r="C3624">
        <v>2018</v>
      </c>
      <c r="D3624" t="s">
        <v>8</v>
      </c>
      <c r="E3624" t="s">
        <v>26</v>
      </c>
      <c r="F3624">
        <v>421869.39</v>
      </c>
      <c r="G3624">
        <v>17666223</v>
      </c>
      <c r="H3624">
        <v>0</v>
      </c>
    </row>
    <row r="3625" spans="1:8">
      <c r="A3625" t="str">
        <f>row__2[[#This Row],[Company_Name]]&amp;" "&amp;row__2[[#This Row],[Year]]</f>
        <v>Wasaga Distribution Inc. 2018</v>
      </c>
      <c r="B3625" t="s">
        <v>511</v>
      </c>
      <c r="C3625">
        <v>2018</v>
      </c>
      <c r="D3625" t="s">
        <v>8</v>
      </c>
      <c r="E3625" t="s">
        <v>28</v>
      </c>
      <c r="F3625">
        <v>266772.5</v>
      </c>
      <c r="G3625">
        <v>19749651</v>
      </c>
      <c r="H3625">
        <v>51277.21</v>
      </c>
    </row>
    <row r="3626" spans="1:8">
      <c r="A3626" t="str">
        <f>row__2[[#This Row],[Company_Name]]&amp;" "&amp;row__2[[#This Row],[Year]]</f>
        <v>Wasaga Distribution Inc. 2018</v>
      </c>
      <c r="B3626" t="s">
        <v>511</v>
      </c>
      <c r="C3626">
        <v>2018</v>
      </c>
      <c r="D3626" t="s">
        <v>8</v>
      </c>
      <c r="E3626" t="s">
        <v>30</v>
      </c>
      <c r="F3626">
        <v>0</v>
      </c>
      <c r="G3626">
        <v>0</v>
      </c>
      <c r="H3626">
        <v>0</v>
      </c>
    </row>
    <row r="3627" spans="1:8">
      <c r="A3627" t="str">
        <f>row__2[[#This Row],[Company_Name]]&amp;" "&amp;row__2[[#This Row],[Year]]</f>
        <v>Wasaga Distribution Inc. 2018</v>
      </c>
      <c r="B3627" t="s">
        <v>511</v>
      </c>
      <c r="C3627">
        <v>2018</v>
      </c>
      <c r="D3627" t="s">
        <v>8</v>
      </c>
      <c r="E3627" t="s">
        <v>32</v>
      </c>
      <c r="F3627">
        <v>3545329.83</v>
      </c>
      <c r="G3627">
        <v>95897147</v>
      </c>
      <c r="H3627">
        <v>0</v>
      </c>
    </row>
    <row r="3628" spans="1:8">
      <c r="A3628" t="str">
        <f>row__2[[#This Row],[Company_Name]]&amp;" "&amp;row__2[[#This Row],[Year]]</f>
        <v>Wasaga Distribution Inc. 2018</v>
      </c>
      <c r="B3628" t="s">
        <v>511</v>
      </c>
      <c r="C3628">
        <v>2018</v>
      </c>
      <c r="D3628" t="s">
        <v>8</v>
      </c>
      <c r="E3628" t="s">
        <v>34</v>
      </c>
      <c r="F3628">
        <v>0</v>
      </c>
      <c r="G3628">
        <v>0</v>
      </c>
      <c r="H3628">
        <v>0</v>
      </c>
    </row>
    <row r="3629" spans="1:8">
      <c r="A3629" t="str">
        <f>row__2[[#This Row],[Company_Name]]&amp;" "&amp;row__2[[#This Row],[Year]]</f>
        <v>Wasaga Distribution Inc. 2019</v>
      </c>
      <c r="B3629" t="s">
        <v>511</v>
      </c>
      <c r="C3629">
        <v>2019</v>
      </c>
      <c r="D3629" t="s">
        <v>17</v>
      </c>
      <c r="E3629" t="s">
        <v>18</v>
      </c>
      <c r="F3629">
        <v>0</v>
      </c>
      <c r="G3629">
        <v>0</v>
      </c>
      <c r="H3629">
        <v>0</v>
      </c>
    </row>
    <row r="3630" spans="1:8">
      <c r="A3630" t="str">
        <f>row__2[[#This Row],[Company_Name]]&amp;" "&amp;row__2[[#This Row],[Year]]</f>
        <v>Wasaga Distribution Inc. 2019</v>
      </c>
      <c r="B3630" t="s">
        <v>511</v>
      </c>
      <c r="C3630">
        <v>2019</v>
      </c>
      <c r="D3630" t="s">
        <v>17</v>
      </c>
      <c r="E3630" t="s">
        <v>20</v>
      </c>
      <c r="F3630">
        <v>0</v>
      </c>
      <c r="G3630">
        <v>0</v>
      </c>
      <c r="H3630">
        <v>0</v>
      </c>
    </row>
    <row r="3631" spans="1:8">
      <c r="A3631" t="str">
        <f>row__2[[#This Row],[Company_Name]]&amp;" "&amp;row__2[[#This Row],[Year]]</f>
        <v>Wasaga Distribution Inc. 2019</v>
      </c>
      <c r="B3631" t="s">
        <v>511</v>
      </c>
      <c r="C3631">
        <v>2019</v>
      </c>
      <c r="D3631" t="s">
        <v>17</v>
      </c>
      <c r="E3631" t="s">
        <v>22</v>
      </c>
      <c r="F3631">
        <v>63211.74</v>
      </c>
      <c r="G3631">
        <v>773922</v>
      </c>
      <c r="H3631">
        <v>2286.9</v>
      </c>
    </row>
    <row r="3632" spans="1:8">
      <c r="A3632" t="str">
        <f>row__2[[#This Row],[Company_Name]]&amp;" "&amp;row__2[[#This Row],[Year]]</f>
        <v>Wasaga Distribution Inc. 2019</v>
      </c>
      <c r="B3632" t="s">
        <v>511</v>
      </c>
      <c r="C3632">
        <v>2019</v>
      </c>
      <c r="D3632" t="s">
        <v>17</v>
      </c>
      <c r="E3632" t="s">
        <v>24</v>
      </c>
      <c r="F3632">
        <v>3250.93</v>
      </c>
      <c r="G3632">
        <v>154158</v>
      </c>
      <c r="H3632">
        <v>0</v>
      </c>
    </row>
    <row r="3633" spans="1:8">
      <c r="A3633" t="str">
        <f>row__2[[#This Row],[Company_Name]]&amp;" "&amp;row__2[[#This Row],[Year]]</f>
        <v>Wasaga Distribution Inc. 2019</v>
      </c>
      <c r="B3633" t="s">
        <v>511</v>
      </c>
      <c r="C3633">
        <v>2019</v>
      </c>
      <c r="D3633" t="s">
        <v>8</v>
      </c>
      <c r="E3633" t="s">
        <v>26</v>
      </c>
      <c r="F3633">
        <v>427245.53</v>
      </c>
      <c r="G3633">
        <v>17600016</v>
      </c>
      <c r="H3633">
        <v>0</v>
      </c>
    </row>
    <row r="3634" spans="1:8">
      <c r="A3634" t="str">
        <f>row__2[[#This Row],[Company_Name]]&amp;" "&amp;row__2[[#This Row],[Year]]</f>
        <v>Wasaga Distribution Inc. 2019</v>
      </c>
      <c r="B3634" t="s">
        <v>511</v>
      </c>
      <c r="C3634">
        <v>2019</v>
      </c>
      <c r="D3634" t="s">
        <v>8</v>
      </c>
      <c r="E3634" t="s">
        <v>28</v>
      </c>
      <c r="F3634">
        <v>259499.35</v>
      </c>
      <c r="G3634">
        <v>20079351</v>
      </c>
      <c r="H3634">
        <v>48917.48</v>
      </c>
    </row>
    <row r="3635" spans="1:8">
      <c r="A3635" t="str">
        <f>row__2[[#This Row],[Company_Name]]&amp;" "&amp;row__2[[#This Row],[Year]]</f>
        <v>Wasaga Distribution Inc. 2019</v>
      </c>
      <c r="B3635" t="s">
        <v>511</v>
      </c>
      <c r="C3635">
        <v>2019</v>
      </c>
      <c r="D3635" t="s">
        <v>8</v>
      </c>
      <c r="E3635" t="s">
        <v>30</v>
      </c>
      <c r="F3635">
        <v>0</v>
      </c>
      <c r="G3635">
        <v>0</v>
      </c>
      <c r="H3635">
        <v>0</v>
      </c>
    </row>
    <row r="3636" spans="1:8">
      <c r="A3636" t="str">
        <f>row__2[[#This Row],[Company_Name]]&amp;" "&amp;row__2[[#This Row],[Year]]</f>
        <v>Wasaga Distribution Inc. 2019</v>
      </c>
      <c r="B3636" t="s">
        <v>511</v>
      </c>
      <c r="C3636">
        <v>2019</v>
      </c>
      <c r="D3636" t="s">
        <v>8</v>
      </c>
      <c r="E3636" t="s">
        <v>32</v>
      </c>
      <c r="F3636">
        <v>3623034.47</v>
      </c>
      <c r="G3636">
        <v>95046949</v>
      </c>
      <c r="H3636">
        <v>0</v>
      </c>
    </row>
    <row r="3637" spans="1:8">
      <c r="A3637" t="str">
        <f>row__2[[#This Row],[Company_Name]]&amp;" "&amp;row__2[[#This Row],[Year]]</f>
        <v>Wasaga Distribution Inc. 2019</v>
      </c>
      <c r="B3637" t="s">
        <v>511</v>
      </c>
      <c r="C3637">
        <v>2019</v>
      </c>
      <c r="D3637" t="s">
        <v>8</v>
      </c>
      <c r="E3637" t="s">
        <v>34</v>
      </c>
      <c r="F3637">
        <v>0</v>
      </c>
      <c r="G3637">
        <v>0</v>
      </c>
      <c r="H3637">
        <v>0</v>
      </c>
    </row>
    <row r="3638" spans="1:8">
      <c r="A3638" t="str">
        <f>row__2[[#This Row],[Company_Name]]&amp;" "&amp;row__2[[#This Row],[Year]]</f>
        <v>Wasaga Distribution Inc. 2020</v>
      </c>
      <c r="B3638" t="s">
        <v>511</v>
      </c>
      <c r="C3638">
        <v>2020</v>
      </c>
      <c r="D3638" t="s">
        <v>17</v>
      </c>
      <c r="E3638" t="s">
        <v>18</v>
      </c>
      <c r="F3638">
        <v>0</v>
      </c>
      <c r="G3638">
        <v>0</v>
      </c>
      <c r="H3638">
        <v>0</v>
      </c>
    </row>
    <row r="3639" spans="1:8">
      <c r="A3639" t="str">
        <f>row__2[[#This Row],[Company_Name]]&amp;" "&amp;row__2[[#This Row],[Year]]</f>
        <v>Wasaga Distribution Inc. 2020</v>
      </c>
      <c r="B3639" t="s">
        <v>511</v>
      </c>
      <c r="C3639">
        <v>2020</v>
      </c>
      <c r="D3639" t="s">
        <v>17</v>
      </c>
      <c r="E3639" t="s">
        <v>20</v>
      </c>
      <c r="F3639">
        <v>0</v>
      </c>
      <c r="G3639">
        <v>0</v>
      </c>
      <c r="H3639">
        <v>0</v>
      </c>
    </row>
    <row r="3640" spans="1:8">
      <c r="A3640" t="str">
        <f>row__2[[#This Row],[Company_Name]]&amp;" "&amp;row__2[[#This Row],[Year]]</f>
        <v>Wasaga Distribution Inc. 2020</v>
      </c>
      <c r="B3640" t="s">
        <v>511</v>
      </c>
      <c r="C3640">
        <v>2020</v>
      </c>
      <c r="D3640" t="s">
        <v>17</v>
      </c>
      <c r="E3640" t="s">
        <v>22</v>
      </c>
      <c r="F3640">
        <v>65393.18</v>
      </c>
      <c r="G3640">
        <v>803024</v>
      </c>
      <c r="H3640">
        <v>2328</v>
      </c>
    </row>
    <row r="3641" spans="1:8">
      <c r="A3641" t="str">
        <f>row__2[[#This Row],[Company_Name]]&amp;" "&amp;row__2[[#This Row],[Year]]</f>
        <v>Wasaga Distribution Inc. 2020</v>
      </c>
      <c r="B3641" t="s">
        <v>511</v>
      </c>
      <c r="C3641">
        <v>2020</v>
      </c>
      <c r="D3641" t="s">
        <v>17</v>
      </c>
      <c r="E3641" t="s">
        <v>24</v>
      </c>
      <c r="F3641">
        <v>3307.1</v>
      </c>
      <c r="G3641">
        <v>153122</v>
      </c>
      <c r="H3641">
        <v>0</v>
      </c>
    </row>
    <row r="3642" spans="1:8">
      <c r="A3642" t="str">
        <f>row__2[[#This Row],[Company_Name]]&amp;" "&amp;row__2[[#This Row],[Year]]</f>
        <v>Wasaga Distribution Inc. 2020</v>
      </c>
      <c r="B3642" t="s">
        <v>511</v>
      </c>
      <c r="C3642">
        <v>2020</v>
      </c>
      <c r="D3642" t="s">
        <v>8</v>
      </c>
      <c r="E3642" t="s">
        <v>26</v>
      </c>
      <c r="F3642">
        <v>424048.8</v>
      </c>
      <c r="G3642">
        <v>16820699</v>
      </c>
      <c r="H3642">
        <v>0</v>
      </c>
    </row>
    <row r="3643" spans="1:8">
      <c r="A3643" t="str">
        <f>row__2[[#This Row],[Company_Name]]&amp;" "&amp;row__2[[#This Row],[Year]]</f>
        <v>Wasaga Distribution Inc. 2020</v>
      </c>
      <c r="B3643" t="s">
        <v>511</v>
      </c>
      <c r="C3643">
        <v>2020</v>
      </c>
      <c r="D3643" t="s">
        <v>8</v>
      </c>
      <c r="E3643" t="s">
        <v>28</v>
      </c>
      <c r="F3643">
        <v>259096.66</v>
      </c>
      <c r="G3643">
        <v>19136830.57</v>
      </c>
      <c r="H3643">
        <v>48053.54</v>
      </c>
    </row>
    <row r="3644" spans="1:8">
      <c r="A3644" t="str">
        <f>row__2[[#This Row],[Company_Name]]&amp;" "&amp;row__2[[#This Row],[Year]]</f>
        <v>Wasaga Distribution Inc. 2020</v>
      </c>
      <c r="B3644" t="s">
        <v>511</v>
      </c>
      <c r="C3644">
        <v>2020</v>
      </c>
      <c r="D3644" t="s">
        <v>8</v>
      </c>
      <c r="E3644" t="s">
        <v>30</v>
      </c>
      <c r="F3644">
        <v>0</v>
      </c>
      <c r="G3644">
        <v>0</v>
      </c>
      <c r="H3644">
        <v>0</v>
      </c>
    </row>
    <row r="3645" spans="1:8">
      <c r="A3645" t="str">
        <f>row__2[[#This Row],[Company_Name]]&amp;" "&amp;row__2[[#This Row],[Year]]</f>
        <v>Wasaga Distribution Inc. 2020</v>
      </c>
      <c r="B3645" t="s">
        <v>511</v>
      </c>
      <c r="C3645">
        <v>2020</v>
      </c>
      <c r="D3645" t="s">
        <v>8</v>
      </c>
      <c r="E3645" t="s">
        <v>32</v>
      </c>
      <c r="F3645">
        <v>3760694.64</v>
      </c>
      <c r="G3645">
        <v>102567918</v>
      </c>
      <c r="H3645">
        <v>0</v>
      </c>
    </row>
    <row r="3646" spans="1:8">
      <c r="A3646" t="str">
        <f>row__2[[#This Row],[Company_Name]]&amp;" "&amp;row__2[[#This Row],[Year]]</f>
        <v>Wasaga Distribution Inc. 2020</v>
      </c>
      <c r="B3646" t="s">
        <v>511</v>
      </c>
      <c r="C3646">
        <v>2020</v>
      </c>
      <c r="D3646" t="s">
        <v>8</v>
      </c>
      <c r="E3646" t="s">
        <v>34</v>
      </c>
      <c r="F3646">
        <v>0</v>
      </c>
      <c r="G3646">
        <v>0</v>
      </c>
      <c r="H3646">
        <v>0</v>
      </c>
    </row>
    <row r="3647" spans="1:8">
      <c r="A3647" t="str">
        <f>row__2[[#This Row],[Company_Name]]&amp;" "&amp;row__2[[#This Row],[Year]]</f>
        <v>Wasaga Distribution Inc. 2021</v>
      </c>
      <c r="B3647" t="s">
        <v>511</v>
      </c>
      <c r="C3647">
        <v>2021</v>
      </c>
      <c r="D3647" t="s">
        <v>17</v>
      </c>
      <c r="E3647" t="s">
        <v>18</v>
      </c>
      <c r="F3647">
        <v>0</v>
      </c>
      <c r="G3647">
        <v>0</v>
      </c>
      <c r="H3647">
        <v>0</v>
      </c>
    </row>
    <row r="3648" spans="1:8">
      <c r="A3648" t="str">
        <f>row__2[[#This Row],[Company_Name]]&amp;" "&amp;row__2[[#This Row],[Year]]</f>
        <v>Wasaga Distribution Inc. 2021</v>
      </c>
      <c r="B3648" t="s">
        <v>511</v>
      </c>
      <c r="C3648">
        <v>2021</v>
      </c>
      <c r="D3648" t="s">
        <v>17</v>
      </c>
      <c r="E3648" t="s">
        <v>20</v>
      </c>
      <c r="F3648">
        <v>0</v>
      </c>
      <c r="G3648">
        <v>0</v>
      </c>
      <c r="H3648">
        <v>0</v>
      </c>
    </row>
    <row r="3649" spans="1:8">
      <c r="A3649" t="str">
        <f>row__2[[#This Row],[Company_Name]]&amp;" "&amp;row__2[[#This Row],[Year]]</f>
        <v>Wasaga Distribution Inc. 2021</v>
      </c>
      <c r="B3649" t="s">
        <v>511</v>
      </c>
      <c r="C3649">
        <v>2021</v>
      </c>
      <c r="D3649" t="s">
        <v>17</v>
      </c>
      <c r="E3649" t="s">
        <v>22</v>
      </c>
      <c r="F3649">
        <v>67479.009999999995</v>
      </c>
      <c r="G3649">
        <v>791018</v>
      </c>
      <c r="H3649">
        <v>2337.6</v>
      </c>
    </row>
    <row r="3650" spans="1:8">
      <c r="A3650" t="str">
        <f>row__2[[#This Row],[Company_Name]]&amp;" "&amp;row__2[[#This Row],[Year]]</f>
        <v>Wasaga Distribution Inc. 2021</v>
      </c>
      <c r="B3650" t="s">
        <v>511</v>
      </c>
      <c r="C3650">
        <v>2021</v>
      </c>
      <c r="D3650" t="s">
        <v>17</v>
      </c>
      <c r="E3650" t="s">
        <v>24</v>
      </c>
      <c r="F3650">
        <v>3411.55</v>
      </c>
      <c r="G3650">
        <v>155365</v>
      </c>
      <c r="H3650">
        <v>0</v>
      </c>
    </row>
    <row r="3651" spans="1:8">
      <c r="A3651" t="str">
        <f>row__2[[#This Row],[Company_Name]]&amp;" "&amp;row__2[[#This Row],[Year]]</f>
        <v>Wasaga Distribution Inc. 2021</v>
      </c>
      <c r="B3651" t="s">
        <v>511</v>
      </c>
      <c r="C3651">
        <v>2021</v>
      </c>
      <c r="D3651" t="s">
        <v>8</v>
      </c>
      <c r="E3651" t="s">
        <v>26</v>
      </c>
      <c r="F3651">
        <v>442873.08</v>
      </c>
      <c r="G3651">
        <v>17504591</v>
      </c>
      <c r="H3651">
        <v>0</v>
      </c>
    </row>
    <row r="3652" spans="1:8">
      <c r="A3652" t="str">
        <f>row__2[[#This Row],[Company_Name]]&amp;" "&amp;row__2[[#This Row],[Year]]</f>
        <v>Wasaga Distribution Inc. 2021</v>
      </c>
      <c r="B3652" t="s">
        <v>511</v>
      </c>
      <c r="C3652">
        <v>2021</v>
      </c>
      <c r="D3652" t="s">
        <v>8</v>
      </c>
      <c r="E3652" t="s">
        <v>28</v>
      </c>
      <c r="F3652">
        <v>268425.39</v>
      </c>
      <c r="G3652">
        <v>19806084</v>
      </c>
      <c r="H3652">
        <v>39987.800000000003</v>
      </c>
    </row>
    <row r="3653" spans="1:8">
      <c r="A3653" t="str">
        <f>row__2[[#This Row],[Company_Name]]&amp;" "&amp;row__2[[#This Row],[Year]]</f>
        <v>Wasaga Distribution Inc. 2021</v>
      </c>
      <c r="B3653" t="s">
        <v>511</v>
      </c>
      <c r="C3653">
        <v>2021</v>
      </c>
      <c r="D3653" t="s">
        <v>8</v>
      </c>
      <c r="E3653" t="s">
        <v>30</v>
      </c>
      <c r="F3653">
        <v>0</v>
      </c>
      <c r="G3653">
        <v>0</v>
      </c>
      <c r="H3653">
        <v>0</v>
      </c>
    </row>
    <row r="3654" spans="1:8">
      <c r="A3654" t="str">
        <f>row__2[[#This Row],[Company_Name]]&amp;" "&amp;row__2[[#This Row],[Year]]</f>
        <v>Wasaga Distribution Inc. 2021</v>
      </c>
      <c r="B3654" t="s">
        <v>511</v>
      </c>
      <c r="C3654">
        <v>2021</v>
      </c>
      <c r="D3654" t="s">
        <v>8</v>
      </c>
      <c r="E3654" t="s">
        <v>32</v>
      </c>
      <c r="F3654">
        <v>3903499.88</v>
      </c>
      <c r="G3654">
        <v>104845989</v>
      </c>
      <c r="H3654">
        <v>0</v>
      </c>
    </row>
    <row r="3655" spans="1:8">
      <c r="A3655" t="str">
        <f>row__2[[#This Row],[Company_Name]]&amp;" "&amp;row__2[[#This Row],[Year]]</f>
        <v>Wasaga Distribution Inc. 2021</v>
      </c>
      <c r="B3655" t="s">
        <v>511</v>
      </c>
      <c r="C3655">
        <v>2021</v>
      </c>
      <c r="D3655" t="s">
        <v>8</v>
      </c>
      <c r="E3655" t="s">
        <v>34</v>
      </c>
      <c r="F3655">
        <v>0</v>
      </c>
      <c r="G3655">
        <v>0</v>
      </c>
      <c r="H3655">
        <v>0</v>
      </c>
    </row>
    <row r="3656" spans="1:8">
      <c r="A3656" t="str">
        <f>row__2[[#This Row],[Company_Name]]&amp;" "&amp;row__2[[#This Row],[Year]]</f>
        <v>Wasaga Distribution Inc. 2022</v>
      </c>
      <c r="B3656" t="s">
        <v>511</v>
      </c>
      <c r="C3656">
        <v>2022</v>
      </c>
      <c r="D3656" t="s">
        <v>17</v>
      </c>
      <c r="E3656" t="s">
        <v>18</v>
      </c>
      <c r="F3656">
        <v>0</v>
      </c>
      <c r="G3656">
        <v>0</v>
      </c>
      <c r="H3656">
        <v>0</v>
      </c>
    </row>
    <row r="3657" spans="1:8">
      <c r="A3657" t="str">
        <f>row__2[[#This Row],[Company_Name]]&amp;" "&amp;row__2[[#This Row],[Year]]</f>
        <v>Wasaga Distribution Inc. 2022</v>
      </c>
      <c r="B3657" t="s">
        <v>511</v>
      </c>
      <c r="C3657">
        <v>2022</v>
      </c>
      <c r="D3657" t="s">
        <v>17</v>
      </c>
      <c r="E3657" t="s">
        <v>20</v>
      </c>
      <c r="F3657">
        <v>0</v>
      </c>
      <c r="G3657">
        <v>0</v>
      </c>
      <c r="H3657">
        <v>0</v>
      </c>
    </row>
    <row r="3658" spans="1:8">
      <c r="A3658" t="str">
        <f>row__2[[#This Row],[Company_Name]]&amp;" "&amp;row__2[[#This Row],[Year]]</f>
        <v>Wasaga Distribution Inc. 2022</v>
      </c>
      <c r="B3658" t="s">
        <v>511</v>
      </c>
      <c r="C3658">
        <v>2022</v>
      </c>
      <c r="D3658" t="s">
        <v>17</v>
      </c>
      <c r="E3658" t="s">
        <v>22</v>
      </c>
      <c r="F3658">
        <v>70024.36</v>
      </c>
      <c r="G3658">
        <v>802430</v>
      </c>
      <c r="H3658">
        <v>2371.1999999999998</v>
      </c>
    </row>
    <row r="3659" spans="1:8">
      <c r="A3659" t="str">
        <f>row__2[[#This Row],[Company_Name]]&amp;" "&amp;row__2[[#This Row],[Year]]</f>
        <v>Wasaga Distribution Inc. 2022</v>
      </c>
      <c r="B3659" t="s">
        <v>511</v>
      </c>
      <c r="C3659">
        <v>2022</v>
      </c>
      <c r="D3659" t="s">
        <v>17</v>
      </c>
      <c r="E3659" t="s">
        <v>24</v>
      </c>
      <c r="F3659">
        <v>4088.95</v>
      </c>
      <c r="G3659">
        <v>184559</v>
      </c>
      <c r="H3659">
        <v>0</v>
      </c>
    </row>
    <row r="3660" spans="1:8">
      <c r="A3660" t="str">
        <f>row__2[[#This Row],[Company_Name]]&amp;" "&amp;row__2[[#This Row],[Year]]</f>
        <v>Wasaga Distribution Inc. 2022</v>
      </c>
      <c r="B3660" t="s">
        <v>511</v>
      </c>
      <c r="C3660">
        <v>2022</v>
      </c>
      <c r="D3660" t="s">
        <v>8</v>
      </c>
      <c r="E3660" t="s">
        <v>26</v>
      </c>
      <c r="F3660">
        <v>474444.01</v>
      </c>
      <c r="G3660">
        <v>18818565</v>
      </c>
      <c r="H3660">
        <v>0</v>
      </c>
    </row>
    <row r="3661" spans="1:8">
      <c r="A3661" t="str">
        <f>row__2[[#This Row],[Company_Name]]&amp;" "&amp;row__2[[#This Row],[Year]]</f>
        <v>Wasaga Distribution Inc. 2022</v>
      </c>
      <c r="B3661" t="s">
        <v>511</v>
      </c>
      <c r="C3661">
        <v>2022</v>
      </c>
      <c r="D3661" t="s">
        <v>8</v>
      </c>
      <c r="E3661" t="s">
        <v>28</v>
      </c>
      <c r="F3661">
        <v>289077.23</v>
      </c>
      <c r="G3661">
        <v>20859349</v>
      </c>
      <c r="H3661">
        <v>50678.400000000001</v>
      </c>
    </row>
    <row r="3662" spans="1:8">
      <c r="A3662" t="str">
        <f>row__2[[#This Row],[Company_Name]]&amp;" "&amp;row__2[[#This Row],[Year]]</f>
        <v>Wasaga Distribution Inc. 2022</v>
      </c>
      <c r="B3662" t="s">
        <v>511</v>
      </c>
      <c r="C3662">
        <v>2022</v>
      </c>
      <c r="D3662" t="s">
        <v>8</v>
      </c>
      <c r="E3662" t="s">
        <v>30</v>
      </c>
      <c r="F3662">
        <v>0</v>
      </c>
      <c r="G3662">
        <v>0</v>
      </c>
      <c r="H3662">
        <v>0</v>
      </c>
    </row>
    <row r="3663" spans="1:8">
      <c r="A3663" t="str">
        <f>row__2[[#This Row],[Company_Name]]&amp;" "&amp;row__2[[#This Row],[Year]]</f>
        <v>Wasaga Distribution Inc. 2022</v>
      </c>
      <c r="B3663" t="s">
        <v>511</v>
      </c>
      <c r="C3663">
        <v>2022</v>
      </c>
      <c r="D3663" t="s">
        <v>8</v>
      </c>
      <c r="E3663" t="s">
        <v>32</v>
      </c>
      <c r="F3663">
        <v>4053010.49</v>
      </c>
      <c r="G3663">
        <v>105212685</v>
      </c>
      <c r="H3663">
        <v>0</v>
      </c>
    </row>
    <row r="3664" spans="1:8">
      <c r="A3664" t="str">
        <f>row__2[[#This Row],[Company_Name]]&amp;" "&amp;row__2[[#This Row],[Year]]</f>
        <v>Wasaga Distribution Inc. 2022</v>
      </c>
      <c r="B3664" t="s">
        <v>511</v>
      </c>
      <c r="C3664">
        <v>2022</v>
      </c>
      <c r="D3664" t="s">
        <v>8</v>
      </c>
      <c r="E3664" t="s">
        <v>34</v>
      </c>
      <c r="F3664">
        <v>0</v>
      </c>
      <c r="G3664">
        <v>0</v>
      </c>
      <c r="H3664">
        <v>0</v>
      </c>
    </row>
    <row r="3665" spans="1:8">
      <c r="A3665" t="str">
        <f>row__2[[#This Row],[Company_Name]]&amp;" "&amp;row__2[[#This Row],[Year]]</f>
        <v>Welland Hydro-Electric System Corp. 2015</v>
      </c>
      <c r="B3665" t="s">
        <v>512</v>
      </c>
      <c r="C3665">
        <v>2015</v>
      </c>
      <c r="D3665" t="s">
        <v>17</v>
      </c>
      <c r="E3665" t="s">
        <v>18</v>
      </c>
      <c r="F3665">
        <v>0</v>
      </c>
      <c r="G3665">
        <v>0</v>
      </c>
      <c r="H3665">
        <v>0</v>
      </c>
    </row>
    <row r="3666" spans="1:8">
      <c r="A3666" t="str">
        <f>row__2[[#This Row],[Company_Name]]&amp;" "&amp;row__2[[#This Row],[Year]]</f>
        <v>Welland Hydro-Electric System Corp. 2015</v>
      </c>
      <c r="B3666" t="s">
        <v>512</v>
      </c>
      <c r="C3666">
        <v>2015</v>
      </c>
      <c r="D3666" t="s">
        <v>17</v>
      </c>
      <c r="E3666" t="s">
        <v>20</v>
      </c>
      <c r="F3666">
        <v>27922</v>
      </c>
      <c r="G3666">
        <v>753964</v>
      </c>
      <c r="H3666">
        <v>2077</v>
      </c>
    </row>
    <row r="3667" spans="1:8">
      <c r="A3667" t="str">
        <f>row__2[[#This Row],[Company_Name]]&amp;" "&amp;row__2[[#This Row],[Year]]</f>
        <v>Welland Hydro-Electric System Corp. 2015</v>
      </c>
      <c r="B3667" t="s">
        <v>512</v>
      </c>
      <c r="C3667">
        <v>2015</v>
      </c>
      <c r="D3667" t="s">
        <v>17</v>
      </c>
      <c r="E3667" t="s">
        <v>22</v>
      </c>
      <c r="F3667">
        <v>208452</v>
      </c>
      <c r="G3667">
        <v>2284687</v>
      </c>
      <c r="H3667">
        <v>6476</v>
      </c>
    </row>
    <row r="3668" spans="1:8">
      <c r="A3668" t="str">
        <f>row__2[[#This Row],[Company_Name]]&amp;" "&amp;row__2[[#This Row],[Year]]</f>
        <v>Welland Hydro-Electric System Corp. 2015</v>
      </c>
      <c r="B3668" t="s">
        <v>512</v>
      </c>
      <c r="C3668">
        <v>2015</v>
      </c>
      <c r="D3668" t="s">
        <v>17</v>
      </c>
      <c r="E3668" t="s">
        <v>24</v>
      </c>
      <c r="F3668">
        <v>43074</v>
      </c>
      <c r="G3668">
        <v>970041</v>
      </c>
      <c r="H3668">
        <v>0</v>
      </c>
    </row>
    <row r="3669" spans="1:8">
      <c r="A3669" t="str">
        <f>row__2[[#This Row],[Company_Name]]&amp;" "&amp;row__2[[#This Row],[Year]]</f>
        <v>Welland Hydro-Electric System Corp. 2015</v>
      </c>
      <c r="B3669" t="s">
        <v>512</v>
      </c>
      <c r="C3669">
        <v>2015</v>
      </c>
      <c r="D3669" t="s">
        <v>8</v>
      </c>
      <c r="E3669" t="s">
        <v>26</v>
      </c>
      <c r="F3669">
        <v>1054960</v>
      </c>
      <c r="G3669">
        <v>54312604</v>
      </c>
      <c r="H3669">
        <v>0</v>
      </c>
    </row>
    <row r="3670" spans="1:8">
      <c r="A3670" t="str">
        <f>row__2[[#This Row],[Company_Name]]&amp;" "&amp;row__2[[#This Row],[Year]]</f>
        <v>Welland Hydro-Electric System Corp. 2015</v>
      </c>
      <c r="B3670" t="s">
        <v>512</v>
      </c>
      <c r="C3670">
        <v>2015</v>
      </c>
      <c r="D3670" t="s">
        <v>8</v>
      </c>
      <c r="E3670" t="s">
        <v>28</v>
      </c>
      <c r="F3670">
        <v>1379104</v>
      </c>
      <c r="G3670">
        <v>139796962</v>
      </c>
      <c r="H3670">
        <v>402768</v>
      </c>
    </row>
    <row r="3671" spans="1:8">
      <c r="A3671" t="str">
        <f>row__2[[#This Row],[Company_Name]]&amp;" "&amp;row__2[[#This Row],[Year]]</f>
        <v>Welland Hydro-Electric System Corp. 2015</v>
      </c>
      <c r="B3671" t="s">
        <v>512</v>
      </c>
      <c r="C3671">
        <v>2015</v>
      </c>
      <c r="D3671" t="s">
        <v>8</v>
      </c>
      <c r="E3671" t="s">
        <v>30</v>
      </c>
      <c r="F3671">
        <v>0</v>
      </c>
      <c r="G3671">
        <v>0</v>
      </c>
      <c r="H3671">
        <v>0</v>
      </c>
    </row>
    <row r="3672" spans="1:8">
      <c r="A3672" t="str">
        <f>row__2[[#This Row],[Company_Name]]&amp;" "&amp;row__2[[#This Row],[Year]]</f>
        <v>Welland Hydro-Electric System Corp. 2015</v>
      </c>
      <c r="B3672" t="s">
        <v>512</v>
      </c>
      <c r="C3672">
        <v>2015</v>
      </c>
      <c r="D3672" t="s">
        <v>8</v>
      </c>
      <c r="E3672" t="s">
        <v>32</v>
      </c>
      <c r="F3672">
        <v>6086711</v>
      </c>
      <c r="G3672">
        <v>157973719</v>
      </c>
      <c r="H3672">
        <v>0</v>
      </c>
    </row>
    <row r="3673" spans="1:8">
      <c r="A3673" t="str">
        <f>row__2[[#This Row],[Company_Name]]&amp;" "&amp;row__2[[#This Row],[Year]]</f>
        <v>Welland Hydro-Electric System Corp. 2015</v>
      </c>
      <c r="B3673" t="s">
        <v>512</v>
      </c>
      <c r="C3673">
        <v>2015</v>
      </c>
      <c r="D3673" t="s">
        <v>8</v>
      </c>
      <c r="E3673" t="s">
        <v>34</v>
      </c>
      <c r="F3673">
        <v>0</v>
      </c>
      <c r="G3673">
        <v>0</v>
      </c>
      <c r="H3673">
        <v>0</v>
      </c>
    </row>
    <row r="3674" spans="1:8">
      <c r="A3674" t="str">
        <f>row__2[[#This Row],[Company_Name]]&amp;" "&amp;row__2[[#This Row],[Year]]</f>
        <v>Welland Hydro-Electric System Corp. 2016</v>
      </c>
      <c r="B3674" t="s">
        <v>512</v>
      </c>
      <c r="C3674">
        <v>2016</v>
      </c>
      <c r="D3674" t="s">
        <v>17</v>
      </c>
      <c r="E3674" t="s">
        <v>18</v>
      </c>
      <c r="F3674">
        <v>0</v>
      </c>
      <c r="G3674">
        <v>0</v>
      </c>
      <c r="H3674">
        <v>0</v>
      </c>
    </row>
    <row r="3675" spans="1:8">
      <c r="A3675" t="str">
        <f>row__2[[#This Row],[Company_Name]]&amp;" "&amp;row__2[[#This Row],[Year]]</f>
        <v>Welland Hydro-Electric System Corp. 2016</v>
      </c>
      <c r="B3675" t="s">
        <v>512</v>
      </c>
      <c r="C3675">
        <v>2016</v>
      </c>
      <c r="D3675" t="s">
        <v>17</v>
      </c>
      <c r="E3675" t="s">
        <v>20</v>
      </c>
      <c r="F3675">
        <v>28727.8</v>
      </c>
      <c r="G3675">
        <v>749348</v>
      </c>
      <c r="H3675">
        <v>2062</v>
      </c>
    </row>
    <row r="3676" spans="1:8">
      <c r="A3676" t="str">
        <f>row__2[[#This Row],[Company_Name]]&amp;" "&amp;row__2[[#This Row],[Year]]</f>
        <v>Welland Hydro-Electric System Corp. 2016</v>
      </c>
      <c r="B3676" t="s">
        <v>512</v>
      </c>
      <c r="C3676">
        <v>2016</v>
      </c>
      <c r="D3676" t="s">
        <v>17</v>
      </c>
      <c r="E3676" t="s">
        <v>22</v>
      </c>
      <c r="F3676">
        <v>198572.15</v>
      </c>
      <c r="G3676">
        <v>1575426</v>
      </c>
      <c r="H3676">
        <v>4561</v>
      </c>
    </row>
    <row r="3677" spans="1:8">
      <c r="A3677" t="str">
        <f>row__2[[#This Row],[Company_Name]]&amp;" "&amp;row__2[[#This Row],[Year]]</f>
        <v>Welland Hydro-Electric System Corp. 2016</v>
      </c>
      <c r="B3677" t="s">
        <v>512</v>
      </c>
      <c r="C3677">
        <v>2016</v>
      </c>
      <c r="D3677" t="s">
        <v>17</v>
      </c>
      <c r="E3677" t="s">
        <v>24</v>
      </c>
      <c r="F3677">
        <v>45303.89</v>
      </c>
      <c r="G3677">
        <v>976708</v>
      </c>
      <c r="H3677">
        <v>0</v>
      </c>
    </row>
    <row r="3678" spans="1:8">
      <c r="A3678" t="str">
        <f>row__2[[#This Row],[Company_Name]]&amp;" "&amp;row__2[[#This Row],[Year]]</f>
        <v>Welland Hydro-Electric System Corp. 2016</v>
      </c>
      <c r="B3678" t="s">
        <v>512</v>
      </c>
      <c r="C3678">
        <v>2016</v>
      </c>
      <c r="D3678" t="s">
        <v>8</v>
      </c>
      <c r="E3678" t="s">
        <v>26</v>
      </c>
      <c r="F3678">
        <v>932977.14</v>
      </c>
      <c r="G3678">
        <v>53545593</v>
      </c>
      <c r="H3678">
        <v>0</v>
      </c>
    </row>
    <row r="3679" spans="1:8">
      <c r="A3679" t="str">
        <f>row__2[[#This Row],[Company_Name]]&amp;" "&amp;row__2[[#This Row],[Year]]</f>
        <v>Welland Hydro-Electric System Corp. 2016</v>
      </c>
      <c r="B3679" t="s">
        <v>512</v>
      </c>
      <c r="C3679">
        <v>2016</v>
      </c>
      <c r="D3679" t="s">
        <v>8</v>
      </c>
      <c r="E3679" t="s">
        <v>28</v>
      </c>
      <c r="F3679">
        <v>1509636.77</v>
      </c>
      <c r="G3679">
        <v>143431671</v>
      </c>
      <c r="H3679">
        <v>402254</v>
      </c>
    </row>
    <row r="3680" spans="1:8">
      <c r="A3680" t="str">
        <f>row__2[[#This Row],[Company_Name]]&amp;" "&amp;row__2[[#This Row],[Year]]</f>
        <v>Welland Hydro-Electric System Corp. 2016</v>
      </c>
      <c r="B3680" t="s">
        <v>512</v>
      </c>
      <c r="C3680">
        <v>2016</v>
      </c>
      <c r="D3680" t="s">
        <v>8</v>
      </c>
      <c r="E3680" t="s">
        <v>30</v>
      </c>
      <c r="F3680">
        <v>0</v>
      </c>
      <c r="G3680">
        <v>0</v>
      </c>
      <c r="H3680">
        <v>0</v>
      </c>
    </row>
    <row r="3681" spans="1:8">
      <c r="A3681" t="str">
        <f>row__2[[#This Row],[Company_Name]]&amp;" "&amp;row__2[[#This Row],[Year]]</f>
        <v>Welland Hydro-Electric System Corp. 2016</v>
      </c>
      <c r="B3681" t="s">
        <v>512</v>
      </c>
      <c r="C3681">
        <v>2016</v>
      </c>
      <c r="D3681" t="s">
        <v>8</v>
      </c>
      <c r="E3681" t="s">
        <v>32</v>
      </c>
      <c r="F3681">
        <v>6364943.4299999997</v>
      </c>
      <c r="G3681">
        <v>163109690</v>
      </c>
      <c r="H3681">
        <v>0</v>
      </c>
    </row>
    <row r="3682" spans="1:8">
      <c r="A3682" t="str">
        <f>row__2[[#This Row],[Company_Name]]&amp;" "&amp;row__2[[#This Row],[Year]]</f>
        <v>Welland Hydro-Electric System Corp. 2016</v>
      </c>
      <c r="B3682" t="s">
        <v>512</v>
      </c>
      <c r="C3682">
        <v>2016</v>
      </c>
      <c r="D3682" t="s">
        <v>8</v>
      </c>
      <c r="E3682" t="s">
        <v>34</v>
      </c>
      <c r="F3682">
        <v>0</v>
      </c>
      <c r="G3682">
        <v>0</v>
      </c>
      <c r="H3682">
        <v>0</v>
      </c>
    </row>
    <row r="3683" spans="1:8">
      <c r="A3683" t="str">
        <f>row__2[[#This Row],[Company_Name]]&amp;" "&amp;row__2[[#This Row],[Year]]</f>
        <v>Welland Hydro-Electric System Corp. 2017</v>
      </c>
      <c r="B3683" t="s">
        <v>512</v>
      </c>
      <c r="C3683">
        <v>2017</v>
      </c>
      <c r="D3683" t="s">
        <v>17</v>
      </c>
      <c r="E3683" t="s">
        <v>18</v>
      </c>
      <c r="F3683">
        <v>0</v>
      </c>
      <c r="G3683">
        <v>0</v>
      </c>
      <c r="H3683">
        <v>0</v>
      </c>
    </row>
    <row r="3684" spans="1:8">
      <c r="A3684" t="str">
        <f>row__2[[#This Row],[Company_Name]]&amp;" "&amp;row__2[[#This Row],[Year]]</f>
        <v>Welland Hydro-Electric System Corp. 2017</v>
      </c>
      <c r="B3684" t="s">
        <v>512</v>
      </c>
      <c r="C3684">
        <v>2017</v>
      </c>
      <c r="D3684" t="s">
        <v>17</v>
      </c>
      <c r="E3684" t="s">
        <v>20</v>
      </c>
      <c r="F3684">
        <v>35458</v>
      </c>
      <c r="G3684">
        <v>729133</v>
      </c>
      <c r="H3684">
        <v>2012</v>
      </c>
    </row>
    <row r="3685" spans="1:8">
      <c r="A3685" t="str">
        <f>row__2[[#This Row],[Company_Name]]&amp;" "&amp;row__2[[#This Row],[Year]]</f>
        <v>Welland Hydro-Electric System Corp. 2017</v>
      </c>
      <c r="B3685" t="s">
        <v>512</v>
      </c>
      <c r="C3685">
        <v>2017</v>
      </c>
      <c r="D3685" t="s">
        <v>17</v>
      </c>
      <c r="E3685" t="s">
        <v>22</v>
      </c>
      <c r="F3685">
        <v>103619</v>
      </c>
      <c r="G3685">
        <v>1393112</v>
      </c>
      <c r="H3685">
        <v>3890</v>
      </c>
    </row>
    <row r="3686" spans="1:8">
      <c r="A3686" t="str">
        <f>row__2[[#This Row],[Company_Name]]&amp;" "&amp;row__2[[#This Row],[Year]]</f>
        <v>Welland Hydro-Electric System Corp. 2017</v>
      </c>
      <c r="B3686" t="s">
        <v>512</v>
      </c>
      <c r="C3686">
        <v>2017</v>
      </c>
      <c r="D3686" t="s">
        <v>17</v>
      </c>
      <c r="E3686" t="s">
        <v>24</v>
      </c>
      <c r="F3686">
        <v>40771</v>
      </c>
      <c r="G3686">
        <v>958727</v>
      </c>
      <c r="H3686">
        <v>0</v>
      </c>
    </row>
    <row r="3687" spans="1:8">
      <c r="A3687" t="str">
        <f>row__2[[#This Row],[Company_Name]]&amp;" "&amp;row__2[[#This Row],[Year]]</f>
        <v>Welland Hydro-Electric System Corp. 2017</v>
      </c>
      <c r="B3687" t="s">
        <v>512</v>
      </c>
      <c r="C3687">
        <v>2017</v>
      </c>
      <c r="D3687" t="s">
        <v>8</v>
      </c>
      <c r="E3687" t="s">
        <v>26</v>
      </c>
      <c r="F3687">
        <v>1133719</v>
      </c>
      <c r="G3687">
        <v>52319962</v>
      </c>
      <c r="H3687">
        <v>0</v>
      </c>
    </row>
    <row r="3688" spans="1:8">
      <c r="A3688" t="str">
        <f>row__2[[#This Row],[Company_Name]]&amp;" "&amp;row__2[[#This Row],[Year]]</f>
        <v>Welland Hydro-Electric System Corp. 2017</v>
      </c>
      <c r="B3688" t="s">
        <v>512</v>
      </c>
      <c r="C3688">
        <v>2017</v>
      </c>
      <c r="D3688" t="s">
        <v>8</v>
      </c>
      <c r="E3688" t="s">
        <v>28</v>
      </c>
      <c r="F3688">
        <v>1709255</v>
      </c>
      <c r="G3688">
        <v>144490127</v>
      </c>
      <c r="H3688">
        <v>397736</v>
      </c>
    </row>
    <row r="3689" spans="1:8">
      <c r="A3689" t="str">
        <f>row__2[[#This Row],[Company_Name]]&amp;" "&amp;row__2[[#This Row],[Year]]</f>
        <v>Welland Hydro-Electric System Corp. 2017</v>
      </c>
      <c r="B3689" t="s">
        <v>512</v>
      </c>
      <c r="C3689">
        <v>2017</v>
      </c>
      <c r="D3689" t="s">
        <v>8</v>
      </c>
      <c r="E3689" t="s">
        <v>30</v>
      </c>
      <c r="F3689">
        <v>0</v>
      </c>
      <c r="G3689">
        <v>0</v>
      </c>
      <c r="H3689">
        <v>0</v>
      </c>
    </row>
    <row r="3690" spans="1:8">
      <c r="A3690" t="str">
        <f>row__2[[#This Row],[Company_Name]]&amp;" "&amp;row__2[[#This Row],[Year]]</f>
        <v>Welland Hydro-Electric System Corp. 2017</v>
      </c>
      <c r="B3690" t="s">
        <v>512</v>
      </c>
      <c r="C3690">
        <v>2017</v>
      </c>
      <c r="D3690" t="s">
        <v>8</v>
      </c>
      <c r="E3690" t="s">
        <v>32</v>
      </c>
      <c r="F3690">
        <v>6619626</v>
      </c>
      <c r="G3690">
        <v>153825741</v>
      </c>
      <c r="H3690">
        <v>0</v>
      </c>
    </row>
    <row r="3691" spans="1:8">
      <c r="A3691" t="str">
        <f>row__2[[#This Row],[Company_Name]]&amp;" "&amp;row__2[[#This Row],[Year]]</f>
        <v>Welland Hydro-Electric System Corp. 2017</v>
      </c>
      <c r="B3691" t="s">
        <v>512</v>
      </c>
      <c r="C3691">
        <v>2017</v>
      </c>
      <c r="D3691" t="s">
        <v>8</v>
      </c>
      <c r="E3691" t="s">
        <v>34</v>
      </c>
      <c r="F3691">
        <v>0</v>
      </c>
      <c r="G3691">
        <v>0</v>
      </c>
      <c r="H3691">
        <v>0</v>
      </c>
    </row>
    <row r="3692" spans="1:8">
      <c r="A3692" t="str">
        <f>row__2[[#This Row],[Company_Name]]&amp;" "&amp;row__2[[#This Row],[Year]]</f>
        <v>Welland Hydro-Electric System Corp. 2018</v>
      </c>
      <c r="B3692" t="s">
        <v>512</v>
      </c>
      <c r="C3692">
        <v>2018</v>
      </c>
      <c r="D3692" t="s">
        <v>17</v>
      </c>
      <c r="E3692" t="s">
        <v>18</v>
      </c>
      <c r="F3692">
        <v>0</v>
      </c>
      <c r="G3692">
        <v>0</v>
      </c>
      <c r="H3692">
        <v>0</v>
      </c>
    </row>
    <row r="3693" spans="1:8">
      <c r="A3693" t="str">
        <f>row__2[[#This Row],[Company_Name]]&amp;" "&amp;row__2[[#This Row],[Year]]</f>
        <v>Welland Hydro-Electric System Corp. 2018</v>
      </c>
      <c r="B3693" t="s">
        <v>512</v>
      </c>
      <c r="C3693">
        <v>2018</v>
      </c>
      <c r="D3693" t="s">
        <v>17</v>
      </c>
      <c r="E3693" t="s">
        <v>20</v>
      </c>
      <c r="F3693">
        <v>37525.300000000003</v>
      </c>
      <c r="G3693">
        <v>675874</v>
      </c>
      <c r="H3693">
        <v>1898</v>
      </c>
    </row>
    <row r="3694" spans="1:8">
      <c r="A3694" t="str">
        <f>row__2[[#This Row],[Company_Name]]&amp;" "&amp;row__2[[#This Row],[Year]]</f>
        <v>Welland Hydro-Electric System Corp. 2018</v>
      </c>
      <c r="B3694" t="s">
        <v>512</v>
      </c>
      <c r="C3694">
        <v>2018</v>
      </c>
      <c r="D3694" t="s">
        <v>17</v>
      </c>
      <c r="E3694" t="s">
        <v>22</v>
      </c>
      <c r="F3694">
        <v>59569.62</v>
      </c>
      <c r="G3694">
        <v>1403956</v>
      </c>
      <c r="H3694">
        <v>3915</v>
      </c>
    </row>
    <row r="3695" spans="1:8">
      <c r="A3695" t="str">
        <f>row__2[[#This Row],[Company_Name]]&amp;" "&amp;row__2[[#This Row],[Year]]</f>
        <v>Welland Hydro-Electric System Corp. 2018</v>
      </c>
      <c r="B3695" t="s">
        <v>512</v>
      </c>
      <c r="C3695">
        <v>2018</v>
      </c>
      <c r="D3695" t="s">
        <v>17</v>
      </c>
      <c r="E3695" t="s">
        <v>24</v>
      </c>
      <c r="F3695">
        <v>39018.050000000003</v>
      </c>
      <c r="G3695">
        <v>956107</v>
      </c>
      <c r="H3695">
        <v>0</v>
      </c>
    </row>
    <row r="3696" spans="1:8">
      <c r="A3696" t="str">
        <f>row__2[[#This Row],[Company_Name]]&amp;" "&amp;row__2[[#This Row],[Year]]</f>
        <v>Welland Hydro-Electric System Corp. 2018</v>
      </c>
      <c r="B3696" t="s">
        <v>512</v>
      </c>
      <c r="C3696">
        <v>2018</v>
      </c>
      <c r="D3696" t="s">
        <v>8</v>
      </c>
      <c r="E3696" t="s">
        <v>26</v>
      </c>
      <c r="F3696">
        <v>1159548.8799999999</v>
      </c>
      <c r="G3696">
        <v>52983337</v>
      </c>
      <c r="H3696">
        <v>0</v>
      </c>
    </row>
    <row r="3697" spans="1:8">
      <c r="A3697" t="str">
        <f>row__2[[#This Row],[Company_Name]]&amp;" "&amp;row__2[[#This Row],[Year]]</f>
        <v>Welland Hydro-Electric System Corp. 2018</v>
      </c>
      <c r="B3697" t="s">
        <v>512</v>
      </c>
      <c r="C3697">
        <v>2018</v>
      </c>
      <c r="D3697" t="s">
        <v>8</v>
      </c>
      <c r="E3697" t="s">
        <v>28</v>
      </c>
      <c r="F3697">
        <v>1718195.84</v>
      </c>
      <c r="G3697">
        <v>152610121</v>
      </c>
      <c r="H3697">
        <v>413412</v>
      </c>
    </row>
    <row r="3698" spans="1:8">
      <c r="A3698" t="str">
        <f>row__2[[#This Row],[Company_Name]]&amp;" "&amp;row__2[[#This Row],[Year]]</f>
        <v>Welland Hydro-Electric System Corp. 2018</v>
      </c>
      <c r="B3698" t="s">
        <v>512</v>
      </c>
      <c r="C3698">
        <v>2018</v>
      </c>
      <c r="D3698" t="s">
        <v>8</v>
      </c>
      <c r="E3698" t="s">
        <v>30</v>
      </c>
      <c r="F3698">
        <v>0</v>
      </c>
      <c r="G3698">
        <v>0</v>
      </c>
      <c r="H3698">
        <v>0</v>
      </c>
    </row>
    <row r="3699" spans="1:8">
      <c r="A3699" t="str">
        <f>row__2[[#This Row],[Company_Name]]&amp;" "&amp;row__2[[#This Row],[Year]]</f>
        <v>Welland Hydro-Electric System Corp. 2018</v>
      </c>
      <c r="B3699" t="s">
        <v>512</v>
      </c>
      <c r="C3699">
        <v>2018</v>
      </c>
      <c r="D3699" t="s">
        <v>8</v>
      </c>
      <c r="E3699" t="s">
        <v>32</v>
      </c>
      <c r="F3699">
        <v>7002589.8099999996</v>
      </c>
      <c r="G3699">
        <v>170461439</v>
      </c>
      <c r="H3699">
        <v>0</v>
      </c>
    </row>
    <row r="3700" spans="1:8">
      <c r="A3700" t="str">
        <f>row__2[[#This Row],[Company_Name]]&amp;" "&amp;row__2[[#This Row],[Year]]</f>
        <v>Welland Hydro-Electric System Corp. 2018</v>
      </c>
      <c r="B3700" t="s">
        <v>512</v>
      </c>
      <c r="C3700">
        <v>2018</v>
      </c>
      <c r="D3700" t="s">
        <v>8</v>
      </c>
      <c r="E3700" t="s">
        <v>34</v>
      </c>
      <c r="F3700">
        <v>0</v>
      </c>
      <c r="G3700">
        <v>0</v>
      </c>
      <c r="H3700">
        <v>0</v>
      </c>
    </row>
    <row r="3701" spans="1:8">
      <c r="A3701" t="str">
        <f>row__2[[#This Row],[Company_Name]]&amp;" "&amp;row__2[[#This Row],[Year]]</f>
        <v>Welland Hydro-Electric System Corp. 2019</v>
      </c>
      <c r="B3701" t="s">
        <v>512</v>
      </c>
      <c r="C3701">
        <v>2019</v>
      </c>
      <c r="D3701" t="s">
        <v>17</v>
      </c>
      <c r="E3701" t="s">
        <v>18</v>
      </c>
      <c r="F3701">
        <v>0</v>
      </c>
      <c r="G3701">
        <v>0</v>
      </c>
      <c r="H3701">
        <v>0</v>
      </c>
    </row>
    <row r="3702" spans="1:8">
      <c r="A3702" t="str">
        <f>row__2[[#This Row],[Company_Name]]&amp;" "&amp;row__2[[#This Row],[Year]]</f>
        <v>Welland Hydro-Electric System Corp. 2019</v>
      </c>
      <c r="B3702" t="s">
        <v>512</v>
      </c>
      <c r="C3702">
        <v>2019</v>
      </c>
      <c r="D3702" t="s">
        <v>17</v>
      </c>
      <c r="E3702" t="s">
        <v>20</v>
      </c>
      <c r="F3702">
        <v>33323.78</v>
      </c>
      <c r="G3702">
        <v>583837</v>
      </c>
      <c r="H3702">
        <v>1605</v>
      </c>
    </row>
    <row r="3703" spans="1:8">
      <c r="A3703" t="str">
        <f>row__2[[#This Row],[Company_Name]]&amp;" "&amp;row__2[[#This Row],[Year]]</f>
        <v>Welland Hydro-Electric System Corp. 2019</v>
      </c>
      <c r="B3703" t="s">
        <v>512</v>
      </c>
      <c r="C3703">
        <v>2019</v>
      </c>
      <c r="D3703" t="s">
        <v>17</v>
      </c>
      <c r="E3703" t="s">
        <v>22</v>
      </c>
      <c r="F3703">
        <v>61916.46</v>
      </c>
      <c r="G3703">
        <v>1406314</v>
      </c>
      <c r="H3703">
        <v>3924</v>
      </c>
    </row>
    <row r="3704" spans="1:8">
      <c r="A3704" t="str">
        <f>row__2[[#This Row],[Company_Name]]&amp;" "&amp;row__2[[#This Row],[Year]]</f>
        <v>Welland Hydro-Electric System Corp. 2019</v>
      </c>
      <c r="B3704" t="s">
        <v>512</v>
      </c>
      <c r="C3704">
        <v>2019</v>
      </c>
      <c r="D3704" t="s">
        <v>17</v>
      </c>
      <c r="E3704" t="s">
        <v>24</v>
      </c>
      <c r="F3704">
        <v>39741.97</v>
      </c>
      <c r="G3704">
        <v>952930</v>
      </c>
      <c r="H3704">
        <v>0</v>
      </c>
    </row>
    <row r="3705" spans="1:8">
      <c r="A3705" t="str">
        <f>row__2[[#This Row],[Company_Name]]&amp;" "&amp;row__2[[#This Row],[Year]]</f>
        <v>Welland Hydro-Electric System Corp. 2019</v>
      </c>
      <c r="B3705" t="s">
        <v>512</v>
      </c>
      <c r="C3705">
        <v>2019</v>
      </c>
      <c r="D3705" t="s">
        <v>8</v>
      </c>
      <c r="E3705" t="s">
        <v>26</v>
      </c>
      <c r="F3705">
        <v>1143863.82</v>
      </c>
      <c r="G3705">
        <v>50506434</v>
      </c>
      <c r="H3705">
        <v>0</v>
      </c>
    </row>
    <row r="3706" spans="1:8">
      <c r="A3706" t="str">
        <f>row__2[[#This Row],[Company_Name]]&amp;" "&amp;row__2[[#This Row],[Year]]</f>
        <v>Welland Hydro-Electric System Corp. 2019</v>
      </c>
      <c r="B3706" t="s">
        <v>512</v>
      </c>
      <c r="C3706">
        <v>2019</v>
      </c>
      <c r="D3706" t="s">
        <v>8</v>
      </c>
      <c r="E3706" t="s">
        <v>28</v>
      </c>
      <c r="F3706">
        <v>1697564.33</v>
      </c>
      <c r="G3706">
        <v>151352404</v>
      </c>
      <c r="H3706">
        <v>415535</v>
      </c>
    </row>
    <row r="3707" spans="1:8">
      <c r="A3707" t="str">
        <f>row__2[[#This Row],[Company_Name]]&amp;" "&amp;row__2[[#This Row],[Year]]</f>
        <v>Welland Hydro-Electric System Corp. 2019</v>
      </c>
      <c r="B3707" t="s">
        <v>512</v>
      </c>
      <c r="C3707">
        <v>2019</v>
      </c>
      <c r="D3707" t="s">
        <v>8</v>
      </c>
      <c r="E3707" t="s">
        <v>30</v>
      </c>
      <c r="F3707">
        <v>0</v>
      </c>
      <c r="G3707">
        <v>0</v>
      </c>
      <c r="H3707">
        <v>0</v>
      </c>
    </row>
    <row r="3708" spans="1:8">
      <c r="A3708" t="str">
        <f>row__2[[#This Row],[Company_Name]]&amp;" "&amp;row__2[[#This Row],[Year]]</f>
        <v>Welland Hydro-Electric System Corp. 2019</v>
      </c>
      <c r="B3708" t="s">
        <v>512</v>
      </c>
      <c r="C3708">
        <v>2019</v>
      </c>
      <c r="D3708" t="s">
        <v>8</v>
      </c>
      <c r="E3708" t="s">
        <v>32</v>
      </c>
      <c r="F3708">
        <v>7159469.25</v>
      </c>
      <c r="G3708">
        <v>165806296</v>
      </c>
      <c r="H3708">
        <v>0</v>
      </c>
    </row>
    <row r="3709" spans="1:8">
      <c r="A3709" t="str">
        <f>row__2[[#This Row],[Company_Name]]&amp;" "&amp;row__2[[#This Row],[Year]]</f>
        <v>Welland Hydro-Electric System Corp. 2019</v>
      </c>
      <c r="B3709" t="s">
        <v>512</v>
      </c>
      <c r="C3709">
        <v>2019</v>
      </c>
      <c r="D3709" t="s">
        <v>8</v>
      </c>
      <c r="E3709" t="s">
        <v>34</v>
      </c>
      <c r="F3709">
        <v>0</v>
      </c>
      <c r="G3709">
        <v>0</v>
      </c>
      <c r="H3709">
        <v>0</v>
      </c>
    </row>
    <row r="3710" spans="1:8">
      <c r="A3710" t="str">
        <f>row__2[[#This Row],[Company_Name]]&amp;" "&amp;row__2[[#This Row],[Year]]</f>
        <v>Welland Hydro-Electric System Corp. 2020</v>
      </c>
      <c r="B3710" t="s">
        <v>512</v>
      </c>
      <c r="C3710">
        <v>2020</v>
      </c>
      <c r="D3710" t="s">
        <v>17</v>
      </c>
      <c r="E3710" t="s">
        <v>18</v>
      </c>
      <c r="F3710">
        <v>0</v>
      </c>
      <c r="G3710">
        <v>0</v>
      </c>
      <c r="H3710">
        <v>0</v>
      </c>
    </row>
    <row r="3711" spans="1:8">
      <c r="A3711" t="str">
        <f>row__2[[#This Row],[Company_Name]]&amp;" "&amp;row__2[[#This Row],[Year]]</f>
        <v>Welland Hydro-Electric System Corp. 2020</v>
      </c>
      <c r="B3711" t="s">
        <v>512</v>
      </c>
      <c r="C3711">
        <v>2020</v>
      </c>
      <c r="D3711" t="s">
        <v>17</v>
      </c>
      <c r="E3711" t="s">
        <v>20</v>
      </c>
      <c r="F3711">
        <v>32355.83</v>
      </c>
      <c r="G3711">
        <v>535935</v>
      </c>
      <c r="H3711">
        <v>1474</v>
      </c>
    </row>
    <row r="3712" spans="1:8">
      <c r="A3712" t="str">
        <f>row__2[[#This Row],[Company_Name]]&amp;" "&amp;row__2[[#This Row],[Year]]</f>
        <v>Welland Hydro-Electric System Corp. 2020</v>
      </c>
      <c r="B3712" t="s">
        <v>512</v>
      </c>
      <c r="C3712">
        <v>2020</v>
      </c>
      <c r="D3712" t="s">
        <v>17</v>
      </c>
      <c r="E3712" t="s">
        <v>22</v>
      </c>
      <c r="F3712">
        <v>63037.17</v>
      </c>
      <c r="G3712">
        <v>1423808</v>
      </c>
      <c r="H3712">
        <v>3960</v>
      </c>
    </row>
    <row r="3713" spans="1:8">
      <c r="A3713" t="str">
        <f>row__2[[#This Row],[Company_Name]]&amp;" "&amp;row__2[[#This Row],[Year]]</f>
        <v>Welland Hydro-Electric System Corp. 2020</v>
      </c>
      <c r="B3713" t="s">
        <v>512</v>
      </c>
      <c r="C3713">
        <v>2020</v>
      </c>
      <c r="D3713" t="s">
        <v>17</v>
      </c>
      <c r="E3713" t="s">
        <v>24</v>
      </c>
      <c r="F3713">
        <v>39294.82</v>
      </c>
      <c r="G3713">
        <v>940979</v>
      </c>
      <c r="H3713">
        <v>0</v>
      </c>
    </row>
    <row r="3714" spans="1:8">
      <c r="A3714" t="str">
        <f>row__2[[#This Row],[Company_Name]]&amp;" "&amp;row__2[[#This Row],[Year]]</f>
        <v>Welland Hydro-Electric System Corp. 2020</v>
      </c>
      <c r="B3714" t="s">
        <v>512</v>
      </c>
      <c r="C3714">
        <v>2020</v>
      </c>
      <c r="D3714" t="s">
        <v>8</v>
      </c>
      <c r="E3714" t="s">
        <v>26</v>
      </c>
      <c r="F3714">
        <v>1119575.98</v>
      </c>
      <c r="G3714">
        <v>48537506</v>
      </c>
      <c r="H3714">
        <v>0</v>
      </c>
    </row>
    <row r="3715" spans="1:8">
      <c r="A3715" t="str">
        <f>row__2[[#This Row],[Company_Name]]&amp;" "&amp;row__2[[#This Row],[Year]]</f>
        <v>Welland Hydro-Electric System Corp. 2020</v>
      </c>
      <c r="B3715" t="s">
        <v>512</v>
      </c>
      <c r="C3715">
        <v>2020</v>
      </c>
      <c r="D3715" t="s">
        <v>8</v>
      </c>
      <c r="E3715" t="s">
        <v>28</v>
      </c>
      <c r="F3715">
        <v>1597803.13</v>
      </c>
      <c r="G3715">
        <v>133284408</v>
      </c>
      <c r="H3715">
        <v>381721</v>
      </c>
    </row>
    <row r="3716" spans="1:8">
      <c r="A3716" t="str">
        <f>row__2[[#This Row],[Company_Name]]&amp;" "&amp;row__2[[#This Row],[Year]]</f>
        <v>Welland Hydro-Electric System Corp. 2020</v>
      </c>
      <c r="B3716" t="s">
        <v>512</v>
      </c>
      <c r="C3716">
        <v>2020</v>
      </c>
      <c r="D3716" t="s">
        <v>8</v>
      </c>
      <c r="E3716" t="s">
        <v>30</v>
      </c>
      <c r="F3716">
        <v>0</v>
      </c>
      <c r="G3716">
        <v>0</v>
      </c>
      <c r="H3716">
        <v>0</v>
      </c>
    </row>
    <row r="3717" spans="1:8">
      <c r="A3717" t="str">
        <f>row__2[[#This Row],[Company_Name]]&amp;" "&amp;row__2[[#This Row],[Year]]</f>
        <v>Welland Hydro-Electric System Corp. 2020</v>
      </c>
      <c r="B3717" t="s">
        <v>512</v>
      </c>
      <c r="C3717">
        <v>2020</v>
      </c>
      <c r="D3717" t="s">
        <v>8</v>
      </c>
      <c r="E3717" t="s">
        <v>32</v>
      </c>
      <c r="F3717">
        <v>7264713.7999999998</v>
      </c>
      <c r="G3717">
        <v>179914470</v>
      </c>
      <c r="H3717">
        <v>0</v>
      </c>
    </row>
    <row r="3718" spans="1:8">
      <c r="A3718" t="str">
        <f>row__2[[#This Row],[Company_Name]]&amp;" "&amp;row__2[[#This Row],[Year]]</f>
        <v>Welland Hydro-Electric System Corp. 2020</v>
      </c>
      <c r="B3718" t="s">
        <v>512</v>
      </c>
      <c r="C3718">
        <v>2020</v>
      </c>
      <c r="D3718" t="s">
        <v>8</v>
      </c>
      <c r="E3718" t="s">
        <v>34</v>
      </c>
      <c r="F3718">
        <v>0</v>
      </c>
      <c r="G3718">
        <v>0</v>
      </c>
      <c r="H3718">
        <v>0</v>
      </c>
    </row>
    <row r="3719" spans="1:8">
      <c r="A3719" t="str">
        <f>row__2[[#This Row],[Company_Name]]&amp;" "&amp;row__2[[#This Row],[Year]]</f>
        <v>Welland Hydro-Electric System Corp. 2021</v>
      </c>
      <c r="B3719" t="s">
        <v>512</v>
      </c>
      <c r="C3719">
        <v>2021</v>
      </c>
      <c r="D3719" t="s">
        <v>17</v>
      </c>
      <c r="E3719" t="s">
        <v>18</v>
      </c>
      <c r="F3719">
        <v>0</v>
      </c>
      <c r="G3719">
        <v>0</v>
      </c>
      <c r="H3719">
        <v>0</v>
      </c>
    </row>
    <row r="3720" spans="1:8">
      <c r="A3720" t="str">
        <f>row__2[[#This Row],[Company_Name]]&amp;" "&amp;row__2[[#This Row],[Year]]</f>
        <v>Welland Hydro-Electric System Corp. 2021</v>
      </c>
      <c r="B3720" t="s">
        <v>512</v>
      </c>
      <c r="C3720">
        <v>2021</v>
      </c>
      <c r="D3720" t="s">
        <v>17</v>
      </c>
      <c r="E3720" t="s">
        <v>20</v>
      </c>
      <c r="F3720">
        <v>30280.17</v>
      </c>
      <c r="G3720">
        <v>481895</v>
      </c>
      <c r="H3720">
        <v>1328</v>
      </c>
    </row>
    <row r="3721" spans="1:8">
      <c r="A3721" t="str">
        <f>row__2[[#This Row],[Company_Name]]&amp;" "&amp;row__2[[#This Row],[Year]]</f>
        <v>Welland Hydro-Electric System Corp. 2021</v>
      </c>
      <c r="B3721" t="s">
        <v>512</v>
      </c>
      <c r="C3721">
        <v>2021</v>
      </c>
      <c r="D3721" t="s">
        <v>17</v>
      </c>
      <c r="E3721" t="s">
        <v>22</v>
      </c>
      <c r="F3721">
        <v>63704.71</v>
      </c>
      <c r="G3721">
        <v>1410628</v>
      </c>
      <c r="H3721">
        <v>3934</v>
      </c>
    </row>
    <row r="3722" spans="1:8">
      <c r="A3722" t="str">
        <f>row__2[[#This Row],[Company_Name]]&amp;" "&amp;row__2[[#This Row],[Year]]</f>
        <v>Welland Hydro-Electric System Corp. 2021</v>
      </c>
      <c r="B3722" t="s">
        <v>512</v>
      </c>
      <c r="C3722">
        <v>2021</v>
      </c>
      <c r="D3722" t="s">
        <v>17</v>
      </c>
      <c r="E3722" t="s">
        <v>24</v>
      </c>
      <c r="F3722">
        <v>39809.57</v>
      </c>
      <c r="G3722">
        <v>919365</v>
      </c>
      <c r="H3722">
        <v>0</v>
      </c>
    </row>
    <row r="3723" spans="1:8">
      <c r="A3723" t="str">
        <f>row__2[[#This Row],[Company_Name]]&amp;" "&amp;row__2[[#This Row],[Year]]</f>
        <v>Welland Hydro-Electric System Corp. 2021</v>
      </c>
      <c r="B3723" t="s">
        <v>512</v>
      </c>
      <c r="C3723">
        <v>2021</v>
      </c>
      <c r="D3723" t="s">
        <v>8</v>
      </c>
      <c r="E3723" t="s">
        <v>26</v>
      </c>
      <c r="F3723">
        <v>1222886.3700000001</v>
      </c>
      <c r="G3723">
        <v>54230050</v>
      </c>
      <c r="H3723">
        <v>0</v>
      </c>
    </row>
    <row r="3724" spans="1:8">
      <c r="A3724" t="str">
        <f>row__2[[#This Row],[Company_Name]]&amp;" "&amp;row__2[[#This Row],[Year]]</f>
        <v>Welland Hydro-Electric System Corp. 2021</v>
      </c>
      <c r="B3724" t="s">
        <v>512</v>
      </c>
      <c r="C3724">
        <v>2021</v>
      </c>
      <c r="D3724" t="s">
        <v>8</v>
      </c>
      <c r="E3724" t="s">
        <v>28</v>
      </c>
      <c r="F3724">
        <v>1484103.1</v>
      </c>
      <c r="G3724">
        <v>128548463</v>
      </c>
      <c r="H3724">
        <v>349224</v>
      </c>
    </row>
    <row r="3725" spans="1:8">
      <c r="A3725" t="str">
        <f>row__2[[#This Row],[Company_Name]]&amp;" "&amp;row__2[[#This Row],[Year]]</f>
        <v>Welland Hydro-Electric System Corp. 2021</v>
      </c>
      <c r="B3725" t="s">
        <v>512</v>
      </c>
      <c r="C3725">
        <v>2021</v>
      </c>
      <c r="D3725" t="s">
        <v>8</v>
      </c>
      <c r="E3725" t="s">
        <v>30</v>
      </c>
      <c r="F3725">
        <v>0</v>
      </c>
      <c r="G3725">
        <v>0</v>
      </c>
      <c r="H3725">
        <v>0</v>
      </c>
    </row>
    <row r="3726" spans="1:8">
      <c r="A3726" t="str">
        <f>row__2[[#This Row],[Company_Name]]&amp;" "&amp;row__2[[#This Row],[Year]]</f>
        <v>Welland Hydro-Electric System Corp. 2021</v>
      </c>
      <c r="B3726" t="s">
        <v>512</v>
      </c>
      <c r="C3726">
        <v>2021</v>
      </c>
      <c r="D3726" t="s">
        <v>8</v>
      </c>
      <c r="E3726" t="s">
        <v>32</v>
      </c>
      <c r="F3726">
        <v>7658082.8700000001</v>
      </c>
      <c r="G3726">
        <v>182892382</v>
      </c>
      <c r="H3726">
        <v>0</v>
      </c>
    </row>
    <row r="3727" spans="1:8">
      <c r="A3727" t="str">
        <f>row__2[[#This Row],[Company_Name]]&amp;" "&amp;row__2[[#This Row],[Year]]</f>
        <v>Welland Hydro-Electric System Corp. 2021</v>
      </c>
      <c r="B3727" t="s">
        <v>512</v>
      </c>
      <c r="C3727">
        <v>2021</v>
      </c>
      <c r="D3727" t="s">
        <v>8</v>
      </c>
      <c r="E3727" t="s">
        <v>34</v>
      </c>
      <c r="F3727">
        <v>0</v>
      </c>
      <c r="G3727">
        <v>0</v>
      </c>
      <c r="H3727">
        <v>0</v>
      </c>
    </row>
    <row r="3728" spans="1:8">
      <c r="A3728" t="str">
        <f>row__2[[#This Row],[Company_Name]]&amp;" "&amp;row__2[[#This Row],[Year]]</f>
        <v>Welland Hydro-Electric System Corp. 2022</v>
      </c>
      <c r="B3728" t="s">
        <v>512</v>
      </c>
      <c r="C3728">
        <v>2022</v>
      </c>
      <c r="D3728" t="s">
        <v>17</v>
      </c>
      <c r="E3728" t="s">
        <v>18</v>
      </c>
      <c r="F3728">
        <v>0</v>
      </c>
      <c r="G3728">
        <v>0</v>
      </c>
      <c r="H3728">
        <v>0</v>
      </c>
    </row>
    <row r="3729" spans="1:8">
      <c r="A3729" t="str">
        <f>row__2[[#This Row],[Company_Name]]&amp;" "&amp;row__2[[#This Row],[Year]]</f>
        <v>Welland Hydro-Electric System Corp. 2022</v>
      </c>
      <c r="B3729" t="s">
        <v>512</v>
      </c>
      <c r="C3729">
        <v>2022</v>
      </c>
      <c r="D3729" t="s">
        <v>17</v>
      </c>
      <c r="E3729" t="s">
        <v>20</v>
      </c>
      <c r="F3729">
        <v>27082.37</v>
      </c>
      <c r="G3729">
        <v>422907</v>
      </c>
      <c r="H3729">
        <v>1162</v>
      </c>
    </row>
    <row r="3730" spans="1:8">
      <c r="A3730" t="str">
        <f>row__2[[#This Row],[Company_Name]]&amp;" "&amp;row__2[[#This Row],[Year]]</f>
        <v>Welland Hydro-Electric System Corp. 2022</v>
      </c>
      <c r="B3730" t="s">
        <v>512</v>
      </c>
      <c r="C3730">
        <v>2022</v>
      </c>
      <c r="D3730" t="s">
        <v>17</v>
      </c>
      <c r="E3730" t="s">
        <v>22</v>
      </c>
      <c r="F3730">
        <v>66672.17</v>
      </c>
      <c r="G3730">
        <v>1418460</v>
      </c>
      <c r="H3730">
        <v>3955</v>
      </c>
    </row>
    <row r="3731" spans="1:8">
      <c r="A3731" t="str">
        <f>row__2[[#This Row],[Company_Name]]&amp;" "&amp;row__2[[#This Row],[Year]]</f>
        <v>Welland Hydro-Electric System Corp. 2022</v>
      </c>
      <c r="B3731" t="s">
        <v>512</v>
      </c>
      <c r="C3731">
        <v>2022</v>
      </c>
      <c r="D3731" t="s">
        <v>17</v>
      </c>
      <c r="E3731" t="s">
        <v>24</v>
      </c>
      <c r="F3731">
        <v>40072.71</v>
      </c>
      <c r="G3731">
        <v>895494</v>
      </c>
      <c r="H3731">
        <v>0</v>
      </c>
    </row>
    <row r="3732" spans="1:8">
      <c r="A3732" t="str">
        <f>row__2[[#This Row],[Company_Name]]&amp;" "&amp;row__2[[#This Row],[Year]]</f>
        <v>Welland Hydro-Electric System Corp. 2022</v>
      </c>
      <c r="B3732" t="s">
        <v>512</v>
      </c>
      <c r="C3732">
        <v>2022</v>
      </c>
      <c r="D3732" t="s">
        <v>8</v>
      </c>
      <c r="E3732" t="s">
        <v>26</v>
      </c>
      <c r="F3732">
        <v>1273537.23</v>
      </c>
      <c r="G3732">
        <v>55719443</v>
      </c>
      <c r="H3732">
        <v>0</v>
      </c>
    </row>
    <row r="3733" spans="1:8">
      <c r="A3733" t="str">
        <f>row__2[[#This Row],[Company_Name]]&amp;" "&amp;row__2[[#This Row],[Year]]</f>
        <v>Welland Hydro-Electric System Corp. 2022</v>
      </c>
      <c r="B3733" t="s">
        <v>512</v>
      </c>
      <c r="C3733">
        <v>2022</v>
      </c>
      <c r="D3733" t="s">
        <v>8</v>
      </c>
      <c r="E3733" t="s">
        <v>28</v>
      </c>
      <c r="F3733">
        <v>1557674.1</v>
      </c>
      <c r="G3733">
        <v>136029472</v>
      </c>
      <c r="H3733">
        <v>357213.6</v>
      </c>
    </row>
    <row r="3734" spans="1:8">
      <c r="A3734" t="str">
        <f>row__2[[#This Row],[Company_Name]]&amp;" "&amp;row__2[[#This Row],[Year]]</f>
        <v>Welland Hydro-Electric System Corp. 2022</v>
      </c>
      <c r="B3734" t="s">
        <v>512</v>
      </c>
      <c r="C3734">
        <v>2022</v>
      </c>
      <c r="D3734" t="s">
        <v>8</v>
      </c>
      <c r="E3734" t="s">
        <v>30</v>
      </c>
      <c r="F3734">
        <v>0</v>
      </c>
      <c r="G3734">
        <v>0</v>
      </c>
      <c r="H3734">
        <v>0</v>
      </c>
    </row>
    <row r="3735" spans="1:8">
      <c r="A3735" t="str">
        <f>row__2[[#This Row],[Company_Name]]&amp;" "&amp;row__2[[#This Row],[Year]]</f>
        <v>Welland Hydro-Electric System Corp. 2022</v>
      </c>
      <c r="B3735" t="s">
        <v>512</v>
      </c>
      <c r="C3735">
        <v>2022</v>
      </c>
      <c r="D3735" t="s">
        <v>8</v>
      </c>
      <c r="E3735" t="s">
        <v>32</v>
      </c>
      <c r="F3735">
        <v>7997028.9299999997</v>
      </c>
      <c r="G3735">
        <v>182644896</v>
      </c>
      <c r="H3735">
        <v>0</v>
      </c>
    </row>
    <row r="3736" spans="1:8">
      <c r="A3736" t="str">
        <f>row__2[[#This Row],[Company_Name]]&amp;" "&amp;row__2[[#This Row],[Year]]</f>
        <v>Welland Hydro-Electric System Corp. 2022</v>
      </c>
      <c r="B3736" t="s">
        <v>512</v>
      </c>
      <c r="C3736">
        <v>2022</v>
      </c>
      <c r="D3736" t="s">
        <v>8</v>
      </c>
      <c r="E3736" t="s">
        <v>34</v>
      </c>
      <c r="F3736">
        <v>0</v>
      </c>
      <c r="G3736">
        <v>0</v>
      </c>
      <c r="H3736">
        <v>0</v>
      </c>
    </row>
    <row r="3737" spans="1:8">
      <c r="A3737" t="str">
        <f>row__2[[#This Row],[Company_Name]]&amp;" "&amp;row__2[[#This Row],[Year]]</f>
        <v>Wellington North Power Inc. 2015</v>
      </c>
      <c r="B3737" t="s">
        <v>513</v>
      </c>
      <c r="C3737">
        <v>2015</v>
      </c>
      <c r="D3737" t="s">
        <v>17</v>
      </c>
      <c r="E3737" t="s">
        <v>18</v>
      </c>
      <c r="F3737">
        <v>0</v>
      </c>
      <c r="G3737">
        <v>0</v>
      </c>
      <c r="H3737">
        <v>0</v>
      </c>
    </row>
    <row r="3738" spans="1:8">
      <c r="A3738" t="str">
        <f>row__2[[#This Row],[Company_Name]]&amp;" "&amp;row__2[[#This Row],[Year]]</f>
        <v>Wellington North Power Inc. 2015</v>
      </c>
      <c r="B3738" t="s">
        <v>513</v>
      </c>
      <c r="C3738">
        <v>2015</v>
      </c>
      <c r="D3738" t="s">
        <v>17</v>
      </c>
      <c r="E3738" t="s">
        <v>20</v>
      </c>
      <c r="F3738">
        <v>3069.98</v>
      </c>
      <c r="G3738">
        <v>24839</v>
      </c>
      <c r="H3738">
        <v>0</v>
      </c>
    </row>
    <row r="3739" spans="1:8">
      <c r="A3739" t="str">
        <f>row__2[[#This Row],[Company_Name]]&amp;" "&amp;row__2[[#This Row],[Year]]</f>
        <v>Wellington North Power Inc. 2015</v>
      </c>
      <c r="B3739" t="s">
        <v>513</v>
      </c>
      <c r="C3739">
        <v>2015</v>
      </c>
      <c r="D3739" t="s">
        <v>17</v>
      </c>
      <c r="E3739" t="s">
        <v>22</v>
      </c>
      <c r="F3739">
        <v>95260.59</v>
      </c>
      <c r="G3739">
        <v>720792</v>
      </c>
      <c r="H3739">
        <v>1984</v>
      </c>
    </row>
    <row r="3740" spans="1:8">
      <c r="A3740" t="str">
        <f>row__2[[#This Row],[Company_Name]]&amp;" "&amp;row__2[[#This Row],[Year]]</f>
        <v>Wellington North Power Inc. 2015</v>
      </c>
      <c r="B3740" t="s">
        <v>513</v>
      </c>
      <c r="C3740">
        <v>2015</v>
      </c>
      <c r="D3740" t="s">
        <v>17</v>
      </c>
      <c r="E3740" t="s">
        <v>24</v>
      </c>
      <c r="F3740">
        <v>356.08</v>
      </c>
      <c r="G3740">
        <v>5184</v>
      </c>
      <c r="H3740">
        <v>0</v>
      </c>
    </row>
    <row r="3741" spans="1:8">
      <c r="A3741" t="str">
        <f>row__2[[#This Row],[Company_Name]]&amp;" "&amp;row__2[[#This Row],[Year]]</f>
        <v>Wellington North Power Inc. 2015</v>
      </c>
      <c r="B3741" t="s">
        <v>513</v>
      </c>
      <c r="C3741">
        <v>2015</v>
      </c>
      <c r="D3741" t="s">
        <v>8</v>
      </c>
      <c r="E3741" t="s">
        <v>26</v>
      </c>
      <c r="F3741">
        <v>429811.28</v>
      </c>
      <c r="G3741">
        <v>12033954</v>
      </c>
      <c r="H3741">
        <v>0</v>
      </c>
    </row>
    <row r="3742" spans="1:8">
      <c r="A3742" t="str">
        <f>row__2[[#This Row],[Company_Name]]&amp;" "&amp;row__2[[#This Row],[Year]]</f>
        <v>Wellington North Power Inc. 2015</v>
      </c>
      <c r="B3742" t="s">
        <v>513</v>
      </c>
      <c r="C3742">
        <v>2015</v>
      </c>
      <c r="D3742" t="s">
        <v>8</v>
      </c>
      <c r="E3742" t="s">
        <v>28</v>
      </c>
      <c r="F3742">
        <v>637974.78</v>
      </c>
      <c r="G3742">
        <v>67611795</v>
      </c>
      <c r="H3742">
        <v>150127</v>
      </c>
    </row>
    <row r="3743" spans="1:8">
      <c r="A3743" t="str">
        <f>row__2[[#This Row],[Company_Name]]&amp;" "&amp;row__2[[#This Row],[Year]]</f>
        <v>Wellington North Power Inc. 2015</v>
      </c>
      <c r="B3743" t="s">
        <v>513</v>
      </c>
      <c r="C3743">
        <v>2015</v>
      </c>
      <c r="D3743" t="s">
        <v>8</v>
      </c>
      <c r="E3743" t="s">
        <v>30</v>
      </c>
      <c r="F3743">
        <v>0</v>
      </c>
      <c r="G3743">
        <v>0</v>
      </c>
      <c r="H3743">
        <v>0</v>
      </c>
    </row>
    <row r="3744" spans="1:8">
      <c r="A3744" t="str">
        <f>row__2[[#This Row],[Company_Name]]&amp;" "&amp;row__2[[#This Row],[Year]]</f>
        <v>Wellington North Power Inc. 2015</v>
      </c>
      <c r="B3744" t="s">
        <v>513</v>
      </c>
      <c r="C3744">
        <v>2015</v>
      </c>
      <c r="D3744" t="s">
        <v>8</v>
      </c>
      <c r="E3744" t="s">
        <v>32</v>
      </c>
      <c r="F3744">
        <v>1186443.3400000001</v>
      </c>
      <c r="G3744">
        <v>24960131</v>
      </c>
      <c r="H3744">
        <v>0</v>
      </c>
    </row>
    <row r="3745" spans="1:8">
      <c r="A3745" t="str">
        <f>row__2[[#This Row],[Company_Name]]&amp;" "&amp;row__2[[#This Row],[Year]]</f>
        <v>Wellington North Power Inc. 2015</v>
      </c>
      <c r="B3745" t="s">
        <v>513</v>
      </c>
      <c r="C3745">
        <v>2015</v>
      </c>
      <c r="D3745" t="s">
        <v>8</v>
      </c>
      <c r="E3745" t="s">
        <v>34</v>
      </c>
      <c r="F3745">
        <v>0</v>
      </c>
      <c r="G3745">
        <v>0</v>
      </c>
      <c r="H3745">
        <v>0</v>
      </c>
    </row>
    <row r="3746" spans="1:8">
      <c r="A3746" t="str">
        <f>row__2[[#This Row],[Company_Name]]&amp;" "&amp;row__2[[#This Row],[Year]]</f>
        <v>Wellington North Power Inc. 2016</v>
      </c>
      <c r="B3746" t="s">
        <v>513</v>
      </c>
      <c r="C3746">
        <v>2016</v>
      </c>
      <c r="D3746" t="s">
        <v>17</v>
      </c>
      <c r="E3746" t="s">
        <v>18</v>
      </c>
      <c r="F3746">
        <v>0</v>
      </c>
      <c r="G3746">
        <v>0</v>
      </c>
      <c r="H3746">
        <v>0</v>
      </c>
    </row>
    <row r="3747" spans="1:8">
      <c r="A3747" t="str">
        <f>row__2[[#This Row],[Company_Name]]&amp;" "&amp;row__2[[#This Row],[Year]]</f>
        <v>Wellington North Power Inc. 2016</v>
      </c>
      <c r="B3747" t="s">
        <v>513</v>
      </c>
      <c r="C3747">
        <v>2016</v>
      </c>
      <c r="D3747" t="s">
        <v>17</v>
      </c>
      <c r="E3747" t="s">
        <v>20</v>
      </c>
      <c r="F3747">
        <v>3379.02</v>
      </c>
      <c r="G3747">
        <v>22056</v>
      </c>
      <c r="H3747">
        <v>61.3</v>
      </c>
    </row>
    <row r="3748" spans="1:8">
      <c r="A3748" t="str">
        <f>row__2[[#This Row],[Company_Name]]&amp;" "&amp;row__2[[#This Row],[Year]]</f>
        <v>Wellington North Power Inc. 2016</v>
      </c>
      <c r="B3748" t="s">
        <v>513</v>
      </c>
      <c r="C3748">
        <v>2016</v>
      </c>
      <c r="D3748" t="s">
        <v>17</v>
      </c>
      <c r="E3748" t="s">
        <v>22</v>
      </c>
      <c r="F3748">
        <v>48367.87</v>
      </c>
      <c r="G3748">
        <v>723427</v>
      </c>
      <c r="H3748">
        <v>1984</v>
      </c>
    </row>
    <row r="3749" spans="1:8">
      <c r="A3749" t="str">
        <f>row__2[[#This Row],[Company_Name]]&amp;" "&amp;row__2[[#This Row],[Year]]</f>
        <v>Wellington North Power Inc. 2016</v>
      </c>
      <c r="B3749" t="s">
        <v>513</v>
      </c>
      <c r="C3749">
        <v>2016</v>
      </c>
      <c r="D3749" t="s">
        <v>17</v>
      </c>
      <c r="E3749" t="s">
        <v>24</v>
      </c>
      <c r="F3749">
        <v>626.25</v>
      </c>
      <c r="G3749">
        <v>6816</v>
      </c>
      <c r="H3749">
        <v>0</v>
      </c>
    </row>
    <row r="3750" spans="1:8">
      <c r="A3750" t="str">
        <f>row__2[[#This Row],[Company_Name]]&amp;" "&amp;row__2[[#This Row],[Year]]</f>
        <v>Wellington North Power Inc. 2016</v>
      </c>
      <c r="B3750" t="s">
        <v>513</v>
      </c>
      <c r="C3750">
        <v>2016</v>
      </c>
      <c r="D3750" t="s">
        <v>8</v>
      </c>
      <c r="E3750" t="s">
        <v>26</v>
      </c>
      <c r="F3750">
        <v>444908.51</v>
      </c>
      <c r="G3750">
        <v>11967606</v>
      </c>
      <c r="H3750">
        <v>0</v>
      </c>
    </row>
    <row r="3751" spans="1:8">
      <c r="A3751" t="str">
        <f>row__2[[#This Row],[Company_Name]]&amp;" "&amp;row__2[[#This Row],[Year]]</f>
        <v>Wellington North Power Inc. 2016</v>
      </c>
      <c r="B3751" t="s">
        <v>513</v>
      </c>
      <c r="C3751">
        <v>2016</v>
      </c>
      <c r="D3751" t="s">
        <v>8</v>
      </c>
      <c r="E3751" t="s">
        <v>28</v>
      </c>
      <c r="F3751">
        <v>676773.06</v>
      </c>
      <c r="G3751">
        <v>65390259</v>
      </c>
      <c r="H3751">
        <v>152255</v>
      </c>
    </row>
    <row r="3752" spans="1:8">
      <c r="A3752" t="str">
        <f>row__2[[#This Row],[Company_Name]]&amp;" "&amp;row__2[[#This Row],[Year]]</f>
        <v>Wellington North Power Inc. 2016</v>
      </c>
      <c r="B3752" t="s">
        <v>513</v>
      </c>
      <c r="C3752">
        <v>2016</v>
      </c>
      <c r="D3752" t="s">
        <v>8</v>
      </c>
      <c r="E3752" t="s">
        <v>30</v>
      </c>
      <c r="F3752">
        <v>0</v>
      </c>
      <c r="G3752">
        <v>0</v>
      </c>
      <c r="H3752">
        <v>0</v>
      </c>
    </row>
    <row r="3753" spans="1:8">
      <c r="A3753" t="str">
        <f>row__2[[#This Row],[Company_Name]]&amp;" "&amp;row__2[[#This Row],[Year]]</f>
        <v>Wellington North Power Inc. 2016</v>
      </c>
      <c r="B3753" t="s">
        <v>513</v>
      </c>
      <c r="C3753">
        <v>2016</v>
      </c>
      <c r="D3753" t="s">
        <v>8</v>
      </c>
      <c r="E3753" t="s">
        <v>32</v>
      </c>
      <c r="F3753">
        <v>1278073.04</v>
      </c>
      <c r="G3753">
        <v>24523576</v>
      </c>
      <c r="H3753">
        <v>0</v>
      </c>
    </row>
    <row r="3754" spans="1:8">
      <c r="A3754" t="str">
        <f>row__2[[#This Row],[Company_Name]]&amp;" "&amp;row__2[[#This Row],[Year]]</f>
        <v>Wellington North Power Inc. 2016</v>
      </c>
      <c r="B3754" t="s">
        <v>513</v>
      </c>
      <c r="C3754">
        <v>2016</v>
      </c>
      <c r="D3754" t="s">
        <v>8</v>
      </c>
      <c r="E3754" t="s">
        <v>34</v>
      </c>
      <c r="F3754">
        <v>0</v>
      </c>
      <c r="G3754">
        <v>0</v>
      </c>
      <c r="H3754">
        <v>0</v>
      </c>
    </row>
    <row r="3755" spans="1:8">
      <c r="A3755" t="str">
        <f>row__2[[#This Row],[Company_Name]]&amp;" "&amp;row__2[[#This Row],[Year]]</f>
        <v>Wellington North Power Inc. 2017</v>
      </c>
      <c r="B3755" t="s">
        <v>513</v>
      </c>
      <c r="C3755">
        <v>2017</v>
      </c>
      <c r="D3755" t="s">
        <v>17</v>
      </c>
      <c r="E3755" t="s">
        <v>18</v>
      </c>
      <c r="F3755">
        <v>0</v>
      </c>
      <c r="G3755">
        <v>0</v>
      </c>
      <c r="H3755">
        <v>0</v>
      </c>
    </row>
    <row r="3756" spans="1:8">
      <c r="A3756" t="str">
        <f>row__2[[#This Row],[Company_Name]]&amp;" "&amp;row__2[[#This Row],[Year]]</f>
        <v>Wellington North Power Inc. 2017</v>
      </c>
      <c r="B3756" t="s">
        <v>513</v>
      </c>
      <c r="C3756">
        <v>2017</v>
      </c>
      <c r="D3756" t="s">
        <v>17</v>
      </c>
      <c r="E3756" t="s">
        <v>20</v>
      </c>
      <c r="F3756">
        <v>3615.73</v>
      </c>
      <c r="G3756">
        <v>19674</v>
      </c>
      <c r="H3756">
        <v>55</v>
      </c>
    </row>
    <row r="3757" spans="1:8">
      <c r="A3757" t="str">
        <f>row__2[[#This Row],[Company_Name]]&amp;" "&amp;row__2[[#This Row],[Year]]</f>
        <v>Wellington North Power Inc. 2017</v>
      </c>
      <c r="B3757" t="s">
        <v>513</v>
      </c>
      <c r="C3757">
        <v>2017</v>
      </c>
      <c r="D3757" t="s">
        <v>17</v>
      </c>
      <c r="E3757" t="s">
        <v>22</v>
      </c>
      <c r="F3757">
        <v>23631.09</v>
      </c>
      <c r="G3757">
        <v>697359</v>
      </c>
      <c r="H3757">
        <v>1920</v>
      </c>
    </row>
    <row r="3758" spans="1:8">
      <c r="A3758" t="str">
        <f>row__2[[#This Row],[Company_Name]]&amp;" "&amp;row__2[[#This Row],[Year]]</f>
        <v>Wellington North Power Inc. 2017</v>
      </c>
      <c r="B3758" t="s">
        <v>513</v>
      </c>
      <c r="C3758">
        <v>2017</v>
      </c>
      <c r="D3758" t="s">
        <v>17</v>
      </c>
      <c r="E3758" t="s">
        <v>24</v>
      </c>
      <c r="F3758">
        <v>882.7</v>
      </c>
      <c r="G3758">
        <v>6801</v>
      </c>
      <c r="H3758">
        <v>0</v>
      </c>
    </row>
    <row r="3759" spans="1:8">
      <c r="A3759" t="str">
        <f>row__2[[#This Row],[Company_Name]]&amp;" "&amp;row__2[[#This Row],[Year]]</f>
        <v>Wellington North Power Inc. 2017</v>
      </c>
      <c r="B3759" t="s">
        <v>513</v>
      </c>
      <c r="C3759">
        <v>2017</v>
      </c>
      <c r="D3759" t="s">
        <v>8</v>
      </c>
      <c r="E3759" t="s">
        <v>26</v>
      </c>
      <c r="F3759">
        <v>445996.46</v>
      </c>
      <c r="G3759">
        <v>11410391</v>
      </c>
      <c r="H3759">
        <v>0</v>
      </c>
    </row>
    <row r="3760" spans="1:8">
      <c r="A3760" t="str">
        <f>row__2[[#This Row],[Company_Name]]&amp;" "&amp;row__2[[#This Row],[Year]]</f>
        <v>Wellington North Power Inc. 2017</v>
      </c>
      <c r="B3760" t="s">
        <v>513</v>
      </c>
      <c r="C3760">
        <v>2017</v>
      </c>
      <c r="D3760" t="s">
        <v>8</v>
      </c>
      <c r="E3760" t="s">
        <v>28</v>
      </c>
      <c r="F3760">
        <v>691776.8</v>
      </c>
      <c r="G3760">
        <v>64780140</v>
      </c>
      <c r="H3760">
        <v>151997</v>
      </c>
    </row>
    <row r="3761" spans="1:8">
      <c r="A3761" t="str">
        <f>row__2[[#This Row],[Company_Name]]&amp;" "&amp;row__2[[#This Row],[Year]]</f>
        <v>Wellington North Power Inc. 2017</v>
      </c>
      <c r="B3761" t="s">
        <v>513</v>
      </c>
      <c r="C3761">
        <v>2017</v>
      </c>
      <c r="D3761" t="s">
        <v>8</v>
      </c>
      <c r="E3761" t="s">
        <v>30</v>
      </c>
      <c r="F3761">
        <v>0</v>
      </c>
      <c r="G3761">
        <v>0</v>
      </c>
      <c r="H3761">
        <v>0</v>
      </c>
    </row>
    <row r="3762" spans="1:8">
      <c r="A3762" t="str">
        <f>row__2[[#This Row],[Company_Name]]&amp;" "&amp;row__2[[#This Row],[Year]]</f>
        <v>Wellington North Power Inc. 2017</v>
      </c>
      <c r="B3762" t="s">
        <v>513</v>
      </c>
      <c r="C3762">
        <v>2017</v>
      </c>
      <c r="D3762" t="s">
        <v>8</v>
      </c>
      <c r="E3762" t="s">
        <v>32</v>
      </c>
      <c r="F3762">
        <v>1334275.81</v>
      </c>
      <c r="G3762">
        <v>23863110</v>
      </c>
      <c r="H3762">
        <v>0</v>
      </c>
    </row>
    <row r="3763" spans="1:8">
      <c r="A3763" t="str">
        <f>row__2[[#This Row],[Company_Name]]&amp;" "&amp;row__2[[#This Row],[Year]]</f>
        <v>Wellington North Power Inc. 2017</v>
      </c>
      <c r="B3763" t="s">
        <v>513</v>
      </c>
      <c r="C3763">
        <v>2017</v>
      </c>
      <c r="D3763" t="s">
        <v>8</v>
      </c>
      <c r="E3763" t="s">
        <v>34</v>
      </c>
      <c r="F3763">
        <v>0</v>
      </c>
      <c r="G3763">
        <v>0</v>
      </c>
      <c r="H3763">
        <v>0</v>
      </c>
    </row>
    <row r="3764" spans="1:8">
      <c r="A3764" t="str">
        <f>row__2[[#This Row],[Company_Name]]&amp;" "&amp;row__2[[#This Row],[Year]]</f>
        <v>Wellington North Power Inc. 2018</v>
      </c>
      <c r="B3764" t="s">
        <v>513</v>
      </c>
      <c r="C3764">
        <v>2018</v>
      </c>
      <c r="D3764" t="s">
        <v>17</v>
      </c>
      <c r="E3764" t="s">
        <v>18</v>
      </c>
      <c r="F3764">
        <v>0</v>
      </c>
      <c r="G3764">
        <v>0</v>
      </c>
      <c r="H3764">
        <v>0</v>
      </c>
    </row>
    <row r="3765" spans="1:8">
      <c r="A3765" t="str">
        <f>row__2[[#This Row],[Company_Name]]&amp;" "&amp;row__2[[#This Row],[Year]]</f>
        <v>Wellington North Power Inc. 2018</v>
      </c>
      <c r="B3765" t="s">
        <v>513</v>
      </c>
      <c r="C3765">
        <v>2018</v>
      </c>
      <c r="D3765" t="s">
        <v>17</v>
      </c>
      <c r="E3765" t="s">
        <v>20</v>
      </c>
      <c r="F3765">
        <v>3644.99</v>
      </c>
      <c r="G3765">
        <v>19673.09</v>
      </c>
      <c r="H3765">
        <v>55.05</v>
      </c>
    </row>
    <row r="3766" spans="1:8">
      <c r="A3766" t="str">
        <f>row__2[[#This Row],[Company_Name]]&amp;" "&amp;row__2[[#This Row],[Year]]</f>
        <v>Wellington North Power Inc. 2018</v>
      </c>
      <c r="B3766" t="s">
        <v>513</v>
      </c>
      <c r="C3766">
        <v>2018</v>
      </c>
      <c r="D3766" t="s">
        <v>17</v>
      </c>
      <c r="E3766" t="s">
        <v>22</v>
      </c>
      <c r="F3766">
        <v>23741.97</v>
      </c>
      <c r="G3766">
        <v>691015.45</v>
      </c>
      <c r="H3766">
        <v>1901.83</v>
      </c>
    </row>
    <row r="3767" spans="1:8">
      <c r="A3767" t="str">
        <f>row__2[[#This Row],[Company_Name]]&amp;" "&amp;row__2[[#This Row],[Year]]</f>
        <v>Wellington North Power Inc. 2018</v>
      </c>
      <c r="B3767" t="s">
        <v>513</v>
      </c>
      <c r="C3767">
        <v>2018</v>
      </c>
      <c r="D3767" t="s">
        <v>17</v>
      </c>
      <c r="E3767" t="s">
        <v>24</v>
      </c>
      <c r="F3767">
        <v>917.58</v>
      </c>
      <c r="G3767">
        <v>6801.02</v>
      </c>
      <c r="H3767">
        <v>0</v>
      </c>
    </row>
    <row r="3768" spans="1:8">
      <c r="A3768" t="str">
        <f>row__2[[#This Row],[Company_Name]]&amp;" "&amp;row__2[[#This Row],[Year]]</f>
        <v>Wellington North Power Inc. 2018</v>
      </c>
      <c r="B3768" t="s">
        <v>513</v>
      </c>
      <c r="C3768">
        <v>2018</v>
      </c>
      <c r="D3768" t="s">
        <v>8</v>
      </c>
      <c r="E3768" t="s">
        <v>26</v>
      </c>
      <c r="F3768">
        <v>453860.76</v>
      </c>
      <c r="G3768">
        <v>11564095.09</v>
      </c>
      <c r="H3768">
        <v>0</v>
      </c>
    </row>
    <row r="3769" spans="1:8">
      <c r="A3769" t="str">
        <f>row__2[[#This Row],[Company_Name]]&amp;" "&amp;row__2[[#This Row],[Year]]</f>
        <v>Wellington North Power Inc. 2018</v>
      </c>
      <c r="B3769" t="s">
        <v>513</v>
      </c>
      <c r="C3769">
        <v>2018</v>
      </c>
      <c r="D3769" t="s">
        <v>8</v>
      </c>
      <c r="E3769" t="s">
        <v>28</v>
      </c>
      <c r="F3769">
        <v>685640.86</v>
      </c>
      <c r="G3769">
        <v>62224146.259999998</v>
      </c>
      <c r="H3769">
        <v>149961.79</v>
      </c>
    </row>
    <row r="3770" spans="1:8">
      <c r="A3770" t="str">
        <f>row__2[[#This Row],[Company_Name]]&amp;" "&amp;row__2[[#This Row],[Year]]</f>
        <v>Wellington North Power Inc. 2018</v>
      </c>
      <c r="B3770" t="s">
        <v>513</v>
      </c>
      <c r="C3770">
        <v>2018</v>
      </c>
      <c r="D3770" t="s">
        <v>8</v>
      </c>
      <c r="E3770" t="s">
        <v>30</v>
      </c>
      <c r="F3770">
        <v>0</v>
      </c>
      <c r="G3770">
        <v>0</v>
      </c>
      <c r="H3770">
        <v>0</v>
      </c>
    </row>
    <row r="3771" spans="1:8">
      <c r="A3771" t="str">
        <f>row__2[[#This Row],[Company_Name]]&amp;" "&amp;row__2[[#This Row],[Year]]</f>
        <v>Wellington North Power Inc. 2018</v>
      </c>
      <c r="B3771" t="s">
        <v>513</v>
      </c>
      <c r="C3771">
        <v>2018</v>
      </c>
      <c r="D3771" t="s">
        <v>8</v>
      </c>
      <c r="E3771" t="s">
        <v>32</v>
      </c>
      <c r="F3771">
        <v>1395547.5</v>
      </c>
      <c r="G3771">
        <v>25359188.27</v>
      </c>
      <c r="H3771">
        <v>0</v>
      </c>
    </row>
    <row r="3772" spans="1:8">
      <c r="A3772" t="str">
        <f>row__2[[#This Row],[Company_Name]]&amp;" "&amp;row__2[[#This Row],[Year]]</f>
        <v>Wellington North Power Inc. 2018</v>
      </c>
      <c r="B3772" t="s">
        <v>513</v>
      </c>
      <c r="C3772">
        <v>2018</v>
      </c>
      <c r="D3772" t="s">
        <v>8</v>
      </c>
      <c r="E3772" t="s">
        <v>34</v>
      </c>
      <c r="F3772">
        <v>0</v>
      </c>
      <c r="G3772">
        <v>0</v>
      </c>
      <c r="H3772">
        <v>0</v>
      </c>
    </row>
    <row r="3773" spans="1:8">
      <c r="A3773" t="str">
        <f>row__2[[#This Row],[Company_Name]]&amp;" "&amp;row__2[[#This Row],[Year]]</f>
        <v>Wellington North Power Inc. 2019</v>
      </c>
      <c r="B3773" t="s">
        <v>513</v>
      </c>
      <c r="C3773">
        <v>2019</v>
      </c>
      <c r="D3773" t="s">
        <v>17</v>
      </c>
      <c r="E3773" t="s">
        <v>18</v>
      </c>
      <c r="F3773">
        <v>0</v>
      </c>
      <c r="G3773">
        <v>0</v>
      </c>
      <c r="H3773">
        <v>0</v>
      </c>
    </row>
    <row r="3774" spans="1:8">
      <c r="A3774" t="str">
        <f>row__2[[#This Row],[Company_Name]]&amp;" "&amp;row__2[[#This Row],[Year]]</f>
        <v>Wellington North Power Inc. 2019</v>
      </c>
      <c r="B3774" t="s">
        <v>513</v>
      </c>
      <c r="C3774">
        <v>2019</v>
      </c>
      <c r="D3774" t="s">
        <v>17</v>
      </c>
      <c r="E3774" t="s">
        <v>20</v>
      </c>
      <c r="F3774">
        <v>3693.76</v>
      </c>
      <c r="G3774">
        <v>19673.099999999999</v>
      </c>
      <c r="H3774">
        <v>54.65</v>
      </c>
    </row>
    <row r="3775" spans="1:8">
      <c r="A3775" t="str">
        <f>row__2[[#This Row],[Company_Name]]&amp;" "&amp;row__2[[#This Row],[Year]]</f>
        <v>Wellington North Power Inc. 2019</v>
      </c>
      <c r="B3775" t="s">
        <v>513</v>
      </c>
      <c r="C3775">
        <v>2019</v>
      </c>
      <c r="D3775" t="s">
        <v>17</v>
      </c>
      <c r="E3775" t="s">
        <v>22</v>
      </c>
      <c r="F3775">
        <v>23925.67</v>
      </c>
      <c r="G3775">
        <v>650270.35</v>
      </c>
      <c r="H3775">
        <v>1809.91</v>
      </c>
    </row>
    <row r="3776" spans="1:8">
      <c r="A3776" t="str">
        <f>row__2[[#This Row],[Company_Name]]&amp;" "&amp;row__2[[#This Row],[Year]]</f>
        <v>Wellington North Power Inc. 2019</v>
      </c>
      <c r="B3776" t="s">
        <v>513</v>
      </c>
      <c r="C3776">
        <v>2019</v>
      </c>
      <c r="D3776" t="s">
        <v>17</v>
      </c>
      <c r="E3776" t="s">
        <v>24</v>
      </c>
      <c r="F3776">
        <v>929.17</v>
      </c>
      <c r="G3776">
        <v>6288.03</v>
      </c>
      <c r="H3776">
        <v>0</v>
      </c>
    </row>
    <row r="3777" spans="1:8">
      <c r="A3777" t="str">
        <f>row__2[[#This Row],[Company_Name]]&amp;" "&amp;row__2[[#This Row],[Year]]</f>
        <v>Wellington North Power Inc. 2019</v>
      </c>
      <c r="B3777" t="s">
        <v>513</v>
      </c>
      <c r="C3777">
        <v>2019</v>
      </c>
      <c r="D3777" t="s">
        <v>8</v>
      </c>
      <c r="E3777" t="s">
        <v>26</v>
      </c>
      <c r="F3777">
        <v>450899.74</v>
      </c>
      <c r="G3777">
        <v>11138171.83</v>
      </c>
      <c r="H3777">
        <v>0</v>
      </c>
    </row>
    <row r="3778" spans="1:8">
      <c r="A3778" t="str">
        <f>row__2[[#This Row],[Company_Name]]&amp;" "&amp;row__2[[#This Row],[Year]]</f>
        <v>Wellington North Power Inc. 2019</v>
      </c>
      <c r="B3778" t="s">
        <v>513</v>
      </c>
      <c r="C3778">
        <v>2019</v>
      </c>
      <c r="D3778" t="s">
        <v>8</v>
      </c>
      <c r="E3778" t="s">
        <v>28</v>
      </c>
      <c r="F3778">
        <v>699750.25</v>
      </c>
      <c r="G3778">
        <v>61506027.549999997</v>
      </c>
      <c r="H3778">
        <v>147915.29999999999</v>
      </c>
    </row>
    <row r="3779" spans="1:8">
      <c r="A3779" t="str">
        <f>row__2[[#This Row],[Company_Name]]&amp;" "&amp;row__2[[#This Row],[Year]]</f>
        <v>Wellington North Power Inc. 2019</v>
      </c>
      <c r="B3779" t="s">
        <v>513</v>
      </c>
      <c r="C3779">
        <v>2019</v>
      </c>
      <c r="D3779" t="s">
        <v>8</v>
      </c>
      <c r="E3779" t="s">
        <v>30</v>
      </c>
      <c r="F3779">
        <v>0</v>
      </c>
      <c r="G3779">
        <v>0</v>
      </c>
      <c r="H3779">
        <v>0</v>
      </c>
    </row>
    <row r="3780" spans="1:8">
      <c r="A3780" t="str">
        <f>row__2[[#This Row],[Company_Name]]&amp;" "&amp;row__2[[#This Row],[Year]]</f>
        <v>Wellington North Power Inc. 2019</v>
      </c>
      <c r="B3780" t="s">
        <v>513</v>
      </c>
      <c r="C3780">
        <v>2019</v>
      </c>
      <c r="D3780" t="s">
        <v>8</v>
      </c>
      <c r="E3780" t="s">
        <v>32</v>
      </c>
      <c r="F3780">
        <v>1431751.25</v>
      </c>
      <c r="G3780">
        <v>25253896.170000002</v>
      </c>
      <c r="H3780">
        <v>0</v>
      </c>
    </row>
    <row r="3781" spans="1:8">
      <c r="A3781" t="str">
        <f>row__2[[#This Row],[Company_Name]]&amp;" "&amp;row__2[[#This Row],[Year]]</f>
        <v>Wellington North Power Inc. 2019</v>
      </c>
      <c r="B3781" t="s">
        <v>513</v>
      </c>
      <c r="C3781">
        <v>2019</v>
      </c>
      <c r="D3781" t="s">
        <v>8</v>
      </c>
      <c r="E3781" t="s">
        <v>34</v>
      </c>
      <c r="F3781">
        <v>0</v>
      </c>
      <c r="G3781">
        <v>0</v>
      </c>
      <c r="H3781">
        <v>0</v>
      </c>
    </row>
    <row r="3782" spans="1:8">
      <c r="A3782" t="str">
        <f>row__2[[#This Row],[Company_Name]]&amp;" "&amp;row__2[[#This Row],[Year]]</f>
        <v>Wellington North Power Inc. 2020</v>
      </c>
      <c r="B3782" t="s">
        <v>513</v>
      </c>
      <c r="C3782">
        <v>2020</v>
      </c>
      <c r="D3782" t="s">
        <v>17</v>
      </c>
      <c r="E3782" t="s">
        <v>18</v>
      </c>
      <c r="F3782">
        <v>0</v>
      </c>
      <c r="G3782">
        <v>0</v>
      </c>
      <c r="H3782">
        <v>0</v>
      </c>
    </row>
    <row r="3783" spans="1:8">
      <c r="A3783" t="str">
        <f>row__2[[#This Row],[Company_Name]]&amp;" "&amp;row__2[[#This Row],[Year]]</f>
        <v>Wellington North Power Inc. 2020</v>
      </c>
      <c r="B3783" t="s">
        <v>513</v>
      </c>
      <c r="C3783">
        <v>2020</v>
      </c>
      <c r="D3783" t="s">
        <v>17</v>
      </c>
      <c r="E3783" t="s">
        <v>20</v>
      </c>
      <c r="F3783">
        <v>3644.18</v>
      </c>
      <c r="G3783">
        <v>19032.57</v>
      </c>
      <c r="H3783">
        <v>52.87</v>
      </c>
    </row>
    <row r="3784" spans="1:8">
      <c r="A3784" t="str">
        <f>row__2[[#This Row],[Company_Name]]&amp;" "&amp;row__2[[#This Row],[Year]]</f>
        <v>Wellington North Power Inc. 2020</v>
      </c>
      <c r="B3784" t="s">
        <v>513</v>
      </c>
      <c r="C3784">
        <v>2020</v>
      </c>
      <c r="D3784" t="s">
        <v>17</v>
      </c>
      <c r="E3784" t="s">
        <v>22</v>
      </c>
      <c r="F3784">
        <v>22384.39</v>
      </c>
      <c r="G3784">
        <v>230452.83</v>
      </c>
      <c r="H3784">
        <v>632.12</v>
      </c>
    </row>
    <row r="3785" spans="1:8">
      <c r="A3785" t="str">
        <f>row__2[[#This Row],[Company_Name]]&amp;" "&amp;row__2[[#This Row],[Year]]</f>
        <v>Wellington North Power Inc. 2020</v>
      </c>
      <c r="B3785" t="s">
        <v>513</v>
      </c>
      <c r="C3785">
        <v>2020</v>
      </c>
      <c r="D3785" t="s">
        <v>17</v>
      </c>
      <c r="E3785" t="s">
        <v>24</v>
      </c>
      <c r="F3785">
        <v>939.3</v>
      </c>
      <c r="G3785">
        <v>6801.03</v>
      </c>
      <c r="H3785">
        <v>0</v>
      </c>
    </row>
    <row r="3786" spans="1:8">
      <c r="A3786" t="str">
        <f>row__2[[#This Row],[Company_Name]]&amp;" "&amp;row__2[[#This Row],[Year]]</f>
        <v>Wellington North Power Inc. 2020</v>
      </c>
      <c r="B3786" t="s">
        <v>513</v>
      </c>
      <c r="C3786">
        <v>2020</v>
      </c>
      <c r="D3786" t="s">
        <v>8</v>
      </c>
      <c r="E3786" t="s">
        <v>26</v>
      </c>
      <c r="F3786">
        <v>439995.78</v>
      </c>
      <c r="G3786">
        <v>10399992.689999999</v>
      </c>
      <c r="H3786">
        <v>0</v>
      </c>
    </row>
    <row r="3787" spans="1:8">
      <c r="A3787" t="str">
        <f>row__2[[#This Row],[Company_Name]]&amp;" "&amp;row__2[[#This Row],[Year]]</f>
        <v>Wellington North Power Inc. 2020</v>
      </c>
      <c r="B3787" t="s">
        <v>513</v>
      </c>
      <c r="C3787">
        <v>2020</v>
      </c>
      <c r="D3787" t="s">
        <v>8</v>
      </c>
      <c r="E3787" t="s">
        <v>28</v>
      </c>
      <c r="F3787">
        <v>262375.39</v>
      </c>
      <c r="G3787">
        <v>56943640.729999997</v>
      </c>
      <c r="H3787">
        <v>142646.24</v>
      </c>
    </row>
    <row r="3788" spans="1:8">
      <c r="A3788" t="str">
        <f>row__2[[#This Row],[Company_Name]]&amp;" "&amp;row__2[[#This Row],[Year]]</f>
        <v>Wellington North Power Inc. 2020</v>
      </c>
      <c r="B3788" t="s">
        <v>513</v>
      </c>
      <c r="C3788">
        <v>2020</v>
      </c>
      <c r="D3788" t="s">
        <v>8</v>
      </c>
      <c r="E3788" t="s">
        <v>30</v>
      </c>
      <c r="F3788">
        <v>431989.48</v>
      </c>
      <c r="G3788">
        <v>0</v>
      </c>
      <c r="H3788">
        <v>0</v>
      </c>
    </row>
    <row r="3789" spans="1:8">
      <c r="A3789" t="str">
        <f>row__2[[#This Row],[Company_Name]]&amp;" "&amp;row__2[[#This Row],[Year]]</f>
        <v>Wellington North Power Inc. 2020</v>
      </c>
      <c r="B3789" t="s">
        <v>513</v>
      </c>
      <c r="C3789">
        <v>2020</v>
      </c>
      <c r="D3789" t="s">
        <v>8</v>
      </c>
      <c r="E3789" t="s">
        <v>32</v>
      </c>
      <c r="F3789">
        <v>1453090.02</v>
      </c>
      <c r="G3789">
        <v>26737895.98</v>
      </c>
      <c r="H3789">
        <v>0</v>
      </c>
    </row>
    <row r="3790" spans="1:8">
      <c r="A3790" t="str">
        <f>row__2[[#This Row],[Company_Name]]&amp;" "&amp;row__2[[#This Row],[Year]]</f>
        <v>Wellington North Power Inc. 2020</v>
      </c>
      <c r="B3790" t="s">
        <v>513</v>
      </c>
      <c r="C3790">
        <v>2020</v>
      </c>
      <c r="D3790" t="s">
        <v>8</v>
      </c>
      <c r="E3790" t="s">
        <v>34</v>
      </c>
      <c r="F3790">
        <v>0</v>
      </c>
      <c r="G3790">
        <v>0</v>
      </c>
      <c r="H3790">
        <v>0</v>
      </c>
    </row>
    <row r="3791" spans="1:8">
      <c r="A3791" t="str">
        <f>row__2[[#This Row],[Company_Name]]&amp;" "&amp;row__2[[#This Row],[Year]]</f>
        <v>Wellington North Power Inc. 2021</v>
      </c>
      <c r="B3791" t="s">
        <v>513</v>
      </c>
      <c r="C3791">
        <v>2021</v>
      </c>
      <c r="D3791" t="s">
        <v>17</v>
      </c>
      <c r="E3791" t="s">
        <v>18</v>
      </c>
      <c r="F3791">
        <v>0</v>
      </c>
      <c r="G3791">
        <v>0</v>
      </c>
      <c r="H3791">
        <v>0</v>
      </c>
    </row>
    <row r="3792" spans="1:8">
      <c r="A3792" t="str">
        <f>row__2[[#This Row],[Company_Name]]&amp;" "&amp;row__2[[#This Row],[Year]]</f>
        <v>Wellington North Power Inc. 2021</v>
      </c>
      <c r="B3792" t="s">
        <v>513</v>
      </c>
      <c r="C3792">
        <v>2021</v>
      </c>
      <c r="D3792" t="s">
        <v>17</v>
      </c>
      <c r="E3792" t="s">
        <v>20</v>
      </c>
      <c r="F3792">
        <v>3817.38</v>
      </c>
      <c r="G3792">
        <v>18021.240000000002</v>
      </c>
      <c r="H3792">
        <v>53.06</v>
      </c>
    </row>
    <row r="3793" spans="1:8">
      <c r="A3793" t="str">
        <f>row__2[[#This Row],[Company_Name]]&amp;" "&amp;row__2[[#This Row],[Year]]</f>
        <v>Wellington North Power Inc. 2021</v>
      </c>
      <c r="B3793" t="s">
        <v>513</v>
      </c>
      <c r="C3793">
        <v>2021</v>
      </c>
      <c r="D3793" t="s">
        <v>17</v>
      </c>
      <c r="E3793" t="s">
        <v>22</v>
      </c>
      <c r="F3793">
        <v>36482.949999999997</v>
      </c>
      <c r="G3793">
        <v>216411.08</v>
      </c>
      <c r="H3793">
        <v>596.42999999999995</v>
      </c>
    </row>
    <row r="3794" spans="1:8">
      <c r="A3794" t="str">
        <f>row__2[[#This Row],[Company_Name]]&amp;" "&amp;row__2[[#This Row],[Year]]</f>
        <v>Wellington North Power Inc. 2021</v>
      </c>
      <c r="B3794" t="s">
        <v>513</v>
      </c>
      <c r="C3794">
        <v>2021</v>
      </c>
      <c r="D3794" t="s">
        <v>17</v>
      </c>
      <c r="E3794" t="s">
        <v>24</v>
      </c>
      <c r="F3794">
        <v>958.55</v>
      </c>
      <c r="G3794">
        <v>6837.03</v>
      </c>
      <c r="H3794">
        <v>0</v>
      </c>
    </row>
    <row r="3795" spans="1:8">
      <c r="A3795" t="str">
        <f>row__2[[#This Row],[Company_Name]]&amp;" "&amp;row__2[[#This Row],[Year]]</f>
        <v>Wellington North Power Inc. 2021</v>
      </c>
      <c r="B3795" t="s">
        <v>513</v>
      </c>
      <c r="C3795">
        <v>2021</v>
      </c>
      <c r="D3795" t="s">
        <v>8</v>
      </c>
      <c r="E3795" t="s">
        <v>26</v>
      </c>
      <c r="F3795">
        <v>483951.88</v>
      </c>
      <c r="G3795">
        <v>10488028.67</v>
      </c>
      <c r="H3795">
        <v>0</v>
      </c>
    </row>
    <row r="3796" spans="1:8">
      <c r="A3796" t="str">
        <f>row__2[[#This Row],[Company_Name]]&amp;" "&amp;row__2[[#This Row],[Year]]</f>
        <v>Wellington North Power Inc. 2021</v>
      </c>
      <c r="B3796" t="s">
        <v>513</v>
      </c>
      <c r="C3796">
        <v>2021</v>
      </c>
      <c r="D3796" t="s">
        <v>8</v>
      </c>
      <c r="E3796" t="s">
        <v>28</v>
      </c>
      <c r="F3796">
        <v>859717.11</v>
      </c>
      <c r="G3796">
        <v>61031160.600000001</v>
      </c>
      <c r="H3796">
        <v>159472.01</v>
      </c>
    </row>
    <row r="3797" spans="1:8">
      <c r="A3797" t="str">
        <f>row__2[[#This Row],[Company_Name]]&amp;" "&amp;row__2[[#This Row],[Year]]</f>
        <v>Wellington North Power Inc. 2021</v>
      </c>
      <c r="B3797" t="s">
        <v>513</v>
      </c>
      <c r="C3797">
        <v>2021</v>
      </c>
      <c r="D3797" t="s">
        <v>8</v>
      </c>
      <c r="E3797" t="s">
        <v>30</v>
      </c>
      <c r="F3797">
        <v>0</v>
      </c>
      <c r="G3797">
        <v>0</v>
      </c>
      <c r="H3797">
        <v>0</v>
      </c>
    </row>
    <row r="3798" spans="1:8">
      <c r="A3798" t="str">
        <f>row__2[[#This Row],[Company_Name]]&amp;" "&amp;row__2[[#This Row],[Year]]</f>
        <v>Wellington North Power Inc. 2021</v>
      </c>
      <c r="B3798" t="s">
        <v>513</v>
      </c>
      <c r="C3798">
        <v>2021</v>
      </c>
      <c r="D3798" t="s">
        <v>8</v>
      </c>
      <c r="E3798" t="s">
        <v>32</v>
      </c>
      <c r="F3798">
        <v>1644359.02</v>
      </c>
      <c r="G3798">
        <v>27101446.18</v>
      </c>
      <c r="H3798">
        <v>0</v>
      </c>
    </row>
    <row r="3799" spans="1:8">
      <c r="A3799" t="str">
        <f>row__2[[#This Row],[Company_Name]]&amp;" "&amp;row__2[[#This Row],[Year]]</f>
        <v>Wellington North Power Inc. 2021</v>
      </c>
      <c r="B3799" t="s">
        <v>513</v>
      </c>
      <c r="C3799">
        <v>2021</v>
      </c>
      <c r="D3799" t="s">
        <v>8</v>
      </c>
      <c r="E3799" t="s">
        <v>34</v>
      </c>
      <c r="F3799">
        <v>0</v>
      </c>
      <c r="G3799">
        <v>0</v>
      </c>
      <c r="H3799">
        <v>0</v>
      </c>
    </row>
    <row r="3800" spans="1:8">
      <c r="A3800" t="str">
        <f>row__2[[#This Row],[Company_Name]]&amp;" "&amp;row__2[[#This Row],[Year]]</f>
        <v>Wellington North Power Inc. 2022</v>
      </c>
      <c r="B3800" t="s">
        <v>513</v>
      </c>
      <c r="C3800">
        <v>2022</v>
      </c>
      <c r="D3800" t="s">
        <v>17</v>
      </c>
      <c r="E3800" t="s">
        <v>18</v>
      </c>
      <c r="F3800">
        <v>0</v>
      </c>
      <c r="G3800">
        <v>0</v>
      </c>
      <c r="H3800">
        <v>0</v>
      </c>
    </row>
    <row r="3801" spans="1:8">
      <c r="A3801" t="str">
        <f>row__2[[#This Row],[Company_Name]]&amp;" "&amp;row__2[[#This Row],[Year]]</f>
        <v>Wellington North Power Inc. 2022</v>
      </c>
      <c r="B3801" t="s">
        <v>513</v>
      </c>
      <c r="C3801">
        <v>2022</v>
      </c>
      <c r="D3801" t="s">
        <v>17</v>
      </c>
      <c r="E3801" t="s">
        <v>20</v>
      </c>
      <c r="F3801">
        <v>3699.44</v>
      </c>
      <c r="G3801">
        <v>16673.91</v>
      </c>
      <c r="H3801">
        <v>46.32</v>
      </c>
    </row>
    <row r="3802" spans="1:8">
      <c r="A3802" t="str">
        <f>row__2[[#This Row],[Company_Name]]&amp;" "&amp;row__2[[#This Row],[Year]]</f>
        <v>Wellington North Power Inc. 2022</v>
      </c>
      <c r="B3802" t="s">
        <v>513</v>
      </c>
      <c r="C3802">
        <v>2022</v>
      </c>
      <c r="D3802" t="s">
        <v>17</v>
      </c>
      <c r="E3802" t="s">
        <v>22</v>
      </c>
      <c r="F3802">
        <v>45347.08</v>
      </c>
      <c r="G3802">
        <v>210280.19</v>
      </c>
      <c r="H3802">
        <v>577.4</v>
      </c>
    </row>
    <row r="3803" spans="1:8">
      <c r="A3803" t="str">
        <f>row__2[[#This Row],[Company_Name]]&amp;" "&amp;row__2[[#This Row],[Year]]</f>
        <v>Wellington North Power Inc. 2022</v>
      </c>
      <c r="B3803" t="s">
        <v>513</v>
      </c>
      <c r="C3803">
        <v>2022</v>
      </c>
      <c r="D3803" t="s">
        <v>17</v>
      </c>
      <c r="E3803" t="s">
        <v>24</v>
      </c>
      <c r="F3803">
        <v>740.01</v>
      </c>
      <c r="G3803">
        <v>7449</v>
      </c>
      <c r="H3803">
        <v>0</v>
      </c>
    </row>
    <row r="3804" spans="1:8">
      <c r="A3804" t="str">
        <f>row__2[[#This Row],[Company_Name]]&amp;" "&amp;row__2[[#This Row],[Year]]</f>
        <v>Wellington North Power Inc. 2022</v>
      </c>
      <c r="B3804" t="s">
        <v>513</v>
      </c>
      <c r="C3804">
        <v>2022</v>
      </c>
      <c r="D3804" t="s">
        <v>8</v>
      </c>
      <c r="E3804" t="s">
        <v>26</v>
      </c>
      <c r="F3804">
        <v>502217.18</v>
      </c>
      <c r="G3804">
        <v>10762824.289999999</v>
      </c>
      <c r="H3804">
        <v>0</v>
      </c>
    </row>
    <row r="3805" spans="1:8">
      <c r="A3805" t="str">
        <f>row__2[[#This Row],[Company_Name]]&amp;" "&amp;row__2[[#This Row],[Year]]</f>
        <v>Wellington North Power Inc. 2022</v>
      </c>
      <c r="B3805" t="s">
        <v>513</v>
      </c>
      <c r="C3805">
        <v>2022</v>
      </c>
      <c r="D3805" t="s">
        <v>8</v>
      </c>
      <c r="E3805" t="s">
        <v>28</v>
      </c>
      <c r="F3805">
        <v>949352.72</v>
      </c>
      <c r="G3805">
        <v>66520189.960000001</v>
      </c>
      <c r="H3805">
        <v>174145.2</v>
      </c>
    </row>
    <row r="3806" spans="1:8">
      <c r="A3806" t="str">
        <f>row__2[[#This Row],[Company_Name]]&amp;" "&amp;row__2[[#This Row],[Year]]</f>
        <v>Wellington North Power Inc. 2022</v>
      </c>
      <c r="B3806" t="s">
        <v>513</v>
      </c>
      <c r="C3806">
        <v>2022</v>
      </c>
      <c r="D3806" t="s">
        <v>8</v>
      </c>
      <c r="E3806" t="s">
        <v>30</v>
      </c>
      <c r="F3806">
        <v>0</v>
      </c>
      <c r="G3806">
        <v>0</v>
      </c>
      <c r="H3806">
        <v>0</v>
      </c>
    </row>
    <row r="3807" spans="1:8">
      <c r="A3807" t="str">
        <f>row__2[[#This Row],[Company_Name]]&amp;" "&amp;row__2[[#This Row],[Year]]</f>
        <v>Wellington North Power Inc. 2022</v>
      </c>
      <c r="B3807" t="s">
        <v>513</v>
      </c>
      <c r="C3807">
        <v>2022</v>
      </c>
      <c r="D3807" t="s">
        <v>8</v>
      </c>
      <c r="E3807" t="s">
        <v>32</v>
      </c>
      <c r="F3807">
        <v>1745039.37</v>
      </c>
      <c r="G3807">
        <v>27747635.170000002</v>
      </c>
      <c r="H3807">
        <v>0</v>
      </c>
    </row>
    <row r="3808" spans="1:8">
      <c r="A3808" t="str">
        <f>row__2[[#This Row],[Company_Name]]&amp;" "&amp;row__2[[#This Row],[Year]]</f>
        <v>Wellington North Power Inc. 2022</v>
      </c>
      <c r="B3808" t="s">
        <v>513</v>
      </c>
      <c r="C3808">
        <v>2022</v>
      </c>
      <c r="D3808" t="s">
        <v>8</v>
      </c>
      <c r="E3808" t="s">
        <v>34</v>
      </c>
      <c r="F3808">
        <v>0</v>
      </c>
      <c r="G3808">
        <v>0</v>
      </c>
      <c r="H3808">
        <v>0</v>
      </c>
    </row>
    <row r="3809" spans="1:8">
      <c r="A3809" t="str">
        <f>row__2[[#This Row],[Company_Name]]&amp;" "&amp;row__2[[#This Row],[Year]]</f>
        <v>Westario Power Inc. 2015</v>
      </c>
      <c r="B3809" t="s">
        <v>514</v>
      </c>
      <c r="C3809">
        <v>2015</v>
      </c>
      <c r="D3809" t="s">
        <v>17</v>
      </c>
      <c r="E3809" t="s">
        <v>18</v>
      </c>
      <c r="F3809">
        <v>0</v>
      </c>
      <c r="G3809">
        <v>0</v>
      </c>
      <c r="H3809">
        <v>0</v>
      </c>
    </row>
    <row r="3810" spans="1:8">
      <c r="A3810" t="str">
        <f>row__2[[#This Row],[Company_Name]]&amp;" "&amp;row__2[[#This Row],[Year]]</f>
        <v>Westario Power Inc. 2015</v>
      </c>
      <c r="B3810" t="s">
        <v>514</v>
      </c>
      <c r="C3810">
        <v>2015</v>
      </c>
      <c r="D3810" t="s">
        <v>17</v>
      </c>
      <c r="E3810" t="s">
        <v>20</v>
      </c>
      <c r="F3810">
        <v>1007</v>
      </c>
      <c r="G3810">
        <v>11496</v>
      </c>
      <c r="H3810">
        <v>16</v>
      </c>
    </row>
    <row r="3811" spans="1:8">
      <c r="A3811" t="str">
        <f>row__2[[#This Row],[Company_Name]]&amp;" "&amp;row__2[[#This Row],[Year]]</f>
        <v>Westario Power Inc. 2015</v>
      </c>
      <c r="B3811" t="s">
        <v>514</v>
      </c>
      <c r="C3811">
        <v>2015</v>
      </c>
      <c r="D3811" t="s">
        <v>17</v>
      </c>
      <c r="E3811" t="s">
        <v>22</v>
      </c>
      <c r="F3811">
        <v>469495</v>
      </c>
      <c r="G3811">
        <v>3138531</v>
      </c>
      <c r="H3811">
        <v>8652</v>
      </c>
    </row>
    <row r="3812" spans="1:8">
      <c r="A3812" t="str">
        <f>row__2[[#This Row],[Company_Name]]&amp;" "&amp;row__2[[#This Row],[Year]]</f>
        <v>Westario Power Inc. 2015</v>
      </c>
      <c r="B3812" t="s">
        <v>514</v>
      </c>
      <c r="C3812">
        <v>2015</v>
      </c>
      <c r="D3812" t="s">
        <v>17</v>
      </c>
      <c r="E3812" t="s">
        <v>24</v>
      </c>
      <c r="F3812">
        <v>10823</v>
      </c>
      <c r="G3812">
        <v>287775</v>
      </c>
      <c r="H3812">
        <v>0</v>
      </c>
    </row>
    <row r="3813" spans="1:8">
      <c r="A3813" t="str">
        <f>row__2[[#This Row],[Company_Name]]&amp;" "&amp;row__2[[#This Row],[Year]]</f>
        <v>Westario Power Inc. 2015</v>
      </c>
      <c r="B3813" t="s">
        <v>514</v>
      </c>
      <c r="C3813">
        <v>2015</v>
      </c>
      <c r="D3813" t="s">
        <v>8</v>
      </c>
      <c r="E3813" t="s">
        <v>26</v>
      </c>
      <c r="F3813">
        <v>1442271</v>
      </c>
      <c r="G3813">
        <v>65575776</v>
      </c>
      <c r="H3813">
        <v>0</v>
      </c>
    </row>
    <row r="3814" spans="1:8">
      <c r="A3814" t="str">
        <f>row__2[[#This Row],[Company_Name]]&amp;" "&amp;row__2[[#This Row],[Year]]</f>
        <v>Westario Power Inc. 2015</v>
      </c>
      <c r="B3814" t="s">
        <v>514</v>
      </c>
      <c r="C3814">
        <v>2015</v>
      </c>
      <c r="D3814" t="s">
        <v>8</v>
      </c>
      <c r="E3814" t="s">
        <v>28</v>
      </c>
      <c r="F3814">
        <v>1546107</v>
      </c>
      <c r="G3814">
        <v>176163146</v>
      </c>
      <c r="H3814">
        <v>487528</v>
      </c>
    </row>
    <row r="3815" spans="1:8">
      <c r="A3815" t="str">
        <f>row__2[[#This Row],[Company_Name]]&amp;" "&amp;row__2[[#This Row],[Year]]</f>
        <v>Westario Power Inc. 2015</v>
      </c>
      <c r="B3815" t="s">
        <v>514</v>
      </c>
      <c r="C3815">
        <v>2015</v>
      </c>
      <c r="D3815" t="s">
        <v>8</v>
      </c>
      <c r="E3815" t="s">
        <v>30</v>
      </c>
      <c r="F3815">
        <v>0</v>
      </c>
      <c r="G3815">
        <v>0</v>
      </c>
      <c r="H3815">
        <v>0</v>
      </c>
    </row>
    <row r="3816" spans="1:8">
      <c r="A3816" t="str">
        <f>row__2[[#This Row],[Company_Name]]&amp;" "&amp;row__2[[#This Row],[Year]]</f>
        <v>Westario Power Inc. 2015</v>
      </c>
      <c r="B3816" t="s">
        <v>514</v>
      </c>
      <c r="C3816">
        <v>2015</v>
      </c>
      <c r="D3816" t="s">
        <v>8</v>
      </c>
      <c r="E3816" t="s">
        <v>32</v>
      </c>
      <c r="F3816">
        <v>5975351</v>
      </c>
      <c r="G3816">
        <v>185320983</v>
      </c>
      <c r="H3816">
        <v>0</v>
      </c>
    </row>
    <row r="3817" spans="1:8">
      <c r="A3817" t="str">
        <f>row__2[[#This Row],[Company_Name]]&amp;" "&amp;row__2[[#This Row],[Year]]</f>
        <v>Westario Power Inc. 2015</v>
      </c>
      <c r="B3817" t="s">
        <v>514</v>
      </c>
      <c r="C3817">
        <v>2015</v>
      </c>
      <c r="D3817" t="s">
        <v>8</v>
      </c>
      <c r="E3817" t="s">
        <v>34</v>
      </c>
      <c r="F3817">
        <v>0</v>
      </c>
      <c r="G3817">
        <v>0</v>
      </c>
      <c r="H3817">
        <v>0</v>
      </c>
    </row>
    <row r="3818" spans="1:8">
      <c r="A3818" t="str">
        <f>row__2[[#This Row],[Company_Name]]&amp;" "&amp;row__2[[#This Row],[Year]]</f>
        <v>Westario Power Inc. 2016</v>
      </c>
      <c r="B3818" t="s">
        <v>514</v>
      </c>
      <c r="C3818">
        <v>2016</v>
      </c>
      <c r="D3818" t="s">
        <v>17</v>
      </c>
      <c r="E3818" t="s">
        <v>18</v>
      </c>
      <c r="F3818">
        <v>0</v>
      </c>
      <c r="G3818">
        <v>0</v>
      </c>
      <c r="H3818">
        <v>0</v>
      </c>
    </row>
    <row r="3819" spans="1:8">
      <c r="A3819" t="str">
        <f>row__2[[#This Row],[Company_Name]]&amp;" "&amp;row__2[[#This Row],[Year]]</f>
        <v>Westario Power Inc. 2016</v>
      </c>
      <c r="B3819" t="s">
        <v>514</v>
      </c>
      <c r="C3819">
        <v>2016</v>
      </c>
      <c r="D3819" t="s">
        <v>17</v>
      </c>
      <c r="E3819" t="s">
        <v>20</v>
      </c>
      <c r="F3819">
        <v>1526.09</v>
      </c>
      <c r="G3819">
        <v>6019.49</v>
      </c>
      <c r="H3819">
        <v>16.88</v>
      </c>
    </row>
    <row r="3820" spans="1:8">
      <c r="A3820" t="str">
        <f>row__2[[#This Row],[Company_Name]]&amp;" "&amp;row__2[[#This Row],[Year]]</f>
        <v>Westario Power Inc. 2016</v>
      </c>
      <c r="B3820" t="s">
        <v>514</v>
      </c>
      <c r="C3820">
        <v>2016</v>
      </c>
      <c r="D3820" t="s">
        <v>17</v>
      </c>
      <c r="E3820" t="s">
        <v>22</v>
      </c>
      <c r="F3820">
        <v>463044.57</v>
      </c>
      <c r="G3820">
        <v>2697790.3</v>
      </c>
      <c r="H3820">
        <v>7739.43</v>
      </c>
    </row>
    <row r="3821" spans="1:8">
      <c r="A3821" t="str">
        <f>row__2[[#This Row],[Company_Name]]&amp;" "&amp;row__2[[#This Row],[Year]]</f>
        <v>Westario Power Inc. 2016</v>
      </c>
      <c r="B3821" t="s">
        <v>514</v>
      </c>
      <c r="C3821">
        <v>2016</v>
      </c>
      <c r="D3821" t="s">
        <v>17</v>
      </c>
      <c r="E3821" t="s">
        <v>24</v>
      </c>
      <c r="F3821">
        <v>9695.02</v>
      </c>
      <c r="G3821">
        <v>277131.86</v>
      </c>
      <c r="H3821">
        <v>0</v>
      </c>
    </row>
    <row r="3822" spans="1:8">
      <c r="A3822" t="str">
        <f>row__2[[#This Row],[Company_Name]]&amp;" "&amp;row__2[[#This Row],[Year]]</f>
        <v>Westario Power Inc. 2016</v>
      </c>
      <c r="B3822" t="s">
        <v>514</v>
      </c>
      <c r="C3822">
        <v>2016</v>
      </c>
      <c r="D3822" t="s">
        <v>8</v>
      </c>
      <c r="E3822" t="s">
        <v>26</v>
      </c>
      <c r="F3822">
        <v>1472544</v>
      </c>
      <c r="G3822">
        <v>65361599.75</v>
      </c>
      <c r="H3822">
        <v>0</v>
      </c>
    </row>
    <row r="3823" spans="1:8">
      <c r="A3823" t="str">
        <f>row__2[[#This Row],[Company_Name]]&amp;" "&amp;row__2[[#This Row],[Year]]</f>
        <v>Westario Power Inc. 2016</v>
      </c>
      <c r="B3823" t="s">
        <v>514</v>
      </c>
      <c r="C3823">
        <v>2016</v>
      </c>
      <c r="D3823" t="s">
        <v>8</v>
      </c>
      <c r="E3823" t="s">
        <v>28</v>
      </c>
      <c r="F3823">
        <v>1477528.04</v>
      </c>
      <c r="G3823">
        <v>178404938.88</v>
      </c>
      <c r="H3823">
        <v>466202.92499999999</v>
      </c>
    </row>
    <row r="3824" spans="1:8">
      <c r="A3824" t="str">
        <f>row__2[[#This Row],[Company_Name]]&amp;" "&amp;row__2[[#This Row],[Year]]</f>
        <v>Westario Power Inc. 2016</v>
      </c>
      <c r="B3824" t="s">
        <v>514</v>
      </c>
      <c r="C3824">
        <v>2016</v>
      </c>
      <c r="D3824" t="s">
        <v>8</v>
      </c>
      <c r="E3824" t="s">
        <v>30</v>
      </c>
      <c r="F3824">
        <v>0</v>
      </c>
      <c r="G3824">
        <v>0</v>
      </c>
      <c r="H3824">
        <v>0</v>
      </c>
    </row>
    <row r="3825" spans="1:8">
      <c r="A3825" t="str">
        <f>row__2[[#This Row],[Company_Name]]&amp;" "&amp;row__2[[#This Row],[Year]]</f>
        <v>Westario Power Inc. 2016</v>
      </c>
      <c r="B3825" t="s">
        <v>514</v>
      </c>
      <c r="C3825">
        <v>2016</v>
      </c>
      <c r="D3825" t="s">
        <v>8</v>
      </c>
      <c r="E3825" t="s">
        <v>32</v>
      </c>
      <c r="F3825">
        <v>6104574</v>
      </c>
      <c r="G3825">
        <v>179123216.25</v>
      </c>
      <c r="H3825">
        <v>0</v>
      </c>
    </row>
    <row r="3826" spans="1:8">
      <c r="A3826" t="str">
        <f>row__2[[#This Row],[Company_Name]]&amp;" "&amp;row__2[[#This Row],[Year]]</f>
        <v>Westario Power Inc. 2016</v>
      </c>
      <c r="B3826" t="s">
        <v>514</v>
      </c>
      <c r="C3826">
        <v>2016</v>
      </c>
      <c r="D3826" t="s">
        <v>8</v>
      </c>
      <c r="E3826" t="s">
        <v>34</v>
      </c>
      <c r="F3826">
        <v>0</v>
      </c>
      <c r="G3826">
        <v>0</v>
      </c>
      <c r="H3826">
        <v>0</v>
      </c>
    </row>
    <row r="3827" spans="1:8">
      <c r="A3827" t="str">
        <f>row__2[[#This Row],[Company_Name]]&amp;" "&amp;row__2[[#This Row],[Year]]</f>
        <v>Westario Power Inc. 2017</v>
      </c>
      <c r="B3827" t="s">
        <v>514</v>
      </c>
      <c r="C3827">
        <v>2017</v>
      </c>
      <c r="D3827" t="s">
        <v>17</v>
      </c>
      <c r="E3827" t="s">
        <v>18</v>
      </c>
      <c r="F3827">
        <v>0</v>
      </c>
      <c r="G3827">
        <v>0</v>
      </c>
      <c r="H3827">
        <v>0</v>
      </c>
    </row>
    <row r="3828" spans="1:8">
      <c r="A3828" t="str">
        <f>row__2[[#This Row],[Company_Name]]&amp;" "&amp;row__2[[#This Row],[Year]]</f>
        <v>Westario Power Inc. 2017</v>
      </c>
      <c r="B3828" t="s">
        <v>514</v>
      </c>
      <c r="C3828">
        <v>2017</v>
      </c>
      <c r="D3828" t="s">
        <v>17</v>
      </c>
      <c r="E3828" t="s">
        <v>20</v>
      </c>
      <c r="F3828">
        <v>502.57</v>
      </c>
      <c r="G3828">
        <v>7857.36</v>
      </c>
      <c r="H3828">
        <v>16.46</v>
      </c>
    </row>
    <row r="3829" spans="1:8">
      <c r="A3829" t="str">
        <f>row__2[[#This Row],[Company_Name]]&amp;" "&amp;row__2[[#This Row],[Year]]</f>
        <v>Westario Power Inc. 2017</v>
      </c>
      <c r="B3829" t="s">
        <v>514</v>
      </c>
      <c r="C3829">
        <v>2017</v>
      </c>
      <c r="D3829" t="s">
        <v>17</v>
      </c>
      <c r="E3829" t="s">
        <v>22</v>
      </c>
      <c r="F3829">
        <v>470684.31</v>
      </c>
      <c r="G3829">
        <v>2766984.5</v>
      </c>
      <c r="H3829">
        <v>7435.78</v>
      </c>
    </row>
    <row r="3830" spans="1:8">
      <c r="A3830" t="str">
        <f>row__2[[#This Row],[Company_Name]]&amp;" "&amp;row__2[[#This Row],[Year]]</f>
        <v>Westario Power Inc. 2017</v>
      </c>
      <c r="B3830" t="s">
        <v>514</v>
      </c>
      <c r="C3830">
        <v>2017</v>
      </c>
      <c r="D3830" t="s">
        <v>17</v>
      </c>
      <c r="E3830" t="s">
        <v>24</v>
      </c>
      <c r="F3830">
        <v>9171.57</v>
      </c>
      <c r="G3830">
        <v>261752.77</v>
      </c>
      <c r="H3830">
        <v>0</v>
      </c>
    </row>
    <row r="3831" spans="1:8">
      <c r="A3831" t="str">
        <f>row__2[[#This Row],[Company_Name]]&amp;" "&amp;row__2[[#This Row],[Year]]</f>
        <v>Westario Power Inc. 2017</v>
      </c>
      <c r="B3831" t="s">
        <v>514</v>
      </c>
      <c r="C3831">
        <v>2017</v>
      </c>
      <c r="D3831" t="s">
        <v>8</v>
      </c>
      <c r="E3831" t="s">
        <v>26</v>
      </c>
      <c r="F3831">
        <v>1526650.32</v>
      </c>
      <c r="G3831">
        <v>67751218.980000004</v>
      </c>
      <c r="H3831">
        <v>0</v>
      </c>
    </row>
    <row r="3832" spans="1:8">
      <c r="A3832" t="str">
        <f>row__2[[#This Row],[Company_Name]]&amp;" "&amp;row__2[[#This Row],[Year]]</f>
        <v>Westario Power Inc. 2017</v>
      </c>
      <c r="B3832" t="s">
        <v>514</v>
      </c>
      <c r="C3832">
        <v>2017</v>
      </c>
      <c r="D3832" t="s">
        <v>8</v>
      </c>
      <c r="E3832" t="s">
        <v>28</v>
      </c>
      <c r="F3832">
        <v>1327622.46</v>
      </c>
      <c r="G3832">
        <v>172094364.59999999</v>
      </c>
      <c r="H3832">
        <v>443934.65</v>
      </c>
    </row>
    <row r="3833" spans="1:8">
      <c r="A3833" t="str">
        <f>row__2[[#This Row],[Company_Name]]&amp;" "&amp;row__2[[#This Row],[Year]]</f>
        <v>Westario Power Inc. 2017</v>
      </c>
      <c r="B3833" t="s">
        <v>514</v>
      </c>
      <c r="C3833">
        <v>2017</v>
      </c>
      <c r="D3833" t="s">
        <v>8</v>
      </c>
      <c r="E3833" t="s">
        <v>30</v>
      </c>
      <c r="F3833">
        <v>0</v>
      </c>
      <c r="G3833">
        <v>0</v>
      </c>
      <c r="H3833">
        <v>0</v>
      </c>
    </row>
    <row r="3834" spans="1:8">
      <c r="A3834" t="str">
        <f>row__2[[#This Row],[Company_Name]]&amp;" "&amp;row__2[[#This Row],[Year]]</f>
        <v>Westario Power Inc. 2017</v>
      </c>
      <c r="B3834" t="s">
        <v>514</v>
      </c>
      <c r="C3834">
        <v>2017</v>
      </c>
      <c r="D3834" t="s">
        <v>8</v>
      </c>
      <c r="E3834" t="s">
        <v>32</v>
      </c>
      <c r="F3834">
        <v>6260956.9400000004</v>
      </c>
      <c r="G3834">
        <v>175230053.21000001</v>
      </c>
      <c r="H3834">
        <v>0</v>
      </c>
    </row>
    <row r="3835" spans="1:8">
      <c r="A3835" t="str">
        <f>row__2[[#This Row],[Company_Name]]&amp;" "&amp;row__2[[#This Row],[Year]]</f>
        <v>Westario Power Inc. 2017</v>
      </c>
      <c r="B3835" t="s">
        <v>514</v>
      </c>
      <c r="C3835">
        <v>2017</v>
      </c>
      <c r="D3835" t="s">
        <v>8</v>
      </c>
      <c r="E3835" t="s">
        <v>34</v>
      </c>
      <c r="F3835">
        <v>0</v>
      </c>
      <c r="G3835">
        <v>0</v>
      </c>
      <c r="H3835">
        <v>0</v>
      </c>
    </row>
    <row r="3836" spans="1:8">
      <c r="A3836" t="str">
        <f>row__2[[#This Row],[Company_Name]]&amp;" "&amp;row__2[[#This Row],[Year]]</f>
        <v>Westario Power Inc. 2018</v>
      </c>
      <c r="B3836" t="s">
        <v>514</v>
      </c>
      <c r="C3836">
        <v>2018</v>
      </c>
      <c r="D3836" t="s">
        <v>17</v>
      </c>
      <c r="E3836" t="s">
        <v>18</v>
      </c>
      <c r="F3836">
        <v>0</v>
      </c>
      <c r="G3836">
        <v>0</v>
      </c>
      <c r="H3836">
        <v>0</v>
      </c>
    </row>
    <row r="3837" spans="1:8">
      <c r="A3837" t="str">
        <f>row__2[[#This Row],[Company_Name]]&amp;" "&amp;row__2[[#This Row],[Year]]</f>
        <v>Westario Power Inc. 2018</v>
      </c>
      <c r="B3837" t="s">
        <v>514</v>
      </c>
      <c r="C3837">
        <v>2018</v>
      </c>
      <c r="D3837" t="s">
        <v>17</v>
      </c>
      <c r="E3837" t="s">
        <v>20</v>
      </c>
      <c r="F3837">
        <v>2066.7800000000002</v>
      </c>
      <c r="G3837">
        <v>16599.759999999998</v>
      </c>
      <c r="H3837">
        <v>33.04</v>
      </c>
    </row>
    <row r="3838" spans="1:8">
      <c r="A3838" t="str">
        <f>row__2[[#This Row],[Company_Name]]&amp;" "&amp;row__2[[#This Row],[Year]]</f>
        <v>Westario Power Inc. 2018</v>
      </c>
      <c r="B3838" t="s">
        <v>514</v>
      </c>
      <c r="C3838">
        <v>2018</v>
      </c>
      <c r="D3838" t="s">
        <v>17</v>
      </c>
      <c r="E3838" t="s">
        <v>22</v>
      </c>
      <c r="F3838">
        <v>453405.39</v>
      </c>
      <c r="G3838">
        <v>2480513.1</v>
      </c>
      <c r="H3838">
        <v>6670.74</v>
      </c>
    </row>
    <row r="3839" spans="1:8">
      <c r="A3839" t="str">
        <f>row__2[[#This Row],[Company_Name]]&amp;" "&amp;row__2[[#This Row],[Year]]</f>
        <v>Westario Power Inc. 2018</v>
      </c>
      <c r="B3839" t="s">
        <v>514</v>
      </c>
      <c r="C3839">
        <v>2018</v>
      </c>
      <c r="D3839" t="s">
        <v>17</v>
      </c>
      <c r="E3839" t="s">
        <v>24</v>
      </c>
      <c r="F3839">
        <v>8513.49</v>
      </c>
      <c r="G3839">
        <v>241032.26</v>
      </c>
      <c r="H3839">
        <v>0</v>
      </c>
    </row>
    <row r="3840" spans="1:8">
      <c r="A3840" t="str">
        <f>row__2[[#This Row],[Company_Name]]&amp;" "&amp;row__2[[#This Row],[Year]]</f>
        <v>Westario Power Inc. 2018</v>
      </c>
      <c r="B3840" t="s">
        <v>514</v>
      </c>
      <c r="C3840">
        <v>2018</v>
      </c>
      <c r="D3840" t="s">
        <v>8</v>
      </c>
      <c r="E3840" t="s">
        <v>26</v>
      </c>
      <c r="F3840">
        <v>1670974.89</v>
      </c>
      <c r="G3840">
        <v>71822559.430000007</v>
      </c>
      <c r="H3840">
        <v>0</v>
      </c>
    </row>
    <row r="3841" spans="1:8">
      <c r="A3841" t="str">
        <f>row__2[[#This Row],[Company_Name]]&amp;" "&amp;row__2[[#This Row],[Year]]</f>
        <v>Westario Power Inc. 2018</v>
      </c>
      <c r="B3841" t="s">
        <v>514</v>
      </c>
      <c r="C3841">
        <v>2018</v>
      </c>
      <c r="D3841" t="s">
        <v>8</v>
      </c>
      <c r="E3841" t="s">
        <v>28</v>
      </c>
      <c r="F3841">
        <v>1693014.31</v>
      </c>
      <c r="G3841">
        <v>178565970.93000001</v>
      </c>
      <c r="H3841">
        <v>461763.16</v>
      </c>
    </row>
    <row r="3842" spans="1:8">
      <c r="A3842" t="str">
        <f>row__2[[#This Row],[Company_Name]]&amp;" "&amp;row__2[[#This Row],[Year]]</f>
        <v>Westario Power Inc. 2018</v>
      </c>
      <c r="B3842" t="s">
        <v>514</v>
      </c>
      <c r="C3842">
        <v>2018</v>
      </c>
      <c r="D3842" t="s">
        <v>8</v>
      </c>
      <c r="E3842" t="s">
        <v>30</v>
      </c>
      <c r="F3842">
        <v>0</v>
      </c>
      <c r="G3842">
        <v>0</v>
      </c>
      <c r="H3842">
        <v>0</v>
      </c>
    </row>
    <row r="3843" spans="1:8">
      <c r="A3843" t="str">
        <f>row__2[[#This Row],[Company_Name]]&amp;" "&amp;row__2[[#This Row],[Year]]</f>
        <v>Westario Power Inc. 2018</v>
      </c>
      <c r="B3843" t="s">
        <v>514</v>
      </c>
      <c r="C3843">
        <v>2018</v>
      </c>
      <c r="D3843" t="s">
        <v>8</v>
      </c>
      <c r="E3843" t="s">
        <v>32</v>
      </c>
      <c r="F3843">
        <v>6775706.5899999999</v>
      </c>
      <c r="G3843">
        <v>189038321.90000001</v>
      </c>
      <c r="H3843">
        <v>0</v>
      </c>
    </row>
    <row r="3844" spans="1:8">
      <c r="A3844" t="str">
        <f>row__2[[#This Row],[Company_Name]]&amp;" "&amp;row__2[[#This Row],[Year]]</f>
        <v>Westario Power Inc. 2018</v>
      </c>
      <c r="B3844" t="s">
        <v>514</v>
      </c>
      <c r="C3844">
        <v>2018</v>
      </c>
      <c r="D3844" t="s">
        <v>8</v>
      </c>
      <c r="E3844" t="s">
        <v>34</v>
      </c>
      <c r="F3844">
        <v>0</v>
      </c>
      <c r="G3844">
        <v>0</v>
      </c>
      <c r="H3844">
        <v>0</v>
      </c>
    </row>
    <row r="3845" spans="1:8">
      <c r="A3845" t="str">
        <f>row__2[[#This Row],[Company_Name]]&amp;" "&amp;row__2[[#This Row],[Year]]</f>
        <v>Westario Power Inc. 2019</v>
      </c>
      <c r="B3845" t="s">
        <v>514</v>
      </c>
      <c r="C3845">
        <v>2019</v>
      </c>
      <c r="D3845" t="s">
        <v>17</v>
      </c>
      <c r="E3845" t="s">
        <v>18</v>
      </c>
      <c r="F3845">
        <v>0</v>
      </c>
      <c r="G3845">
        <v>0</v>
      </c>
      <c r="H3845">
        <v>0</v>
      </c>
    </row>
    <row r="3846" spans="1:8">
      <c r="A3846" t="str">
        <f>row__2[[#This Row],[Company_Name]]&amp;" "&amp;row__2[[#This Row],[Year]]</f>
        <v>Westario Power Inc. 2019</v>
      </c>
      <c r="B3846" t="s">
        <v>514</v>
      </c>
      <c r="C3846">
        <v>2019</v>
      </c>
      <c r="D3846" t="s">
        <v>17</v>
      </c>
      <c r="E3846" t="s">
        <v>20</v>
      </c>
      <c r="F3846">
        <v>2410.11</v>
      </c>
      <c r="G3846">
        <v>18126</v>
      </c>
      <c r="H3846">
        <v>33</v>
      </c>
    </row>
    <row r="3847" spans="1:8">
      <c r="A3847" t="str">
        <f>row__2[[#This Row],[Company_Name]]&amp;" "&amp;row__2[[#This Row],[Year]]</f>
        <v>Westario Power Inc. 2019</v>
      </c>
      <c r="B3847" t="s">
        <v>514</v>
      </c>
      <c r="C3847">
        <v>2019</v>
      </c>
      <c r="D3847" t="s">
        <v>17</v>
      </c>
      <c r="E3847" t="s">
        <v>22</v>
      </c>
      <c r="F3847">
        <v>465671.89</v>
      </c>
      <c r="G3847">
        <v>2298862</v>
      </c>
      <c r="H3847">
        <v>6235</v>
      </c>
    </row>
    <row r="3848" spans="1:8">
      <c r="A3848" t="str">
        <f>row__2[[#This Row],[Company_Name]]&amp;" "&amp;row__2[[#This Row],[Year]]</f>
        <v>Westario Power Inc. 2019</v>
      </c>
      <c r="B3848" t="s">
        <v>514</v>
      </c>
      <c r="C3848">
        <v>2019</v>
      </c>
      <c r="D3848" t="s">
        <v>17</v>
      </c>
      <c r="E3848" t="s">
        <v>24</v>
      </c>
      <c r="F3848">
        <v>7298.85</v>
      </c>
      <c r="G3848">
        <v>222617</v>
      </c>
      <c r="H3848">
        <v>0</v>
      </c>
    </row>
    <row r="3849" spans="1:8">
      <c r="A3849" t="str">
        <f>row__2[[#This Row],[Company_Name]]&amp;" "&amp;row__2[[#This Row],[Year]]</f>
        <v>Westario Power Inc. 2019</v>
      </c>
      <c r="B3849" t="s">
        <v>514</v>
      </c>
      <c r="C3849">
        <v>2019</v>
      </c>
      <c r="D3849" t="s">
        <v>8</v>
      </c>
      <c r="E3849" t="s">
        <v>26</v>
      </c>
      <c r="F3849">
        <v>1741406.65</v>
      </c>
      <c r="G3849">
        <v>72750960</v>
      </c>
      <c r="H3849">
        <v>0</v>
      </c>
    </row>
    <row r="3850" spans="1:8">
      <c r="A3850" t="str">
        <f>row__2[[#This Row],[Company_Name]]&amp;" "&amp;row__2[[#This Row],[Year]]</f>
        <v>Westario Power Inc. 2019</v>
      </c>
      <c r="B3850" t="s">
        <v>514</v>
      </c>
      <c r="C3850">
        <v>2019</v>
      </c>
      <c r="D3850" t="s">
        <v>8</v>
      </c>
      <c r="E3850" t="s">
        <v>28</v>
      </c>
      <c r="F3850">
        <v>1541984.42</v>
      </c>
      <c r="G3850">
        <v>179642752</v>
      </c>
      <c r="H3850">
        <v>444479</v>
      </c>
    </row>
    <row r="3851" spans="1:8">
      <c r="A3851" t="str">
        <f>row__2[[#This Row],[Company_Name]]&amp;" "&amp;row__2[[#This Row],[Year]]</f>
        <v>Westario Power Inc. 2019</v>
      </c>
      <c r="B3851" t="s">
        <v>514</v>
      </c>
      <c r="C3851">
        <v>2019</v>
      </c>
      <c r="D3851" t="s">
        <v>8</v>
      </c>
      <c r="E3851" t="s">
        <v>30</v>
      </c>
      <c r="F3851">
        <v>0</v>
      </c>
      <c r="G3851">
        <v>0</v>
      </c>
      <c r="H3851">
        <v>0</v>
      </c>
    </row>
    <row r="3852" spans="1:8">
      <c r="A3852" t="str">
        <f>row__2[[#This Row],[Company_Name]]&amp;" "&amp;row__2[[#This Row],[Year]]</f>
        <v>Westario Power Inc. 2019</v>
      </c>
      <c r="B3852" t="s">
        <v>514</v>
      </c>
      <c r="C3852">
        <v>2019</v>
      </c>
      <c r="D3852" t="s">
        <v>8</v>
      </c>
      <c r="E3852" t="s">
        <v>32</v>
      </c>
      <c r="F3852">
        <v>6948791.0599999996</v>
      </c>
      <c r="G3852">
        <v>188724159</v>
      </c>
      <c r="H3852">
        <v>0</v>
      </c>
    </row>
    <row r="3853" spans="1:8">
      <c r="A3853" t="str">
        <f>row__2[[#This Row],[Company_Name]]&amp;" "&amp;row__2[[#This Row],[Year]]</f>
        <v>Westario Power Inc. 2019</v>
      </c>
      <c r="B3853" t="s">
        <v>514</v>
      </c>
      <c r="C3853">
        <v>2019</v>
      </c>
      <c r="D3853" t="s">
        <v>8</v>
      </c>
      <c r="E3853" t="s">
        <v>34</v>
      </c>
      <c r="F3853">
        <v>0</v>
      </c>
      <c r="G3853">
        <v>0</v>
      </c>
      <c r="H3853">
        <v>0</v>
      </c>
    </row>
    <row r="3854" spans="1:8">
      <c r="A3854" t="str">
        <f>row__2[[#This Row],[Company_Name]]&amp;" "&amp;row__2[[#This Row],[Year]]</f>
        <v>Westario Power Inc. 2020</v>
      </c>
      <c r="B3854" t="s">
        <v>514</v>
      </c>
      <c r="C3854">
        <v>2020</v>
      </c>
      <c r="D3854" t="s">
        <v>17</v>
      </c>
      <c r="E3854" t="s">
        <v>18</v>
      </c>
      <c r="F3854">
        <v>0</v>
      </c>
      <c r="G3854">
        <v>0</v>
      </c>
      <c r="H3854">
        <v>0</v>
      </c>
    </row>
    <row r="3855" spans="1:8">
      <c r="A3855" t="str">
        <f>row__2[[#This Row],[Company_Name]]&amp;" "&amp;row__2[[#This Row],[Year]]</f>
        <v>Westario Power Inc. 2020</v>
      </c>
      <c r="B3855" t="s">
        <v>514</v>
      </c>
      <c r="C3855">
        <v>2020</v>
      </c>
      <c r="D3855" t="s">
        <v>17</v>
      </c>
      <c r="E3855" t="s">
        <v>20</v>
      </c>
      <c r="F3855">
        <v>2324.66</v>
      </c>
      <c r="G3855">
        <v>18762</v>
      </c>
      <c r="H3855">
        <v>48</v>
      </c>
    </row>
    <row r="3856" spans="1:8">
      <c r="A3856" t="str">
        <f>row__2[[#This Row],[Company_Name]]&amp;" "&amp;row__2[[#This Row],[Year]]</f>
        <v>Westario Power Inc. 2020</v>
      </c>
      <c r="B3856" t="s">
        <v>514</v>
      </c>
      <c r="C3856">
        <v>2020</v>
      </c>
      <c r="D3856" t="s">
        <v>17</v>
      </c>
      <c r="E3856" t="s">
        <v>22</v>
      </c>
      <c r="F3856">
        <v>478622.77</v>
      </c>
      <c r="G3856">
        <v>2321450</v>
      </c>
      <c r="H3856">
        <v>6235</v>
      </c>
    </row>
    <row r="3857" spans="1:8">
      <c r="A3857" t="str">
        <f>row__2[[#This Row],[Company_Name]]&amp;" "&amp;row__2[[#This Row],[Year]]</f>
        <v>Westario Power Inc. 2020</v>
      </c>
      <c r="B3857" t="s">
        <v>514</v>
      </c>
      <c r="C3857">
        <v>2020</v>
      </c>
      <c r="D3857" t="s">
        <v>17</v>
      </c>
      <c r="E3857" t="s">
        <v>24</v>
      </c>
      <c r="F3857">
        <v>7480.88</v>
      </c>
      <c r="G3857">
        <v>223044</v>
      </c>
      <c r="H3857">
        <v>0</v>
      </c>
    </row>
    <row r="3858" spans="1:8">
      <c r="A3858" t="str">
        <f>row__2[[#This Row],[Company_Name]]&amp;" "&amp;row__2[[#This Row],[Year]]</f>
        <v>Westario Power Inc. 2020</v>
      </c>
      <c r="B3858" t="s">
        <v>514</v>
      </c>
      <c r="C3858">
        <v>2020</v>
      </c>
      <c r="D3858" t="s">
        <v>8</v>
      </c>
      <c r="E3858" t="s">
        <v>26</v>
      </c>
      <c r="F3858">
        <v>1733325.06</v>
      </c>
      <c r="G3858">
        <v>68092748</v>
      </c>
      <c r="H3858">
        <v>0</v>
      </c>
    </row>
    <row r="3859" spans="1:8">
      <c r="A3859" t="str">
        <f>row__2[[#This Row],[Company_Name]]&amp;" "&amp;row__2[[#This Row],[Year]]</f>
        <v>Westario Power Inc. 2020</v>
      </c>
      <c r="B3859" t="s">
        <v>514</v>
      </c>
      <c r="C3859">
        <v>2020</v>
      </c>
      <c r="D3859" t="s">
        <v>8</v>
      </c>
      <c r="E3859" t="s">
        <v>28</v>
      </c>
      <c r="F3859">
        <v>1506780.01</v>
      </c>
      <c r="G3859">
        <v>171472845</v>
      </c>
      <c r="H3859">
        <v>426591</v>
      </c>
    </row>
    <row r="3860" spans="1:8">
      <c r="A3860" t="str">
        <f>row__2[[#This Row],[Company_Name]]&amp;" "&amp;row__2[[#This Row],[Year]]</f>
        <v>Westario Power Inc. 2020</v>
      </c>
      <c r="B3860" t="s">
        <v>514</v>
      </c>
      <c r="C3860">
        <v>2020</v>
      </c>
      <c r="D3860" t="s">
        <v>8</v>
      </c>
      <c r="E3860" t="s">
        <v>30</v>
      </c>
      <c r="F3860">
        <v>0</v>
      </c>
      <c r="G3860">
        <v>0</v>
      </c>
      <c r="H3860">
        <v>0</v>
      </c>
    </row>
    <row r="3861" spans="1:8">
      <c r="A3861" t="str">
        <f>row__2[[#This Row],[Company_Name]]&amp;" "&amp;row__2[[#This Row],[Year]]</f>
        <v>Westario Power Inc. 2020</v>
      </c>
      <c r="B3861" t="s">
        <v>514</v>
      </c>
      <c r="C3861">
        <v>2020</v>
      </c>
      <c r="D3861" t="s">
        <v>8</v>
      </c>
      <c r="E3861" t="s">
        <v>32</v>
      </c>
      <c r="F3861">
        <v>7201465.9900000002</v>
      </c>
      <c r="G3861">
        <v>195030079</v>
      </c>
      <c r="H3861">
        <v>0</v>
      </c>
    </row>
    <row r="3862" spans="1:8">
      <c r="A3862" t="str">
        <f>row__2[[#This Row],[Company_Name]]&amp;" "&amp;row__2[[#This Row],[Year]]</f>
        <v>Westario Power Inc. 2020</v>
      </c>
      <c r="B3862" t="s">
        <v>514</v>
      </c>
      <c r="C3862">
        <v>2020</v>
      </c>
      <c r="D3862" t="s">
        <v>8</v>
      </c>
      <c r="E3862" t="s">
        <v>34</v>
      </c>
      <c r="F3862">
        <v>0</v>
      </c>
      <c r="G3862">
        <v>0</v>
      </c>
      <c r="H3862">
        <v>0</v>
      </c>
    </row>
    <row r="3863" spans="1:8">
      <c r="A3863" t="str">
        <f>row__2[[#This Row],[Company_Name]]&amp;" "&amp;row__2[[#This Row],[Year]]</f>
        <v>Westario Power Inc. 2021</v>
      </c>
      <c r="B3863" t="s">
        <v>514</v>
      </c>
      <c r="C3863">
        <v>2021</v>
      </c>
      <c r="D3863" t="s">
        <v>17</v>
      </c>
      <c r="E3863" t="s">
        <v>18</v>
      </c>
      <c r="F3863">
        <v>0</v>
      </c>
      <c r="G3863">
        <v>0</v>
      </c>
      <c r="H3863">
        <v>0</v>
      </c>
    </row>
    <row r="3864" spans="1:8">
      <c r="A3864" t="str">
        <f>row__2[[#This Row],[Company_Name]]&amp;" "&amp;row__2[[#This Row],[Year]]</f>
        <v>Westario Power Inc. 2021</v>
      </c>
      <c r="B3864" t="s">
        <v>514</v>
      </c>
      <c r="C3864">
        <v>2021</v>
      </c>
      <c r="D3864" t="s">
        <v>17</v>
      </c>
      <c r="E3864" t="s">
        <v>20</v>
      </c>
      <c r="F3864">
        <v>1275.6300000000001</v>
      </c>
      <c r="G3864">
        <v>7576</v>
      </c>
      <c r="H3864">
        <v>21</v>
      </c>
    </row>
    <row r="3865" spans="1:8">
      <c r="A3865" t="str">
        <f>row__2[[#This Row],[Company_Name]]&amp;" "&amp;row__2[[#This Row],[Year]]</f>
        <v>Westario Power Inc. 2021</v>
      </c>
      <c r="B3865" t="s">
        <v>514</v>
      </c>
      <c r="C3865">
        <v>2021</v>
      </c>
      <c r="D3865" t="s">
        <v>17</v>
      </c>
      <c r="E3865" t="s">
        <v>22</v>
      </c>
      <c r="F3865">
        <v>482780.31</v>
      </c>
      <c r="G3865">
        <v>2315541</v>
      </c>
      <c r="H3865">
        <v>6232</v>
      </c>
    </row>
    <row r="3866" spans="1:8">
      <c r="A3866" t="str">
        <f>row__2[[#This Row],[Company_Name]]&amp;" "&amp;row__2[[#This Row],[Year]]</f>
        <v>Westario Power Inc. 2021</v>
      </c>
      <c r="B3866" t="s">
        <v>514</v>
      </c>
      <c r="C3866">
        <v>2021</v>
      </c>
      <c r="D3866" t="s">
        <v>17</v>
      </c>
      <c r="E3866" t="s">
        <v>24</v>
      </c>
      <c r="F3866">
        <v>7546.66</v>
      </c>
      <c r="G3866">
        <v>222383</v>
      </c>
      <c r="H3866">
        <v>0</v>
      </c>
    </row>
    <row r="3867" spans="1:8">
      <c r="A3867" t="str">
        <f>row__2[[#This Row],[Company_Name]]&amp;" "&amp;row__2[[#This Row],[Year]]</f>
        <v>Westario Power Inc. 2021</v>
      </c>
      <c r="B3867" t="s">
        <v>514</v>
      </c>
      <c r="C3867">
        <v>2021</v>
      </c>
      <c r="D3867" t="s">
        <v>8</v>
      </c>
      <c r="E3867" t="s">
        <v>26</v>
      </c>
      <c r="F3867">
        <v>1628013.65</v>
      </c>
      <c r="G3867">
        <v>69561352</v>
      </c>
      <c r="H3867">
        <v>0</v>
      </c>
    </row>
    <row r="3868" spans="1:8">
      <c r="A3868" t="str">
        <f>row__2[[#This Row],[Company_Name]]&amp;" "&amp;row__2[[#This Row],[Year]]</f>
        <v>Westario Power Inc. 2021</v>
      </c>
      <c r="B3868" t="s">
        <v>514</v>
      </c>
      <c r="C3868">
        <v>2021</v>
      </c>
      <c r="D3868" t="s">
        <v>8</v>
      </c>
      <c r="E3868" t="s">
        <v>28</v>
      </c>
      <c r="F3868">
        <v>1465305.39</v>
      </c>
      <c r="G3868">
        <v>172409864</v>
      </c>
      <c r="H3868">
        <v>429415</v>
      </c>
    </row>
    <row r="3869" spans="1:8">
      <c r="A3869" t="str">
        <f>row__2[[#This Row],[Company_Name]]&amp;" "&amp;row__2[[#This Row],[Year]]</f>
        <v>Westario Power Inc. 2021</v>
      </c>
      <c r="B3869" t="s">
        <v>514</v>
      </c>
      <c r="C3869">
        <v>2021</v>
      </c>
      <c r="D3869" t="s">
        <v>8</v>
      </c>
      <c r="E3869" t="s">
        <v>30</v>
      </c>
      <c r="F3869">
        <v>0</v>
      </c>
      <c r="G3869">
        <v>0</v>
      </c>
      <c r="H3869">
        <v>0</v>
      </c>
    </row>
    <row r="3870" spans="1:8">
      <c r="A3870" t="str">
        <f>row__2[[#This Row],[Company_Name]]&amp;" "&amp;row__2[[#This Row],[Year]]</f>
        <v>Westario Power Inc. 2021</v>
      </c>
      <c r="B3870" t="s">
        <v>514</v>
      </c>
      <c r="C3870">
        <v>2021</v>
      </c>
      <c r="D3870" t="s">
        <v>8</v>
      </c>
      <c r="E3870" t="s">
        <v>32</v>
      </c>
      <c r="F3870">
        <v>7527023.0999999996</v>
      </c>
      <c r="G3870">
        <v>195812264</v>
      </c>
      <c r="H3870">
        <v>0</v>
      </c>
    </row>
    <row r="3871" spans="1:8">
      <c r="A3871" t="str">
        <f>row__2[[#This Row],[Company_Name]]&amp;" "&amp;row__2[[#This Row],[Year]]</f>
        <v>Westario Power Inc. 2021</v>
      </c>
      <c r="B3871" t="s">
        <v>514</v>
      </c>
      <c r="C3871">
        <v>2021</v>
      </c>
      <c r="D3871" t="s">
        <v>8</v>
      </c>
      <c r="E3871" t="s">
        <v>34</v>
      </c>
      <c r="F3871">
        <v>0</v>
      </c>
      <c r="G3871">
        <v>0</v>
      </c>
      <c r="H3871">
        <v>0</v>
      </c>
    </row>
    <row r="3872" spans="1:8">
      <c r="A3872" t="str">
        <f>row__2[[#This Row],[Company_Name]]&amp;" "&amp;row__2[[#This Row],[Year]]</f>
        <v>Westario Power Inc. 2022</v>
      </c>
      <c r="B3872" t="s">
        <v>514</v>
      </c>
      <c r="C3872">
        <v>2022</v>
      </c>
      <c r="D3872" t="s">
        <v>17</v>
      </c>
      <c r="E3872" t="s">
        <v>18</v>
      </c>
      <c r="F3872">
        <v>0</v>
      </c>
      <c r="G3872">
        <v>0</v>
      </c>
      <c r="H3872">
        <v>0</v>
      </c>
    </row>
    <row r="3873" spans="1:8">
      <c r="A3873" t="str">
        <f>row__2[[#This Row],[Company_Name]]&amp;" "&amp;row__2[[#This Row],[Year]]</f>
        <v>Westario Power Inc. 2022</v>
      </c>
      <c r="B3873" t="s">
        <v>514</v>
      </c>
      <c r="C3873">
        <v>2022</v>
      </c>
      <c r="D3873" t="s">
        <v>17</v>
      </c>
      <c r="E3873" t="s">
        <v>20</v>
      </c>
      <c r="F3873">
        <v>4259.92</v>
      </c>
      <c r="G3873">
        <v>7576</v>
      </c>
      <c r="H3873">
        <v>20</v>
      </c>
    </row>
    <row r="3874" spans="1:8">
      <c r="A3874" t="str">
        <f>row__2[[#This Row],[Company_Name]]&amp;" "&amp;row__2[[#This Row],[Year]]</f>
        <v>Westario Power Inc. 2022</v>
      </c>
      <c r="B3874" t="s">
        <v>514</v>
      </c>
      <c r="C3874">
        <v>2022</v>
      </c>
      <c r="D3874" t="s">
        <v>17</v>
      </c>
      <c r="E3874" t="s">
        <v>22</v>
      </c>
      <c r="F3874">
        <v>497358.59</v>
      </c>
      <c r="G3874">
        <v>2315418</v>
      </c>
      <c r="H3874">
        <v>6232</v>
      </c>
    </row>
    <row r="3875" spans="1:8">
      <c r="A3875" t="str">
        <f>row__2[[#This Row],[Company_Name]]&amp;" "&amp;row__2[[#This Row],[Year]]</f>
        <v>Westario Power Inc. 2022</v>
      </c>
      <c r="B3875" t="s">
        <v>514</v>
      </c>
      <c r="C3875">
        <v>2022</v>
      </c>
      <c r="D3875" t="s">
        <v>17</v>
      </c>
      <c r="E3875" t="s">
        <v>24</v>
      </c>
      <c r="F3875">
        <v>7721.98</v>
      </c>
      <c r="G3875">
        <v>222219</v>
      </c>
      <c r="H3875">
        <v>0</v>
      </c>
    </row>
    <row r="3876" spans="1:8">
      <c r="A3876" t="str">
        <f>row__2[[#This Row],[Company_Name]]&amp;" "&amp;row__2[[#This Row],[Year]]</f>
        <v>Westario Power Inc. 2022</v>
      </c>
      <c r="B3876" t="s">
        <v>514</v>
      </c>
      <c r="C3876">
        <v>2022</v>
      </c>
      <c r="D3876" t="s">
        <v>8</v>
      </c>
      <c r="E3876" t="s">
        <v>26</v>
      </c>
      <c r="F3876">
        <v>1903780.25</v>
      </c>
      <c r="G3876">
        <v>73619513</v>
      </c>
      <c r="H3876">
        <v>0</v>
      </c>
    </row>
    <row r="3877" spans="1:8">
      <c r="A3877" t="str">
        <f>row__2[[#This Row],[Company_Name]]&amp;" "&amp;row__2[[#This Row],[Year]]</f>
        <v>Westario Power Inc. 2022</v>
      </c>
      <c r="B3877" t="s">
        <v>514</v>
      </c>
      <c r="C3877">
        <v>2022</v>
      </c>
      <c r="D3877" t="s">
        <v>8</v>
      </c>
      <c r="E3877" t="s">
        <v>28</v>
      </c>
      <c r="F3877">
        <v>1492232.36</v>
      </c>
      <c r="G3877">
        <v>170442714</v>
      </c>
      <c r="H3877">
        <v>429062</v>
      </c>
    </row>
    <row r="3878" spans="1:8">
      <c r="A3878" t="str">
        <f>row__2[[#This Row],[Company_Name]]&amp;" "&amp;row__2[[#This Row],[Year]]</f>
        <v>Westario Power Inc. 2022</v>
      </c>
      <c r="B3878" t="s">
        <v>514</v>
      </c>
      <c r="C3878">
        <v>2022</v>
      </c>
      <c r="D3878" t="s">
        <v>8</v>
      </c>
      <c r="E3878" t="s">
        <v>30</v>
      </c>
      <c r="F3878">
        <v>0</v>
      </c>
      <c r="G3878">
        <v>0</v>
      </c>
      <c r="H3878">
        <v>0</v>
      </c>
    </row>
    <row r="3879" spans="1:8">
      <c r="A3879" t="str">
        <f>row__2[[#This Row],[Company_Name]]&amp;" "&amp;row__2[[#This Row],[Year]]</f>
        <v>Westario Power Inc. 2022</v>
      </c>
      <c r="B3879" t="s">
        <v>514</v>
      </c>
      <c r="C3879">
        <v>2022</v>
      </c>
      <c r="D3879" t="s">
        <v>8</v>
      </c>
      <c r="E3879" t="s">
        <v>32</v>
      </c>
      <c r="F3879">
        <v>7815717.4299999997</v>
      </c>
      <c r="G3879">
        <v>198504573</v>
      </c>
      <c r="H3879">
        <v>0</v>
      </c>
    </row>
    <row r="3880" spans="1:8">
      <c r="A3880" t="str">
        <f>row__2[[#This Row],[Company_Name]]&amp;" "&amp;row__2[[#This Row],[Year]]</f>
        <v>Westario Power Inc. 2022</v>
      </c>
      <c r="B3880" t="s">
        <v>514</v>
      </c>
      <c r="C3880">
        <v>2022</v>
      </c>
      <c r="D3880" t="s">
        <v>8</v>
      </c>
      <c r="E3880" t="s">
        <v>34</v>
      </c>
      <c r="F3880">
        <v>0</v>
      </c>
      <c r="G3880">
        <v>0</v>
      </c>
      <c r="H3880"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78A5-C658-4D50-B1C6-83611F547C37}">
  <dimension ref="A1:S94"/>
  <sheetViews>
    <sheetView showGridLines="0" workbookViewId="0">
      <selection activeCell="I38" sqref="I38"/>
    </sheetView>
  </sheetViews>
  <sheetFormatPr defaultRowHeight="14.4"/>
  <cols>
    <col min="1" max="1" width="20.88671875" customWidth="1"/>
    <col min="2" max="2" width="14.88671875" customWidth="1"/>
    <col min="3" max="3" width="14.77734375" customWidth="1"/>
    <col min="6" max="6" width="13.88671875" customWidth="1"/>
    <col min="7" max="7" width="13.44140625" customWidth="1"/>
    <col min="8" max="8" width="14" customWidth="1"/>
    <col min="9" max="9" width="13.77734375" customWidth="1"/>
    <col min="12" max="12" width="9.44140625" customWidth="1"/>
    <col min="15" max="15" width="14.109375" customWidth="1"/>
    <col min="17" max="17" width="13" bestFit="1" customWidth="1"/>
    <col min="18" max="18" width="27.6640625" bestFit="1" customWidth="1"/>
    <col min="19" max="19" width="30.33203125" bestFit="1" customWidth="1"/>
  </cols>
  <sheetData>
    <row r="1" spans="1:19">
      <c r="A1" t="s">
        <v>701</v>
      </c>
      <c r="L1" s="114" t="s">
        <v>929</v>
      </c>
      <c r="M1" s="114"/>
      <c r="N1" s="114"/>
      <c r="O1" s="115" t="s">
        <v>930</v>
      </c>
      <c r="P1" s="108" t="s">
        <v>930</v>
      </c>
      <c r="Q1" s="108"/>
      <c r="R1" s="108" t="s">
        <v>658</v>
      </c>
      <c r="S1" s="108" t="s">
        <v>658</v>
      </c>
    </row>
    <row r="2" spans="1:19" ht="15" thickBot="1">
      <c r="L2" t="s">
        <v>718</v>
      </c>
      <c r="M2" t="s">
        <v>927</v>
      </c>
      <c r="N2" t="s">
        <v>1</v>
      </c>
      <c r="O2" t="s">
        <v>928</v>
      </c>
      <c r="P2" t="s">
        <v>832</v>
      </c>
      <c r="Q2" t="s">
        <v>833</v>
      </c>
      <c r="R2" t="s">
        <v>834</v>
      </c>
      <c r="S2" t="s">
        <v>931</v>
      </c>
    </row>
    <row r="3" spans="1:19" s="23" customFormat="1">
      <c r="A3" s="101" t="s">
        <v>675</v>
      </c>
      <c r="B3" s="101"/>
      <c r="L3" s="109" t="s">
        <v>835</v>
      </c>
      <c r="M3" s="110" t="s">
        <v>532</v>
      </c>
      <c r="N3" s="110">
        <v>2023</v>
      </c>
      <c r="O3" s="111">
        <v>9.6634615384615401</v>
      </c>
      <c r="P3" s="111">
        <v>9.6273076923076903</v>
      </c>
      <c r="Q3" s="112">
        <f t="shared" ref="Q3:Q34" si="0">0.78*O3+0.22*P3</f>
        <v>9.6555076923076939</v>
      </c>
      <c r="R3" s="112">
        <v>4.3304918032786883</v>
      </c>
      <c r="S3" s="112">
        <v>5.7333333333333334</v>
      </c>
    </row>
    <row r="4" spans="1:19" s="23" customFormat="1">
      <c r="A4" s="23" t="s">
        <v>676</v>
      </c>
      <c r="B4" s="23">
        <v>0.78371079726808024</v>
      </c>
      <c r="L4" s="109" t="s">
        <v>836</v>
      </c>
      <c r="M4" s="110" t="s">
        <v>531</v>
      </c>
      <c r="N4" s="110">
        <v>2023</v>
      </c>
      <c r="O4" s="111">
        <v>9.5268750000000004</v>
      </c>
      <c r="P4" s="111">
        <v>9.6614285714285693</v>
      </c>
      <c r="Q4" s="112">
        <f t="shared" si="0"/>
        <v>9.5564767857142865</v>
      </c>
      <c r="R4" s="112">
        <v>4.5908064516129032</v>
      </c>
      <c r="S4" s="112">
        <v>6.1866666666666665</v>
      </c>
    </row>
    <row r="5" spans="1:19" s="23" customFormat="1">
      <c r="A5" s="23" t="s">
        <v>677</v>
      </c>
      <c r="B5" s="23">
        <v>0.61420261375456997</v>
      </c>
      <c r="L5" s="109" t="s">
        <v>837</v>
      </c>
      <c r="M5" s="110" t="s">
        <v>530</v>
      </c>
      <c r="N5" s="110">
        <v>2023</v>
      </c>
      <c r="O5" s="111">
        <v>9.4363636363636392</v>
      </c>
      <c r="P5" s="111">
        <v>9.4499999999999993</v>
      </c>
      <c r="Q5" s="112">
        <f t="shared" si="0"/>
        <v>9.4393636363636375</v>
      </c>
      <c r="R5" s="112">
        <v>4.2393650793650792</v>
      </c>
      <c r="S5" s="112">
        <v>5.9733333333333336</v>
      </c>
    </row>
    <row r="6" spans="1:19" s="23" customFormat="1">
      <c r="A6" s="23" t="s">
        <v>678</v>
      </c>
      <c r="B6" s="23">
        <v>0.60553300956927947</v>
      </c>
      <c r="L6" s="109" t="s">
        <v>838</v>
      </c>
      <c r="M6" s="110" t="s">
        <v>533</v>
      </c>
      <c r="N6" s="110">
        <v>2023</v>
      </c>
      <c r="O6" s="111">
        <v>9.7050000000000001</v>
      </c>
      <c r="P6" s="111">
        <v>9.7514285714285691</v>
      </c>
      <c r="Q6" s="112">
        <f t="shared" si="0"/>
        <v>9.7152142857142856</v>
      </c>
      <c r="R6" s="112">
        <v>3.8052380952380953</v>
      </c>
      <c r="S6" s="112">
        <v>5.6833333333333336</v>
      </c>
    </row>
    <row r="7" spans="1:19" s="23" customFormat="1">
      <c r="A7" s="23" t="s">
        <v>679</v>
      </c>
      <c r="B7" s="23">
        <v>0.35364821668109236</v>
      </c>
      <c r="L7" s="109" t="s">
        <v>839</v>
      </c>
      <c r="M7" s="110" t="s">
        <v>532</v>
      </c>
      <c r="N7" s="110">
        <v>2022</v>
      </c>
      <c r="O7" s="111">
        <v>9.7080769230769199</v>
      </c>
      <c r="P7" s="111">
        <v>9.6456250000000008</v>
      </c>
      <c r="Q7" s="112">
        <f t="shared" si="0"/>
        <v>9.6943374999999978</v>
      </c>
      <c r="R7" s="112">
        <v>3.7461290322580645</v>
      </c>
      <c r="S7" s="112">
        <v>5.6</v>
      </c>
    </row>
    <row r="8" spans="1:19" s="23" customFormat="1" ht="15" thickBot="1">
      <c r="A8" s="103" t="s">
        <v>680</v>
      </c>
      <c r="B8" s="103">
        <v>92</v>
      </c>
      <c r="L8" s="109" t="s">
        <v>840</v>
      </c>
      <c r="M8" s="110" t="s">
        <v>531</v>
      </c>
      <c r="N8" s="110">
        <v>2022</v>
      </c>
      <c r="O8" s="111">
        <v>9.34</v>
      </c>
      <c r="P8" s="111">
        <v>9.5175000000000001</v>
      </c>
      <c r="Q8" s="112">
        <f t="shared" si="0"/>
        <v>9.3790500000000012</v>
      </c>
      <c r="R8" s="112">
        <v>3.895409836065574</v>
      </c>
      <c r="S8" s="112">
        <v>5.9733333333333336</v>
      </c>
    </row>
    <row r="9" spans="1:19" s="23" customFormat="1">
      <c r="L9" s="109" t="s">
        <v>841</v>
      </c>
      <c r="M9" s="110" t="s">
        <v>530</v>
      </c>
      <c r="N9" s="110">
        <v>2022</v>
      </c>
      <c r="O9" s="111">
        <v>9.4499999999999993</v>
      </c>
      <c r="P9" s="111">
        <v>9.2266666666666701</v>
      </c>
      <c r="Q9" s="112">
        <f t="shared" si="0"/>
        <v>9.4008666666666674</v>
      </c>
      <c r="R9" s="112">
        <v>3.26171875</v>
      </c>
      <c r="S9" s="112">
        <v>5.35</v>
      </c>
    </row>
    <row r="10" spans="1:19" s="23" customFormat="1" ht="15" thickBot="1">
      <c r="A10" s="23" t="s">
        <v>681</v>
      </c>
      <c r="L10" s="109" t="s">
        <v>842</v>
      </c>
      <c r="M10" s="110" t="s">
        <v>533</v>
      </c>
      <c r="N10" s="110">
        <v>2022</v>
      </c>
      <c r="O10" s="111">
        <v>9.3541666666666696</v>
      </c>
      <c r="P10" s="111">
        <v>9.375</v>
      </c>
      <c r="Q10" s="112">
        <f t="shared" si="0"/>
        <v>9.3587500000000023</v>
      </c>
      <c r="R10" s="112">
        <v>3.0448387096774194</v>
      </c>
      <c r="S10" s="112">
        <v>5.0166666666666666</v>
      </c>
    </row>
    <row r="11" spans="1:19" s="23" customFormat="1">
      <c r="A11" s="105"/>
      <c r="B11" s="105" t="s">
        <v>682</v>
      </c>
      <c r="C11" s="105" t="s">
        <v>683</v>
      </c>
      <c r="D11" s="105" t="s">
        <v>684</v>
      </c>
      <c r="E11" s="105" t="s">
        <v>685</v>
      </c>
      <c r="F11" s="105" t="s">
        <v>686</v>
      </c>
      <c r="L11" s="109" t="s">
        <v>843</v>
      </c>
      <c r="M11" s="110" t="s">
        <v>532</v>
      </c>
      <c r="N11" s="110">
        <v>2021</v>
      </c>
      <c r="O11" s="111">
        <v>9.3452380952381002</v>
      </c>
      <c r="P11" s="111">
        <v>9.59375</v>
      </c>
      <c r="Q11" s="112">
        <f t="shared" si="0"/>
        <v>9.3999107142857188</v>
      </c>
      <c r="R11" s="112">
        <v>2.2583870967741935</v>
      </c>
      <c r="S11" s="112">
        <v>3.9466666666666668</v>
      </c>
    </row>
    <row r="12" spans="1:19" s="23" customFormat="1">
      <c r="A12" s="23" t="s">
        <v>687</v>
      </c>
      <c r="B12" s="23">
        <v>2</v>
      </c>
      <c r="C12" s="23">
        <v>17.720881880734822</v>
      </c>
      <c r="D12" s="23">
        <v>8.8604409403674111</v>
      </c>
      <c r="E12" s="23">
        <v>70.845519660132553</v>
      </c>
      <c r="F12" s="23">
        <v>3.9173105701981902E-19</v>
      </c>
      <c r="L12" s="109" t="s">
        <v>844</v>
      </c>
      <c r="M12" s="110" t="s">
        <v>531</v>
      </c>
      <c r="N12" s="110">
        <v>2021</v>
      </c>
      <c r="O12" s="111">
        <v>9.3807692307692303</v>
      </c>
      <c r="P12" s="111">
        <v>9.43272727272727</v>
      </c>
      <c r="Q12" s="112">
        <f t="shared" si="0"/>
        <v>9.392199999999999</v>
      </c>
      <c r="R12" s="112">
        <v>1.9443548387096774</v>
      </c>
      <c r="S12" s="112">
        <v>3.31</v>
      </c>
    </row>
    <row r="13" spans="1:19" s="23" customFormat="1">
      <c r="A13" s="23" t="s">
        <v>688</v>
      </c>
      <c r="B13" s="23">
        <v>89</v>
      </c>
      <c r="C13" s="23">
        <v>11.130968443392799</v>
      </c>
      <c r="D13" s="23">
        <v>0.12506706116171684</v>
      </c>
      <c r="L13" s="109" t="s">
        <v>845</v>
      </c>
      <c r="M13" s="110" t="s">
        <v>530</v>
      </c>
      <c r="N13" s="110">
        <v>2021</v>
      </c>
      <c r="O13" s="111">
        <v>9.39</v>
      </c>
      <c r="P13" s="111">
        <v>9.4783333333333299</v>
      </c>
      <c r="Q13" s="112">
        <f t="shared" si="0"/>
        <v>9.4094333333333324</v>
      </c>
      <c r="R13" s="112">
        <v>1.93140625</v>
      </c>
      <c r="S13" s="112">
        <v>3.2366666666666668</v>
      </c>
    </row>
    <row r="14" spans="1:19" s="23" customFormat="1" ht="15" thickBot="1">
      <c r="A14" s="103" t="s">
        <v>689</v>
      </c>
      <c r="B14" s="103">
        <v>91</v>
      </c>
      <c r="C14" s="103">
        <v>28.851850324127621</v>
      </c>
      <c r="D14" s="103"/>
      <c r="E14" s="103"/>
      <c r="F14" s="103"/>
      <c r="L14" s="109" t="s">
        <v>846</v>
      </c>
      <c r="M14" s="110" t="s">
        <v>533</v>
      </c>
      <c r="N14" s="110">
        <v>2021</v>
      </c>
      <c r="O14" s="111">
        <v>9.4640000000000004</v>
      </c>
      <c r="P14" s="111">
        <v>9.7080000000000002</v>
      </c>
      <c r="Q14" s="112">
        <f t="shared" si="0"/>
        <v>9.5176800000000004</v>
      </c>
      <c r="R14" s="112">
        <v>2.2579687499999999</v>
      </c>
      <c r="S14" s="112">
        <v>3.5533333333333332</v>
      </c>
    </row>
    <row r="15" spans="1:19" s="23" customFormat="1" ht="15" thickBot="1">
      <c r="L15" s="109" t="s">
        <v>847</v>
      </c>
      <c r="M15" s="110" t="s">
        <v>532</v>
      </c>
      <c r="N15" s="110">
        <v>2020</v>
      </c>
      <c r="O15" s="111">
        <v>9.3152941176470598</v>
      </c>
      <c r="P15" s="111">
        <v>9.4953333333333294</v>
      </c>
      <c r="Q15" s="112">
        <f t="shared" si="0"/>
        <v>9.3549027450980393</v>
      </c>
      <c r="R15" s="112">
        <v>2.0865573770491803</v>
      </c>
      <c r="S15" s="112">
        <v>3.4666666666666668</v>
      </c>
    </row>
    <row r="16" spans="1:19" s="23" customFormat="1">
      <c r="A16" s="105"/>
      <c r="B16" s="105" t="s">
        <v>690</v>
      </c>
      <c r="C16" s="105" t="s">
        <v>679</v>
      </c>
      <c r="D16" s="105" t="s">
        <v>691</v>
      </c>
      <c r="E16" s="105" t="s">
        <v>692</v>
      </c>
      <c r="F16" s="105" t="s">
        <v>693</v>
      </c>
      <c r="G16" s="105" t="s">
        <v>694</v>
      </c>
      <c r="H16" s="105" t="s">
        <v>695</v>
      </c>
      <c r="I16" s="105" t="s">
        <v>696</v>
      </c>
      <c r="L16" s="109" t="s">
        <v>848</v>
      </c>
      <c r="M16" s="110" t="s">
        <v>531</v>
      </c>
      <c r="N16" s="110">
        <v>2020</v>
      </c>
      <c r="O16" s="111">
        <v>9.3000000000000007</v>
      </c>
      <c r="P16" s="111">
        <v>9.5187500000000007</v>
      </c>
      <c r="Q16" s="112">
        <f t="shared" si="0"/>
        <v>9.3481249999999996</v>
      </c>
      <c r="R16" s="112">
        <v>1.619032258064516</v>
      </c>
      <c r="S16" s="112">
        <v>3.3</v>
      </c>
    </row>
    <row r="17" spans="1:19" s="23" customFormat="1">
      <c r="A17" s="23" t="s">
        <v>697</v>
      </c>
      <c r="B17" s="23">
        <v>8.4164392399186845</v>
      </c>
      <c r="C17" s="23">
        <v>0.17183802530284817</v>
      </c>
      <c r="D17" s="23">
        <v>48.978910372634409</v>
      </c>
      <c r="E17" s="23">
        <v>3.6879703673936678E-66</v>
      </c>
      <c r="F17" s="23">
        <v>8.0750007438767035</v>
      </c>
      <c r="G17" s="23">
        <v>8.7578777359606654</v>
      </c>
      <c r="H17" s="23">
        <v>8.0750007438767035</v>
      </c>
      <c r="I17" s="23">
        <v>8.7578777359606654</v>
      </c>
      <c r="L17" s="109" t="s">
        <v>849</v>
      </c>
      <c r="M17" s="110" t="s">
        <v>530</v>
      </c>
      <c r="N17" s="110">
        <v>2020</v>
      </c>
      <c r="O17" s="111">
        <v>9.5466666666666704</v>
      </c>
      <c r="P17" s="111">
        <v>9.5500000000000007</v>
      </c>
      <c r="Q17" s="112">
        <f t="shared" si="0"/>
        <v>9.5474000000000032</v>
      </c>
      <c r="R17" s="112">
        <v>1.3629687500000001</v>
      </c>
      <c r="S17" s="112">
        <v>3.3133333333333335</v>
      </c>
    </row>
    <row r="18" spans="1:19" s="23" customFormat="1">
      <c r="A18" s="23" t="s">
        <v>702</v>
      </c>
      <c r="B18" s="23">
        <v>0.2590450978540158</v>
      </c>
      <c r="C18" s="23">
        <v>6.8538952148583659E-2</v>
      </c>
      <c r="D18" s="23">
        <v>3.7795310510793811</v>
      </c>
      <c r="E18" s="23">
        <v>2.8374717233380027E-4</v>
      </c>
      <c r="F18" s="23">
        <v>0.12285965984829955</v>
      </c>
      <c r="G18" s="23">
        <v>0.39523053585973206</v>
      </c>
      <c r="H18" s="23">
        <v>0.12285965984829955</v>
      </c>
      <c r="I18" s="23">
        <v>0.39523053585973206</v>
      </c>
      <c r="L18" s="109" t="s">
        <v>850</v>
      </c>
      <c r="M18" s="110" t="s">
        <v>533</v>
      </c>
      <c r="N18" s="110">
        <v>2020</v>
      </c>
      <c r="O18" s="111">
        <v>9.5789473684210495</v>
      </c>
      <c r="P18" s="111">
        <v>9.3522222222222204</v>
      </c>
      <c r="Q18" s="112">
        <f t="shared" si="0"/>
        <v>9.5290678362573082</v>
      </c>
      <c r="R18" s="112">
        <v>1.3807936507936509</v>
      </c>
      <c r="S18" s="112">
        <v>3.9066666666666667</v>
      </c>
    </row>
    <row r="19" spans="1:19" s="23" customFormat="1" ht="15" thickBot="1">
      <c r="A19" s="103" t="s">
        <v>703</v>
      </c>
      <c r="B19" s="103">
        <v>0.12882988174647819</v>
      </c>
      <c r="C19" s="103">
        <v>5.9719151709823642E-2</v>
      </c>
      <c r="D19" s="103">
        <v>2.1572624201439554</v>
      </c>
      <c r="E19" s="103">
        <v>3.3679778712453812E-2</v>
      </c>
      <c r="F19" s="103">
        <v>1.016919934647427E-2</v>
      </c>
      <c r="G19" s="103">
        <v>0.24749056414648213</v>
      </c>
      <c r="H19" s="103">
        <v>1.016919934647427E-2</v>
      </c>
      <c r="I19" s="103">
        <v>0.24749056414648213</v>
      </c>
      <c r="L19" s="109" t="s">
        <v>851</v>
      </c>
      <c r="M19" s="110" t="s">
        <v>532</v>
      </c>
      <c r="N19" s="110">
        <v>2019</v>
      </c>
      <c r="O19" s="111">
        <v>9.7106250000000003</v>
      </c>
      <c r="P19" s="111">
        <v>9.7369565217391294</v>
      </c>
      <c r="Q19" s="112">
        <f t="shared" si="0"/>
        <v>9.7164179347826085</v>
      </c>
      <c r="R19" s="112">
        <v>1.8708064516129033</v>
      </c>
      <c r="S19" s="112">
        <v>3.89</v>
      </c>
    </row>
    <row r="20" spans="1:19" s="23" customFormat="1">
      <c r="L20" s="109" t="s">
        <v>852</v>
      </c>
      <c r="M20" s="110" t="s">
        <v>531</v>
      </c>
      <c r="N20" s="110">
        <v>2019</v>
      </c>
      <c r="O20" s="111">
        <v>9.5514285714285698</v>
      </c>
      <c r="P20" s="111">
        <v>9.8000000000000007</v>
      </c>
      <c r="Q20" s="112">
        <f t="shared" si="0"/>
        <v>9.6061142857142841</v>
      </c>
      <c r="R20" s="112">
        <v>2.2543548387096775</v>
      </c>
      <c r="S20" s="112">
        <v>3.9133333333333331</v>
      </c>
    </row>
    <row r="21" spans="1:19" s="23" customFormat="1">
      <c r="L21" s="109" t="s">
        <v>853</v>
      </c>
      <c r="M21" s="110" t="s">
        <v>530</v>
      </c>
      <c r="N21" s="110">
        <v>2019</v>
      </c>
      <c r="O21" s="111">
        <v>9.5775000000000006</v>
      </c>
      <c r="P21" s="111">
        <v>9.7266666666666701</v>
      </c>
      <c r="Q21" s="112">
        <f t="shared" si="0"/>
        <v>9.6103166666666677</v>
      </c>
      <c r="R21" s="112">
        <v>2.2871874999999999</v>
      </c>
      <c r="S21" s="112">
        <v>4.0199999999999996</v>
      </c>
    </row>
    <row r="22" spans="1:19">
      <c r="L22" s="109" t="s">
        <v>854</v>
      </c>
      <c r="M22" s="110" t="s">
        <v>533</v>
      </c>
      <c r="N22" s="110">
        <v>2019</v>
      </c>
      <c r="O22" s="111">
        <v>9.7333333333333307</v>
      </c>
      <c r="P22" s="111">
        <v>9.5500000000000007</v>
      </c>
      <c r="Q22" s="112">
        <f t="shared" si="0"/>
        <v>9.6929999999999978</v>
      </c>
      <c r="R22" s="112">
        <v>2.7814285714285716</v>
      </c>
      <c r="S22" s="112">
        <v>4.5966666666666667</v>
      </c>
    </row>
    <row r="23" spans="1:19">
      <c r="L23" s="109" t="s">
        <v>855</v>
      </c>
      <c r="M23" s="110" t="s">
        <v>532</v>
      </c>
      <c r="N23" s="110">
        <v>2018</v>
      </c>
      <c r="O23" s="111">
        <v>9.4190909090909098</v>
      </c>
      <c r="P23" s="111">
        <v>9.5307142857142892</v>
      </c>
      <c r="Q23" s="112">
        <f t="shared" si="0"/>
        <v>9.4436480519480543</v>
      </c>
      <c r="R23" s="112">
        <v>3.0118032786885247</v>
      </c>
      <c r="S23" s="112">
        <v>4.97</v>
      </c>
    </row>
    <row r="24" spans="1:19">
      <c r="L24" s="109" t="s">
        <v>856</v>
      </c>
      <c r="M24" s="110" t="s">
        <v>531</v>
      </c>
      <c r="N24" s="110">
        <v>2018</v>
      </c>
      <c r="O24" s="111">
        <v>9.6672727272727297</v>
      </c>
      <c r="P24" s="111">
        <v>9.6946153846153909</v>
      </c>
      <c r="Q24" s="112">
        <f t="shared" si="0"/>
        <v>9.673288111888116</v>
      </c>
      <c r="R24" s="112">
        <v>3.2706557377049181</v>
      </c>
      <c r="S24" s="112">
        <v>5.14</v>
      </c>
    </row>
    <row r="25" spans="1:19">
      <c r="L25" s="109" t="s">
        <v>857</v>
      </c>
      <c r="M25" s="110" t="s">
        <v>530</v>
      </c>
      <c r="N25" s="110">
        <v>2018</v>
      </c>
      <c r="O25" s="111">
        <v>9.5446153846153905</v>
      </c>
      <c r="P25" s="111">
        <v>9.4285714285714306</v>
      </c>
      <c r="Q25" s="112">
        <f t="shared" si="0"/>
        <v>9.519085714285719</v>
      </c>
      <c r="R25" s="112">
        <v>3.063015873015873</v>
      </c>
      <c r="S25" s="112">
        <v>4.8133333333333335</v>
      </c>
    </row>
    <row r="26" spans="1:19">
      <c r="L26" s="109" t="s">
        <v>858</v>
      </c>
      <c r="M26" s="110" t="s">
        <v>533</v>
      </c>
      <c r="N26" s="110">
        <v>2018</v>
      </c>
      <c r="O26" s="111">
        <v>9.7469230769230801</v>
      </c>
      <c r="P26" s="111">
        <v>9.6816666666666702</v>
      </c>
      <c r="Q26" s="112">
        <f t="shared" si="0"/>
        <v>9.7325666666666706</v>
      </c>
      <c r="R26" s="112">
        <v>3.0853125000000001</v>
      </c>
      <c r="S26" s="112">
        <v>4.7766666666666664</v>
      </c>
    </row>
    <row r="27" spans="1:19">
      <c r="L27" s="109" t="s">
        <v>859</v>
      </c>
      <c r="M27" s="110" t="s">
        <v>532</v>
      </c>
      <c r="N27" s="110">
        <v>2017</v>
      </c>
      <c r="O27" s="111">
        <v>9.7363157894736805</v>
      </c>
      <c r="P27" s="111">
        <v>9.6750000000000007</v>
      </c>
      <c r="Q27" s="112">
        <f t="shared" si="0"/>
        <v>9.7228263157894705</v>
      </c>
      <c r="R27" s="112">
        <v>3.0301639344262297</v>
      </c>
      <c r="S27" s="112">
        <v>4.47</v>
      </c>
    </row>
    <row r="28" spans="1:19">
      <c r="L28" s="109" t="s">
        <v>860</v>
      </c>
      <c r="M28" s="110" t="s">
        <v>531</v>
      </c>
      <c r="N28" s="110">
        <v>2017</v>
      </c>
      <c r="O28" s="111">
        <v>9.66</v>
      </c>
      <c r="P28" s="111">
        <v>10.1383333333333</v>
      </c>
      <c r="Q28" s="112">
        <f t="shared" si="0"/>
        <v>9.7652333333333274</v>
      </c>
      <c r="R28" s="112">
        <v>2.8167741935483872</v>
      </c>
      <c r="S28" s="112">
        <v>4.2699999999999996</v>
      </c>
    </row>
    <row r="29" spans="1:19">
      <c r="L29" s="109" t="s">
        <v>861</v>
      </c>
      <c r="M29" s="110" t="s">
        <v>530</v>
      </c>
      <c r="N29" s="110">
        <v>2017</v>
      </c>
      <c r="O29" s="111">
        <v>9.6285714285714299</v>
      </c>
      <c r="P29" s="111">
        <v>9.4714285714285698</v>
      </c>
      <c r="Q29" s="112">
        <f t="shared" si="0"/>
        <v>9.5940000000000012</v>
      </c>
      <c r="R29" s="112">
        <v>2.8174603174603177</v>
      </c>
      <c r="S29" s="112">
        <v>4.333333333333333</v>
      </c>
    </row>
    <row r="30" spans="1:19">
      <c r="L30" s="109" t="s">
        <v>862</v>
      </c>
      <c r="M30" s="110" t="s">
        <v>533</v>
      </c>
      <c r="N30" s="110">
        <v>2017</v>
      </c>
      <c r="O30" s="111">
        <v>9.8740000000000006</v>
      </c>
      <c r="P30" s="111">
        <v>9.6</v>
      </c>
      <c r="Q30" s="112">
        <f t="shared" si="0"/>
        <v>9.81372</v>
      </c>
      <c r="R30" s="112">
        <v>2.896984126984127</v>
      </c>
      <c r="S30" s="112">
        <v>4.496666666666667</v>
      </c>
    </row>
    <row r="31" spans="1:19">
      <c r="L31" s="109" t="s">
        <v>863</v>
      </c>
      <c r="M31" s="110" t="s">
        <v>532</v>
      </c>
      <c r="N31" s="110">
        <v>2016</v>
      </c>
      <c r="O31" s="111">
        <v>9.5694444444444393</v>
      </c>
      <c r="P31" s="111">
        <v>9.6750000000000007</v>
      </c>
      <c r="Q31" s="112">
        <f t="shared" si="0"/>
        <v>9.5926666666666627</v>
      </c>
      <c r="R31" s="112">
        <v>3.0461290322580643</v>
      </c>
      <c r="S31" s="112">
        <v>4.66</v>
      </c>
    </row>
    <row r="32" spans="1:19">
      <c r="L32" s="109" t="s">
        <v>864</v>
      </c>
      <c r="M32" s="110" t="s">
        <v>531</v>
      </c>
      <c r="N32" s="110">
        <v>2016</v>
      </c>
      <c r="O32" s="111">
        <v>9.7575000000000003</v>
      </c>
      <c r="P32" s="111">
        <v>9.4649999999999999</v>
      </c>
      <c r="Q32" s="112">
        <f t="shared" si="0"/>
        <v>9.6931499999999993</v>
      </c>
      <c r="R32" s="112">
        <v>2.83</v>
      </c>
      <c r="S32" s="112">
        <v>4.6399999999999997</v>
      </c>
    </row>
    <row r="33" spans="12:19">
      <c r="L33" s="109" t="s">
        <v>865</v>
      </c>
      <c r="M33" s="110" t="s">
        <v>530</v>
      </c>
      <c r="N33" s="110">
        <v>2016</v>
      </c>
      <c r="O33" s="111">
        <v>9.6042857142857105</v>
      </c>
      <c r="P33" s="111">
        <v>9.4149999999999991</v>
      </c>
      <c r="Q33" s="112">
        <f t="shared" si="0"/>
        <v>9.5626428571428548</v>
      </c>
      <c r="R33" s="112">
        <v>2.2799999999999998</v>
      </c>
      <c r="S33" s="112">
        <v>4.2566666666666668</v>
      </c>
    </row>
    <row r="34" spans="12:19">
      <c r="L34" s="109" t="s">
        <v>866</v>
      </c>
      <c r="M34" s="110" t="s">
        <v>533</v>
      </c>
      <c r="N34" s="110">
        <v>2016</v>
      </c>
      <c r="O34" s="111">
        <v>10.2888888888889</v>
      </c>
      <c r="P34" s="111">
        <v>9.4833333333333307</v>
      </c>
      <c r="Q34" s="112">
        <f t="shared" si="0"/>
        <v>10.111666666666675</v>
      </c>
      <c r="R34" s="112">
        <v>2.5659375</v>
      </c>
      <c r="S34" s="112">
        <v>4.666666666666667</v>
      </c>
    </row>
    <row r="35" spans="12:19">
      <c r="L35" s="109" t="s">
        <v>867</v>
      </c>
      <c r="M35" s="110" t="s">
        <v>532</v>
      </c>
      <c r="N35" s="110">
        <v>2015</v>
      </c>
      <c r="O35" s="111">
        <v>9.6174999999999997</v>
      </c>
      <c r="P35" s="111">
        <v>9.6777777777777807</v>
      </c>
      <c r="Q35" s="112">
        <f t="shared" ref="Q35:Q66" si="1">0.78*O35+0.22*P35</f>
        <v>9.6307611111111111</v>
      </c>
      <c r="R35" s="112">
        <v>2.7185245901639346</v>
      </c>
      <c r="S35" s="112">
        <v>5.3066666666666666</v>
      </c>
    </row>
    <row r="36" spans="12:19">
      <c r="L36" s="109" t="s">
        <v>868</v>
      </c>
      <c r="M36" s="110" t="s">
        <v>531</v>
      </c>
      <c r="N36" s="110">
        <v>2015</v>
      </c>
      <c r="O36" s="111">
        <v>9.4666666666666703</v>
      </c>
      <c r="P36" s="111">
        <v>9.75</v>
      </c>
      <c r="Q36" s="112">
        <f t="shared" si="1"/>
        <v>9.5290000000000035</v>
      </c>
      <c r="R36" s="112">
        <v>2.9606451612903224</v>
      </c>
      <c r="S36" s="112">
        <v>5.42</v>
      </c>
    </row>
    <row r="37" spans="12:19">
      <c r="L37" s="109" t="s">
        <v>869</v>
      </c>
      <c r="M37" s="110" t="s">
        <v>530</v>
      </c>
      <c r="N37" s="110">
        <v>2015</v>
      </c>
      <c r="O37" s="111">
        <v>9.7257142857142895</v>
      </c>
      <c r="P37" s="111">
        <v>9.43333333333333</v>
      </c>
      <c r="Q37" s="112">
        <f t="shared" si="1"/>
        <v>9.6613904761904781</v>
      </c>
      <c r="R37" s="112">
        <v>2.96</v>
      </c>
      <c r="S37" s="112">
        <v>5.2433333333333332</v>
      </c>
    </row>
    <row r="38" spans="12:19">
      <c r="L38" s="109" t="s">
        <v>870</v>
      </c>
      <c r="M38" s="110" t="s">
        <v>533</v>
      </c>
      <c r="N38" s="110">
        <v>2015</v>
      </c>
      <c r="O38" s="111">
        <v>10.366666666666699</v>
      </c>
      <c r="P38" s="111">
        <v>9.4666666666666703</v>
      </c>
      <c r="Q38" s="112">
        <f t="shared" si="1"/>
        <v>10.168666666666692</v>
      </c>
      <c r="R38" s="112">
        <v>2.8820312499999998</v>
      </c>
      <c r="S38" s="112">
        <v>4.833333333333333</v>
      </c>
    </row>
    <row r="39" spans="12:19">
      <c r="L39" s="109" t="s">
        <v>871</v>
      </c>
      <c r="M39" s="110" t="s">
        <v>532</v>
      </c>
      <c r="N39" s="110">
        <v>2014</v>
      </c>
      <c r="O39" s="111">
        <v>9.7776923076923108</v>
      </c>
      <c r="P39" s="111">
        <v>10.283333333333299</v>
      </c>
      <c r="Q39" s="112">
        <f t="shared" si="1"/>
        <v>9.8889333333333287</v>
      </c>
      <c r="R39" s="112">
        <v>2.5514754098360655</v>
      </c>
      <c r="S39" s="112">
        <v>4.5</v>
      </c>
    </row>
    <row r="40" spans="12:19">
      <c r="L40" s="109" t="s">
        <v>872</v>
      </c>
      <c r="M40" s="110" t="s">
        <v>531</v>
      </c>
      <c r="N40" s="110">
        <v>2014</v>
      </c>
      <c r="O40" s="111">
        <v>9.8725000000000005</v>
      </c>
      <c r="P40" s="111">
        <v>9.4499999999999993</v>
      </c>
      <c r="Q40" s="112">
        <f t="shared" si="1"/>
        <v>9.7795500000000004</v>
      </c>
      <c r="R40" s="112">
        <v>2.9661290322580647</v>
      </c>
      <c r="S40" s="112">
        <v>4.74</v>
      </c>
    </row>
    <row r="41" spans="12:19">
      <c r="L41" s="109" t="s">
        <v>873</v>
      </c>
      <c r="M41" s="110" t="s">
        <v>530</v>
      </c>
      <c r="N41" s="110">
        <v>2014</v>
      </c>
      <c r="O41" s="111">
        <v>9.83</v>
      </c>
      <c r="P41" s="111">
        <v>9.8362499999999997</v>
      </c>
      <c r="Q41" s="112">
        <f t="shared" si="1"/>
        <v>9.8313750000000013</v>
      </c>
      <c r="R41" s="112">
        <v>3.2653124999999998</v>
      </c>
      <c r="S41" s="112">
        <v>4.74</v>
      </c>
    </row>
    <row r="42" spans="12:19">
      <c r="L42" s="109" t="s">
        <v>874</v>
      </c>
      <c r="M42" s="110" t="s">
        <v>533</v>
      </c>
      <c r="N42" s="110">
        <v>2014</v>
      </c>
      <c r="O42" s="111">
        <v>10.2325</v>
      </c>
      <c r="P42" s="111">
        <v>9.5416666666666696</v>
      </c>
      <c r="Q42" s="112">
        <f t="shared" si="1"/>
        <v>10.080516666666668</v>
      </c>
      <c r="R42" s="112">
        <v>3.4425396825396826</v>
      </c>
      <c r="S42" s="112">
        <v>4.82</v>
      </c>
    </row>
    <row r="43" spans="12:19">
      <c r="L43" s="109" t="s">
        <v>875</v>
      </c>
      <c r="M43" s="110" t="s">
        <v>532</v>
      </c>
      <c r="N43" s="110">
        <v>2013</v>
      </c>
      <c r="O43" s="111">
        <v>9.9076190476190504</v>
      </c>
      <c r="P43" s="111">
        <v>9.82909090909091</v>
      </c>
      <c r="Q43" s="112">
        <f t="shared" si="1"/>
        <v>9.8903428571428602</v>
      </c>
      <c r="R43" s="112">
        <v>3.6849180327868853</v>
      </c>
      <c r="S43" s="112">
        <v>5.1166666666666671</v>
      </c>
    </row>
    <row r="44" spans="12:19">
      <c r="L44" s="109" t="s">
        <v>876</v>
      </c>
      <c r="M44" s="110" t="s">
        <v>531</v>
      </c>
      <c r="N44" s="110">
        <v>2013</v>
      </c>
      <c r="O44" s="111">
        <v>10.0557142857143</v>
      </c>
      <c r="P44" s="111">
        <v>9.6</v>
      </c>
      <c r="Q44" s="112">
        <f t="shared" si="1"/>
        <v>9.9554571428571546</v>
      </c>
      <c r="R44" s="112">
        <v>3.7861290322580645</v>
      </c>
      <c r="S44" s="112">
        <v>5.3566666666666665</v>
      </c>
    </row>
    <row r="45" spans="12:19">
      <c r="L45" s="109" t="s">
        <v>877</v>
      </c>
      <c r="M45" s="110" t="s">
        <v>530</v>
      </c>
      <c r="N45" s="110">
        <v>2013</v>
      </c>
      <c r="O45" s="111">
        <v>9.8414285714285707</v>
      </c>
      <c r="P45" s="111">
        <v>9.4683333333333302</v>
      </c>
      <c r="Q45" s="112">
        <f t="shared" si="1"/>
        <v>9.7593476190476185</v>
      </c>
      <c r="R45" s="112">
        <v>3.714375</v>
      </c>
      <c r="S45" s="112">
        <v>5.4033333333333333</v>
      </c>
    </row>
    <row r="46" spans="12:19">
      <c r="L46" s="109" t="s">
        <v>878</v>
      </c>
      <c r="M46" s="110" t="s">
        <v>533</v>
      </c>
      <c r="N46" s="110">
        <v>2013</v>
      </c>
      <c r="O46" s="111">
        <v>10.282142857142899</v>
      </c>
      <c r="P46" s="111">
        <v>9.56666666666667</v>
      </c>
      <c r="Q46" s="112">
        <f t="shared" si="1"/>
        <v>10.124738095238129</v>
      </c>
      <c r="R46" s="112">
        <v>3.140625</v>
      </c>
      <c r="S46" s="112">
        <v>4.8366666666666669</v>
      </c>
    </row>
    <row r="47" spans="12:19">
      <c r="L47" s="109" t="s">
        <v>879</v>
      </c>
      <c r="M47" s="110" t="s">
        <v>532</v>
      </c>
      <c r="N47" s="110">
        <v>2012</v>
      </c>
      <c r="O47" s="111">
        <v>10.103999999999999</v>
      </c>
      <c r="P47" s="111">
        <v>10.0714285714286</v>
      </c>
      <c r="Q47" s="112">
        <f t="shared" si="1"/>
        <v>10.096834285714291</v>
      </c>
      <c r="R47" s="112">
        <v>3.1346666666666665</v>
      </c>
      <c r="S47" s="112">
        <v>4.8099999999999996</v>
      </c>
    </row>
    <row r="48" spans="12:19">
      <c r="L48" s="109" t="s">
        <v>880</v>
      </c>
      <c r="M48" s="110" t="s">
        <v>531</v>
      </c>
      <c r="N48" s="110">
        <v>2012</v>
      </c>
      <c r="O48" s="111">
        <v>9.7837499999999995</v>
      </c>
      <c r="P48" s="111">
        <v>9.75</v>
      </c>
      <c r="Q48" s="112">
        <f t="shared" si="1"/>
        <v>9.7763249999999999</v>
      </c>
      <c r="R48" s="112">
        <v>2.8631147540983606</v>
      </c>
      <c r="S48" s="112">
        <v>4.5733333333333333</v>
      </c>
    </row>
    <row r="49" spans="12:19">
      <c r="L49" s="109" t="s">
        <v>881</v>
      </c>
      <c r="M49" s="110" t="s">
        <v>530</v>
      </c>
      <c r="N49" s="110">
        <v>2012</v>
      </c>
      <c r="O49" s="111">
        <v>9.9153846153846192</v>
      </c>
      <c r="P49" s="111">
        <v>9.8312500000000007</v>
      </c>
      <c r="Q49" s="112">
        <f t="shared" si="1"/>
        <v>9.8968750000000032</v>
      </c>
      <c r="R49" s="112">
        <v>2.7439682539682542</v>
      </c>
      <c r="S49" s="112">
        <v>4.8733333333333331</v>
      </c>
    </row>
    <row r="50" spans="12:19">
      <c r="L50" s="109" t="s">
        <v>882</v>
      </c>
      <c r="M50" s="110" t="s">
        <v>533</v>
      </c>
      <c r="N50" s="110">
        <v>2012</v>
      </c>
      <c r="O50" s="111">
        <v>10.8433333333333</v>
      </c>
      <c r="P50" s="111">
        <v>9.6319999999999997</v>
      </c>
      <c r="Q50" s="112">
        <f t="shared" si="1"/>
        <v>10.576839999999974</v>
      </c>
      <c r="R50" s="112">
        <v>2.9376562499999999</v>
      </c>
      <c r="S50" s="112">
        <v>5.0933333333333337</v>
      </c>
    </row>
    <row r="51" spans="12:19">
      <c r="L51" s="109" t="s">
        <v>883</v>
      </c>
      <c r="M51" s="110" t="s">
        <v>532</v>
      </c>
      <c r="N51" s="110">
        <v>2011</v>
      </c>
      <c r="O51" s="111">
        <v>10.3445454545455</v>
      </c>
      <c r="P51" s="111">
        <v>9.875</v>
      </c>
      <c r="Q51" s="112">
        <f t="shared" si="1"/>
        <v>10.24124545454549</v>
      </c>
      <c r="R51" s="112">
        <v>3.1433870967741937</v>
      </c>
      <c r="S51" s="112">
        <v>5.2</v>
      </c>
    </row>
    <row r="52" spans="12:19">
      <c r="L52" s="109" t="s">
        <v>884</v>
      </c>
      <c r="M52" s="110" t="s">
        <v>531</v>
      </c>
      <c r="N52" s="110">
        <v>2011</v>
      </c>
      <c r="O52" s="111">
        <v>10.36</v>
      </c>
      <c r="P52" s="111">
        <v>9.65</v>
      </c>
      <c r="Q52" s="112">
        <f t="shared" si="1"/>
        <v>10.203800000000001</v>
      </c>
      <c r="R52" s="112">
        <v>3.040983606557377</v>
      </c>
      <c r="S52" s="112">
        <v>5.253333333333333</v>
      </c>
    </row>
    <row r="53" spans="12:19">
      <c r="L53" s="109" t="s">
        <v>885</v>
      </c>
      <c r="M53" s="110" t="s">
        <v>530</v>
      </c>
      <c r="N53" s="110">
        <v>2011</v>
      </c>
      <c r="O53" s="111">
        <v>10.121</v>
      </c>
      <c r="P53" s="111">
        <v>9.8759999999999994</v>
      </c>
      <c r="Q53" s="112">
        <f t="shared" si="1"/>
        <v>10.0671</v>
      </c>
      <c r="R53" s="112">
        <v>3.6909375</v>
      </c>
      <c r="S53" s="112">
        <v>5.4633333333333329</v>
      </c>
    </row>
    <row r="54" spans="12:19">
      <c r="L54" s="109" t="s">
        <v>886</v>
      </c>
      <c r="M54" s="110" t="s">
        <v>533</v>
      </c>
      <c r="N54" s="110">
        <v>2011</v>
      </c>
      <c r="O54" s="111">
        <v>10.3215384615385</v>
      </c>
      <c r="P54" s="111">
        <v>10.1</v>
      </c>
      <c r="Q54" s="112">
        <f t="shared" si="1"/>
        <v>10.27280000000003</v>
      </c>
      <c r="R54" s="112">
        <v>4.3382539682539685</v>
      </c>
      <c r="S54" s="112">
        <v>5.85</v>
      </c>
    </row>
    <row r="55" spans="12:19">
      <c r="L55" s="109" t="s">
        <v>887</v>
      </c>
      <c r="M55" s="110" t="s">
        <v>532</v>
      </c>
      <c r="N55" s="110">
        <v>2010</v>
      </c>
      <c r="O55" s="111">
        <v>10.340588235294099</v>
      </c>
      <c r="P55" s="111">
        <v>10.092307692307701</v>
      </c>
      <c r="Q55" s="112">
        <f t="shared" si="1"/>
        <v>10.285966515837092</v>
      </c>
      <c r="R55" s="112">
        <v>4.5591935483870971</v>
      </c>
      <c r="S55" s="112">
        <v>6.09</v>
      </c>
    </row>
    <row r="56" spans="12:19">
      <c r="L56" s="109" t="s">
        <v>888</v>
      </c>
      <c r="M56" s="110" t="s">
        <v>531</v>
      </c>
      <c r="N56" s="110">
        <v>2010</v>
      </c>
      <c r="O56" s="111">
        <v>10.3430769230769</v>
      </c>
      <c r="P56" s="111">
        <v>10.425000000000001</v>
      </c>
      <c r="Q56" s="112">
        <f t="shared" si="1"/>
        <v>10.361099999999983</v>
      </c>
      <c r="R56" s="112">
        <v>4.1670967741935483</v>
      </c>
      <c r="S56" s="112">
        <v>5.9133333333333331</v>
      </c>
    </row>
    <row r="57" spans="12:19">
      <c r="L57" s="109" t="s">
        <v>889</v>
      </c>
      <c r="M57" s="110" t="s">
        <v>530</v>
      </c>
      <c r="N57" s="110">
        <v>2010</v>
      </c>
      <c r="O57" s="111">
        <v>10.0778571428571</v>
      </c>
      <c r="P57" s="111">
        <v>9.9854545454545498</v>
      </c>
      <c r="Q57" s="112">
        <f t="shared" si="1"/>
        <v>10.05752857142854</v>
      </c>
      <c r="R57" s="112">
        <v>3.8560937499999999</v>
      </c>
      <c r="S57" s="112">
        <v>5.7766666666666664</v>
      </c>
    </row>
    <row r="58" spans="12:19">
      <c r="L58" s="109" t="s">
        <v>890</v>
      </c>
      <c r="M58" s="110" t="s">
        <v>533</v>
      </c>
      <c r="N58" s="110">
        <v>2010</v>
      </c>
      <c r="O58" s="111">
        <v>10.6641176470588</v>
      </c>
      <c r="P58" s="111">
        <v>10.2366666666667</v>
      </c>
      <c r="Q58" s="112">
        <f t="shared" si="1"/>
        <v>10.57007843137254</v>
      </c>
      <c r="R58" s="112">
        <v>4.3715624999999996</v>
      </c>
      <c r="S58" s="112">
        <v>6.1766666666666667</v>
      </c>
    </row>
    <row r="59" spans="12:19">
      <c r="L59" s="109" t="s">
        <v>891</v>
      </c>
      <c r="M59" s="110" t="s">
        <v>532</v>
      </c>
      <c r="N59" s="110">
        <v>2009</v>
      </c>
      <c r="O59" s="111">
        <v>10.542941176470601</v>
      </c>
      <c r="P59" s="111">
        <v>10.305</v>
      </c>
      <c r="Q59" s="112">
        <f t="shared" si="1"/>
        <v>10.490594117647071</v>
      </c>
      <c r="R59" s="112">
        <v>4.624426229508197</v>
      </c>
      <c r="S59" s="112">
        <v>6.2866666666666671</v>
      </c>
    </row>
    <row r="60" spans="12:19">
      <c r="L60" s="109" t="s">
        <v>892</v>
      </c>
      <c r="M60" s="110" t="s">
        <v>531</v>
      </c>
      <c r="N60" s="110">
        <v>2009</v>
      </c>
      <c r="O60" s="111">
        <v>10.407500000000001</v>
      </c>
      <c r="P60" s="111">
        <v>9.8800000000000008</v>
      </c>
      <c r="Q60" s="112">
        <f t="shared" si="1"/>
        <v>10.291450000000001</v>
      </c>
      <c r="R60" s="112">
        <v>4.3356451612903228</v>
      </c>
      <c r="S60" s="112">
        <v>6.3266666666666671</v>
      </c>
    </row>
    <row r="61" spans="12:19">
      <c r="L61" s="109" t="s">
        <v>893</v>
      </c>
      <c r="M61" s="110" t="s">
        <v>530</v>
      </c>
      <c r="N61" s="110">
        <v>2009</v>
      </c>
      <c r="O61" s="111">
        <v>10.574999999999999</v>
      </c>
      <c r="P61" s="111">
        <v>10.1075</v>
      </c>
      <c r="Q61" s="112">
        <f t="shared" si="1"/>
        <v>10.472149999999999</v>
      </c>
      <c r="R61" s="112">
        <v>4.3224999999999998</v>
      </c>
      <c r="S61" s="112">
        <v>6.66</v>
      </c>
    </row>
    <row r="62" spans="12:19">
      <c r="L62" s="109" t="s">
        <v>894</v>
      </c>
      <c r="M62" s="110" t="s">
        <v>533</v>
      </c>
      <c r="N62" s="110">
        <v>2009</v>
      </c>
      <c r="O62" s="111">
        <v>10.461</v>
      </c>
      <c r="P62" s="111">
        <v>10.2425</v>
      </c>
      <c r="Q62" s="112">
        <f t="shared" si="1"/>
        <v>10.412929999999999</v>
      </c>
      <c r="R62" s="112">
        <v>4.1723809523809523</v>
      </c>
      <c r="S62" s="112">
        <v>7.9833333333333334</v>
      </c>
    </row>
    <row r="63" spans="12:19">
      <c r="L63" s="109" t="s">
        <v>895</v>
      </c>
      <c r="M63" s="110" t="s">
        <v>532</v>
      </c>
      <c r="N63" s="110">
        <v>2008</v>
      </c>
      <c r="O63" s="111">
        <v>10.3555555555556</v>
      </c>
      <c r="P63" s="111">
        <v>10.3384615384615</v>
      </c>
      <c r="Q63" s="112">
        <f t="shared" si="1"/>
        <v>10.351794871794899</v>
      </c>
      <c r="R63" s="112">
        <v>3.4567213114754098</v>
      </c>
      <c r="S63" s="112">
        <v>8.2133333333333329</v>
      </c>
    </row>
    <row r="64" spans="12:19">
      <c r="L64" s="109" t="s">
        <v>896</v>
      </c>
      <c r="M64" s="110" t="s">
        <v>531</v>
      </c>
      <c r="N64" s="110">
        <v>2008</v>
      </c>
      <c r="O64" s="111">
        <v>10.382727272727299</v>
      </c>
      <c r="P64" s="111">
        <v>10.5511111111111</v>
      </c>
      <c r="Q64" s="112">
        <f t="shared" si="1"/>
        <v>10.419771717171736</v>
      </c>
      <c r="R64" s="112">
        <v>3.661774193548387</v>
      </c>
      <c r="S64" s="112">
        <v>8.84</v>
      </c>
    </row>
    <row r="65" spans="12:19">
      <c r="L65" s="109" t="s">
        <v>897</v>
      </c>
      <c r="M65" s="110" t="s">
        <v>530</v>
      </c>
      <c r="N65" s="110">
        <v>2008</v>
      </c>
      <c r="O65" s="111">
        <v>10.536250000000001</v>
      </c>
      <c r="P65" s="111">
        <v>10.1666666666667</v>
      </c>
      <c r="Q65" s="112">
        <f t="shared" si="1"/>
        <v>10.454941666666674</v>
      </c>
      <c r="R65" s="112">
        <v>4.44921875</v>
      </c>
      <c r="S65" s="112">
        <v>7.206666666666667</v>
      </c>
    </row>
    <row r="66" spans="12:19">
      <c r="L66" s="109" t="s">
        <v>898</v>
      </c>
      <c r="M66" s="110" t="s">
        <v>533</v>
      </c>
      <c r="N66" s="110">
        <v>2008</v>
      </c>
      <c r="O66" s="111">
        <v>10.37</v>
      </c>
      <c r="P66" s="111">
        <v>10.375714285714301</v>
      </c>
      <c r="Q66" s="112">
        <f t="shared" si="1"/>
        <v>10.371257142857147</v>
      </c>
      <c r="R66" s="112">
        <v>4.5740625000000001</v>
      </c>
      <c r="S66" s="112">
        <v>6.99</v>
      </c>
    </row>
    <row r="67" spans="12:19">
      <c r="L67" s="109" t="s">
        <v>899</v>
      </c>
      <c r="M67" s="110" t="s">
        <v>532</v>
      </c>
      <c r="N67" s="110">
        <v>2007</v>
      </c>
      <c r="O67" s="111">
        <v>10.355</v>
      </c>
      <c r="P67" s="111">
        <v>10.1176923076923</v>
      </c>
      <c r="Q67" s="112">
        <f t="shared" ref="Q67:Q91" si="2">0.78*O67+0.22*P67</f>
        <v>10.302792307692306</v>
      </c>
      <c r="R67" s="112">
        <v>4.4121311475409835</v>
      </c>
      <c r="S67" s="112">
        <v>6.75</v>
      </c>
    </row>
    <row r="68" spans="12:19">
      <c r="L68" s="109" t="s">
        <v>900</v>
      </c>
      <c r="M68" s="110" t="s">
        <v>531</v>
      </c>
      <c r="N68" s="110">
        <v>2007</v>
      </c>
      <c r="O68" s="111">
        <v>10.0175</v>
      </c>
      <c r="P68" s="111">
        <v>10.026249999999999</v>
      </c>
      <c r="Q68" s="112">
        <f t="shared" si="2"/>
        <v>10.019425</v>
      </c>
      <c r="R68" s="112">
        <v>4.6122580645161291</v>
      </c>
      <c r="S68" s="112">
        <v>6.51</v>
      </c>
    </row>
    <row r="69" spans="12:19">
      <c r="L69" s="109" t="s">
        <v>901</v>
      </c>
      <c r="M69" s="110" t="s">
        <v>530</v>
      </c>
      <c r="N69" s="110">
        <v>2007</v>
      </c>
      <c r="O69" s="111">
        <v>10.265454545454499</v>
      </c>
      <c r="P69" s="111">
        <v>10.126666666666701</v>
      </c>
      <c r="Q69" s="112">
        <f t="shared" si="2"/>
        <v>10.234921212121185</v>
      </c>
      <c r="R69" s="112">
        <v>4.9488888888888889</v>
      </c>
      <c r="S69" s="112">
        <v>6.63</v>
      </c>
    </row>
    <row r="70" spans="12:19">
      <c r="L70" s="109" t="s">
        <v>902</v>
      </c>
      <c r="M70" s="110" t="s">
        <v>533</v>
      </c>
      <c r="N70" s="110">
        <v>2007</v>
      </c>
      <c r="O70" s="111">
        <v>10.3888888888889</v>
      </c>
      <c r="P70" s="111">
        <v>10.5181818181818</v>
      </c>
      <c r="Q70" s="112">
        <f t="shared" si="2"/>
        <v>10.417333333333339</v>
      </c>
      <c r="R70" s="112">
        <v>4.9889062500000003</v>
      </c>
      <c r="S70" s="112">
        <v>6.4933333333333332</v>
      </c>
    </row>
    <row r="71" spans="12:19">
      <c r="L71" s="109" t="s">
        <v>903</v>
      </c>
      <c r="M71" s="110" t="s">
        <v>532</v>
      </c>
      <c r="N71" s="110">
        <v>2006</v>
      </c>
      <c r="O71" s="111">
        <v>10.3318181818182</v>
      </c>
      <c r="P71" s="111">
        <v>10.141999999999999</v>
      </c>
      <c r="Q71" s="112">
        <f t="shared" si="2"/>
        <v>10.290058181818196</v>
      </c>
      <c r="R71" s="112">
        <v>4.7964516129032262</v>
      </c>
      <c r="S71" s="112">
        <v>6.2966666666666669</v>
      </c>
    </row>
    <row r="72" spans="12:19">
      <c r="L72" s="109" t="s">
        <v>904</v>
      </c>
      <c r="M72" s="110" t="s">
        <v>531</v>
      </c>
      <c r="N72" s="110">
        <v>2006</v>
      </c>
      <c r="O72" s="111">
        <v>10.0628571428571</v>
      </c>
      <c r="P72" s="111">
        <v>10.3375</v>
      </c>
      <c r="Q72" s="112">
        <f t="shared" si="2"/>
        <v>10.123278571428537</v>
      </c>
      <c r="R72" s="112">
        <v>4.741935483870968</v>
      </c>
      <c r="S72" s="112">
        <v>6.28</v>
      </c>
    </row>
    <row r="73" spans="12:19">
      <c r="L73" s="109" t="s">
        <v>905</v>
      </c>
      <c r="M73" s="110" t="s">
        <v>530</v>
      </c>
      <c r="N73" s="110">
        <v>2006</v>
      </c>
      <c r="O73" s="111">
        <v>10.63</v>
      </c>
      <c r="P73" s="111">
        <v>10.6</v>
      </c>
      <c r="Q73" s="112">
        <f t="shared" si="2"/>
        <v>10.6234</v>
      </c>
      <c r="R73" s="112">
        <v>4.9942857142857147</v>
      </c>
      <c r="S73" s="112">
        <v>6.5933333333333337</v>
      </c>
    </row>
    <row r="74" spans="12:19">
      <c r="L74" s="109" t="s">
        <v>906</v>
      </c>
      <c r="M74" s="110" t="s">
        <v>533</v>
      </c>
      <c r="N74" s="110">
        <v>2006</v>
      </c>
      <c r="O74" s="111">
        <v>10.38</v>
      </c>
      <c r="P74" s="111">
        <v>10.68</v>
      </c>
      <c r="Q74" s="112">
        <f t="shared" si="2"/>
        <v>10.446000000000002</v>
      </c>
      <c r="R74" s="112">
        <v>5.143015873015873</v>
      </c>
      <c r="S74" s="112">
        <v>6.7366666666666664</v>
      </c>
    </row>
    <row r="75" spans="12:19">
      <c r="L75" s="109" t="s">
        <v>907</v>
      </c>
      <c r="M75" s="110" t="s">
        <v>532</v>
      </c>
      <c r="N75" s="110">
        <v>2005</v>
      </c>
      <c r="O75" s="111">
        <v>10.5933333333333</v>
      </c>
      <c r="P75" s="111">
        <v>10.316428571428601</v>
      </c>
      <c r="Q75" s="112">
        <f t="shared" si="2"/>
        <v>10.532414285714266</v>
      </c>
      <c r="R75" s="112">
        <v>4.632741935483871</v>
      </c>
      <c r="S75" s="112">
        <v>6.3066666666666666</v>
      </c>
    </row>
    <row r="76" spans="12:19">
      <c r="L76" s="109" t="s">
        <v>908</v>
      </c>
      <c r="M76" s="110" t="s">
        <v>531</v>
      </c>
      <c r="N76" s="110">
        <v>2005</v>
      </c>
      <c r="O76" s="111">
        <v>10.845000000000001</v>
      </c>
      <c r="P76" s="111">
        <v>10.472</v>
      </c>
      <c r="Q76" s="112">
        <f t="shared" si="2"/>
        <v>10.76294</v>
      </c>
      <c r="R76" s="112">
        <v>4.654262295081967</v>
      </c>
      <c r="S76" s="112">
        <v>6.3366666666666669</v>
      </c>
    </row>
    <row r="77" spans="12:19">
      <c r="L77" s="109" t="s">
        <v>909</v>
      </c>
      <c r="M77" s="110" t="s">
        <v>530</v>
      </c>
      <c r="N77" s="110">
        <v>2005</v>
      </c>
      <c r="O77" s="111">
        <v>10.125</v>
      </c>
      <c r="P77" s="111">
        <v>10.536</v>
      </c>
      <c r="Q77" s="112">
        <f t="shared" si="2"/>
        <v>10.21542</v>
      </c>
      <c r="R77" s="112">
        <v>4.4251562499999997</v>
      </c>
      <c r="S77" s="112">
        <v>5.98</v>
      </c>
    </row>
    <row r="78" spans="12:19">
      <c r="L78" s="109" t="s">
        <v>910</v>
      </c>
      <c r="M78" s="110" t="s">
        <v>533</v>
      </c>
      <c r="N78" s="110">
        <v>2005</v>
      </c>
      <c r="O78" s="111">
        <v>10.56</v>
      </c>
      <c r="P78" s="111">
        <v>10.65</v>
      </c>
      <c r="Q78" s="112">
        <f t="shared" si="2"/>
        <v>10.579800000000001</v>
      </c>
      <c r="R78" s="112">
        <v>4.4701562499999996</v>
      </c>
      <c r="S78" s="112">
        <v>5.9733333333333336</v>
      </c>
    </row>
    <row r="79" spans="12:19">
      <c r="L79" s="109" t="s">
        <v>911</v>
      </c>
      <c r="M79" s="110" t="s">
        <v>532</v>
      </c>
      <c r="N79" s="110">
        <v>2004</v>
      </c>
      <c r="O79" s="111">
        <v>10.90875</v>
      </c>
      <c r="P79" s="111">
        <v>10.658333333333299</v>
      </c>
      <c r="Q79" s="112">
        <f t="shared" si="2"/>
        <v>10.853658333333325</v>
      </c>
      <c r="R79" s="112">
        <v>4.7042622950819668</v>
      </c>
      <c r="S79" s="112">
        <v>5.9666666666666668</v>
      </c>
    </row>
    <row r="80" spans="12:19">
      <c r="L80" s="109" t="s">
        <v>912</v>
      </c>
      <c r="M80" s="110" t="s">
        <v>531</v>
      </c>
      <c r="N80" s="110">
        <v>2004</v>
      </c>
      <c r="O80" s="111">
        <v>10.75</v>
      </c>
      <c r="P80" s="111">
        <v>10.36875</v>
      </c>
      <c r="Q80" s="112">
        <f t="shared" si="2"/>
        <v>10.666125000000001</v>
      </c>
      <c r="R80" s="112">
        <v>4.9335483870967742</v>
      </c>
      <c r="S80" s="112">
        <v>6.1866666666666665</v>
      </c>
    </row>
    <row r="81" spans="12:19">
      <c r="L81" s="109" t="s">
        <v>913</v>
      </c>
      <c r="M81" s="110" t="s">
        <v>530</v>
      </c>
      <c r="N81" s="110">
        <v>2004</v>
      </c>
      <c r="O81" s="111">
        <v>10.638571428571399</v>
      </c>
      <c r="P81" s="111">
        <v>10.5733333333333</v>
      </c>
      <c r="Q81" s="112">
        <f t="shared" si="2"/>
        <v>10.624219047619018</v>
      </c>
      <c r="R81" s="112">
        <v>5.1453125000000002</v>
      </c>
      <c r="S81" s="112">
        <v>6.45</v>
      </c>
    </row>
    <row r="82" spans="12:19">
      <c r="L82" s="109" t="s">
        <v>914</v>
      </c>
      <c r="M82" s="110" t="s">
        <v>533</v>
      </c>
      <c r="N82" s="110">
        <v>2004</v>
      </c>
      <c r="O82" s="111">
        <v>11</v>
      </c>
      <c r="P82" s="111">
        <v>11.06</v>
      </c>
      <c r="Q82" s="112">
        <f t="shared" si="2"/>
        <v>11.013200000000001</v>
      </c>
      <c r="R82" s="112">
        <v>5.4198387096774194</v>
      </c>
      <c r="S82" s="112">
        <v>6.6633333333333331</v>
      </c>
    </row>
    <row r="83" spans="12:19">
      <c r="L83" s="109" t="s">
        <v>915</v>
      </c>
      <c r="M83" s="110" t="s">
        <v>532</v>
      </c>
      <c r="N83" s="110">
        <v>2003</v>
      </c>
      <c r="O83" s="111">
        <v>11.091666666666701</v>
      </c>
      <c r="P83" s="111">
        <v>10.8418181818182</v>
      </c>
      <c r="Q83" s="112">
        <f t="shared" si="2"/>
        <v>11.036700000000032</v>
      </c>
      <c r="R83" s="112">
        <v>5.028548387096774</v>
      </c>
      <c r="S83" s="112">
        <v>6.2733333333333334</v>
      </c>
    </row>
    <row r="84" spans="12:19">
      <c r="L84" s="109" t="s">
        <v>916</v>
      </c>
      <c r="M84" s="110" t="s">
        <v>531</v>
      </c>
      <c r="N84" s="110">
        <v>2003</v>
      </c>
      <c r="O84" s="111">
        <v>9.875</v>
      </c>
      <c r="P84" s="111">
        <v>10.612</v>
      </c>
      <c r="Q84" s="112">
        <f t="shared" si="2"/>
        <v>10.037140000000001</v>
      </c>
      <c r="R84" s="112">
        <v>5.253709677419355</v>
      </c>
      <c r="S84" s="112">
        <v>6.6633333333333331</v>
      </c>
    </row>
    <row r="85" spans="12:19">
      <c r="L85" s="109" t="s">
        <v>917</v>
      </c>
      <c r="M85" s="110" t="s">
        <v>530</v>
      </c>
      <c r="N85" s="110">
        <v>2003</v>
      </c>
      <c r="O85" s="111">
        <v>11.1625</v>
      </c>
      <c r="P85" s="111">
        <v>11.362500000000001</v>
      </c>
      <c r="Q85" s="112">
        <f t="shared" si="2"/>
        <v>11.2065</v>
      </c>
      <c r="R85" s="112">
        <v>5.2806249999999997</v>
      </c>
      <c r="S85" s="112">
        <v>6.8066666666666666</v>
      </c>
    </row>
    <row r="86" spans="12:19">
      <c r="L86" s="109" t="s">
        <v>918</v>
      </c>
      <c r="M86" s="110" t="s">
        <v>533</v>
      </c>
      <c r="N86" s="110">
        <v>2003</v>
      </c>
      <c r="O86" s="111">
        <v>11.4266666666667</v>
      </c>
      <c r="P86" s="111">
        <v>11.382</v>
      </c>
      <c r="Q86" s="112">
        <f t="shared" si="2"/>
        <v>11.416840000000025</v>
      </c>
      <c r="R86" s="112">
        <v>4.8361904761904766</v>
      </c>
      <c r="S86" s="112">
        <v>6.4733333333333336</v>
      </c>
    </row>
    <row r="87" spans="12:19">
      <c r="L87" s="109" t="s">
        <v>919</v>
      </c>
      <c r="M87" s="110" t="s">
        <v>532</v>
      </c>
      <c r="N87" s="110">
        <v>2002</v>
      </c>
      <c r="O87" s="111">
        <v>11.5666666666667</v>
      </c>
      <c r="P87" s="111">
        <v>11.0111111111111</v>
      </c>
      <c r="Q87" s="112">
        <f t="shared" si="2"/>
        <v>11.44444444444447</v>
      </c>
      <c r="R87" s="112">
        <v>5.0644262295081965</v>
      </c>
      <c r="S87" s="112">
        <v>7.12</v>
      </c>
    </row>
    <row r="88" spans="12:19">
      <c r="L88" s="109" t="s">
        <v>920</v>
      </c>
      <c r="M88" s="110" t="s">
        <v>531</v>
      </c>
      <c r="N88" s="110">
        <v>2002</v>
      </c>
      <c r="O88" s="111">
        <v>11.25</v>
      </c>
      <c r="P88" s="111">
        <v>11.5</v>
      </c>
      <c r="Q88" s="112">
        <f t="shared" si="2"/>
        <v>11.305</v>
      </c>
      <c r="R88" s="112">
        <v>5.1654838709677415</v>
      </c>
      <c r="S88" s="112">
        <v>7.6</v>
      </c>
    </row>
    <row r="89" spans="12:19">
      <c r="L89" s="109" t="s">
        <v>921</v>
      </c>
      <c r="M89" s="110" t="s">
        <v>530</v>
      </c>
      <c r="N89" s="110">
        <v>2002</v>
      </c>
      <c r="O89" s="111">
        <v>11.404999999999999</v>
      </c>
      <c r="P89" s="111">
        <v>11.6425</v>
      </c>
      <c r="Q89" s="112">
        <f t="shared" si="2"/>
        <v>11.457249999999998</v>
      </c>
      <c r="R89" s="112">
        <v>5.2843749999999998</v>
      </c>
      <c r="S89" s="112">
        <v>7.6266666666666669</v>
      </c>
    </row>
    <row r="90" spans="12:19">
      <c r="L90" s="109" t="s">
        <v>922</v>
      </c>
      <c r="M90" s="110" t="s">
        <v>533</v>
      </c>
      <c r="N90" s="110">
        <v>2002</v>
      </c>
      <c r="O90" s="111">
        <v>10.050000000000001</v>
      </c>
      <c r="P90" s="111">
        <v>10.6666666666667</v>
      </c>
      <c r="Q90" s="112">
        <f t="shared" si="2"/>
        <v>10.185666666666673</v>
      </c>
      <c r="R90" s="112">
        <v>5.7440625000000001</v>
      </c>
      <c r="S90" s="112">
        <v>8.0233333333333334</v>
      </c>
    </row>
    <row r="91" spans="12:19">
      <c r="L91" s="109" t="s">
        <v>923</v>
      </c>
      <c r="M91" s="110" t="s">
        <v>532</v>
      </c>
      <c r="N91" s="110">
        <v>2001</v>
      </c>
      <c r="O91" s="111">
        <v>11.57</v>
      </c>
      <c r="P91" s="111">
        <v>10.65</v>
      </c>
      <c r="Q91" s="112">
        <f t="shared" si="2"/>
        <v>11.367600000000001</v>
      </c>
      <c r="R91" s="112">
        <v>5.5683333333333334</v>
      </c>
      <c r="S91" s="112">
        <v>7.956666666666667</v>
      </c>
    </row>
    <row r="92" spans="12:19">
      <c r="L92" s="109" t="s">
        <v>924</v>
      </c>
      <c r="M92" s="110" t="s">
        <v>531</v>
      </c>
      <c r="N92" s="110">
        <v>2001</v>
      </c>
      <c r="O92" s="111">
        <v>10.7557142857143</v>
      </c>
      <c r="P92" s="113"/>
      <c r="Q92" s="112">
        <f>O92</f>
        <v>10.7557142857143</v>
      </c>
      <c r="R92" s="112">
        <v>5.3048387096774192</v>
      </c>
      <c r="S92" s="112">
        <v>7.9233333333333329</v>
      </c>
    </row>
    <row r="93" spans="12:19">
      <c r="L93" s="109" t="s">
        <v>925</v>
      </c>
      <c r="M93" s="110" t="s">
        <v>530</v>
      </c>
      <c r="N93" s="110">
        <v>2001</v>
      </c>
      <c r="O93" s="111">
        <v>10.875</v>
      </c>
      <c r="P93" s="111">
        <v>10.75</v>
      </c>
      <c r="Q93" s="112">
        <f>0.78*O93+0.22*P93</f>
        <v>10.8475</v>
      </c>
      <c r="R93" s="112">
        <v>5.5280327868852455</v>
      </c>
      <c r="S93" s="112">
        <v>7.95</v>
      </c>
    </row>
    <row r="94" spans="12:19">
      <c r="L94" s="109" t="s">
        <v>926</v>
      </c>
      <c r="M94" s="110" t="s">
        <v>533</v>
      </c>
      <c r="N94" s="110">
        <v>2001</v>
      </c>
      <c r="O94" s="111">
        <v>11.375</v>
      </c>
      <c r="P94" s="111">
        <v>11.375</v>
      </c>
      <c r="Q94" s="112">
        <f>0.78*O94+0.22*P94</f>
        <v>11.375</v>
      </c>
      <c r="R94" s="112">
        <v>5.7006349206349203</v>
      </c>
      <c r="S94" s="112">
        <v>8.0366666666666671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4735-AE42-40B6-A9E3-1348C89C0489}">
  <dimension ref="A2:AC51"/>
  <sheetViews>
    <sheetView showGridLines="0" zoomScale="50" zoomScaleNormal="50" workbookViewId="0">
      <selection activeCell="P36" sqref="P36"/>
    </sheetView>
  </sheetViews>
  <sheetFormatPr defaultRowHeight="14.4"/>
  <cols>
    <col min="1" max="1" width="10.21875" customWidth="1"/>
    <col min="2" max="2" width="8.77734375" customWidth="1"/>
    <col min="3" max="3" width="20.33203125" customWidth="1"/>
    <col min="4" max="4" width="11.109375" bestFit="1" customWidth="1"/>
    <col min="5" max="5" width="9.109375" bestFit="1" customWidth="1"/>
    <col min="9" max="9" width="23.5546875" customWidth="1"/>
    <col min="10" max="10" width="16.21875" customWidth="1"/>
    <col min="11" max="11" width="18" customWidth="1"/>
  </cols>
  <sheetData>
    <row r="2" spans="1:7">
      <c r="D2" s="7"/>
    </row>
    <row r="4" spans="1:7">
      <c r="B4" s="5"/>
    </row>
    <row r="7" spans="1:7">
      <c r="F7" s="9"/>
    </row>
    <row r="8" spans="1:7">
      <c r="F8" s="9"/>
    </row>
    <row r="14" spans="1:7" ht="33.450000000000003" customHeight="1">
      <c r="A14" s="10" t="s">
        <v>516</v>
      </c>
      <c r="B14" s="10" t="s">
        <v>517</v>
      </c>
      <c r="C14" s="10" t="s">
        <v>518</v>
      </c>
      <c r="D14" s="10" t="s">
        <v>519</v>
      </c>
      <c r="E14" s="10" t="s">
        <v>520</v>
      </c>
      <c r="F14" s="1"/>
      <c r="G14" s="1"/>
    </row>
    <row r="15" spans="1:7">
      <c r="A15" s="11" t="s">
        <v>521</v>
      </c>
      <c r="B15" s="11" t="s">
        <v>522</v>
      </c>
      <c r="C15" s="12">
        <v>95.17</v>
      </c>
      <c r="D15" s="13">
        <v>45553</v>
      </c>
      <c r="E15" s="14">
        <f t="shared" ref="E15:E18" si="0">(100-C15)%</f>
        <v>4.8299999999999982E-2</v>
      </c>
    </row>
    <row r="16" spans="1:7">
      <c r="A16" s="11" t="s">
        <v>523</v>
      </c>
      <c r="B16" s="11" t="s">
        <v>522</v>
      </c>
      <c r="C16" s="12">
        <v>95.38</v>
      </c>
      <c r="D16" s="13">
        <v>45644</v>
      </c>
      <c r="E16" s="14">
        <f t="shared" si="0"/>
        <v>4.6200000000000047E-2</v>
      </c>
    </row>
    <row r="17" spans="1:29">
      <c r="A17" s="11" t="s">
        <v>524</v>
      </c>
      <c r="B17" s="11" t="s">
        <v>522</v>
      </c>
      <c r="C17" s="12">
        <v>95.58</v>
      </c>
      <c r="D17" s="13">
        <v>45735</v>
      </c>
      <c r="E17" s="14">
        <f t="shared" si="0"/>
        <v>4.4200000000000017E-2</v>
      </c>
    </row>
    <row r="18" spans="1:29">
      <c r="A18" s="11" t="s">
        <v>525</v>
      </c>
      <c r="B18" s="11" t="s">
        <v>522</v>
      </c>
      <c r="C18" s="12">
        <v>95.754999999999995</v>
      </c>
      <c r="D18" s="13">
        <v>45826</v>
      </c>
      <c r="E18" s="14">
        <f t="shared" si="0"/>
        <v>4.2450000000000043E-2</v>
      </c>
    </row>
    <row r="19" spans="1:29">
      <c r="A19" s="123" t="s">
        <v>526</v>
      </c>
      <c r="B19" s="123"/>
      <c r="C19" s="123"/>
      <c r="D19" s="123"/>
      <c r="E19" s="15">
        <f>AVERAGE(E15:E18)</f>
        <v>4.5287500000000022E-2</v>
      </c>
      <c r="I19" s="116" t="s">
        <v>527</v>
      </c>
      <c r="J19" s="116" t="s">
        <v>528</v>
      </c>
      <c r="K19" s="124" t="s">
        <v>529</v>
      </c>
      <c r="L19" s="116">
        <v>2024</v>
      </c>
      <c r="M19" s="116"/>
      <c r="N19" s="116"/>
      <c r="O19" s="116">
        <v>2025</v>
      </c>
      <c r="P19" s="116"/>
      <c r="Q19" s="116"/>
      <c r="R19" s="116"/>
    </row>
    <row r="20" spans="1:29">
      <c r="I20" s="116"/>
      <c r="J20" s="116"/>
      <c r="K20" s="125"/>
      <c r="L20" s="16" t="s">
        <v>530</v>
      </c>
      <c r="M20" s="16" t="s">
        <v>531</v>
      </c>
      <c r="N20" s="16" t="s">
        <v>532</v>
      </c>
      <c r="O20" s="16" t="s">
        <v>533</v>
      </c>
      <c r="P20" s="16" t="s">
        <v>530</v>
      </c>
      <c r="Q20" s="16" t="s">
        <v>531</v>
      </c>
      <c r="R20" s="16" t="s">
        <v>532</v>
      </c>
    </row>
    <row r="21" spans="1:29" ht="28.8">
      <c r="I21" s="17" t="s">
        <v>534</v>
      </c>
      <c r="J21" s="11" t="s">
        <v>535</v>
      </c>
      <c r="K21" s="117" t="s">
        <v>536</v>
      </c>
      <c r="L21" s="18">
        <f>(3.35%+3.35%+3.3%)/3</f>
        <v>3.3333333333333333E-2</v>
      </c>
      <c r="M21" s="18">
        <v>3.3000000000000002E-2</v>
      </c>
      <c r="N21" s="18">
        <v>3.2500000000000001E-2</v>
      </c>
      <c r="O21" s="18">
        <v>3.2000000000000001E-2</v>
      </c>
      <c r="P21" s="18">
        <v>3.2000000000000001E-2</v>
      </c>
      <c r="Q21" s="18">
        <v>3.2000000000000001E-2</v>
      </c>
      <c r="R21" s="18">
        <v>3.15E-2</v>
      </c>
      <c r="V21" t="s">
        <v>537</v>
      </c>
      <c r="AC21" t="s">
        <v>538</v>
      </c>
    </row>
    <row r="22" spans="1:29" ht="30.45" customHeight="1">
      <c r="I22" s="17" t="s">
        <v>539</v>
      </c>
      <c r="J22" s="11" t="s">
        <v>540</v>
      </c>
      <c r="K22" s="118"/>
      <c r="L22" s="18">
        <v>3.5000000000000003E-2</v>
      </c>
      <c r="M22" s="18">
        <v>3.4500000000000003E-2</v>
      </c>
      <c r="N22" s="18">
        <v>3.3500000000000002E-2</v>
      </c>
      <c r="O22" s="18">
        <v>3.3000000000000002E-2</v>
      </c>
      <c r="P22" s="18">
        <v>3.2000000000000001E-2</v>
      </c>
      <c r="Q22" s="18">
        <v>3.15E-2</v>
      </c>
      <c r="R22" s="18">
        <v>3.3500000000000002E-2</v>
      </c>
      <c r="V22" t="s">
        <v>541</v>
      </c>
    </row>
    <row r="23" spans="1:29" ht="23.55" customHeight="1">
      <c r="I23" s="17" t="s">
        <v>542</v>
      </c>
      <c r="J23" s="11" t="s">
        <v>543</v>
      </c>
      <c r="K23" s="118"/>
      <c r="L23" s="18">
        <v>3.5499999999999997E-2</v>
      </c>
      <c r="M23" s="18">
        <v>3.4500000000000003E-2</v>
      </c>
      <c r="N23" s="18">
        <v>3.2500000000000001E-2</v>
      </c>
      <c r="O23" s="18">
        <v>3.1E-2</v>
      </c>
      <c r="P23" s="18">
        <v>2.8500000000000001E-2</v>
      </c>
      <c r="Q23" s="18">
        <v>2.8500000000000001E-2</v>
      </c>
      <c r="R23" s="18">
        <v>2.75E-2</v>
      </c>
      <c r="V23" t="s">
        <v>544</v>
      </c>
    </row>
    <row r="24" spans="1:29" ht="31.95" customHeight="1">
      <c r="I24" s="17" t="s">
        <v>545</v>
      </c>
      <c r="J24" s="19" t="s">
        <v>546</v>
      </c>
      <c r="K24" s="118"/>
      <c r="L24" s="18">
        <v>3.5000000000000003E-2</v>
      </c>
      <c r="M24" s="18">
        <v>3.4500000000000003E-2</v>
      </c>
      <c r="N24" s="18">
        <v>3.3500000000000002E-2</v>
      </c>
      <c r="O24" s="18">
        <v>3.15E-2</v>
      </c>
      <c r="P24" s="18">
        <v>3.15E-2</v>
      </c>
      <c r="Q24" s="18">
        <v>3.15E-2</v>
      </c>
      <c r="R24" s="18">
        <v>3.15E-2</v>
      </c>
      <c r="V24" s="20" t="s">
        <v>547</v>
      </c>
    </row>
    <row r="25" spans="1:29" ht="28.8">
      <c r="I25" s="17" t="s">
        <v>548</v>
      </c>
      <c r="J25" s="11" t="s">
        <v>549</v>
      </c>
      <c r="K25" s="118"/>
      <c r="L25" s="18">
        <v>3.2500000000000001E-2</v>
      </c>
      <c r="M25" s="18">
        <v>3.15E-2</v>
      </c>
      <c r="N25" s="18">
        <v>3.0499999999999999E-2</v>
      </c>
      <c r="O25" s="18">
        <v>0.03</v>
      </c>
      <c r="P25" s="18">
        <v>3.0499999999999999E-2</v>
      </c>
      <c r="Q25" s="18">
        <v>3.1E-2</v>
      </c>
      <c r="R25" s="18">
        <v>3.15E-2</v>
      </c>
      <c r="V25" t="s">
        <v>550</v>
      </c>
    </row>
    <row r="26" spans="1:29" ht="17.399999999999999">
      <c r="I26" s="17" t="s">
        <v>551</v>
      </c>
      <c r="J26" s="11" t="s">
        <v>552</v>
      </c>
      <c r="K26" s="118"/>
      <c r="L26" s="18">
        <v>3.5999999999999997E-2</v>
      </c>
      <c r="M26" s="18">
        <v>3.5000000000000003E-2</v>
      </c>
      <c r="N26" s="18">
        <v>3.5000000000000003E-2</v>
      </c>
      <c r="O26" s="18">
        <v>3.4500000000000003E-2</v>
      </c>
      <c r="P26" s="18">
        <v>3.5000000000000003E-2</v>
      </c>
      <c r="Q26" s="18">
        <v>3.5000000000000003E-2</v>
      </c>
      <c r="R26" s="18">
        <v>3.5000000000000003E-2</v>
      </c>
      <c r="V26" t="s">
        <v>553</v>
      </c>
    </row>
    <row r="27" spans="1:29" ht="30.45" customHeight="1">
      <c r="I27" s="17" t="s">
        <v>554</v>
      </c>
      <c r="J27" s="11" t="s">
        <v>555</v>
      </c>
      <c r="K27" s="119"/>
      <c r="L27" s="18">
        <v>3.7499999999999999E-2</v>
      </c>
      <c r="M27" s="18">
        <v>3.6499999999999998E-2</v>
      </c>
      <c r="N27" s="18">
        <v>3.5499999999999997E-2</v>
      </c>
      <c r="O27" s="18">
        <v>3.4500000000000003E-2</v>
      </c>
      <c r="P27" s="18">
        <v>3.3500000000000002E-2</v>
      </c>
      <c r="Q27" s="18">
        <v>3.2500000000000001E-2</v>
      </c>
      <c r="R27" s="18">
        <v>3.2000000000000001E-2</v>
      </c>
      <c r="V27" t="s">
        <v>556</v>
      </c>
    </row>
    <row r="28" spans="1:29" ht="27.45" customHeight="1">
      <c r="I28" s="120" t="s">
        <v>526</v>
      </c>
      <c r="J28" s="121"/>
      <c r="K28" s="122"/>
      <c r="L28" s="21">
        <f>AVERAGE(L21:L27)</f>
        <v>3.497619047619048E-2</v>
      </c>
      <c r="M28" s="21">
        <f t="shared" ref="M28:R28" si="1">AVERAGE(M21:M27)</f>
        <v>3.4214285714285718E-2</v>
      </c>
      <c r="N28" s="21">
        <f t="shared" si="1"/>
        <v>3.3285714285714287E-2</v>
      </c>
      <c r="O28" s="21">
        <f t="shared" si="1"/>
        <v>3.2357142857142855E-2</v>
      </c>
      <c r="P28" s="21">
        <f t="shared" si="1"/>
        <v>3.1857142857142855E-2</v>
      </c>
      <c r="Q28" s="21">
        <f t="shared" si="1"/>
        <v>3.1714285714285716E-2</v>
      </c>
      <c r="R28" s="21">
        <f t="shared" si="1"/>
        <v>3.1785714285714285E-2</v>
      </c>
    </row>
    <row r="29" spans="1:29">
      <c r="I29" s="22"/>
      <c r="J29" s="23"/>
      <c r="K29" s="23"/>
      <c r="L29" s="24"/>
      <c r="M29" s="24"/>
      <c r="N29" s="24"/>
      <c r="O29" s="24"/>
      <c r="P29" s="24"/>
      <c r="Q29" s="24"/>
      <c r="R29" s="24"/>
    </row>
    <row r="30" spans="1:29">
      <c r="I30" s="22"/>
      <c r="J30" s="23"/>
      <c r="K30" s="23"/>
      <c r="L30" s="24"/>
      <c r="M30" s="24"/>
      <c r="N30" s="24"/>
      <c r="O30" s="24"/>
      <c r="P30" s="24"/>
      <c r="Q30" s="24"/>
      <c r="R30" s="24"/>
    </row>
    <row r="31" spans="1:29">
      <c r="I31" s="22"/>
      <c r="J31" s="23"/>
      <c r="K31" s="23"/>
      <c r="L31" s="24"/>
      <c r="M31" s="24"/>
      <c r="N31" s="24"/>
      <c r="O31" s="24"/>
      <c r="P31" s="24"/>
      <c r="Q31" s="24"/>
      <c r="R31" s="24"/>
    </row>
    <row r="32" spans="1:29">
      <c r="I32" s="22"/>
      <c r="J32" s="23"/>
      <c r="K32" s="23"/>
      <c r="L32" s="24"/>
      <c r="M32" s="24"/>
      <c r="N32" s="24"/>
      <c r="O32" s="24"/>
      <c r="P32" s="24"/>
      <c r="Q32" s="24"/>
      <c r="R32" s="24"/>
    </row>
    <row r="33" spans="9:18">
      <c r="I33" s="22"/>
      <c r="J33" s="23"/>
      <c r="K33" s="23"/>
      <c r="L33" s="24"/>
      <c r="M33" s="24"/>
      <c r="N33" s="24"/>
      <c r="O33" s="24"/>
      <c r="P33" s="24"/>
      <c r="Q33" s="24"/>
      <c r="R33" s="24"/>
    </row>
    <row r="34" spans="9:18">
      <c r="I34" s="22"/>
      <c r="J34" s="23"/>
      <c r="K34" s="23"/>
      <c r="L34" s="24"/>
      <c r="M34" s="24"/>
      <c r="N34" s="24"/>
      <c r="O34" s="24"/>
      <c r="P34" s="24"/>
      <c r="Q34" s="24"/>
      <c r="R34" s="24"/>
    </row>
    <row r="35" spans="9:18">
      <c r="I35" s="22"/>
      <c r="J35" s="23"/>
      <c r="K35" s="23"/>
      <c r="L35" s="24"/>
      <c r="M35" s="24"/>
      <c r="N35" s="24"/>
      <c r="O35" s="24"/>
      <c r="P35" s="24"/>
      <c r="Q35" s="24"/>
      <c r="R35" s="24"/>
    </row>
    <row r="36" spans="9:18">
      <c r="I36" s="22"/>
      <c r="J36" s="23"/>
      <c r="K36" s="23"/>
      <c r="L36" s="24"/>
      <c r="M36" s="24"/>
      <c r="N36" s="24"/>
      <c r="O36" s="24"/>
      <c r="P36" s="24"/>
      <c r="Q36" s="24"/>
      <c r="R36" s="24"/>
    </row>
    <row r="37" spans="9:18">
      <c r="I37" s="22"/>
      <c r="J37" s="23"/>
      <c r="K37" s="23"/>
      <c r="L37" s="24"/>
      <c r="M37" s="24"/>
      <c r="N37" s="24"/>
      <c r="O37" s="24"/>
      <c r="P37" s="24"/>
      <c r="Q37" s="24"/>
      <c r="R37" s="24"/>
    </row>
    <row r="38" spans="9:18">
      <c r="I38" s="22"/>
      <c r="J38" s="23"/>
      <c r="K38" s="23"/>
      <c r="L38" s="24"/>
      <c r="M38" s="24"/>
      <c r="N38" s="24"/>
      <c r="O38" s="24"/>
      <c r="P38" s="24"/>
      <c r="Q38" s="24"/>
      <c r="R38" s="24"/>
    </row>
    <row r="39" spans="9:18">
      <c r="I39" s="22"/>
      <c r="J39" s="23"/>
      <c r="K39" s="23"/>
      <c r="L39" s="24"/>
      <c r="M39" s="24"/>
      <c r="N39" s="24"/>
      <c r="O39" s="24"/>
      <c r="P39" s="24"/>
      <c r="Q39" s="24"/>
      <c r="R39" s="24"/>
    </row>
    <row r="40" spans="9:18">
      <c r="I40" s="23"/>
      <c r="J40" s="23"/>
      <c r="K40" s="23"/>
      <c r="L40" s="24"/>
      <c r="M40" s="24"/>
      <c r="N40" s="24"/>
      <c r="O40" s="24"/>
      <c r="P40" s="24"/>
      <c r="Q40" s="24"/>
      <c r="R40" s="24"/>
    </row>
    <row r="41" spans="9:18">
      <c r="I41" s="23"/>
      <c r="J41" s="23"/>
      <c r="K41" s="23"/>
      <c r="L41" s="24"/>
      <c r="M41" s="24"/>
      <c r="N41" s="24"/>
      <c r="O41" s="24"/>
      <c r="P41" s="24"/>
      <c r="Q41" s="24"/>
      <c r="R41" s="24"/>
    </row>
    <row r="42" spans="9:18">
      <c r="I42" s="23"/>
      <c r="J42" s="23"/>
      <c r="K42" s="23"/>
      <c r="L42" s="24"/>
      <c r="M42" s="24"/>
      <c r="N42" s="24"/>
      <c r="O42" s="24"/>
      <c r="P42" s="24"/>
      <c r="Q42" s="24"/>
      <c r="R42" s="24"/>
    </row>
    <row r="43" spans="9:18">
      <c r="L43" s="24"/>
      <c r="M43" s="24"/>
      <c r="N43" s="24"/>
      <c r="O43" s="24"/>
      <c r="P43" s="24"/>
      <c r="Q43" s="24"/>
      <c r="R43" s="24"/>
    </row>
    <row r="44" spans="9:18">
      <c r="L44" s="24"/>
      <c r="M44" s="24"/>
      <c r="N44" s="24"/>
      <c r="O44" s="24"/>
      <c r="P44" s="24"/>
      <c r="Q44" s="24"/>
      <c r="R44" s="24"/>
    </row>
    <row r="45" spans="9:18">
      <c r="L45" s="24"/>
      <c r="M45" s="24"/>
      <c r="N45" s="24"/>
      <c r="O45" s="24"/>
      <c r="P45" s="24"/>
      <c r="Q45" s="24"/>
      <c r="R45" s="24"/>
    </row>
    <row r="46" spans="9:18">
      <c r="L46" s="24"/>
      <c r="M46" s="24"/>
      <c r="N46" s="24"/>
      <c r="O46" s="24"/>
      <c r="P46" s="24"/>
      <c r="Q46" s="24"/>
      <c r="R46" s="24"/>
    </row>
    <row r="47" spans="9:18">
      <c r="L47" s="24"/>
      <c r="M47" s="24"/>
      <c r="N47" s="24"/>
      <c r="O47" s="24"/>
      <c r="P47" s="24"/>
      <c r="Q47" s="24"/>
      <c r="R47" s="24"/>
    </row>
    <row r="48" spans="9:18">
      <c r="L48" s="24"/>
      <c r="M48" s="24"/>
      <c r="N48" s="24"/>
      <c r="O48" s="24"/>
      <c r="P48" s="24"/>
      <c r="Q48" s="24"/>
      <c r="R48" s="24"/>
    </row>
    <row r="49" spans="12:18">
      <c r="L49" s="24"/>
      <c r="M49" s="24"/>
      <c r="N49" s="24"/>
      <c r="O49" s="24"/>
      <c r="P49" s="24"/>
      <c r="Q49" s="24"/>
      <c r="R49" s="24"/>
    </row>
    <row r="50" spans="12:18">
      <c r="L50" s="24"/>
      <c r="M50" s="24"/>
      <c r="N50" s="24"/>
      <c r="O50" s="24"/>
      <c r="P50" s="24"/>
      <c r="Q50" s="24"/>
      <c r="R50" s="24"/>
    </row>
    <row r="51" spans="12:18">
      <c r="L51" s="24"/>
      <c r="M51" s="24"/>
      <c r="N51" s="24"/>
      <c r="O51" s="24"/>
      <c r="P51" s="24"/>
      <c r="Q51" s="24"/>
      <c r="R51" s="24"/>
    </row>
  </sheetData>
  <mergeCells count="8">
    <mergeCell ref="L19:N19"/>
    <mergeCell ref="O19:R19"/>
    <mergeCell ref="K21:K27"/>
    <mergeCell ref="I28:K28"/>
    <mergeCell ref="A19:D19"/>
    <mergeCell ref="I19:I20"/>
    <mergeCell ref="J19:J20"/>
    <mergeCell ref="K19:K20"/>
  </mergeCells>
  <hyperlinks>
    <hyperlink ref="V24" r:id="rId1" xr:uid="{EBB8C259-F5E3-430E-9B7D-4ADC17B3917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03F4-E1CF-4D6C-837B-3384A2DFF6FC}">
  <dimension ref="A1:AG1955"/>
  <sheetViews>
    <sheetView workbookViewId="0">
      <selection activeCell="O26" sqref="O26"/>
    </sheetView>
  </sheetViews>
  <sheetFormatPr defaultRowHeight="14.4"/>
  <sheetData>
    <row r="1" spans="1:33">
      <c r="A1" t="s">
        <v>704</v>
      </c>
      <c r="L1" t="s">
        <v>705</v>
      </c>
      <c r="M1" t="s">
        <v>706</v>
      </c>
      <c r="T1" t="s">
        <v>707</v>
      </c>
      <c r="AA1" t="s">
        <v>708</v>
      </c>
    </row>
    <row r="2" spans="1:33">
      <c r="M2">
        <v>2017</v>
      </c>
      <c r="N2">
        <v>2018</v>
      </c>
      <c r="O2">
        <v>2019</v>
      </c>
      <c r="P2">
        <v>2020</v>
      </c>
      <c r="Q2">
        <v>2021</v>
      </c>
      <c r="R2">
        <v>2022</v>
      </c>
      <c r="S2">
        <v>2023</v>
      </c>
      <c r="T2">
        <v>2017</v>
      </c>
      <c r="U2">
        <v>2018</v>
      </c>
      <c r="V2">
        <v>2019</v>
      </c>
      <c r="W2">
        <v>2020</v>
      </c>
      <c r="X2">
        <v>2021</v>
      </c>
      <c r="Y2">
        <v>2022</v>
      </c>
      <c r="Z2">
        <v>2023</v>
      </c>
      <c r="AA2">
        <v>2017</v>
      </c>
      <c r="AB2">
        <v>2018</v>
      </c>
      <c r="AC2">
        <v>2019</v>
      </c>
      <c r="AD2">
        <v>2020</v>
      </c>
      <c r="AE2">
        <v>2021</v>
      </c>
      <c r="AF2">
        <v>2022</v>
      </c>
      <c r="AG2">
        <v>2023</v>
      </c>
    </row>
    <row r="3" spans="1:33">
      <c r="K3">
        <v>1</v>
      </c>
      <c r="L3" t="s">
        <v>709</v>
      </c>
      <c r="M3">
        <v>1.72</v>
      </c>
      <c r="N3">
        <v>2.2000000000000002</v>
      </c>
      <c r="O3">
        <v>1.95</v>
      </c>
      <c r="P3">
        <v>1.49</v>
      </c>
      <c r="Q3">
        <v>0.81</v>
      </c>
      <c r="R3">
        <v>1.76</v>
      </c>
      <c r="S3">
        <v>2.94</v>
      </c>
      <c r="T3">
        <v>2.34</v>
      </c>
      <c r="U3">
        <v>2.35</v>
      </c>
      <c r="V3">
        <v>2.1800000000000002</v>
      </c>
      <c r="W3">
        <v>1.61</v>
      </c>
      <c r="X3">
        <v>1.43</v>
      </c>
      <c r="Y3">
        <v>2</v>
      </c>
      <c r="Z3">
        <v>2.99</v>
      </c>
      <c r="AA3">
        <v>0.62</v>
      </c>
      <c r="AB3">
        <v>0.16</v>
      </c>
      <c r="AC3">
        <v>0.22</v>
      </c>
      <c r="AD3">
        <v>0.12</v>
      </c>
      <c r="AE3">
        <v>0.62</v>
      </c>
      <c r="AF3">
        <v>0.24</v>
      </c>
      <c r="AG3">
        <v>0.05</v>
      </c>
    </row>
    <row r="4" spans="1:33">
      <c r="A4" t="s">
        <v>710</v>
      </c>
      <c r="K4">
        <v>2</v>
      </c>
      <c r="L4" t="s">
        <v>711</v>
      </c>
      <c r="M4">
        <v>1.7</v>
      </c>
      <c r="N4">
        <v>2.3199999999999998</v>
      </c>
      <c r="O4">
        <v>1.91</v>
      </c>
      <c r="P4">
        <v>1.29</v>
      </c>
      <c r="Q4">
        <v>1.1000000000000001</v>
      </c>
      <c r="R4">
        <v>1.88</v>
      </c>
      <c r="S4">
        <v>3.17</v>
      </c>
      <c r="T4">
        <v>2.39</v>
      </c>
      <c r="U4">
        <v>2.4500000000000002</v>
      </c>
      <c r="V4">
        <v>2.16</v>
      </c>
      <c r="W4">
        <v>1.42</v>
      </c>
      <c r="X4">
        <v>1.67</v>
      </c>
      <c r="Y4">
        <v>2.15</v>
      </c>
      <c r="Z4">
        <v>3.16</v>
      </c>
      <c r="AA4">
        <v>0.69</v>
      </c>
      <c r="AB4">
        <v>0.13</v>
      </c>
      <c r="AC4">
        <v>0.25</v>
      </c>
      <c r="AD4">
        <v>0.13</v>
      </c>
      <c r="AE4">
        <v>0.56999999999999995</v>
      </c>
      <c r="AF4">
        <v>0.27</v>
      </c>
      <c r="AG4">
        <v>-0.01</v>
      </c>
    </row>
    <row r="5" spans="1:33">
      <c r="A5" t="s">
        <v>712</v>
      </c>
      <c r="K5">
        <v>3</v>
      </c>
      <c r="L5" t="s">
        <v>713</v>
      </c>
      <c r="M5">
        <v>1.71</v>
      </c>
      <c r="N5">
        <v>2.19</v>
      </c>
      <c r="O5">
        <v>1.71</v>
      </c>
      <c r="P5">
        <v>0.82</v>
      </c>
      <c r="Q5">
        <v>1.5</v>
      </c>
      <c r="R5">
        <v>2.13</v>
      </c>
      <c r="S5">
        <v>2.99</v>
      </c>
      <c r="T5">
        <v>2.39</v>
      </c>
      <c r="U5">
        <v>2.34</v>
      </c>
      <c r="V5">
        <v>2.0099999999999998</v>
      </c>
      <c r="W5">
        <v>1.23</v>
      </c>
      <c r="X5">
        <v>1.94</v>
      </c>
      <c r="Y5">
        <v>2.31</v>
      </c>
      <c r="Z5">
        <v>3.01</v>
      </c>
      <c r="AA5">
        <v>0.68</v>
      </c>
      <c r="AB5">
        <v>0.15</v>
      </c>
      <c r="AC5">
        <v>0.28999999999999998</v>
      </c>
      <c r="AD5">
        <v>0.41</v>
      </c>
      <c r="AE5">
        <v>0.44</v>
      </c>
      <c r="AF5">
        <v>0.18</v>
      </c>
      <c r="AG5">
        <v>0.02</v>
      </c>
    </row>
    <row r="6" spans="1:33">
      <c r="A6" t="s">
        <v>714</v>
      </c>
      <c r="K6">
        <v>4</v>
      </c>
      <c r="L6" t="s">
        <v>715</v>
      </c>
      <c r="M6">
        <v>1.52</v>
      </c>
      <c r="N6">
        <v>2.25</v>
      </c>
      <c r="O6">
        <v>1.72</v>
      </c>
      <c r="P6">
        <v>0.66</v>
      </c>
      <c r="Q6">
        <v>1.52</v>
      </c>
      <c r="R6">
        <v>2.7</v>
      </c>
      <c r="S6">
        <v>2.91</v>
      </c>
      <c r="T6">
        <v>2.19</v>
      </c>
      <c r="U6">
        <v>2.37</v>
      </c>
      <c r="V6">
        <v>2.0099999999999998</v>
      </c>
      <c r="W6">
        <v>1.25</v>
      </c>
      <c r="X6">
        <v>1.99</v>
      </c>
      <c r="Y6">
        <v>2.66</v>
      </c>
      <c r="Z6">
        <v>3.02</v>
      </c>
      <c r="AA6">
        <v>0.67</v>
      </c>
      <c r="AB6">
        <v>0.12</v>
      </c>
      <c r="AC6">
        <v>0.28999999999999998</v>
      </c>
      <c r="AD6">
        <v>0.6</v>
      </c>
      <c r="AE6">
        <v>0.48</v>
      </c>
      <c r="AF6">
        <v>-0.05</v>
      </c>
      <c r="AG6">
        <v>0.11</v>
      </c>
    </row>
    <row r="7" spans="1:33">
      <c r="K7">
        <v>5</v>
      </c>
      <c r="L7" t="s">
        <v>716</v>
      </c>
      <c r="M7">
        <v>1.51</v>
      </c>
      <c r="N7">
        <v>2.38</v>
      </c>
      <c r="O7">
        <v>1.66</v>
      </c>
      <c r="P7">
        <v>0.55000000000000004</v>
      </c>
      <c r="Q7">
        <v>1.52</v>
      </c>
      <c r="R7">
        <v>2.92</v>
      </c>
      <c r="S7">
        <v>3.05</v>
      </c>
      <c r="T7">
        <v>2.15</v>
      </c>
      <c r="U7">
        <v>2.41</v>
      </c>
      <c r="V7">
        <v>1.91</v>
      </c>
      <c r="W7">
        <v>1.1100000000000001</v>
      </c>
      <c r="X7">
        <v>2.11</v>
      </c>
      <c r="Y7">
        <v>2.89</v>
      </c>
      <c r="Z7">
        <v>3.11</v>
      </c>
      <c r="AA7">
        <v>0.63</v>
      </c>
      <c r="AB7">
        <v>0.04</v>
      </c>
      <c r="AC7">
        <v>0.25</v>
      </c>
      <c r="AD7">
        <v>0.56000000000000005</v>
      </c>
      <c r="AE7">
        <v>0.59</v>
      </c>
      <c r="AF7">
        <v>-0.03</v>
      </c>
      <c r="AG7">
        <v>0.06</v>
      </c>
    </row>
    <row r="8" spans="1:33">
      <c r="A8" t="s">
        <v>717</v>
      </c>
      <c r="E8" t="s">
        <v>718</v>
      </c>
      <c r="F8" t="s">
        <v>719</v>
      </c>
      <c r="G8" t="s">
        <v>718</v>
      </c>
      <c r="H8" t="s">
        <v>720</v>
      </c>
      <c r="K8">
        <v>6</v>
      </c>
      <c r="L8" t="s">
        <v>721</v>
      </c>
      <c r="M8">
        <v>1.5</v>
      </c>
      <c r="N8">
        <v>2.21</v>
      </c>
      <c r="O8">
        <v>1.46</v>
      </c>
      <c r="P8">
        <v>0.56000000000000005</v>
      </c>
      <c r="Q8">
        <v>1.43</v>
      </c>
      <c r="R8">
        <v>3.32</v>
      </c>
      <c r="S8">
        <v>3.34</v>
      </c>
      <c r="T8">
        <v>2.04</v>
      </c>
      <c r="U8">
        <v>2.2599999999999998</v>
      </c>
      <c r="V8">
        <v>1.72</v>
      </c>
      <c r="W8">
        <v>1.08</v>
      </c>
      <c r="X8">
        <v>1.92</v>
      </c>
      <c r="Y8">
        <v>3.21</v>
      </c>
      <c r="Z8">
        <v>3.21</v>
      </c>
      <c r="AA8">
        <v>0.53</v>
      </c>
      <c r="AB8">
        <v>0.05</v>
      </c>
      <c r="AC8">
        <v>0.25</v>
      </c>
      <c r="AD8">
        <v>0.52</v>
      </c>
      <c r="AE8">
        <v>0.5</v>
      </c>
      <c r="AF8">
        <v>-0.1</v>
      </c>
      <c r="AG8">
        <v>-0.13</v>
      </c>
    </row>
    <row r="9" spans="1:33">
      <c r="A9" t="s">
        <v>722</v>
      </c>
      <c r="E9" s="106">
        <v>44047</v>
      </c>
      <c r="F9">
        <v>0.43</v>
      </c>
      <c r="G9" s="106">
        <v>43899</v>
      </c>
      <c r="H9">
        <v>0.71</v>
      </c>
      <c r="K9">
        <v>7</v>
      </c>
      <c r="L9" t="s">
        <v>723</v>
      </c>
      <c r="M9">
        <v>1.91</v>
      </c>
      <c r="N9">
        <v>2.19</v>
      </c>
      <c r="O9">
        <v>1.52</v>
      </c>
      <c r="P9">
        <v>0.52</v>
      </c>
      <c r="Q9">
        <v>1.25</v>
      </c>
      <c r="R9">
        <v>3.02</v>
      </c>
      <c r="S9">
        <v>3.45</v>
      </c>
      <c r="T9">
        <v>2.2799999999999998</v>
      </c>
      <c r="U9">
        <v>2.23</v>
      </c>
      <c r="V9">
        <v>1.73</v>
      </c>
      <c r="W9">
        <v>1</v>
      </c>
      <c r="X9">
        <v>1.78</v>
      </c>
      <c r="Y9">
        <v>2.98</v>
      </c>
      <c r="Z9">
        <v>3.28</v>
      </c>
      <c r="AA9">
        <v>0.37</v>
      </c>
      <c r="AB9">
        <v>0.04</v>
      </c>
      <c r="AC9">
        <v>0.21</v>
      </c>
      <c r="AD9">
        <v>0.49</v>
      </c>
      <c r="AE9">
        <v>0.53</v>
      </c>
      <c r="AF9">
        <v>-0.04</v>
      </c>
      <c r="AG9">
        <v>-0.17</v>
      </c>
    </row>
    <row r="10" spans="1:33">
      <c r="A10" t="s">
        <v>724</v>
      </c>
      <c r="E10" s="106">
        <v>45202</v>
      </c>
      <c r="F10">
        <v>4.26</v>
      </c>
      <c r="G10" s="106">
        <v>45202</v>
      </c>
      <c r="H10">
        <v>3.99</v>
      </c>
      <c r="K10">
        <v>8</v>
      </c>
      <c r="L10" t="s">
        <v>725</v>
      </c>
      <c r="M10">
        <v>1.88</v>
      </c>
      <c r="N10">
        <v>2.2999999999999998</v>
      </c>
      <c r="O10">
        <v>1.21</v>
      </c>
      <c r="P10">
        <v>0.56000000000000005</v>
      </c>
      <c r="Q10">
        <v>1.19</v>
      </c>
      <c r="R10">
        <v>2.86</v>
      </c>
      <c r="S10">
        <v>3.65</v>
      </c>
      <c r="T10">
        <v>2.31</v>
      </c>
      <c r="U10">
        <v>2.31</v>
      </c>
      <c r="V10">
        <v>1.44</v>
      </c>
      <c r="W10">
        <v>1.07</v>
      </c>
      <c r="X10">
        <v>1.76</v>
      </c>
      <c r="Y10">
        <v>2.89</v>
      </c>
      <c r="Z10">
        <v>3.49</v>
      </c>
      <c r="AA10">
        <v>0.43</v>
      </c>
      <c r="AB10">
        <v>0.01</v>
      </c>
      <c r="AC10">
        <v>0.24</v>
      </c>
      <c r="AD10">
        <v>0.5</v>
      </c>
      <c r="AE10">
        <v>0.56000000000000005</v>
      </c>
      <c r="AF10">
        <v>0.03</v>
      </c>
      <c r="AG10">
        <v>-0.16</v>
      </c>
    </row>
    <row r="11" spans="1:33">
      <c r="A11" t="s">
        <v>526</v>
      </c>
      <c r="E11" t="s">
        <v>726</v>
      </c>
      <c r="F11">
        <v>2.0699999999999998</v>
      </c>
      <c r="G11" t="s">
        <v>726</v>
      </c>
      <c r="H11">
        <v>2.27</v>
      </c>
      <c r="K11">
        <v>9</v>
      </c>
      <c r="L11" t="s">
        <v>727</v>
      </c>
      <c r="M11">
        <v>2.0499999999999998</v>
      </c>
      <c r="N11">
        <v>2.35</v>
      </c>
      <c r="O11">
        <v>1.36</v>
      </c>
      <c r="P11">
        <v>0.56000000000000005</v>
      </c>
      <c r="Q11">
        <v>1.26</v>
      </c>
      <c r="R11">
        <v>3.15</v>
      </c>
      <c r="S11">
        <v>3.82</v>
      </c>
      <c r="T11">
        <v>2.41</v>
      </c>
      <c r="U11">
        <v>2.37</v>
      </c>
      <c r="V11">
        <v>1.56</v>
      </c>
      <c r="W11">
        <v>1.08</v>
      </c>
      <c r="X11">
        <v>1.8</v>
      </c>
      <c r="Y11">
        <v>3.08</v>
      </c>
      <c r="Z11">
        <v>3.62</v>
      </c>
      <c r="AA11">
        <v>0.36</v>
      </c>
      <c r="AB11">
        <v>0.01</v>
      </c>
      <c r="AC11">
        <v>0.2</v>
      </c>
      <c r="AD11">
        <v>0.52</v>
      </c>
      <c r="AE11">
        <v>0.54</v>
      </c>
      <c r="AF11">
        <v>-7.0000000000000007E-2</v>
      </c>
      <c r="AG11">
        <v>-0.2</v>
      </c>
    </row>
    <row r="12" spans="1:33">
      <c r="K12">
        <v>10</v>
      </c>
      <c r="L12" t="s">
        <v>728</v>
      </c>
      <c r="M12">
        <v>2.0499999999999998</v>
      </c>
      <c r="N12">
        <v>2.4900000000000002</v>
      </c>
      <c r="O12">
        <v>1.45</v>
      </c>
      <c r="P12">
        <v>0.6</v>
      </c>
      <c r="Q12">
        <v>1.6</v>
      </c>
      <c r="R12">
        <v>3.38</v>
      </c>
      <c r="S12">
        <v>4.0599999999999996</v>
      </c>
      <c r="T12">
        <v>2.41</v>
      </c>
      <c r="U12">
        <v>2.5</v>
      </c>
      <c r="V12">
        <v>1.59</v>
      </c>
      <c r="W12">
        <v>1.19</v>
      </c>
      <c r="X12">
        <v>2.0099999999999998</v>
      </c>
      <c r="Y12">
        <v>3.38</v>
      </c>
      <c r="Z12">
        <v>3.81</v>
      </c>
      <c r="AA12">
        <v>0.36</v>
      </c>
      <c r="AB12">
        <v>0.02</v>
      </c>
      <c r="AC12">
        <v>0.14000000000000001</v>
      </c>
      <c r="AD12">
        <v>0.59</v>
      </c>
      <c r="AE12">
        <v>0.41</v>
      </c>
      <c r="AF12">
        <v>0</v>
      </c>
      <c r="AG12">
        <v>-0.25</v>
      </c>
    </row>
    <row r="13" spans="1:33">
      <c r="A13" t="s">
        <v>718</v>
      </c>
      <c r="B13" t="s">
        <v>729</v>
      </c>
      <c r="C13" t="s">
        <v>1</v>
      </c>
      <c r="E13" t="s">
        <v>719</v>
      </c>
      <c r="F13" t="s">
        <v>720</v>
      </c>
      <c r="K13">
        <v>11</v>
      </c>
      <c r="L13" t="s">
        <v>730</v>
      </c>
      <c r="M13">
        <v>1.92</v>
      </c>
      <c r="N13">
        <v>2.41</v>
      </c>
      <c r="O13">
        <v>1.5</v>
      </c>
      <c r="P13">
        <v>0.69</v>
      </c>
      <c r="Q13">
        <v>1.69</v>
      </c>
      <c r="R13">
        <v>3.17</v>
      </c>
      <c r="S13">
        <v>3.71</v>
      </c>
      <c r="T13">
        <v>2.2599999999999998</v>
      </c>
      <c r="U13">
        <v>2.46</v>
      </c>
      <c r="V13">
        <v>1.63</v>
      </c>
      <c r="W13">
        <v>1.23</v>
      </c>
      <c r="X13">
        <v>2.0299999999999998</v>
      </c>
      <c r="Y13">
        <v>3.21</v>
      </c>
      <c r="Z13">
        <v>3.52</v>
      </c>
      <c r="AA13">
        <v>0.34</v>
      </c>
      <c r="AB13">
        <v>0.05</v>
      </c>
      <c r="AC13">
        <v>0.13</v>
      </c>
      <c r="AD13">
        <v>0.55000000000000004</v>
      </c>
      <c r="AE13">
        <v>0.34</v>
      </c>
      <c r="AF13">
        <v>0.05</v>
      </c>
      <c r="AG13">
        <v>-0.2</v>
      </c>
    </row>
    <row r="14" spans="1:33">
      <c r="A14" s="106">
        <v>45422</v>
      </c>
      <c r="B14">
        <v>5</v>
      </c>
      <c r="C14">
        <v>2024</v>
      </c>
      <c r="D14" t="s">
        <v>731</v>
      </c>
      <c r="E14">
        <v>3.69</v>
      </c>
      <c r="F14">
        <v>3.55</v>
      </c>
      <c r="K14">
        <v>12</v>
      </c>
      <c r="L14" t="s">
        <v>732</v>
      </c>
      <c r="M14">
        <v>1.92</v>
      </c>
      <c r="N14">
        <v>2.06</v>
      </c>
      <c r="O14">
        <v>1.6</v>
      </c>
      <c r="P14">
        <v>0.73</v>
      </c>
      <c r="Q14">
        <v>1.45</v>
      </c>
      <c r="R14">
        <v>2.94</v>
      </c>
      <c r="S14">
        <v>3.23</v>
      </c>
      <c r="T14">
        <v>2.19</v>
      </c>
      <c r="U14">
        <v>2.2200000000000002</v>
      </c>
      <c r="V14">
        <v>1.69</v>
      </c>
      <c r="W14">
        <v>1.28</v>
      </c>
      <c r="X14">
        <v>1.76</v>
      </c>
      <c r="Y14">
        <v>2.94</v>
      </c>
      <c r="Z14">
        <v>3.07</v>
      </c>
      <c r="AA14">
        <v>0.27</v>
      </c>
      <c r="AB14">
        <v>0.16</v>
      </c>
      <c r="AC14">
        <v>0.08</v>
      </c>
      <c r="AD14">
        <v>0.54</v>
      </c>
      <c r="AE14">
        <v>0.31</v>
      </c>
      <c r="AF14">
        <v>0</v>
      </c>
      <c r="AG14">
        <v>-0.17</v>
      </c>
    </row>
    <row r="15" spans="1:33">
      <c r="A15" s="106">
        <v>45421</v>
      </c>
      <c r="B15">
        <v>5</v>
      </c>
      <c r="C15">
        <v>2024</v>
      </c>
      <c r="D15" t="s">
        <v>731</v>
      </c>
      <c r="E15">
        <v>3.62</v>
      </c>
      <c r="F15">
        <v>3.5</v>
      </c>
      <c r="L15" t="s">
        <v>526</v>
      </c>
      <c r="AA15" s="84">
        <v>0.4958333333333334</v>
      </c>
      <c r="AB15" s="84">
        <v>7.8333333333333352E-2</v>
      </c>
      <c r="AC15" s="84">
        <v>0.21250000000000002</v>
      </c>
      <c r="AD15" s="84">
        <v>0.46083333333333337</v>
      </c>
      <c r="AE15" s="84">
        <v>0.49083333333333323</v>
      </c>
      <c r="AF15" s="84">
        <v>3.9999999999999987E-2</v>
      </c>
      <c r="AG15" s="84">
        <v>-8.7500000000000008E-2</v>
      </c>
    </row>
    <row r="16" spans="1:33">
      <c r="A16" s="106">
        <v>45420</v>
      </c>
      <c r="B16">
        <v>5</v>
      </c>
      <c r="C16">
        <v>2024</v>
      </c>
      <c r="D16" t="s">
        <v>731</v>
      </c>
      <c r="E16">
        <v>3.63</v>
      </c>
      <c r="F16">
        <v>3.51</v>
      </c>
      <c r="L16" t="s">
        <v>733</v>
      </c>
      <c r="AA16">
        <v>-0.13</v>
      </c>
      <c r="AB16">
        <v>-7.0000000000000007E-2</v>
      </c>
      <c r="AC16">
        <v>-0.02</v>
      </c>
      <c r="AD16">
        <v>0.06</v>
      </c>
      <c r="AE16">
        <v>0.05</v>
      </c>
      <c r="AF16">
        <v>-0.11</v>
      </c>
      <c r="AG16">
        <v>-0.11</v>
      </c>
    </row>
    <row r="17" spans="1:6">
      <c r="A17" s="106">
        <v>45419</v>
      </c>
      <c r="B17">
        <v>5</v>
      </c>
      <c r="C17">
        <v>2024</v>
      </c>
      <c r="D17" t="s">
        <v>731</v>
      </c>
      <c r="E17">
        <v>3.57</v>
      </c>
      <c r="F17">
        <v>3.46</v>
      </c>
    </row>
    <row r="18" spans="1:6">
      <c r="A18" s="106">
        <v>45418</v>
      </c>
      <c r="B18">
        <v>5</v>
      </c>
      <c r="C18">
        <v>2024</v>
      </c>
      <c r="D18" t="s">
        <v>731</v>
      </c>
      <c r="E18">
        <v>3.61</v>
      </c>
      <c r="F18">
        <v>3.5</v>
      </c>
    </row>
    <row r="19" spans="1:6">
      <c r="A19" s="106">
        <v>45415</v>
      </c>
      <c r="B19">
        <v>5</v>
      </c>
      <c r="C19">
        <v>2024</v>
      </c>
      <c r="D19" t="s">
        <v>731</v>
      </c>
      <c r="E19">
        <v>3.65</v>
      </c>
      <c r="F19">
        <v>3.55</v>
      </c>
    </row>
    <row r="20" spans="1:6">
      <c r="A20" s="106">
        <v>45414</v>
      </c>
      <c r="B20">
        <v>5</v>
      </c>
      <c r="C20">
        <v>2024</v>
      </c>
      <c r="D20" t="s">
        <v>731</v>
      </c>
      <c r="E20">
        <v>3.72</v>
      </c>
      <c r="F20">
        <v>3.62</v>
      </c>
    </row>
    <row r="21" spans="1:6">
      <c r="A21" s="106">
        <v>45413</v>
      </c>
      <c r="B21">
        <v>5</v>
      </c>
      <c r="C21">
        <v>2024</v>
      </c>
      <c r="D21" t="s">
        <v>731</v>
      </c>
      <c r="E21">
        <v>3.76</v>
      </c>
      <c r="F21">
        <v>3.63</v>
      </c>
    </row>
    <row r="22" spans="1:6">
      <c r="A22" s="106">
        <v>45412</v>
      </c>
      <c r="B22">
        <v>4</v>
      </c>
      <c r="C22">
        <v>2024</v>
      </c>
      <c r="D22" t="s">
        <v>734</v>
      </c>
      <c r="E22">
        <v>3.82</v>
      </c>
      <c r="F22">
        <v>3.68</v>
      </c>
    </row>
    <row r="23" spans="1:6">
      <c r="A23" s="106">
        <v>45411</v>
      </c>
      <c r="B23">
        <v>4</v>
      </c>
      <c r="C23">
        <v>2024</v>
      </c>
      <c r="D23" t="s">
        <v>734</v>
      </c>
      <c r="E23">
        <v>3.76</v>
      </c>
      <c r="F23">
        <v>3.63</v>
      </c>
    </row>
    <row r="24" spans="1:6">
      <c r="A24" s="106">
        <v>45408</v>
      </c>
      <c r="B24">
        <v>4</v>
      </c>
      <c r="C24">
        <v>2024</v>
      </c>
      <c r="D24" t="s">
        <v>734</v>
      </c>
      <c r="E24">
        <v>3.82</v>
      </c>
      <c r="F24">
        <v>3.7</v>
      </c>
    </row>
    <row r="25" spans="1:6">
      <c r="A25" s="106">
        <v>45407</v>
      </c>
      <c r="B25">
        <v>4</v>
      </c>
      <c r="C25">
        <v>2024</v>
      </c>
      <c r="D25" t="s">
        <v>734</v>
      </c>
      <c r="E25">
        <v>3.85</v>
      </c>
      <c r="F25">
        <v>3.73</v>
      </c>
    </row>
    <row r="26" spans="1:6">
      <c r="A26" s="106">
        <v>45406</v>
      </c>
      <c r="B26">
        <v>4</v>
      </c>
      <c r="C26">
        <v>2024</v>
      </c>
      <c r="D26" t="s">
        <v>734</v>
      </c>
      <c r="E26">
        <v>3.79</v>
      </c>
      <c r="F26">
        <v>3.7</v>
      </c>
    </row>
    <row r="27" spans="1:6">
      <c r="A27" s="106">
        <v>45405</v>
      </c>
      <c r="B27">
        <v>4</v>
      </c>
      <c r="C27">
        <v>2024</v>
      </c>
      <c r="D27" t="s">
        <v>734</v>
      </c>
      <c r="E27">
        <v>3.76</v>
      </c>
      <c r="F27">
        <v>3.66</v>
      </c>
    </row>
    <row r="28" spans="1:6">
      <c r="A28" s="106">
        <v>45404</v>
      </c>
      <c r="B28">
        <v>4</v>
      </c>
      <c r="C28">
        <v>2024</v>
      </c>
      <c r="D28" t="s">
        <v>734</v>
      </c>
      <c r="E28">
        <v>3.75</v>
      </c>
      <c r="F28">
        <v>3.66</v>
      </c>
    </row>
    <row r="29" spans="1:6">
      <c r="A29" s="106">
        <v>45401</v>
      </c>
      <c r="B29">
        <v>4</v>
      </c>
      <c r="C29">
        <v>2024</v>
      </c>
      <c r="D29" t="s">
        <v>734</v>
      </c>
      <c r="E29">
        <v>3.73</v>
      </c>
      <c r="F29">
        <v>3.64</v>
      </c>
    </row>
    <row r="30" spans="1:6">
      <c r="A30" s="106">
        <v>45400</v>
      </c>
      <c r="B30">
        <v>4</v>
      </c>
      <c r="C30">
        <v>2024</v>
      </c>
      <c r="D30" t="s">
        <v>734</v>
      </c>
      <c r="E30">
        <v>3.75</v>
      </c>
      <c r="F30">
        <v>3.66</v>
      </c>
    </row>
    <row r="31" spans="1:6">
      <c r="A31" s="106">
        <v>45399</v>
      </c>
      <c r="B31">
        <v>4</v>
      </c>
      <c r="C31">
        <v>2024</v>
      </c>
      <c r="D31" t="s">
        <v>734</v>
      </c>
      <c r="E31">
        <v>3.69</v>
      </c>
      <c r="F31">
        <v>3.61</v>
      </c>
    </row>
    <row r="32" spans="1:6">
      <c r="A32" s="106">
        <v>45398</v>
      </c>
      <c r="B32">
        <v>4</v>
      </c>
      <c r="C32">
        <v>2024</v>
      </c>
      <c r="D32" t="s">
        <v>734</v>
      </c>
      <c r="E32">
        <v>3.73</v>
      </c>
      <c r="F32">
        <v>3.65</v>
      </c>
    </row>
    <row r="33" spans="1:6">
      <c r="A33" s="106">
        <v>45397</v>
      </c>
      <c r="B33">
        <v>4</v>
      </c>
      <c r="C33">
        <v>2024</v>
      </c>
      <c r="D33" t="s">
        <v>734</v>
      </c>
      <c r="E33">
        <v>3.74</v>
      </c>
      <c r="F33">
        <v>3.63</v>
      </c>
    </row>
    <row r="34" spans="1:6">
      <c r="A34" s="106">
        <v>45394</v>
      </c>
      <c r="B34">
        <v>4</v>
      </c>
      <c r="C34">
        <v>2024</v>
      </c>
      <c r="D34" t="s">
        <v>734</v>
      </c>
      <c r="E34">
        <v>3.64</v>
      </c>
      <c r="F34">
        <v>3.54</v>
      </c>
    </row>
    <row r="35" spans="1:6">
      <c r="A35" s="106">
        <v>45393</v>
      </c>
      <c r="B35">
        <v>4</v>
      </c>
      <c r="C35">
        <v>2024</v>
      </c>
      <c r="D35" t="s">
        <v>734</v>
      </c>
      <c r="E35">
        <v>3.72</v>
      </c>
      <c r="F35">
        <v>3.6</v>
      </c>
    </row>
    <row r="36" spans="1:6">
      <c r="A36" s="106">
        <v>45392</v>
      </c>
      <c r="B36">
        <v>4</v>
      </c>
      <c r="C36">
        <v>2024</v>
      </c>
      <c r="D36" t="s">
        <v>734</v>
      </c>
      <c r="E36">
        <v>3.69</v>
      </c>
      <c r="F36">
        <v>3.57</v>
      </c>
    </row>
    <row r="37" spans="1:6">
      <c r="A37" s="106">
        <v>45391</v>
      </c>
      <c r="B37">
        <v>4</v>
      </c>
      <c r="C37">
        <v>2024</v>
      </c>
      <c r="D37" t="s">
        <v>734</v>
      </c>
      <c r="E37">
        <v>3.55</v>
      </c>
      <c r="F37">
        <v>3.47</v>
      </c>
    </row>
    <row r="38" spans="1:6">
      <c r="A38" s="106">
        <v>45390</v>
      </c>
      <c r="B38">
        <v>4</v>
      </c>
      <c r="C38">
        <v>2024</v>
      </c>
      <c r="D38" t="s">
        <v>734</v>
      </c>
      <c r="E38">
        <v>3.61</v>
      </c>
      <c r="F38">
        <v>3.53</v>
      </c>
    </row>
    <row r="39" spans="1:6">
      <c r="A39" s="106">
        <v>45387</v>
      </c>
      <c r="B39">
        <v>4</v>
      </c>
      <c r="C39">
        <v>2024</v>
      </c>
      <c r="D39" t="s">
        <v>734</v>
      </c>
      <c r="E39">
        <v>3.58</v>
      </c>
      <c r="F39">
        <v>3.5</v>
      </c>
    </row>
    <row r="40" spans="1:6">
      <c r="A40" s="106">
        <v>45386</v>
      </c>
      <c r="B40">
        <v>4</v>
      </c>
      <c r="C40">
        <v>2024</v>
      </c>
      <c r="D40" t="s">
        <v>734</v>
      </c>
      <c r="E40">
        <v>3.54</v>
      </c>
      <c r="F40">
        <v>3.46</v>
      </c>
    </row>
    <row r="41" spans="1:6">
      <c r="A41" s="106">
        <v>45385</v>
      </c>
      <c r="B41">
        <v>4</v>
      </c>
      <c r="C41">
        <v>2024</v>
      </c>
      <c r="D41" t="s">
        <v>734</v>
      </c>
      <c r="E41">
        <v>3.59</v>
      </c>
      <c r="F41">
        <v>3.5</v>
      </c>
    </row>
    <row r="42" spans="1:6">
      <c r="A42" s="106">
        <v>45384</v>
      </c>
      <c r="B42">
        <v>4</v>
      </c>
      <c r="C42">
        <v>2024</v>
      </c>
      <c r="D42" t="s">
        <v>734</v>
      </c>
      <c r="E42">
        <v>3.61</v>
      </c>
      <c r="F42">
        <v>3.5</v>
      </c>
    </row>
    <row r="43" spans="1:6">
      <c r="A43" s="106">
        <v>45383</v>
      </c>
      <c r="B43">
        <v>4</v>
      </c>
      <c r="C43">
        <v>2024</v>
      </c>
      <c r="D43" t="s">
        <v>734</v>
      </c>
      <c r="E43">
        <v>3.59</v>
      </c>
      <c r="F43">
        <v>3.48</v>
      </c>
    </row>
    <row r="44" spans="1:6">
      <c r="A44" s="106">
        <v>45380</v>
      </c>
      <c r="B44">
        <v>3</v>
      </c>
      <c r="C44">
        <v>2024</v>
      </c>
      <c r="D44" t="s">
        <v>735</v>
      </c>
      <c r="E44" t="s">
        <v>736</v>
      </c>
      <c r="F44" t="s">
        <v>736</v>
      </c>
    </row>
    <row r="45" spans="1:6">
      <c r="A45" s="106">
        <v>45379</v>
      </c>
      <c r="B45">
        <v>3</v>
      </c>
      <c r="C45">
        <v>2024</v>
      </c>
      <c r="D45" t="s">
        <v>735</v>
      </c>
      <c r="E45">
        <v>3.45</v>
      </c>
      <c r="F45">
        <v>3.34</v>
      </c>
    </row>
    <row r="46" spans="1:6">
      <c r="A46" s="106">
        <v>45378</v>
      </c>
      <c r="B46">
        <v>3</v>
      </c>
      <c r="C46">
        <v>2024</v>
      </c>
      <c r="D46" t="s">
        <v>735</v>
      </c>
      <c r="E46">
        <v>3.44</v>
      </c>
      <c r="F46">
        <v>3.35</v>
      </c>
    </row>
    <row r="47" spans="1:6">
      <c r="A47" s="106">
        <v>45377</v>
      </c>
      <c r="B47">
        <v>3</v>
      </c>
      <c r="C47">
        <v>2024</v>
      </c>
      <c r="D47" t="s">
        <v>735</v>
      </c>
      <c r="E47">
        <v>3.49</v>
      </c>
      <c r="F47">
        <v>3.4</v>
      </c>
    </row>
    <row r="48" spans="1:6">
      <c r="A48" s="106">
        <v>45376</v>
      </c>
      <c r="B48">
        <v>3</v>
      </c>
      <c r="C48">
        <v>2024</v>
      </c>
      <c r="D48" t="s">
        <v>735</v>
      </c>
      <c r="E48">
        <v>3.48</v>
      </c>
      <c r="F48">
        <v>3.4</v>
      </c>
    </row>
    <row r="49" spans="1:6">
      <c r="A49" s="106">
        <v>45373</v>
      </c>
      <c r="B49">
        <v>3</v>
      </c>
      <c r="C49">
        <v>2024</v>
      </c>
      <c r="D49" t="s">
        <v>735</v>
      </c>
      <c r="E49">
        <v>3.44</v>
      </c>
      <c r="F49">
        <v>3.37</v>
      </c>
    </row>
    <row r="50" spans="1:6">
      <c r="A50" s="106">
        <v>45372</v>
      </c>
      <c r="B50">
        <v>3</v>
      </c>
      <c r="C50">
        <v>2024</v>
      </c>
      <c r="D50" t="s">
        <v>735</v>
      </c>
      <c r="E50">
        <v>3.51</v>
      </c>
      <c r="F50">
        <v>3.43</v>
      </c>
    </row>
    <row r="51" spans="1:6">
      <c r="A51" s="106">
        <v>45371</v>
      </c>
      <c r="B51">
        <v>3</v>
      </c>
      <c r="C51">
        <v>2024</v>
      </c>
      <c r="D51" t="s">
        <v>735</v>
      </c>
      <c r="E51">
        <v>3.48</v>
      </c>
      <c r="F51">
        <v>3.4</v>
      </c>
    </row>
    <row r="52" spans="1:6">
      <c r="A52" s="106">
        <v>45370</v>
      </c>
      <c r="B52">
        <v>3</v>
      </c>
      <c r="C52">
        <v>2024</v>
      </c>
      <c r="D52" t="s">
        <v>735</v>
      </c>
      <c r="E52">
        <v>3.52</v>
      </c>
      <c r="F52">
        <v>3.42</v>
      </c>
    </row>
    <row r="53" spans="1:6">
      <c r="A53" s="106">
        <v>45369</v>
      </c>
      <c r="B53">
        <v>3</v>
      </c>
      <c r="C53">
        <v>2024</v>
      </c>
      <c r="D53" t="s">
        <v>735</v>
      </c>
      <c r="E53">
        <v>3.6</v>
      </c>
      <c r="F53">
        <v>3.46</v>
      </c>
    </row>
    <row r="54" spans="1:6">
      <c r="A54" s="106">
        <v>45366</v>
      </c>
      <c r="B54">
        <v>3</v>
      </c>
      <c r="C54">
        <v>2024</v>
      </c>
      <c r="D54" t="s">
        <v>735</v>
      </c>
      <c r="E54">
        <v>3.54</v>
      </c>
      <c r="F54">
        <v>3.4</v>
      </c>
    </row>
    <row r="55" spans="1:6">
      <c r="A55" s="106">
        <v>45365</v>
      </c>
      <c r="B55">
        <v>3</v>
      </c>
      <c r="C55">
        <v>2024</v>
      </c>
      <c r="D55" t="s">
        <v>735</v>
      </c>
      <c r="E55">
        <v>3.52</v>
      </c>
      <c r="F55">
        <v>3.4</v>
      </c>
    </row>
    <row r="56" spans="1:6">
      <c r="A56" s="106">
        <v>45364</v>
      </c>
      <c r="B56">
        <v>3</v>
      </c>
      <c r="C56">
        <v>2024</v>
      </c>
      <c r="D56" t="s">
        <v>735</v>
      </c>
      <c r="E56">
        <v>3.42</v>
      </c>
      <c r="F56">
        <v>3.33</v>
      </c>
    </row>
    <row r="57" spans="1:6">
      <c r="A57" s="106">
        <v>45363</v>
      </c>
      <c r="B57">
        <v>3</v>
      </c>
      <c r="C57">
        <v>2024</v>
      </c>
      <c r="D57" t="s">
        <v>735</v>
      </c>
      <c r="E57">
        <v>3.39</v>
      </c>
      <c r="F57">
        <v>3.3</v>
      </c>
    </row>
    <row r="58" spans="1:6">
      <c r="A58" s="106">
        <v>45362</v>
      </c>
      <c r="B58">
        <v>3</v>
      </c>
      <c r="C58">
        <v>2024</v>
      </c>
      <c r="D58" t="s">
        <v>735</v>
      </c>
      <c r="E58">
        <v>3.34</v>
      </c>
      <c r="F58">
        <v>3.27</v>
      </c>
    </row>
    <row r="59" spans="1:6">
      <c r="A59" s="106">
        <v>45359</v>
      </c>
      <c r="B59">
        <v>3</v>
      </c>
      <c r="C59">
        <v>2024</v>
      </c>
      <c r="D59" t="s">
        <v>735</v>
      </c>
      <c r="E59">
        <v>3.33</v>
      </c>
      <c r="F59">
        <v>3.24</v>
      </c>
    </row>
    <row r="60" spans="1:6">
      <c r="A60" s="106">
        <v>45358</v>
      </c>
      <c r="B60">
        <v>3</v>
      </c>
      <c r="C60">
        <v>2024</v>
      </c>
      <c r="D60" t="s">
        <v>735</v>
      </c>
      <c r="E60">
        <v>3.35</v>
      </c>
      <c r="F60">
        <v>3.25</v>
      </c>
    </row>
    <row r="61" spans="1:6">
      <c r="A61" s="106">
        <v>45357</v>
      </c>
      <c r="B61">
        <v>3</v>
      </c>
      <c r="C61">
        <v>2024</v>
      </c>
      <c r="D61" t="s">
        <v>735</v>
      </c>
      <c r="E61">
        <v>3.34</v>
      </c>
      <c r="F61">
        <v>3.23</v>
      </c>
    </row>
    <row r="62" spans="1:6">
      <c r="A62" s="106">
        <v>45356</v>
      </c>
      <c r="B62">
        <v>3</v>
      </c>
      <c r="C62">
        <v>2024</v>
      </c>
      <c r="D62" t="s">
        <v>735</v>
      </c>
      <c r="E62">
        <v>3.36</v>
      </c>
      <c r="F62">
        <v>3.25</v>
      </c>
    </row>
    <row r="63" spans="1:6">
      <c r="A63" s="106">
        <v>45355</v>
      </c>
      <c r="B63">
        <v>3</v>
      </c>
      <c r="C63">
        <v>2024</v>
      </c>
      <c r="D63" t="s">
        <v>735</v>
      </c>
      <c r="E63">
        <v>3.45</v>
      </c>
      <c r="F63">
        <v>3.34</v>
      </c>
    </row>
    <row r="64" spans="1:6">
      <c r="A64" s="106">
        <v>45352</v>
      </c>
      <c r="B64">
        <v>3</v>
      </c>
      <c r="C64">
        <v>2024</v>
      </c>
      <c r="D64" t="s">
        <v>735</v>
      </c>
      <c r="E64">
        <v>3.43</v>
      </c>
      <c r="F64">
        <v>3.32</v>
      </c>
    </row>
    <row r="65" spans="1:6">
      <c r="A65" s="106">
        <v>45351</v>
      </c>
      <c r="B65">
        <v>2</v>
      </c>
      <c r="C65">
        <v>2024</v>
      </c>
      <c r="D65" t="s">
        <v>737</v>
      </c>
      <c r="E65">
        <v>3.48</v>
      </c>
      <c r="F65">
        <v>3.35</v>
      </c>
    </row>
    <row r="66" spans="1:6">
      <c r="A66" s="106">
        <v>45350</v>
      </c>
      <c r="B66">
        <v>2</v>
      </c>
      <c r="C66">
        <v>2024</v>
      </c>
      <c r="D66" t="s">
        <v>737</v>
      </c>
      <c r="E66">
        <v>3.52</v>
      </c>
      <c r="F66">
        <v>3.4</v>
      </c>
    </row>
    <row r="67" spans="1:6">
      <c r="A67" s="106">
        <v>45349</v>
      </c>
      <c r="B67">
        <v>2</v>
      </c>
      <c r="C67">
        <v>2024</v>
      </c>
      <c r="D67" t="s">
        <v>737</v>
      </c>
      <c r="E67">
        <v>3.55</v>
      </c>
      <c r="F67">
        <v>3.41</v>
      </c>
    </row>
    <row r="68" spans="1:6">
      <c r="A68" s="106">
        <v>45348</v>
      </c>
      <c r="B68">
        <v>2</v>
      </c>
      <c r="C68">
        <v>2024</v>
      </c>
      <c r="D68" t="s">
        <v>737</v>
      </c>
      <c r="E68">
        <v>3.49</v>
      </c>
      <c r="F68">
        <v>3.34</v>
      </c>
    </row>
    <row r="69" spans="1:6">
      <c r="A69" s="106">
        <v>45345</v>
      </c>
      <c r="B69">
        <v>2</v>
      </c>
      <c r="C69">
        <v>2024</v>
      </c>
      <c r="D69" t="s">
        <v>737</v>
      </c>
      <c r="E69">
        <v>3.46</v>
      </c>
      <c r="F69">
        <v>3.32</v>
      </c>
    </row>
    <row r="70" spans="1:6">
      <c r="A70" s="106">
        <v>45344</v>
      </c>
      <c r="B70">
        <v>2</v>
      </c>
      <c r="C70">
        <v>2024</v>
      </c>
      <c r="D70" t="s">
        <v>737</v>
      </c>
      <c r="E70">
        <v>3.53</v>
      </c>
      <c r="F70">
        <v>3.4</v>
      </c>
    </row>
    <row r="71" spans="1:6">
      <c r="A71" s="106">
        <v>45343</v>
      </c>
      <c r="B71">
        <v>2</v>
      </c>
      <c r="C71">
        <v>2024</v>
      </c>
      <c r="D71" t="s">
        <v>737</v>
      </c>
      <c r="E71">
        <v>3.54</v>
      </c>
      <c r="F71">
        <v>3.42</v>
      </c>
    </row>
    <row r="72" spans="1:6">
      <c r="A72" s="106">
        <v>45342</v>
      </c>
      <c r="B72">
        <v>2</v>
      </c>
      <c r="C72">
        <v>2024</v>
      </c>
      <c r="D72" t="s">
        <v>737</v>
      </c>
      <c r="E72">
        <v>3.5</v>
      </c>
      <c r="F72">
        <v>3.38</v>
      </c>
    </row>
    <row r="73" spans="1:6">
      <c r="A73" s="106">
        <v>45341</v>
      </c>
      <c r="B73">
        <v>2</v>
      </c>
      <c r="C73">
        <v>2024</v>
      </c>
      <c r="D73" t="s">
        <v>737</v>
      </c>
      <c r="E73" t="s">
        <v>736</v>
      </c>
      <c r="F73" t="s">
        <v>736</v>
      </c>
    </row>
    <row r="74" spans="1:6">
      <c r="A74" s="106">
        <v>45338</v>
      </c>
      <c r="B74">
        <v>2</v>
      </c>
      <c r="C74">
        <v>2024</v>
      </c>
      <c r="D74" t="s">
        <v>737</v>
      </c>
      <c r="E74">
        <v>3.58</v>
      </c>
      <c r="F74">
        <v>3.43</v>
      </c>
    </row>
    <row r="75" spans="1:6">
      <c r="A75" s="106">
        <v>45337</v>
      </c>
      <c r="B75">
        <v>2</v>
      </c>
      <c r="C75">
        <v>2024</v>
      </c>
      <c r="D75" t="s">
        <v>737</v>
      </c>
      <c r="E75">
        <v>3.54</v>
      </c>
      <c r="F75">
        <v>3.41</v>
      </c>
    </row>
    <row r="76" spans="1:6">
      <c r="A76" s="106">
        <v>45336</v>
      </c>
      <c r="B76">
        <v>2</v>
      </c>
      <c r="C76">
        <v>2024</v>
      </c>
      <c r="D76" t="s">
        <v>737</v>
      </c>
      <c r="E76">
        <v>3.55</v>
      </c>
      <c r="F76">
        <v>3.42</v>
      </c>
    </row>
    <row r="77" spans="1:6">
      <c r="A77" s="106">
        <v>45335</v>
      </c>
      <c r="B77">
        <v>2</v>
      </c>
      <c r="C77">
        <v>2024</v>
      </c>
      <c r="D77" t="s">
        <v>737</v>
      </c>
      <c r="E77">
        <v>3.65</v>
      </c>
      <c r="F77">
        <v>3.47</v>
      </c>
    </row>
    <row r="78" spans="1:6">
      <c r="A78" s="106">
        <v>45334</v>
      </c>
      <c r="B78">
        <v>2</v>
      </c>
      <c r="C78">
        <v>2024</v>
      </c>
      <c r="D78" t="s">
        <v>737</v>
      </c>
      <c r="E78">
        <v>3.57</v>
      </c>
      <c r="F78">
        <v>3.43</v>
      </c>
    </row>
    <row r="79" spans="1:6">
      <c r="A79" s="106">
        <v>45331</v>
      </c>
      <c r="B79">
        <v>2</v>
      </c>
      <c r="C79">
        <v>2024</v>
      </c>
      <c r="D79" t="s">
        <v>737</v>
      </c>
      <c r="E79">
        <v>3.54</v>
      </c>
      <c r="F79">
        <v>3.41</v>
      </c>
    </row>
    <row r="80" spans="1:6">
      <c r="A80" s="106">
        <v>45330</v>
      </c>
      <c r="B80">
        <v>2</v>
      </c>
      <c r="C80">
        <v>2024</v>
      </c>
      <c r="D80" t="s">
        <v>737</v>
      </c>
      <c r="E80">
        <v>3.56</v>
      </c>
      <c r="F80">
        <v>3.44</v>
      </c>
    </row>
    <row r="81" spans="1:6">
      <c r="A81" s="106">
        <v>45329</v>
      </c>
      <c r="B81">
        <v>2</v>
      </c>
      <c r="C81">
        <v>2024</v>
      </c>
      <c r="D81" t="s">
        <v>737</v>
      </c>
      <c r="E81">
        <v>3.47</v>
      </c>
      <c r="F81">
        <v>3.37</v>
      </c>
    </row>
    <row r="82" spans="1:6">
      <c r="A82" s="106">
        <v>45328</v>
      </c>
      <c r="B82">
        <v>2</v>
      </c>
      <c r="C82">
        <v>2024</v>
      </c>
      <c r="D82" t="s">
        <v>737</v>
      </c>
      <c r="E82">
        <v>3.42</v>
      </c>
      <c r="F82">
        <v>3.32</v>
      </c>
    </row>
    <row r="83" spans="1:6">
      <c r="A83" s="106">
        <v>45327</v>
      </c>
      <c r="B83">
        <v>2</v>
      </c>
      <c r="C83">
        <v>2024</v>
      </c>
      <c r="D83" t="s">
        <v>737</v>
      </c>
      <c r="E83">
        <v>3.5</v>
      </c>
      <c r="F83">
        <v>3.38</v>
      </c>
    </row>
    <row r="84" spans="1:6">
      <c r="A84" s="106">
        <v>45324</v>
      </c>
      <c r="B84">
        <v>2</v>
      </c>
      <c r="C84">
        <v>2024</v>
      </c>
      <c r="D84" t="s">
        <v>737</v>
      </c>
      <c r="E84">
        <v>3.38</v>
      </c>
      <c r="F84">
        <v>3.29</v>
      </c>
    </row>
    <row r="85" spans="1:6">
      <c r="A85" s="106">
        <v>45323</v>
      </c>
      <c r="B85">
        <v>2</v>
      </c>
      <c r="C85">
        <v>2024</v>
      </c>
      <c r="D85" t="s">
        <v>737</v>
      </c>
      <c r="E85">
        <v>3.25</v>
      </c>
      <c r="F85">
        <v>3.2</v>
      </c>
    </row>
    <row r="86" spans="1:6">
      <c r="A86" s="106">
        <v>45322</v>
      </c>
      <c r="B86">
        <v>1</v>
      </c>
      <c r="C86">
        <v>2024</v>
      </c>
      <c r="D86" t="s">
        <v>738</v>
      </c>
      <c r="E86">
        <v>3.35</v>
      </c>
      <c r="F86">
        <v>3.27</v>
      </c>
    </row>
    <row r="87" spans="1:6">
      <c r="A87" s="106">
        <v>45321</v>
      </c>
      <c r="B87">
        <v>1</v>
      </c>
      <c r="C87">
        <v>2024</v>
      </c>
      <c r="D87" t="s">
        <v>738</v>
      </c>
      <c r="E87">
        <v>3.41</v>
      </c>
      <c r="F87">
        <v>3.32</v>
      </c>
    </row>
    <row r="88" spans="1:6">
      <c r="A88" s="106">
        <v>45320</v>
      </c>
      <c r="B88">
        <v>1</v>
      </c>
      <c r="C88">
        <v>2024</v>
      </c>
      <c r="D88" t="s">
        <v>738</v>
      </c>
      <c r="E88">
        <v>3.45</v>
      </c>
      <c r="F88">
        <v>3.39</v>
      </c>
    </row>
    <row r="89" spans="1:6">
      <c r="A89" s="106">
        <v>45317</v>
      </c>
      <c r="B89">
        <v>1</v>
      </c>
      <c r="C89">
        <v>2024</v>
      </c>
      <c r="D89" t="s">
        <v>738</v>
      </c>
      <c r="E89">
        <v>3.52</v>
      </c>
      <c r="F89">
        <v>3.48</v>
      </c>
    </row>
    <row r="90" spans="1:6">
      <c r="A90" s="106">
        <v>45316</v>
      </c>
      <c r="B90">
        <v>1</v>
      </c>
      <c r="C90">
        <v>2024</v>
      </c>
      <c r="D90" t="s">
        <v>738</v>
      </c>
      <c r="E90">
        <v>3.48</v>
      </c>
      <c r="F90">
        <v>3.45</v>
      </c>
    </row>
    <row r="91" spans="1:6">
      <c r="A91" s="106">
        <v>45315</v>
      </c>
      <c r="B91">
        <v>1</v>
      </c>
      <c r="C91">
        <v>2024</v>
      </c>
      <c r="D91" t="s">
        <v>738</v>
      </c>
      <c r="E91">
        <v>3.49</v>
      </c>
      <c r="F91">
        <v>3.46</v>
      </c>
    </row>
    <row r="92" spans="1:6">
      <c r="A92" s="106">
        <v>45314</v>
      </c>
      <c r="B92">
        <v>1</v>
      </c>
      <c r="C92">
        <v>2024</v>
      </c>
      <c r="D92" t="s">
        <v>738</v>
      </c>
      <c r="E92">
        <v>3.47</v>
      </c>
      <c r="F92">
        <v>3.41</v>
      </c>
    </row>
    <row r="93" spans="1:6">
      <c r="A93" s="106">
        <v>45313</v>
      </c>
      <c r="B93">
        <v>1</v>
      </c>
      <c r="C93">
        <v>2024</v>
      </c>
      <c r="D93" t="s">
        <v>738</v>
      </c>
      <c r="E93">
        <v>3.45</v>
      </c>
      <c r="F93">
        <v>3.39</v>
      </c>
    </row>
    <row r="94" spans="1:6">
      <c r="A94" s="106">
        <v>45310</v>
      </c>
      <c r="B94">
        <v>1</v>
      </c>
      <c r="C94">
        <v>2024</v>
      </c>
      <c r="D94" t="s">
        <v>738</v>
      </c>
      <c r="E94">
        <v>3.5</v>
      </c>
      <c r="F94">
        <v>3.43</v>
      </c>
    </row>
    <row r="95" spans="1:6">
      <c r="A95" s="106">
        <v>45309</v>
      </c>
      <c r="B95">
        <v>1</v>
      </c>
      <c r="C95">
        <v>2024</v>
      </c>
      <c r="D95" t="s">
        <v>738</v>
      </c>
      <c r="E95">
        <v>3.49</v>
      </c>
      <c r="F95">
        <v>3.42</v>
      </c>
    </row>
    <row r="96" spans="1:6">
      <c r="A96" s="106">
        <v>45308</v>
      </c>
      <c r="B96">
        <v>1</v>
      </c>
      <c r="C96">
        <v>2024</v>
      </c>
      <c r="D96" t="s">
        <v>738</v>
      </c>
      <c r="E96">
        <v>3.44</v>
      </c>
      <c r="F96">
        <v>3.37</v>
      </c>
    </row>
    <row r="97" spans="1:6">
      <c r="A97" s="106">
        <v>45307</v>
      </c>
      <c r="B97">
        <v>1</v>
      </c>
      <c r="C97">
        <v>2024</v>
      </c>
      <c r="D97" t="s">
        <v>738</v>
      </c>
      <c r="E97">
        <v>3.36</v>
      </c>
      <c r="F97">
        <v>3.31</v>
      </c>
    </row>
    <row r="98" spans="1:6">
      <c r="A98" s="106">
        <v>45306</v>
      </c>
      <c r="B98">
        <v>1</v>
      </c>
      <c r="C98">
        <v>2024</v>
      </c>
      <c r="D98" t="s">
        <v>738</v>
      </c>
      <c r="E98">
        <v>3.22</v>
      </c>
      <c r="F98">
        <v>3.18</v>
      </c>
    </row>
    <row r="99" spans="1:6">
      <c r="A99" s="106">
        <v>45303</v>
      </c>
      <c r="B99">
        <v>1</v>
      </c>
      <c r="C99">
        <v>2024</v>
      </c>
      <c r="D99" t="s">
        <v>738</v>
      </c>
      <c r="E99">
        <v>3.22</v>
      </c>
      <c r="F99">
        <v>3.19</v>
      </c>
    </row>
    <row r="100" spans="1:6">
      <c r="A100" s="106">
        <v>45302</v>
      </c>
      <c r="B100">
        <v>1</v>
      </c>
      <c r="C100">
        <v>2024</v>
      </c>
      <c r="D100" t="s">
        <v>738</v>
      </c>
      <c r="E100">
        <v>3.25</v>
      </c>
      <c r="F100">
        <v>3.18</v>
      </c>
    </row>
    <row r="101" spans="1:6">
      <c r="A101" s="106">
        <v>45301</v>
      </c>
      <c r="B101">
        <v>1</v>
      </c>
      <c r="C101">
        <v>2024</v>
      </c>
      <c r="D101" t="s">
        <v>738</v>
      </c>
      <c r="E101">
        <v>3.27</v>
      </c>
      <c r="F101">
        <v>3.18</v>
      </c>
    </row>
    <row r="102" spans="1:6">
      <c r="A102" s="106">
        <v>45300</v>
      </c>
      <c r="B102">
        <v>1</v>
      </c>
      <c r="C102">
        <v>2024</v>
      </c>
      <c r="D102" t="s">
        <v>738</v>
      </c>
      <c r="E102">
        <v>3.22</v>
      </c>
      <c r="F102">
        <v>3.13</v>
      </c>
    </row>
    <row r="103" spans="1:6">
      <c r="A103" s="106">
        <v>45299</v>
      </c>
      <c r="B103">
        <v>1</v>
      </c>
      <c r="C103">
        <v>2024</v>
      </c>
      <c r="D103" t="s">
        <v>738</v>
      </c>
      <c r="E103">
        <v>3.22</v>
      </c>
      <c r="F103">
        <v>3.14</v>
      </c>
    </row>
    <row r="104" spans="1:6">
      <c r="A104" s="106">
        <v>45296</v>
      </c>
      <c r="B104">
        <v>1</v>
      </c>
      <c r="C104">
        <v>2024</v>
      </c>
      <c r="D104" t="s">
        <v>738</v>
      </c>
      <c r="E104">
        <v>3.26</v>
      </c>
      <c r="F104">
        <v>3.19</v>
      </c>
    </row>
    <row r="105" spans="1:6">
      <c r="A105" s="106">
        <v>45295</v>
      </c>
      <c r="B105">
        <v>1</v>
      </c>
      <c r="C105">
        <v>2024</v>
      </c>
      <c r="D105" t="s">
        <v>738</v>
      </c>
      <c r="E105">
        <v>3.23</v>
      </c>
      <c r="F105">
        <v>3.14</v>
      </c>
    </row>
    <row r="106" spans="1:6">
      <c r="A106" s="106">
        <v>45294</v>
      </c>
      <c r="B106">
        <v>1</v>
      </c>
      <c r="C106">
        <v>2024</v>
      </c>
      <c r="D106" t="s">
        <v>738</v>
      </c>
      <c r="E106">
        <v>3.14</v>
      </c>
      <c r="F106">
        <v>3.07</v>
      </c>
    </row>
    <row r="107" spans="1:6">
      <c r="A107" s="106">
        <v>45293</v>
      </c>
      <c r="B107">
        <v>1</v>
      </c>
      <c r="C107">
        <v>2024</v>
      </c>
      <c r="D107" t="s">
        <v>738</v>
      </c>
      <c r="E107">
        <v>3.18</v>
      </c>
      <c r="F107">
        <v>3.1</v>
      </c>
    </row>
    <row r="108" spans="1:6">
      <c r="A108" s="106">
        <v>45292</v>
      </c>
      <c r="B108">
        <v>1</v>
      </c>
      <c r="C108">
        <v>2024</v>
      </c>
      <c r="D108" t="s">
        <v>738</v>
      </c>
      <c r="E108" t="s">
        <v>736</v>
      </c>
      <c r="F108" t="s">
        <v>736</v>
      </c>
    </row>
    <row r="109" spans="1:6">
      <c r="A109" s="106">
        <v>45289</v>
      </c>
      <c r="B109">
        <v>12</v>
      </c>
      <c r="C109">
        <v>2023</v>
      </c>
      <c r="D109" t="s">
        <v>739</v>
      </c>
      <c r="E109">
        <v>3.1</v>
      </c>
      <c r="F109">
        <v>3.02</v>
      </c>
    </row>
    <row r="110" spans="1:6">
      <c r="A110" s="106">
        <v>45288</v>
      </c>
      <c r="B110">
        <v>12</v>
      </c>
      <c r="C110">
        <v>2023</v>
      </c>
      <c r="D110" t="s">
        <v>739</v>
      </c>
      <c r="E110">
        <v>3.11</v>
      </c>
      <c r="F110">
        <v>3.01</v>
      </c>
    </row>
    <row r="111" spans="1:6">
      <c r="A111" s="106">
        <v>45287</v>
      </c>
      <c r="B111">
        <v>12</v>
      </c>
      <c r="C111">
        <v>2023</v>
      </c>
      <c r="D111" t="s">
        <v>739</v>
      </c>
      <c r="E111">
        <v>3.06</v>
      </c>
      <c r="F111">
        <v>2.96</v>
      </c>
    </row>
    <row r="112" spans="1:6">
      <c r="A112" s="106">
        <v>45286</v>
      </c>
      <c r="B112">
        <v>12</v>
      </c>
      <c r="C112">
        <v>2023</v>
      </c>
      <c r="D112" t="s">
        <v>739</v>
      </c>
      <c r="E112" t="s">
        <v>736</v>
      </c>
      <c r="F112" t="s">
        <v>736</v>
      </c>
    </row>
    <row r="113" spans="1:6">
      <c r="A113" s="106">
        <v>45285</v>
      </c>
      <c r="B113">
        <v>12</v>
      </c>
      <c r="C113">
        <v>2023</v>
      </c>
      <c r="D113" t="s">
        <v>739</v>
      </c>
      <c r="E113" t="s">
        <v>736</v>
      </c>
      <c r="F113" t="s">
        <v>736</v>
      </c>
    </row>
    <row r="114" spans="1:6">
      <c r="A114" s="106">
        <v>45282</v>
      </c>
      <c r="B114">
        <v>12</v>
      </c>
      <c r="C114">
        <v>2023</v>
      </c>
      <c r="D114" t="s">
        <v>739</v>
      </c>
      <c r="E114">
        <v>3.21</v>
      </c>
      <c r="F114">
        <v>3.06</v>
      </c>
    </row>
    <row r="115" spans="1:6">
      <c r="A115" s="106">
        <v>45281</v>
      </c>
      <c r="B115">
        <v>12</v>
      </c>
      <c r="C115">
        <v>2023</v>
      </c>
      <c r="D115" t="s">
        <v>739</v>
      </c>
      <c r="E115">
        <v>3.11</v>
      </c>
      <c r="F115">
        <v>2.97</v>
      </c>
    </row>
    <row r="116" spans="1:6">
      <c r="A116" s="106">
        <v>45280</v>
      </c>
      <c r="B116">
        <v>12</v>
      </c>
      <c r="C116">
        <v>2023</v>
      </c>
      <c r="D116" t="s">
        <v>739</v>
      </c>
      <c r="E116">
        <v>3.06</v>
      </c>
      <c r="F116">
        <v>2.9</v>
      </c>
    </row>
    <row r="117" spans="1:6">
      <c r="A117" s="106">
        <v>45279</v>
      </c>
      <c r="B117">
        <v>12</v>
      </c>
      <c r="C117">
        <v>2023</v>
      </c>
      <c r="D117" t="s">
        <v>739</v>
      </c>
      <c r="E117">
        <v>3.13</v>
      </c>
      <c r="F117">
        <v>2.94</v>
      </c>
    </row>
    <row r="118" spans="1:6">
      <c r="A118" s="106">
        <v>45278</v>
      </c>
      <c r="B118">
        <v>12</v>
      </c>
      <c r="C118">
        <v>2023</v>
      </c>
      <c r="D118" t="s">
        <v>739</v>
      </c>
      <c r="E118">
        <v>3.17</v>
      </c>
      <c r="F118">
        <v>2.97</v>
      </c>
    </row>
    <row r="119" spans="1:6">
      <c r="A119" s="106">
        <v>45275</v>
      </c>
      <c r="B119">
        <v>12</v>
      </c>
      <c r="C119">
        <v>2023</v>
      </c>
      <c r="D119" t="s">
        <v>739</v>
      </c>
      <c r="E119">
        <v>3.11</v>
      </c>
      <c r="F119">
        <v>2.91</v>
      </c>
    </row>
    <row r="120" spans="1:6">
      <c r="A120" s="106">
        <v>45274</v>
      </c>
      <c r="B120">
        <v>12</v>
      </c>
      <c r="C120">
        <v>2023</v>
      </c>
      <c r="D120" t="s">
        <v>739</v>
      </c>
      <c r="E120">
        <v>3.14</v>
      </c>
      <c r="F120">
        <v>2.97</v>
      </c>
    </row>
    <row r="121" spans="1:6">
      <c r="A121" s="106">
        <v>45273</v>
      </c>
      <c r="B121">
        <v>12</v>
      </c>
      <c r="C121">
        <v>2023</v>
      </c>
      <c r="D121" t="s">
        <v>739</v>
      </c>
      <c r="E121">
        <v>3.24</v>
      </c>
      <c r="F121">
        <v>3.09</v>
      </c>
    </row>
    <row r="122" spans="1:6">
      <c r="A122" s="106">
        <v>45272</v>
      </c>
      <c r="B122">
        <v>12</v>
      </c>
      <c r="C122">
        <v>2023</v>
      </c>
      <c r="D122" t="s">
        <v>739</v>
      </c>
      <c r="E122">
        <v>3.4</v>
      </c>
      <c r="F122">
        <v>3.2</v>
      </c>
    </row>
    <row r="123" spans="1:6">
      <c r="A123" s="106">
        <v>45271</v>
      </c>
      <c r="B123">
        <v>12</v>
      </c>
      <c r="C123">
        <v>2023</v>
      </c>
      <c r="D123" t="s">
        <v>739</v>
      </c>
      <c r="E123">
        <v>3.41</v>
      </c>
      <c r="F123">
        <v>3.21</v>
      </c>
    </row>
    <row r="124" spans="1:6">
      <c r="A124" s="106">
        <v>45268</v>
      </c>
      <c r="B124">
        <v>12</v>
      </c>
      <c r="C124">
        <v>2023</v>
      </c>
      <c r="D124" t="s">
        <v>739</v>
      </c>
      <c r="E124">
        <v>3.37</v>
      </c>
      <c r="F124">
        <v>3.18</v>
      </c>
    </row>
    <row r="125" spans="1:6">
      <c r="A125" s="106">
        <v>45267</v>
      </c>
      <c r="B125">
        <v>12</v>
      </c>
      <c r="C125">
        <v>2023</v>
      </c>
      <c r="D125" t="s">
        <v>739</v>
      </c>
      <c r="E125">
        <v>3.3</v>
      </c>
      <c r="F125">
        <v>3.13</v>
      </c>
    </row>
    <row r="126" spans="1:6">
      <c r="A126" s="106">
        <v>45266</v>
      </c>
      <c r="B126">
        <v>12</v>
      </c>
      <c r="C126">
        <v>2023</v>
      </c>
      <c r="D126" t="s">
        <v>739</v>
      </c>
      <c r="E126">
        <v>3.3</v>
      </c>
      <c r="F126">
        <v>3.11</v>
      </c>
    </row>
    <row r="127" spans="1:6">
      <c r="A127" s="106">
        <v>45265</v>
      </c>
      <c r="B127">
        <v>12</v>
      </c>
      <c r="C127">
        <v>2023</v>
      </c>
      <c r="D127" t="s">
        <v>739</v>
      </c>
      <c r="E127">
        <v>3.34</v>
      </c>
      <c r="F127">
        <v>3.16</v>
      </c>
    </row>
    <row r="128" spans="1:6">
      <c r="A128" s="106">
        <v>45264</v>
      </c>
      <c r="B128">
        <v>12</v>
      </c>
      <c r="C128">
        <v>2023</v>
      </c>
      <c r="D128" t="s">
        <v>739</v>
      </c>
      <c r="E128">
        <v>3.46</v>
      </c>
      <c r="F128">
        <v>3.26</v>
      </c>
    </row>
    <row r="129" spans="1:6">
      <c r="A129" s="106">
        <v>45261</v>
      </c>
      <c r="B129">
        <v>12</v>
      </c>
      <c r="C129">
        <v>2023</v>
      </c>
      <c r="D129" t="s">
        <v>739</v>
      </c>
      <c r="E129">
        <v>3.43</v>
      </c>
      <c r="F129">
        <v>3.23</v>
      </c>
    </row>
    <row r="130" spans="1:6">
      <c r="A130" s="106">
        <v>45260</v>
      </c>
      <c r="B130">
        <v>11</v>
      </c>
      <c r="C130">
        <v>2023</v>
      </c>
      <c r="D130" t="s">
        <v>740</v>
      </c>
      <c r="E130">
        <v>3.56</v>
      </c>
      <c r="F130">
        <v>3.36</v>
      </c>
    </row>
    <row r="131" spans="1:6">
      <c r="A131" s="106">
        <v>45259</v>
      </c>
      <c r="B131">
        <v>11</v>
      </c>
      <c r="C131">
        <v>2023</v>
      </c>
      <c r="D131" t="s">
        <v>740</v>
      </c>
      <c r="E131">
        <v>3.51</v>
      </c>
      <c r="F131">
        <v>3.34</v>
      </c>
    </row>
    <row r="132" spans="1:6">
      <c r="A132" s="106">
        <v>45258</v>
      </c>
      <c r="B132">
        <v>11</v>
      </c>
      <c r="C132">
        <v>2023</v>
      </c>
      <c r="D132" t="s">
        <v>740</v>
      </c>
      <c r="E132">
        <v>3.58</v>
      </c>
      <c r="F132">
        <v>3.38</v>
      </c>
    </row>
    <row r="133" spans="1:6">
      <c r="A133" s="106">
        <v>45257</v>
      </c>
      <c r="B133">
        <v>11</v>
      </c>
      <c r="C133">
        <v>2023</v>
      </c>
      <c r="D133" t="s">
        <v>740</v>
      </c>
      <c r="E133">
        <v>3.64</v>
      </c>
      <c r="F133">
        <v>3.41</v>
      </c>
    </row>
    <row r="134" spans="1:6">
      <c r="A134" s="106">
        <v>45254</v>
      </c>
      <c r="B134">
        <v>11</v>
      </c>
      <c r="C134">
        <v>2023</v>
      </c>
      <c r="D134" t="s">
        <v>740</v>
      </c>
      <c r="E134">
        <v>3.72</v>
      </c>
      <c r="F134">
        <v>3.5</v>
      </c>
    </row>
    <row r="135" spans="1:6">
      <c r="A135" s="106">
        <v>45253</v>
      </c>
      <c r="B135">
        <v>11</v>
      </c>
      <c r="C135">
        <v>2023</v>
      </c>
      <c r="D135" t="s">
        <v>740</v>
      </c>
      <c r="E135">
        <v>3.71</v>
      </c>
      <c r="F135">
        <v>3.52</v>
      </c>
    </row>
    <row r="136" spans="1:6">
      <c r="A136" s="106">
        <v>45252</v>
      </c>
      <c r="B136">
        <v>11</v>
      </c>
      <c r="C136">
        <v>2023</v>
      </c>
      <c r="D136" t="s">
        <v>740</v>
      </c>
      <c r="E136">
        <v>3.65</v>
      </c>
      <c r="F136">
        <v>3.47</v>
      </c>
    </row>
    <row r="137" spans="1:6">
      <c r="A137" s="106">
        <v>45251</v>
      </c>
      <c r="B137">
        <v>11</v>
      </c>
      <c r="C137">
        <v>2023</v>
      </c>
      <c r="D137" t="s">
        <v>740</v>
      </c>
      <c r="E137">
        <v>3.65</v>
      </c>
      <c r="F137">
        <v>3.46</v>
      </c>
    </row>
    <row r="138" spans="1:6">
      <c r="A138" s="106">
        <v>45250</v>
      </c>
      <c r="B138">
        <v>11</v>
      </c>
      <c r="C138">
        <v>2023</v>
      </c>
      <c r="D138" t="s">
        <v>740</v>
      </c>
      <c r="E138">
        <v>3.65</v>
      </c>
      <c r="F138">
        <v>3.47</v>
      </c>
    </row>
    <row r="139" spans="1:6">
      <c r="A139" s="106">
        <v>45247</v>
      </c>
      <c r="B139">
        <v>11</v>
      </c>
      <c r="C139">
        <v>2023</v>
      </c>
      <c r="D139" t="s">
        <v>740</v>
      </c>
      <c r="E139">
        <v>3.68</v>
      </c>
      <c r="F139">
        <v>3.49</v>
      </c>
    </row>
    <row r="140" spans="1:6">
      <c r="A140" s="106">
        <v>45246</v>
      </c>
      <c r="B140">
        <v>11</v>
      </c>
      <c r="C140">
        <v>2023</v>
      </c>
      <c r="D140" t="s">
        <v>740</v>
      </c>
      <c r="E140">
        <v>3.69</v>
      </c>
      <c r="F140">
        <v>3.51</v>
      </c>
    </row>
    <row r="141" spans="1:6">
      <c r="A141" s="106">
        <v>45245</v>
      </c>
      <c r="B141">
        <v>11</v>
      </c>
      <c r="C141">
        <v>2023</v>
      </c>
      <c r="D141" t="s">
        <v>740</v>
      </c>
      <c r="E141">
        <v>3.75</v>
      </c>
      <c r="F141">
        <v>3.55</v>
      </c>
    </row>
    <row r="142" spans="1:6">
      <c r="A142" s="106">
        <v>45244</v>
      </c>
      <c r="B142">
        <v>11</v>
      </c>
      <c r="C142">
        <v>2023</v>
      </c>
      <c r="D142" t="s">
        <v>740</v>
      </c>
      <c r="E142">
        <v>3.67</v>
      </c>
      <c r="F142">
        <v>3.5</v>
      </c>
    </row>
    <row r="143" spans="1:6">
      <c r="A143" s="106">
        <v>45243</v>
      </c>
      <c r="B143">
        <v>11</v>
      </c>
      <c r="C143">
        <v>2023</v>
      </c>
      <c r="D143" t="s">
        <v>740</v>
      </c>
      <c r="E143" t="s">
        <v>736</v>
      </c>
      <c r="F143" t="s">
        <v>736</v>
      </c>
    </row>
    <row r="144" spans="1:6">
      <c r="A144" s="106">
        <v>45240</v>
      </c>
      <c r="B144">
        <v>11</v>
      </c>
      <c r="C144">
        <v>2023</v>
      </c>
      <c r="D144" t="s">
        <v>740</v>
      </c>
      <c r="E144">
        <v>3.83</v>
      </c>
      <c r="F144">
        <v>3.61</v>
      </c>
    </row>
    <row r="145" spans="1:6">
      <c r="A145" s="106">
        <v>45239</v>
      </c>
      <c r="B145">
        <v>11</v>
      </c>
      <c r="C145">
        <v>2023</v>
      </c>
      <c r="D145" t="s">
        <v>740</v>
      </c>
      <c r="E145">
        <v>3.85</v>
      </c>
      <c r="F145">
        <v>3.64</v>
      </c>
    </row>
    <row r="146" spans="1:6">
      <c r="A146" s="106">
        <v>45238</v>
      </c>
      <c r="B146">
        <v>11</v>
      </c>
      <c r="C146">
        <v>2023</v>
      </c>
      <c r="D146" t="s">
        <v>740</v>
      </c>
      <c r="E146">
        <v>3.71</v>
      </c>
      <c r="F146">
        <v>3.5</v>
      </c>
    </row>
    <row r="147" spans="1:6">
      <c r="A147" s="106">
        <v>45237</v>
      </c>
      <c r="B147">
        <v>11</v>
      </c>
      <c r="C147">
        <v>2023</v>
      </c>
      <c r="D147" t="s">
        <v>740</v>
      </c>
      <c r="E147">
        <v>3.76</v>
      </c>
      <c r="F147">
        <v>3.56</v>
      </c>
    </row>
    <row r="148" spans="1:6">
      <c r="A148" s="106">
        <v>45236</v>
      </c>
      <c r="B148">
        <v>11</v>
      </c>
      <c r="C148">
        <v>2023</v>
      </c>
      <c r="D148" t="s">
        <v>740</v>
      </c>
      <c r="E148">
        <v>3.81</v>
      </c>
      <c r="F148">
        <v>3.61</v>
      </c>
    </row>
    <row r="149" spans="1:6">
      <c r="A149" s="106">
        <v>45233</v>
      </c>
      <c r="B149">
        <v>11</v>
      </c>
      <c r="C149">
        <v>2023</v>
      </c>
      <c r="D149" t="s">
        <v>740</v>
      </c>
      <c r="E149">
        <v>3.74</v>
      </c>
      <c r="F149">
        <v>3.56</v>
      </c>
    </row>
    <row r="150" spans="1:6">
      <c r="A150" s="106">
        <v>45232</v>
      </c>
      <c r="B150">
        <v>11</v>
      </c>
      <c r="C150">
        <v>2023</v>
      </c>
      <c r="D150" t="s">
        <v>740</v>
      </c>
      <c r="E150">
        <v>3.85</v>
      </c>
      <c r="F150">
        <v>3.64</v>
      </c>
    </row>
    <row r="151" spans="1:6">
      <c r="A151" s="106">
        <v>45231</v>
      </c>
      <c r="B151">
        <v>11</v>
      </c>
      <c r="C151">
        <v>2023</v>
      </c>
      <c r="D151" t="s">
        <v>740</v>
      </c>
      <c r="E151">
        <v>3.92</v>
      </c>
      <c r="F151">
        <v>3.74</v>
      </c>
    </row>
    <row r="152" spans="1:6">
      <c r="A152" s="106">
        <v>45230</v>
      </c>
      <c r="B152">
        <v>10</v>
      </c>
      <c r="C152">
        <v>2023</v>
      </c>
      <c r="D152" t="s">
        <v>741</v>
      </c>
      <c r="E152">
        <v>4.05</v>
      </c>
      <c r="F152">
        <v>3.85</v>
      </c>
    </row>
    <row r="153" spans="1:6">
      <c r="A153" s="106">
        <v>45229</v>
      </c>
      <c r="B153">
        <v>10</v>
      </c>
      <c r="C153">
        <v>2023</v>
      </c>
      <c r="D153" t="s">
        <v>741</v>
      </c>
      <c r="E153">
        <v>4.0199999999999996</v>
      </c>
      <c r="F153">
        <v>3.81</v>
      </c>
    </row>
    <row r="154" spans="1:6">
      <c r="A154" s="106">
        <v>45226</v>
      </c>
      <c r="B154">
        <v>10</v>
      </c>
      <c r="C154">
        <v>2023</v>
      </c>
      <c r="D154" t="s">
        <v>741</v>
      </c>
      <c r="E154">
        <v>3.97</v>
      </c>
      <c r="F154">
        <v>3.73</v>
      </c>
    </row>
    <row r="155" spans="1:6">
      <c r="A155" s="106">
        <v>45225</v>
      </c>
      <c r="B155">
        <v>10</v>
      </c>
      <c r="C155">
        <v>2023</v>
      </c>
      <c r="D155" t="s">
        <v>741</v>
      </c>
      <c r="E155">
        <v>4</v>
      </c>
      <c r="F155">
        <v>3.76</v>
      </c>
    </row>
    <row r="156" spans="1:6">
      <c r="A156" s="106">
        <v>45224</v>
      </c>
      <c r="B156">
        <v>10</v>
      </c>
      <c r="C156">
        <v>2023</v>
      </c>
      <c r="D156" t="s">
        <v>741</v>
      </c>
      <c r="E156">
        <v>4.1100000000000003</v>
      </c>
      <c r="F156">
        <v>3.88</v>
      </c>
    </row>
    <row r="157" spans="1:6">
      <c r="A157" s="106">
        <v>45223</v>
      </c>
      <c r="B157">
        <v>10</v>
      </c>
      <c r="C157">
        <v>2023</v>
      </c>
      <c r="D157" t="s">
        <v>741</v>
      </c>
      <c r="E157">
        <v>4.01</v>
      </c>
      <c r="F157">
        <v>3.75</v>
      </c>
    </row>
    <row r="158" spans="1:6">
      <c r="A158" s="106">
        <v>45222</v>
      </c>
      <c r="B158">
        <v>10</v>
      </c>
      <c r="C158">
        <v>2023</v>
      </c>
      <c r="D158" t="s">
        <v>741</v>
      </c>
      <c r="E158">
        <v>4.01</v>
      </c>
      <c r="F158">
        <v>3.77</v>
      </c>
    </row>
    <row r="159" spans="1:6">
      <c r="A159" s="106">
        <v>45219</v>
      </c>
      <c r="B159">
        <v>10</v>
      </c>
      <c r="C159">
        <v>2023</v>
      </c>
      <c r="D159" t="s">
        <v>741</v>
      </c>
      <c r="E159">
        <v>4.08</v>
      </c>
      <c r="F159">
        <v>3.87</v>
      </c>
    </row>
    <row r="160" spans="1:6">
      <c r="A160" s="106">
        <v>45218</v>
      </c>
      <c r="B160">
        <v>10</v>
      </c>
      <c r="C160">
        <v>2023</v>
      </c>
      <c r="D160" t="s">
        <v>741</v>
      </c>
      <c r="E160">
        <v>4.18</v>
      </c>
      <c r="F160">
        <v>3.93</v>
      </c>
    </row>
    <row r="161" spans="1:6">
      <c r="A161" s="106">
        <v>45217</v>
      </c>
      <c r="B161">
        <v>10</v>
      </c>
      <c r="C161">
        <v>2023</v>
      </c>
      <c r="D161" t="s">
        <v>741</v>
      </c>
      <c r="E161">
        <v>4.0999999999999996</v>
      </c>
      <c r="F161">
        <v>3.79</v>
      </c>
    </row>
    <row r="162" spans="1:6">
      <c r="A162" s="106">
        <v>45216</v>
      </c>
      <c r="B162">
        <v>10</v>
      </c>
      <c r="C162">
        <v>2023</v>
      </c>
      <c r="D162" t="s">
        <v>741</v>
      </c>
      <c r="E162">
        <v>4.07</v>
      </c>
      <c r="F162">
        <v>3.76</v>
      </c>
    </row>
    <row r="163" spans="1:6">
      <c r="A163" s="106">
        <v>45215</v>
      </c>
      <c r="B163">
        <v>10</v>
      </c>
      <c r="C163">
        <v>2023</v>
      </c>
      <c r="D163" t="s">
        <v>741</v>
      </c>
      <c r="E163">
        <v>4.03</v>
      </c>
      <c r="F163">
        <v>3.74</v>
      </c>
    </row>
    <row r="164" spans="1:6">
      <c r="A164" s="106">
        <v>45212</v>
      </c>
      <c r="B164">
        <v>10</v>
      </c>
      <c r="C164">
        <v>2023</v>
      </c>
      <c r="D164" t="s">
        <v>741</v>
      </c>
      <c r="E164">
        <v>3.97</v>
      </c>
      <c r="F164">
        <v>3.7</v>
      </c>
    </row>
    <row r="165" spans="1:6">
      <c r="A165" s="106">
        <v>45211</v>
      </c>
      <c r="B165">
        <v>10</v>
      </c>
      <c r="C165">
        <v>2023</v>
      </c>
      <c r="D165" t="s">
        <v>741</v>
      </c>
      <c r="E165">
        <v>4.04</v>
      </c>
      <c r="F165">
        <v>3.79</v>
      </c>
    </row>
    <row r="166" spans="1:6">
      <c r="A166" s="106">
        <v>45210</v>
      </c>
      <c r="B166">
        <v>10</v>
      </c>
      <c r="C166">
        <v>2023</v>
      </c>
      <c r="D166" t="s">
        <v>741</v>
      </c>
      <c r="E166">
        <v>3.93</v>
      </c>
      <c r="F166">
        <v>3.68</v>
      </c>
    </row>
    <row r="167" spans="1:6">
      <c r="A167" s="106">
        <v>45209</v>
      </c>
      <c r="B167">
        <v>10</v>
      </c>
      <c r="C167">
        <v>2023</v>
      </c>
      <c r="D167" t="s">
        <v>741</v>
      </c>
      <c r="E167">
        <v>3.99</v>
      </c>
      <c r="F167">
        <v>3.76</v>
      </c>
    </row>
    <row r="168" spans="1:6">
      <c r="A168" s="106">
        <v>45208</v>
      </c>
      <c r="B168">
        <v>10</v>
      </c>
      <c r="C168">
        <v>2023</v>
      </c>
      <c r="D168" t="s">
        <v>741</v>
      </c>
      <c r="E168" t="s">
        <v>736</v>
      </c>
      <c r="F168" t="s">
        <v>736</v>
      </c>
    </row>
    <row r="169" spans="1:6">
      <c r="A169" s="106">
        <v>45205</v>
      </c>
      <c r="B169">
        <v>10</v>
      </c>
      <c r="C169">
        <v>2023</v>
      </c>
      <c r="D169" t="s">
        <v>741</v>
      </c>
      <c r="E169">
        <v>4.1500000000000004</v>
      </c>
      <c r="F169">
        <v>3.9</v>
      </c>
    </row>
    <row r="170" spans="1:6">
      <c r="A170" s="106">
        <v>45204</v>
      </c>
      <c r="B170">
        <v>10</v>
      </c>
      <c r="C170">
        <v>2023</v>
      </c>
      <c r="D170" t="s">
        <v>741</v>
      </c>
      <c r="E170">
        <v>4.13</v>
      </c>
      <c r="F170">
        <v>3.9</v>
      </c>
    </row>
    <row r="171" spans="1:6">
      <c r="A171" s="106">
        <v>45203</v>
      </c>
      <c r="B171">
        <v>10</v>
      </c>
      <c r="C171">
        <v>2023</v>
      </c>
      <c r="D171" t="s">
        <v>741</v>
      </c>
      <c r="E171">
        <v>4.1399999999999997</v>
      </c>
      <c r="F171">
        <v>3.91</v>
      </c>
    </row>
    <row r="172" spans="1:6">
      <c r="A172" s="106">
        <v>45202</v>
      </c>
      <c r="B172">
        <v>10</v>
      </c>
      <c r="C172">
        <v>2023</v>
      </c>
      <c r="D172" t="s">
        <v>741</v>
      </c>
      <c r="E172">
        <v>4.26</v>
      </c>
      <c r="F172">
        <v>3.99</v>
      </c>
    </row>
    <row r="173" spans="1:6">
      <c r="A173" s="106">
        <v>45201</v>
      </c>
      <c r="B173">
        <v>10</v>
      </c>
      <c r="C173">
        <v>2023</v>
      </c>
      <c r="D173" t="s">
        <v>741</v>
      </c>
      <c r="E173" t="s">
        <v>736</v>
      </c>
      <c r="F173" t="s">
        <v>736</v>
      </c>
    </row>
    <row r="174" spans="1:6">
      <c r="A174" s="106">
        <v>45198</v>
      </c>
      <c r="B174">
        <v>9</v>
      </c>
      <c r="C174">
        <v>2023</v>
      </c>
      <c r="D174" t="s">
        <v>742</v>
      </c>
      <c r="E174">
        <v>4.03</v>
      </c>
      <c r="F174">
        <v>3.81</v>
      </c>
    </row>
    <row r="175" spans="1:6">
      <c r="A175" s="106">
        <v>45197</v>
      </c>
      <c r="B175">
        <v>9</v>
      </c>
      <c r="C175">
        <v>2023</v>
      </c>
      <c r="D175" t="s">
        <v>742</v>
      </c>
      <c r="E175">
        <v>4.0599999999999996</v>
      </c>
      <c r="F175">
        <v>3.86</v>
      </c>
    </row>
    <row r="176" spans="1:6">
      <c r="A176" s="106">
        <v>45196</v>
      </c>
      <c r="B176">
        <v>9</v>
      </c>
      <c r="C176">
        <v>2023</v>
      </c>
      <c r="D176" t="s">
        <v>742</v>
      </c>
      <c r="E176">
        <v>4.09</v>
      </c>
      <c r="F176">
        <v>3.87</v>
      </c>
    </row>
    <row r="177" spans="1:6">
      <c r="A177" s="106">
        <v>45195</v>
      </c>
      <c r="B177">
        <v>9</v>
      </c>
      <c r="C177">
        <v>2023</v>
      </c>
      <c r="D177" t="s">
        <v>742</v>
      </c>
      <c r="E177">
        <v>4.03</v>
      </c>
      <c r="F177">
        <v>3.81</v>
      </c>
    </row>
    <row r="178" spans="1:6">
      <c r="A178" s="106">
        <v>45194</v>
      </c>
      <c r="B178">
        <v>9</v>
      </c>
      <c r="C178">
        <v>2023</v>
      </c>
      <c r="D178" t="s">
        <v>742</v>
      </c>
      <c r="E178">
        <v>4.0199999999999996</v>
      </c>
      <c r="F178">
        <v>3.8</v>
      </c>
    </row>
    <row r="179" spans="1:6">
      <c r="A179" s="106">
        <v>45191</v>
      </c>
      <c r="B179">
        <v>9</v>
      </c>
      <c r="C179">
        <v>2023</v>
      </c>
      <c r="D179" t="s">
        <v>742</v>
      </c>
      <c r="E179">
        <v>3.91</v>
      </c>
      <c r="F179">
        <v>3.69</v>
      </c>
    </row>
    <row r="180" spans="1:6">
      <c r="A180" s="106">
        <v>45190</v>
      </c>
      <c r="B180">
        <v>9</v>
      </c>
      <c r="C180">
        <v>2023</v>
      </c>
      <c r="D180" t="s">
        <v>742</v>
      </c>
      <c r="E180">
        <v>3.95</v>
      </c>
      <c r="F180">
        <v>3.72</v>
      </c>
    </row>
    <row r="181" spans="1:6">
      <c r="A181" s="106">
        <v>45189</v>
      </c>
      <c r="B181">
        <v>9</v>
      </c>
      <c r="C181">
        <v>2023</v>
      </c>
      <c r="D181" t="s">
        <v>742</v>
      </c>
      <c r="E181">
        <v>3.88</v>
      </c>
      <c r="F181">
        <v>3.63</v>
      </c>
    </row>
    <row r="182" spans="1:6">
      <c r="A182" s="106">
        <v>45188</v>
      </c>
      <c r="B182">
        <v>9</v>
      </c>
      <c r="C182">
        <v>2023</v>
      </c>
      <c r="D182" t="s">
        <v>742</v>
      </c>
      <c r="E182">
        <v>3.86</v>
      </c>
      <c r="F182">
        <v>3.63</v>
      </c>
    </row>
    <row r="183" spans="1:6">
      <c r="A183" s="106">
        <v>45187</v>
      </c>
      <c r="B183">
        <v>9</v>
      </c>
      <c r="C183">
        <v>2023</v>
      </c>
      <c r="D183" t="s">
        <v>742</v>
      </c>
      <c r="E183">
        <v>3.75</v>
      </c>
      <c r="F183">
        <v>3.56</v>
      </c>
    </row>
    <row r="184" spans="1:6">
      <c r="A184" s="106">
        <v>45184</v>
      </c>
      <c r="B184">
        <v>9</v>
      </c>
      <c r="C184">
        <v>2023</v>
      </c>
      <c r="D184" t="s">
        <v>742</v>
      </c>
      <c r="E184">
        <v>3.74</v>
      </c>
      <c r="F184">
        <v>3.56</v>
      </c>
    </row>
    <row r="185" spans="1:6">
      <c r="A185" s="106">
        <v>45183</v>
      </c>
      <c r="B185">
        <v>9</v>
      </c>
      <c r="C185">
        <v>2023</v>
      </c>
      <c r="D185" t="s">
        <v>742</v>
      </c>
      <c r="E185">
        <v>3.69</v>
      </c>
      <c r="F185">
        <v>3.53</v>
      </c>
    </row>
    <row r="186" spans="1:6">
      <c r="A186" s="106">
        <v>45182</v>
      </c>
      <c r="B186">
        <v>9</v>
      </c>
      <c r="C186">
        <v>2023</v>
      </c>
      <c r="D186" t="s">
        <v>742</v>
      </c>
      <c r="E186">
        <v>3.68</v>
      </c>
      <c r="F186">
        <v>3.52</v>
      </c>
    </row>
    <row r="187" spans="1:6">
      <c r="A187" s="106">
        <v>45181</v>
      </c>
      <c r="B187">
        <v>9</v>
      </c>
      <c r="C187">
        <v>2023</v>
      </c>
      <c r="D187" t="s">
        <v>742</v>
      </c>
      <c r="E187">
        <v>3.69</v>
      </c>
      <c r="F187">
        <v>3.51</v>
      </c>
    </row>
    <row r="188" spans="1:6">
      <c r="A188" s="106">
        <v>45180</v>
      </c>
      <c r="B188">
        <v>9</v>
      </c>
      <c r="C188">
        <v>2023</v>
      </c>
      <c r="D188" t="s">
        <v>742</v>
      </c>
      <c r="E188">
        <v>3.69</v>
      </c>
      <c r="F188">
        <v>3.51</v>
      </c>
    </row>
    <row r="189" spans="1:6">
      <c r="A189" s="106">
        <v>45177</v>
      </c>
      <c r="B189">
        <v>9</v>
      </c>
      <c r="C189">
        <v>2023</v>
      </c>
      <c r="D189" t="s">
        <v>742</v>
      </c>
      <c r="E189">
        <v>3.67</v>
      </c>
      <c r="F189">
        <v>3.48</v>
      </c>
    </row>
    <row r="190" spans="1:6">
      <c r="A190" s="106">
        <v>45176</v>
      </c>
      <c r="B190">
        <v>9</v>
      </c>
      <c r="C190">
        <v>2023</v>
      </c>
      <c r="D190" t="s">
        <v>742</v>
      </c>
      <c r="E190">
        <v>3.65</v>
      </c>
      <c r="F190">
        <v>3.48</v>
      </c>
    </row>
    <row r="191" spans="1:6">
      <c r="A191" s="106">
        <v>45175</v>
      </c>
      <c r="B191">
        <v>9</v>
      </c>
      <c r="C191">
        <v>2023</v>
      </c>
      <c r="D191" t="s">
        <v>742</v>
      </c>
      <c r="E191">
        <v>3.68</v>
      </c>
      <c r="F191">
        <v>3.5</v>
      </c>
    </row>
    <row r="192" spans="1:6">
      <c r="A192" s="106">
        <v>45174</v>
      </c>
      <c r="B192">
        <v>9</v>
      </c>
      <c r="C192">
        <v>2023</v>
      </c>
      <c r="D192" t="s">
        <v>742</v>
      </c>
      <c r="E192">
        <v>3.69</v>
      </c>
      <c r="F192">
        <v>3.52</v>
      </c>
    </row>
    <row r="193" spans="1:6">
      <c r="A193" s="106">
        <v>45173</v>
      </c>
      <c r="B193">
        <v>9</v>
      </c>
      <c r="C193">
        <v>2023</v>
      </c>
      <c r="D193" t="s">
        <v>742</v>
      </c>
      <c r="E193" t="s">
        <v>736</v>
      </c>
      <c r="F193" t="s">
        <v>736</v>
      </c>
    </row>
    <row r="194" spans="1:6">
      <c r="A194" s="106">
        <v>45170</v>
      </c>
      <c r="B194">
        <v>9</v>
      </c>
      <c r="C194">
        <v>2023</v>
      </c>
      <c r="D194" t="s">
        <v>742</v>
      </c>
      <c r="E194">
        <v>3.56</v>
      </c>
      <c r="F194">
        <v>3.41</v>
      </c>
    </row>
    <row r="195" spans="1:6">
      <c r="A195" s="106">
        <v>45169</v>
      </c>
      <c r="B195">
        <v>8</v>
      </c>
      <c r="C195">
        <v>2023</v>
      </c>
      <c r="D195" t="s">
        <v>743</v>
      </c>
      <c r="E195">
        <v>3.56</v>
      </c>
      <c r="F195">
        <v>3.38</v>
      </c>
    </row>
    <row r="196" spans="1:6">
      <c r="A196" s="106">
        <v>45168</v>
      </c>
      <c r="B196">
        <v>8</v>
      </c>
      <c r="C196">
        <v>2023</v>
      </c>
      <c r="D196" t="s">
        <v>743</v>
      </c>
      <c r="E196">
        <v>3.57</v>
      </c>
      <c r="F196">
        <v>3.41</v>
      </c>
    </row>
    <row r="197" spans="1:6">
      <c r="A197" s="106">
        <v>45167</v>
      </c>
      <c r="B197">
        <v>8</v>
      </c>
      <c r="C197">
        <v>2023</v>
      </c>
      <c r="D197" t="s">
        <v>743</v>
      </c>
      <c r="E197">
        <v>3.58</v>
      </c>
      <c r="F197">
        <v>3.41</v>
      </c>
    </row>
    <row r="198" spans="1:6">
      <c r="A198" s="106">
        <v>45166</v>
      </c>
      <c r="B198">
        <v>8</v>
      </c>
      <c r="C198">
        <v>2023</v>
      </c>
      <c r="D198" t="s">
        <v>743</v>
      </c>
      <c r="E198">
        <v>3.67</v>
      </c>
      <c r="F198">
        <v>3.48</v>
      </c>
    </row>
    <row r="199" spans="1:6">
      <c r="A199" s="106">
        <v>45163</v>
      </c>
      <c r="B199">
        <v>8</v>
      </c>
      <c r="C199">
        <v>2023</v>
      </c>
      <c r="D199" t="s">
        <v>743</v>
      </c>
      <c r="E199">
        <v>3.7</v>
      </c>
      <c r="F199">
        <v>3.5</v>
      </c>
    </row>
    <row r="200" spans="1:6">
      <c r="A200" s="106">
        <v>45162</v>
      </c>
      <c r="B200">
        <v>8</v>
      </c>
      <c r="C200">
        <v>2023</v>
      </c>
      <c r="D200" t="s">
        <v>743</v>
      </c>
      <c r="E200">
        <v>3.69</v>
      </c>
      <c r="F200">
        <v>3.51</v>
      </c>
    </row>
    <row r="201" spans="1:6">
      <c r="A201" s="106">
        <v>45161</v>
      </c>
      <c r="B201">
        <v>8</v>
      </c>
      <c r="C201">
        <v>2023</v>
      </c>
      <c r="D201" t="s">
        <v>743</v>
      </c>
      <c r="E201">
        <v>3.63</v>
      </c>
      <c r="F201">
        <v>3.47</v>
      </c>
    </row>
    <row r="202" spans="1:6">
      <c r="A202" s="106">
        <v>45160</v>
      </c>
      <c r="B202">
        <v>8</v>
      </c>
      <c r="C202">
        <v>2023</v>
      </c>
      <c r="D202" t="s">
        <v>743</v>
      </c>
      <c r="E202">
        <v>3.81</v>
      </c>
      <c r="F202">
        <v>3.61</v>
      </c>
    </row>
    <row r="203" spans="1:6">
      <c r="A203" s="106">
        <v>45159</v>
      </c>
      <c r="B203">
        <v>8</v>
      </c>
      <c r="C203">
        <v>2023</v>
      </c>
      <c r="D203" t="s">
        <v>743</v>
      </c>
      <c r="E203">
        <v>3.77</v>
      </c>
      <c r="F203">
        <v>3.59</v>
      </c>
    </row>
    <row r="204" spans="1:6">
      <c r="A204" s="106">
        <v>45156</v>
      </c>
      <c r="B204">
        <v>8</v>
      </c>
      <c r="C204">
        <v>2023</v>
      </c>
      <c r="D204" t="s">
        <v>743</v>
      </c>
      <c r="E204">
        <v>3.71</v>
      </c>
      <c r="F204">
        <v>3.53</v>
      </c>
    </row>
    <row r="205" spans="1:6">
      <c r="A205" s="106">
        <v>45155</v>
      </c>
      <c r="B205">
        <v>8</v>
      </c>
      <c r="C205">
        <v>2023</v>
      </c>
      <c r="D205" t="s">
        <v>743</v>
      </c>
      <c r="E205">
        <v>3.78</v>
      </c>
      <c r="F205">
        <v>3.59</v>
      </c>
    </row>
    <row r="206" spans="1:6">
      <c r="A206" s="106">
        <v>45154</v>
      </c>
      <c r="B206">
        <v>8</v>
      </c>
      <c r="C206">
        <v>2023</v>
      </c>
      <c r="D206" t="s">
        <v>743</v>
      </c>
      <c r="E206">
        <v>3.77</v>
      </c>
      <c r="F206">
        <v>3.61</v>
      </c>
    </row>
    <row r="207" spans="1:6">
      <c r="A207" s="106">
        <v>45153</v>
      </c>
      <c r="B207">
        <v>8</v>
      </c>
      <c r="C207">
        <v>2023</v>
      </c>
      <c r="D207" t="s">
        <v>743</v>
      </c>
      <c r="E207">
        <v>3.74</v>
      </c>
      <c r="F207">
        <v>3.58</v>
      </c>
    </row>
    <row r="208" spans="1:6">
      <c r="A208" s="106">
        <v>45152</v>
      </c>
      <c r="B208">
        <v>8</v>
      </c>
      <c r="C208">
        <v>2023</v>
      </c>
      <c r="D208" t="s">
        <v>743</v>
      </c>
      <c r="E208">
        <v>3.68</v>
      </c>
      <c r="F208">
        <v>3.52</v>
      </c>
    </row>
    <row r="209" spans="1:6">
      <c r="A209" s="106">
        <v>45149</v>
      </c>
      <c r="B209">
        <v>8</v>
      </c>
      <c r="C209">
        <v>2023</v>
      </c>
      <c r="D209" t="s">
        <v>743</v>
      </c>
      <c r="E209">
        <v>3.65</v>
      </c>
      <c r="F209">
        <v>3.48</v>
      </c>
    </row>
    <row r="210" spans="1:6">
      <c r="A210" s="106">
        <v>45148</v>
      </c>
      <c r="B210">
        <v>8</v>
      </c>
      <c r="C210">
        <v>2023</v>
      </c>
      <c r="D210" t="s">
        <v>743</v>
      </c>
      <c r="E210">
        <v>3.59</v>
      </c>
      <c r="F210">
        <v>3.47</v>
      </c>
    </row>
    <row r="211" spans="1:6">
      <c r="A211" s="106">
        <v>45147</v>
      </c>
      <c r="B211">
        <v>8</v>
      </c>
      <c r="C211">
        <v>2023</v>
      </c>
      <c r="D211" t="s">
        <v>743</v>
      </c>
      <c r="E211">
        <v>3.51</v>
      </c>
      <c r="F211">
        <v>3.41</v>
      </c>
    </row>
    <row r="212" spans="1:6">
      <c r="A212" s="106">
        <v>45146</v>
      </c>
      <c r="B212">
        <v>8</v>
      </c>
      <c r="C212">
        <v>2023</v>
      </c>
      <c r="D212" t="s">
        <v>743</v>
      </c>
      <c r="E212">
        <v>3.51</v>
      </c>
      <c r="F212">
        <v>3.42</v>
      </c>
    </row>
    <row r="213" spans="1:6">
      <c r="A213" s="106">
        <v>45145</v>
      </c>
      <c r="B213">
        <v>8</v>
      </c>
      <c r="C213">
        <v>2023</v>
      </c>
      <c r="D213" t="s">
        <v>743</v>
      </c>
      <c r="E213" t="s">
        <v>736</v>
      </c>
      <c r="F213" t="s">
        <v>736</v>
      </c>
    </row>
    <row r="214" spans="1:6">
      <c r="A214" s="106">
        <v>45142</v>
      </c>
      <c r="B214">
        <v>8</v>
      </c>
      <c r="C214">
        <v>2023</v>
      </c>
      <c r="D214" t="s">
        <v>743</v>
      </c>
      <c r="E214">
        <v>3.55</v>
      </c>
      <c r="F214">
        <v>3.45</v>
      </c>
    </row>
    <row r="215" spans="1:6">
      <c r="A215" s="106">
        <v>45141</v>
      </c>
      <c r="B215">
        <v>8</v>
      </c>
      <c r="C215">
        <v>2023</v>
      </c>
      <c r="D215" t="s">
        <v>743</v>
      </c>
      <c r="E215">
        <v>3.71</v>
      </c>
      <c r="F215">
        <v>3.58</v>
      </c>
    </row>
    <row r="216" spans="1:6">
      <c r="A216" s="106">
        <v>45140</v>
      </c>
      <c r="B216">
        <v>8</v>
      </c>
      <c r="C216">
        <v>2023</v>
      </c>
      <c r="D216" t="s">
        <v>743</v>
      </c>
      <c r="E216">
        <v>3.61</v>
      </c>
      <c r="F216">
        <v>3.44</v>
      </c>
    </row>
    <row r="217" spans="1:6">
      <c r="A217" s="106">
        <v>45139</v>
      </c>
      <c r="B217">
        <v>8</v>
      </c>
      <c r="C217">
        <v>2023</v>
      </c>
      <c r="D217" t="s">
        <v>743</v>
      </c>
      <c r="E217">
        <v>3.6</v>
      </c>
      <c r="F217">
        <v>3.41</v>
      </c>
    </row>
    <row r="218" spans="1:6">
      <c r="A218" s="106">
        <v>45138</v>
      </c>
      <c r="B218">
        <v>7</v>
      </c>
      <c r="C218">
        <v>2023</v>
      </c>
      <c r="D218" t="s">
        <v>744</v>
      </c>
      <c r="E218">
        <v>3.49</v>
      </c>
      <c r="F218">
        <v>3.29</v>
      </c>
    </row>
    <row r="219" spans="1:6">
      <c r="A219" s="106">
        <v>45135</v>
      </c>
      <c r="B219">
        <v>7</v>
      </c>
      <c r="C219">
        <v>2023</v>
      </c>
      <c r="D219" t="s">
        <v>744</v>
      </c>
      <c r="E219">
        <v>3.51</v>
      </c>
      <c r="F219">
        <v>3.33</v>
      </c>
    </row>
    <row r="220" spans="1:6">
      <c r="A220" s="106">
        <v>45134</v>
      </c>
      <c r="B220">
        <v>7</v>
      </c>
      <c r="C220">
        <v>2023</v>
      </c>
      <c r="D220" t="s">
        <v>744</v>
      </c>
      <c r="E220">
        <v>3.61</v>
      </c>
      <c r="F220">
        <v>3.42</v>
      </c>
    </row>
    <row r="221" spans="1:6">
      <c r="A221" s="106">
        <v>45133</v>
      </c>
      <c r="B221">
        <v>7</v>
      </c>
      <c r="C221">
        <v>2023</v>
      </c>
      <c r="D221" t="s">
        <v>744</v>
      </c>
      <c r="E221">
        <v>3.45</v>
      </c>
      <c r="F221">
        <v>3.29</v>
      </c>
    </row>
    <row r="222" spans="1:6">
      <c r="A222" s="106">
        <v>45132</v>
      </c>
      <c r="B222">
        <v>7</v>
      </c>
      <c r="C222">
        <v>2023</v>
      </c>
      <c r="D222" t="s">
        <v>744</v>
      </c>
      <c r="E222">
        <v>3.52</v>
      </c>
      <c r="F222">
        <v>3.34</v>
      </c>
    </row>
    <row r="223" spans="1:6">
      <c r="A223" s="106">
        <v>45131</v>
      </c>
      <c r="B223">
        <v>7</v>
      </c>
      <c r="C223">
        <v>2023</v>
      </c>
      <c r="D223" t="s">
        <v>744</v>
      </c>
      <c r="E223">
        <v>3.49</v>
      </c>
      <c r="F223">
        <v>3.33</v>
      </c>
    </row>
    <row r="224" spans="1:6">
      <c r="A224" s="106">
        <v>45128</v>
      </c>
      <c r="B224">
        <v>7</v>
      </c>
      <c r="C224">
        <v>2023</v>
      </c>
      <c r="D224" t="s">
        <v>744</v>
      </c>
      <c r="E224">
        <v>3.41</v>
      </c>
      <c r="F224">
        <v>3.26</v>
      </c>
    </row>
    <row r="225" spans="1:6">
      <c r="A225" s="106">
        <v>45127</v>
      </c>
      <c r="B225">
        <v>7</v>
      </c>
      <c r="C225">
        <v>2023</v>
      </c>
      <c r="D225" t="s">
        <v>744</v>
      </c>
      <c r="E225">
        <v>3.48</v>
      </c>
      <c r="F225">
        <v>3.32</v>
      </c>
    </row>
    <row r="226" spans="1:6">
      <c r="A226" s="106">
        <v>45126</v>
      </c>
      <c r="B226">
        <v>7</v>
      </c>
      <c r="C226">
        <v>2023</v>
      </c>
      <c r="D226" t="s">
        <v>744</v>
      </c>
      <c r="E226">
        <v>3.35</v>
      </c>
      <c r="F226">
        <v>3.2</v>
      </c>
    </row>
    <row r="227" spans="1:6">
      <c r="A227" s="106">
        <v>45125</v>
      </c>
      <c r="B227">
        <v>7</v>
      </c>
      <c r="C227">
        <v>2023</v>
      </c>
      <c r="D227" t="s">
        <v>744</v>
      </c>
      <c r="E227">
        <v>3.38</v>
      </c>
      <c r="F227">
        <v>3.26</v>
      </c>
    </row>
    <row r="228" spans="1:6">
      <c r="A228" s="106">
        <v>45124</v>
      </c>
      <c r="B228">
        <v>7</v>
      </c>
      <c r="C228">
        <v>2023</v>
      </c>
      <c r="D228" t="s">
        <v>744</v>
      </c>
      <c r="E228">
        <v>3.4</v>
      </c>
      <c r="F228">
        <v>3.27</v>
      </c>
    </row>
    <row r="229" spans="1:6">
      <c r="A229" s="106">
        <v>45121</v>
      </c>
      <c r="B229">
        <v>7</v>
      </c>
      <c r="C229">
        <v>2023</v>
      </c>
      <c r="D229" t="s">
        <v>744</v>
      </c>
      <c r="E229">
        <v>3.37</v>
      </c>
      <c r="F229">
        <v>3.23</v>
      </c>
    </row>
    <row r="230" spans="1:6">
      <c r="A230" s="106">
        <v>45120</v>
      </c>
      <c r="B230">
        <v>7</v>
      </c>
      <c r="C230">
        <v>2023</v>
      </c>
      <c r="D230" t="s">
        <v>744</v>
      </c>
      <c r="E230">
        <v>3.34</v>
      </c>
      <c r="F230">
        <v>3.22</v>
      </c>
    </row>
    <row r="231" spans="1:6">
      <c r="A231" s="106">
        <v>45119</v>
      </c>
      <c r="B231">
        <v>7</v>
      </c>
      <c r="C231">
        <v>2023</v>
      </c>
      <c r="D231" t="s">
        <v>744</v>
      </c>
      <c r="E231">
        <v>3.42</v>
      </c>
      <c r="F231">
        <v>3.26</v>
      </c>
    </row>
    <row r="232" spans="1:6">
      <c r="A232" s="106">
        <v>45118</v>
      </c>
      <c r="B232">
        <v>7</v>
      </c>
      <c r="C232">
        <v>2023</v>
      </c>
      <c r="D232" t="s">
        <v>744</v>
      </c>
      <c r="E232">
        <v>3.53</v>
      </c>
      <c r="F232">
        <v>3.33</v>
      </c>
    </row>
    <row r="233" spans="1:6">
      <c r="A233" s="106">
        <v>45117</v>
      </c>
      <c r="B233">
        <v>7</v>
      </c>
      <c r="C233">
        <v>2023</v>
      </c>
      <c r="D233" t="s">
        <v>744</v>
      </c>
      <c r="E233">
        <v>3.51</v>
      </c>
      <c r="F233">
        <v>3.31</v>
      </c>
    </row>
    <row r="234" spans="1:6">
      <c r="A234" s="106">
        <v>45114</v>
      </c>
      <c r="B234">
        <v>7</v>
      </c>
      <c r="C234">
        <v>2023</v>
      </c>
      <c r="D234" t="s">
        <v>744</v>
      </c>
      <c r="E234">
        <v>3.56</v>
      </c>
      <c r="F234">
        <v>3.33</v>
      </c>
    </row>
    <row r="235" spans="1:6">
      <c r="A235" s="106">
        <v>45113</v>
      </c>
      <c r="B235">
        <v>7</v>
      </c>
      <c r="C235">
        <v>2023</v>
      </c>
      <c r="D235" t="s">
        <v>744</v>
      </c>
      <c r="E235">
        <v>3.49</v>
      </c>
      <c r="F235">
        <v>3.25</v>
      </c>
    </row>
    <row r="236" spans="1:6">
      <c r="A236" s="106">
        <v>45112</v>
      </c>
      <c r="B236">
        <v>7</v>
      </c>
      <c r="C236">
        <v>2023</v>
      </c>
      <c r="D236" t="s">
        <v>744</v>
      </c>
      <c r="E236">
        <v>3.41</v>
      </c>
      <c r="F236">
        <v>3.21</v>
      </c>
    </row>
    <row r="237" spans="1:6">
      <c r="A237" s="106">
        <v>45111</v>
      </c>
      <c r="B237">
        <v>7</v>
      </c>
      <c r="C237">
        <v>2023</v>
      </c>
      <c r="D237" t="s">
        <v>744</v>
      </c>
      <c r="E237">
        <v>3.32</v>
      </c>
      <c r="F237">
        <v>3.12</v>
      </c>
    </row>
    <row r="238" spans="1:6">
      <c r="A238" s="106">
        <v>45110</v>
      </c>
      <c r="B238">
        <v>7</v>
      </c>
      <c r="C238">
        <v>2023</v>
      </c>
      <c r="D238" t="s">
        <v>744</v>
      </c>
      <c r="E238" t="s">
        <v>736</v>
      </c>
      <c r="F238" t="s">
        <v>736</v>
      </c>
    </row>
    <row r="239" spans="1:6">
      <c r="A239" s="106">
        <v>45107</v>
      </c>
      <c r="B239">
        <v>6</v>
      </c>
      <c r="C239">
        <v>2023</v>
      </c>
      <c r="D239" t="s">
        <v>745</v>
      </c>
      <c r="E239">
        <v>3.26</v>
      </c>
      <c r="F239">
        <v>3.09</v>
      </c>
    </row>
    <row r="240" spans="1:6">
      <c r="A240" s="106">
        <v>45106</v>
      </c>
      <c r="B240">
        <v>6</v>
      </c>
      <c r="C240">
        <v>2023</v>
      </c>
      <c r="D240" t="s">
        <v>745</v>
      </c>
      <c r="E240">
        <v>3.36</v>
      </c>
      <c r="F240">
        <v>3.18</v>
      </c>
    </row>
    <row r="241" spans="1:6">
      <c r="A241" s="106">
        <v>45105</v>
      </c>
      <c r="B241">
        <v>6</v>
      </c>
      <c r="C241">
        <v>2023</v>
      </c>
      <c r="D241" t="s">
        <v>745</v>
      </c>
      <c r="E241">
        <v>3.22</v>
      </c>
      <c r="F241">
        <v>3.11</v>
      </c>
    </row>
    <row r="242" spans="1:6">
      <c r="A242" s="106">
        <v>45104</v>
      </c>
      <c r="B242">
        <v>6</v>
      </c>
      <c r="C242">
        <v>2023</v>
      </c>
      <c r="D242" t="s">
        <v>745</v>
      </c>
      <c r="E242">
        <v>3.31</v>
      </c>
      <c r="F242">
        <v>3.17</v>
      </c>
    </row>
    <row r="243" spans="1:6">
      <c r="A243" s="106">
        <v>45103</v>
      </c>
      <c r="B243">
        <v>6</v>
      </c>
      <c r="C243">
        <v>2023</v>
      </c>
      <c r="D243" t="s">
        <v>745</v>
      </c>
      <c r="E243">
        <v>3.3</v>
      </c>
      <c r="F243">
        <v>3.16</v>
      </c>
    </row>
    <row r="244" spans="1:6">
      <c r="A244" s="106">
        <v>45100</v>
      </c>
      <c r="B244">
        <v>6</v>
      </c>
      <c r="C244">
        <v>2023</v>
      </c>
      <c r="D244" t="s">
        <v>745</v>
      </c>
      <c r="E244">
        <v>3.36</v>
      </c>
      <c r="F244">
        <v>3.2</v>
      </c>
    </row>
    <row r="245" spans="1:6">
      <c r="A245" s="106">
        <v>45099</v>
      </c>
      <c r="B245">
        <v>6</v>
      </c>
      <c r="C245">
        <v>2023</v>
      </c>
      <c r="D245" t="s">
        <v>745</v>
      </c>
      <c r="E245">
        <v>3.45</v>
      </c>
      <c r="F245">
        <v>3.29</v>
      </c>
    </row>
    <row r="246" spans="1:6">
      <c r="A246" s="106">
        <v>45098</v>
      </c>
      <c r="B246">
        <v>6</v>
      </c>
      <c r="C246">
        <v>2023</v>
      </c>
      <c r="D246" t="s">
        <v>745</v>
      </c>
      <c r="E246">
        <v>3.38</v>
      </c>
      <c r="F246">
        <v>3.22</v>
      </c>
    </row>
    <row r="247" spans="1:6">
      <c r="A247" s="106">
        <v>45097</v>
      </c>
      <c r="B247">
        <v>6</v>
      </c>
      <c r="C247">
        <v>2023</v>
      </c>
      <c r="D247" t="s">
        <v>745</v>
      </c>
      <c r="E247">
        <v>3.34</v>
      </c>
      <c r="F247">
        <v>3.19</v>
      </c>
    </row>
    <row r="248" spans="1:6">
      <c r="A248" s="106">
        <v>45096</v>
      </c>
      <c r="B248">
        <v>6</v>
      </c>
      <c r="C248">
        <v>2023</v>
      </c>
      <c r="D248" t="s">
        <v>745</v>
      </c>
      <c r="E248">
        <v>3.41</v>
      </c>
      <c r="F248">
        <v>3.25</v>
      </c>
    </row>
    <row r="249" spans="1:6">
      <c r="A249" s="106">
        <v>45093</v>
      </c>
      <c r="B249">
        <v>6</v>
      </c>
      <c r="C249">
        <v>2023</v>
      </c>
      <c r="D249" t="s">
        <v>745</v>
      </c>
      <c r="E249">
        <v>3.35</v>
      </c>
      <c r="F249">
        <v>3.19</v>
      </c>
    </row>
    <row r="250" spans="1:6">
      <c r="A250" s="106">
        <v>45092</v>
      </c>
      <c r="B250">
        <v>6</v>
      </c>
      <c r="C250">
        <v>2023</v>
      </c>
      <c r="D250" t="s">
        <v>745</v>
      </c>
      <c r="E250">
        <v>3.33</v>
      </c>
      <c r="F250">
        <v>3.21</v>
      </c>
    </row>
    <row r="251" spans="1:6">
      <c r="A251" s="106">
        <v>45091</v>
      </c>
      <c r="B251">
        <v>6</v>
      </c>
      <c r="C251">
        <v>2023</v>
      </c>
      <c r="D251" t="s">
        <v>745</v>
      </c>
      <c r="E251">
        <v>3.41</v>
      </c>
      <c r="F251">
        <v>3.27</v>
      </c>
    </row>
    <row r="252" spans="1:6">
      <c r="A252" s="106">
        <v>45090</v>
      </c>
      <c r="B252">
        <v>6</v>
      </c>
      <c r="C252">
        <v>2023</v>
      </c>
      <c r="D252" t="s">
        <v>745</v>
      </c>
      <c r="E252">
        <v>3.47</v>
      </c>
      <c r="F252">
        <v>3.33</v>
      </c>
    </row>
    <row r="253" spans="1:6">
      <c r="A253" s="106">
        <v>45089</v>
      </c>
      <c r="B253">
        <v>6</v>
      </c>
      <c r="C253">
        <v>2023</v>
      </c>
      <c r="D253" t="s">
        <v>745</v>
      </c>
      <c r="E253">
        <v>3.34</v>
      </c>
      <c r="F253">
        <v>3.23</v>
      </c>
    </row>
    <row r="254" spans="1:6">
      <c r="A254" s="106">
        <v>45086</v>
      </c>
      <c r="B254">
        <v>6</v>
      </c>
      <c r="C254">
        <v>2023</v>
      </c>
      <c r="D254" t="s">
        <v>745</v>
      </c>
      <c r="E254">
        <v>3.38</v>
      </c>
      <c r="F254">
        <v>3.25</v>
      </c>
    </row>
    <row r="255" spans="1:6">
      <c r="A255" s="106">
        <v>45085</v>
      </c>
      <c r="B255">
        <v>6</v>
      </c>
      <c r="C255">
        <v>2023</v>
      </c>
      <c r="D255" t="s">
        <v>745</v>
      </c>
      <c r="E255">
        <v>3.4</v>
      </c>
      <c r="F255">
        <v>3.27</v>
      </c>
    </row>
    <row r="256" spans="1:6">
      <c r="A256" s="106">
        <v>45084</v>
      </c>
      <c r="B256">
        <v>6</v>
      </c>
      <c r="C256">
        <v>2023</v>
      </c>
      <c r="D256" t="s">
        <v>745</v>
      </c>
      <c r="E256">
        <v>3.44</v>
      </c>
      <c r="F256">
        <v>3.28</v>
      </c>
    </row>
    <row r="257" spans="1:6">
      <c r="A257" s="106">
        <v>45083</v>
      </c>
      <c r="B257">
        <v>6</v>
      </c>
      <c r="C257">
        <v>2023</v>
      </c>
      <c r="D257" t="s">
        <v>745</v>
      </c>
      <c r="E257">
        <v>3.28</v>
      </c>
      <c r="F257">
        <v>3.18</v>
      </c>
    </row>
    <row r="258" spans="1:6">
      <c r="A258" s="106">
        <v>45082</v>
      </c>
      <c r="B258">
        <v>6</v>
      </c>
      <c r="C258">
        <v>2023</v>
      </c>
      <c r="D258" t="s">
        <v>745</v>
      </c>
      <c r="E258">
        <v>3.26</v>
      </c>
      <c r="F258">
        <v>3.2</v>
      </c>
    </row>
    <row r="259" spans="1:6">
      <c r="A259" s="106">
        <v>45079</v>
      </c>
      <c r="B259">
        <v>6</v>
      </c>
      <c r="C259">
        <v>2023</v>
      </c>
      <c r="D259" t="s">
        <v>745</v>
      </c>
      <c r="E259">
        <v>3.23</v>
      </c>
      <c r="F259">
        <v>3.16</v>
      </c>
    </row>
    <row r="260" spans="1:6">
      <c r="A260" s="106">
        <v>45078</v>
      </c>
      <c r="B260">
        <v>6</v>
      </c>
      <c r="C260">
        <v>2023</v>
      </c>
      <c r="D260" t="s">
        <v>745</v>
      </c>
      <c r="E260">
        <v>3.16</v>
      </c>
      <c r="F260">
        <v>3.09</v>
      </c>
    </row>
    <row r="261" spans="1:6">
      <c r="A261" s="106">
        <v>45077</v>
      </c>
      <c r="B261">
        <v>5</v>
      </c>
      <c r="C261">
        <v>2023</v>
      </c>
      <c r="D261" t="s">
        <v>746</v>
      </c>
      <c r="E261">
        <v>3.18</v>
      </c>
      <c r="F261">
        <v>3.14</v>
      </c>
    </row>
    <row r="262" spans="1:6">
      <c r="A262" s="106">
        <v>45076</v>
      </c>
      <c r="B262">
        <v>5</v>
      </c>
      <c r="C262">
        <v>2023</v>
      </c>
      <c r="D262" t="s">
        <v>746</v>
      </c>
      <c r="E262">
        <v>3.25</v>
      </c>
      <c r="F262">
        <v>3.22</v>
      </c>
    </row>
    <row r="263" spans="1:6">
      <c r="A263" s="106">
        <v>45075</v>
      </c>
      <c r="B263">
        <v>5</v>
      </c>
      <c r="C263">
        <v>2023</v>
      </c>
      <c r="D263" t="s">
        <v>746</v>
      </c>
      <c r="E263">
        <v>3.33</v>
      </c>
      <c r="F263">
        <v>3.26</v>
      </c>
    </row>
    <row r="264" spans="1:6">
      <c r="A264" s="106">
        <v>45072</v>
      </c>
      <c r="B264">
        <v>5</v>
      </c>
      <c r="C264">
        <v>2023</v>
      </c>
      <c r="D264" t="s">
        <v>746</v>
      </c>
      <c r="E264">
        <v>3.33</v>
      </c>
      <c r="F264">
        <v>3.29</v>
      </c>
    </row>
    <row r="265" spans="1:6">
      <c r="A265" s="106">
        <v>45071</v>
      </c>
      <c r="B265">
        <v>5</v>
      </c>
      <c r="C265">
        <v>2023</v>
      </c>
      <c r="D265" t="s">
        <v>746</v>
      </c>
      <c r="E265">
        <v>3.3</v>
      </c>
      <c r="F265">
        <v>3.3</v>
      </c>
    </row>
    <row r="266" spans="1:6">
      <c r="A266" s="106">
        <v>45070</v>
      </c>
      <c r="B266">
        <v>5</v>
      </c>
      <c r="C266">
        <v>2023</v>
      </c>
      <c r="D266" t="s">
        <v>746</v>
      </c>
      <c r="E266">
        <v>3.26</v>
      </c>
      <c r="F266">
        <v>3.27</v>
      </c>
    </row>
    <row r="267" spans="1:6">
      <c r="A267" s="106">
        <v>45069</v>
      </c>
      <c r="B267">
        <v>5</v>
      </c>
      <c r="C267">
        <v>2023</v>
      </c>
      <c r="D267" t="s">
        <v>746</v>
      </c>
      <c r="E267">
        <v>3.23</v>
      </c>
      <c r="F267">
        <v>3.23</v>
      </c>
    </row>
    <row r="268" spans="1:6">
      <c r="A268" s="106">
        <v>45068</v>
      </c>
      <c r="B268">
        <v>5</v>
      </c>
      <c r="C268">
        <v>2023</v>
      </c>
      <c r="D268" t="s">
        <v>746</v>
      </c>
      <c r="E268" t="s">
        <v>736</v>
      </c>
      <c r="F268" t="s">
        <v>736</v>
      </c>
    </row>
    <row r="269" spans="1:6">
      <c r="A269" s="106">
        <v>45065</v>
      </c>
      <c r="B269">
        <v>5</v>
      </c>
      <c r="C269">
        <v>2023</v>
      </c>
      <c r="D269" t="s">
        <v>746</v>
      </c>
      <c r="E269">
        <v>3.11</v>
      </c>
      <c r="F269">
        <v>3.15</v>
      </c>
    </row>
    <row r="270" spans="1:6">
      <c r="A270" s="106">
        <v>45064</v>
      </c>
      <c r="B270">
        <v>5</v>
      </c>
      <c r="C270">
        <v>2023</v>
      </c>
      <c r="D270" t="s">
        <v>746</v>
      </c>
      <c r="E270">
        <v>3.18</v>
      </c>
      <c r="F270">
        <v>3.16</v>
      </c>
    </row>
    <row r="271" spans="1:6">
      <c r="A271" s="106">
        <v>45063</v>
      </c>
      <c r="B271">
        <v>5</v>
      </c>
      <c r="C271">
        <v>2023</v>
      </c>
      <c r="D271" t="s">
        <v>746</v>
      </c>
      <c r="E271">
        <v>3.09</v>
      </c>
      <c r="F271">
        <v>3.1</v>
      </c>
    </row>
    <row r="272" spans="1:6">
      <c r="A272" s="106">
        <v>45062</v>
      </c>
      <c r="B272">
        <v>5</v>
      </c>
      <c r="C272">
        <v>2023</v>
      </c>
      <c r="D272" t="s">
        <v>746</v>
      </c>
      <c r="E272">
        <v>3.05</v>
      </c>
      <c r="F272">
        <v>3.09</v>
      </c>
    </row>
    <row r="273" spans="1:6">
      <c r="A273" s="106">
        <v>45061</v>
      </c>
      <c r="B273">
        <v>5</v>
      </c>
      <c r="C273">
        <v>2023</v>
      </c>
      <c r="D273" t="s">
        <v>746</v>
      </c>
      <c r="E273">
        <v>2.95</v>
      </c>
      <c r="F273">
        <v>3.03</v>
      </c>
    </row>
    <row r="274" spans="1:6">
      <c r="A274" s="106">
        <v>45058</v>
      </c>
      <c r="B274">
        <v>5</v>
      </c>
      <c r="C274">
        <v>2023</v>
      </c>
      <c r="D274" t="s">
        <v>746</v>
      </c>
      <c r="E274">
        <v>2.87</v>
      </c>
      <c r="F274">
        <v>2.97</v>
      </c>
    </row>
    <row r="275" spans="1:6">
      <c r="A275" s="106">
        <v>45057</v>
      </c>
      <c r="B275">
        <v>5</v>
      </c>
      <c r="C275">
        <v>2023</v>
      </c>
      <c r="D275" t="s">
        <v>746</v>
      </c>
      <c r="E275">
        <v>2.82</v>
      </c>
      <c r="F275">
        <v>2.97</v>
      </c>
    </row>
    <row r="276" spans="1:6">
      <c r="A276" s="106">
        <v>45056</v>
      </c>
      <c r="B276">
        <v>5</v>
      </c>
      <c r="C276">
        <v>2023</v>
      </c>
      <c r="D276" t="s">
        <v>746</v>
      </c>
      <c r="E276">
        <v>2.89</v>
      </c>
      <c r="F276">
        <v>3.04</v>
      </c>
    </row>
    <row r="277" spans="1:6">
      <c r="A277" s="106">
        <v>45055</v>
      </c>
      <c r="B277">
        <v>5</v>
      </c>
      <c r="C277">
        <v>2023</v>
      </c>
      <c r="D277" t="s">
        <v>746</v>
      </c>
      <c r="E277">
        <v>2.95</v>
      </c>
      <c r="F277">
        <v>3.08</v>
      </c>
    </row>
    <row r="278" spans="1:6">
      <c r="A278" s="106">
        <v>45054</v>
      </c>
      <c r="B278">
        <v>5</v>
      </c>
      <c r="C278">
        <v>2023</v>
      </c>
      <c r="D278" t="s">
        <v>746</v>
      </c>
      <c r="E278">
        <v>2.96</v>
      </c>
      <c r="F278">
        <v>3.11</v>
      </c>
    </row>
    <row r="279" spans="1:6">
      <c r="A279" s="106">
        <v>45051</v>
      </c>
      <c r="B279">
        <v>5</v>
      </c>
      <c r="C279">
        <v>2023</v>
      </c>
      <c r="D279" t="s">
        <v>746</v>
      </c>
      <c r="E279">
        <v>2.9</v>
      </c>
      <c r="F279">
        <v>3.05</v>
      </c>
    </row>
    <row r="280" spans="1:6">
      <c r="A280" s="106">
        <v>45050</v>
      </c>
      <c r="B280">
        <v>5</v>
      </c>
      <c r="C280">
        <v>2023</v>
      </c>
      <c r="D280" t="s">
        <v>746</v>
      </c>
      <c r="E280">
        <v>2.79</v>
      </c>
      <c r="F280">
        <v>2.97</v>
      </c>
    </row>
    <row r="281" spans="1:6">
      <c r="A281" s="106">
        <v>45049</v>
      </c>
      <c r="B281">
        <v>5</v>
      </c>
      <c r="C281">
        <v>2023</v>
      </c>
      <c r="D281" t="s">
        <v>746</v>
      </c>
      <c r="E281">
        <v>2.76</v>
      </c>
      <c r="F281">
        <v>2.93</v>
      </c>
    </row>
    <row r="282" spans="1:6">
      <c r="A282" s="106">
        <v>45048</v>
      </c>
      <c r="B282">
        <v>5</v>
      </c>
      <c r="C282">
        <v>2023</v>
      </c>
      <c r="D282" t="s">
        <v>746</v>
      </c>
      <c r="E282">
        <v>2.82</v>
      </c>
      <c r="F282">
        <v>2.96</v>
      </c>
    </row>
    <row r="283" spans="1:6">
      <c r="A283" s="106">
        <v>45047</v>
      </c>
      <c r="B283">
        <v>5</v>
      </c>
      <c r="C283">
        <v>2023</v>
      </c>
      <c r="D283" t="s">
        <v>746</v>
      </c>
      <c r="E283">
        <v>2.98</v>
      </c>
      <c r="F283">
        <v>3.07</v>
      </c>
    </row>
    <row r="284" spans="1:6">
      <c r="A284" s="106">
        <v>45044</v>
      </c>
      <c r="B284">
        <v>4</v>
      </c>
      <c r="C284">
        <v>2023</v>
      </c>
      <c r="D284" t="s">
        <v>747</v>
      </c>
      <c r="E284">
        <v>2.84</v>
      </c>
      <c r="F284">
        <v>2.96</v>
      </c>
    </row>
    <row r="285" spans="1:6">
      <c r="A285" s="106">
        <v>45043</v>
      </c>
      <c r="B285">
        <v>4</v>
      </c>
      <c r="C285">
        <v>2023</v>
      </c>
      <c r="D285" t="s">
        <v>747</v>
      </c>
      <c r="E285">
        <v>2.95</v>
      </c>
      <c r="F285">
        <v>3.05</v>
      </c>
    </row>
    <row r="286" spans="1:6">
      <c r="A286" s="106">
        <v>45042</v>
      </c>
      <c r="B286">
        <v>4</v>
      </c>
      <c r="C286">
        <v>2023</v>
      </c>
      <c r="D286" t="s">
        <v>747</v>
      </c>
      <c r="E286">
        <v>2.85</v>
      </c>
      <c r="F286">
        <v>2.97</v>
      </c>
    </row>
    <row r="287" spans="1:6">
      <c r="A287" s="106">
        <v>45041</v>
      </c>
      <c r="B287">
        <v>4</v>
      </c>
      <c r="C287">
        <v>2023</v>
      </c>
      <c r="D287" t="s">
        <v>747</v>
      </c>
      <c r="E287">
        <v>2.79</v>
      </c>
      <c r="F287">
        <v>2.92</v>
      </c>
    </row>
    <row r="288" spans="1:6">
      <c r="A288" s="106">
        <v>45040</v>
      </c>
      <c r="B288">
        <v>4</v>
      </c>
      <c r="C288">
        <v>2023</v>
      </c>
      <c r="D288" t="s">
        <v>747</v>
      </c>
      <c r="E288">
        <v>2.92</v>
      </c>
      <c r="F288">
        <v>3.01</v>
      </c>
    </row>
    <row r="289" spans="1:6">
      <c r="A289" s="106">
        <v>45037</v>
      </c>
      <c r="B289">
        <v>4</v>
      </c>
      <c r="C289">
        <v>2023</v>
      </c>
      <c r="D289" t="s">
        <v>747</v>
      </c>
      <c r="E289">
        <v>2.93</v>
      </c>
      <c r="F289">
        <v>3.03</v>
      </c>
    </row>
    <row r="290" spans="1:6">
      <c r="A290" s="106">
        <v>45036</v>
      </c>
      <c r="B290">
        <v>4</v>
      </c>
      <c r="C290">
        <v>2023</v>
      </c>
      <c r="D290" t="s">
        <v>747</v>
      </c>
      <c r="E290">
        <v>2.97</v>
      </c>
      <c r="F290">
        <v>3.07</v>
      </c>
    </row>
    <row r="291" spans="1:6">
      <c r="A291" s="106">
        <v>45035</v>
      </c>
      <c r="B291">
        <v>4</v>
      </c>
      <c r="C291">
        <v>2023</v>
      </c>
      <c r="D291" t="s">
        <v>747</v>
      </c>
      <c r="E291">
        <v>3.05</v>
      </c>
      <c r="F291">
        <v>3.13</v>
      </c>
    </row>
    <row r="292" spans="1:6">
      <c r="A292" s="106">
        <v>45034</v>
      </c>
      <c r="B292">
        <v>4</v>
      </c>
      <c r="C292">
        <v>2023</v>
      </c>
      <c r="D292" t="s">
        <v>747</v>
      </c>
      <c r="E292">
        <v>3.05</v>
      </c>
      <c r="F292">
        <v>3.14</v>
      </c>
    </row>
    <row r="293" spans="1:6">
      <c r="A293" s="106">
        <v>45033</v>
      </c>
      <c r="B293">
        <v>4</v>
      </c>
      <c r="C293">
        <v>2023</v>
      </c>
      <c r="D293" t="s">
        <v>747</v>
      </c>
      <c r="E293">
        <v>3.08</v>
      </c>
      <c r="F293">
        <v>3.16</v>
      </c>
    </row>
    <row r="294" spans="1:6">
      <c r="A294" s="106">
        <v>45030</v>
      </c>
      <c r="B294">
        <v>4</v>
      </c>
      <c r="C294">
        <v>2023</v>
      </c>
      <c r="D294" t="s">
        <v>747</v>
      </c>
      <c r="E294">
        <v>3.03</v>
      </c>
      <c r="F294">
        <v>3.13</v>
      </c>
    </row>
    <row r="295" spans="1:6">
      <c r="A295" s="106">
        <v>45029</v>
      </c>
      <c r="B295">
        <v>4</v>
      </c>
      <c r="C295">
        <v>2023</v>
      </c>
      <c r="D295" t="s">
        <v>747</v>
      </c>
      <c r="E295">
        <v>2.96</v>
      </c>
      <c r="F295">
        <v>3.07</v>
      </c>
    </row>
    <row r="296" spans="1:6">
      <c r="A296" s="106">
        <v>45028</v>
      </c>
      <c r="B296">
        <v>4</v>
      </c>
      <c r="C296">
        <v>2023</v>
      </c>
      <c r="D296" t="s">
        <v>747</v>
      </c>
      <c r="E296">
        <v>2.88</v>
      </c>
      <c r="F296">
        <v>3</v>
      </c>
    </row>
    <row r="297" spans="1:6">
      <c r="A297" s="106">
        <v>45027</v>
      </c>
      <c r="B297">
        <v>4</v>
      </c>
      <c r="C297">
        <v>2023</v>
      </c>
      <c r="D297" t="s">
        <v>747</v>
      </c>
      <c r="E297">
        <v>2.91</v>
      </c>
      <c r="F297">
        <v>2.99</v>
      </c>
    </row>
    <row r="298" spans="1:6">
      <c r="A298" s="106">
        <v>45026</v>
      </c>
      <c r="B298">
        <v>4</v>
      </c>
      <c r="C298">
        <v>2023</v>
      </c>
      <c r="D298" t="s">
        <v>747</v>
      </c>
      <c r="E298">
        <v>2.89</v>
      </c>
      <c r="F298">
        <v>2.99</v>
      </c>
    </row>
    <row r="299" spans="1:6">
      <c r="A299" s="106">
        <v>45023</v>
      </c>
      <c r="B299">
        <v>4</v>
      </c>
      <c r="C299">
        <v>2023</v>
      </c>
      <c r="D299" t="s">
        <v>747</v>
      </c>
      <c r="E299" t="s">
        <v>736</v>
      </c>
      <c r="F299" t="s">
        <v>736</v>
      </c>
    </row>
    <row r="300" spans="1:6">
      <c r="A300" s="106">
        <v>45022</v>
      </c>
      <c r="B300">
        <v>4</v>
      </c>
      <c r="C300">
        <v>2023</v>
      </c>
      <c r="D300" t="s">
        <v>747</v>
      </c>
      <c r="E300">
        <v>2.79</v>
      </c>
      <c r="F300">
        <v>2.94</v>
      </c>
    </row>
    <row r="301" spans="1:6">
      <c r="A301" s="106">
        <v>45021</v>
      </c>
      <c r="B301">
        <v>4</v>
      </c>
      <c r="C301">
        <v>2023</v>
      </c>
      <c r="D301" t="s">
        <v>747</v>
      </c>
      <c r="E301">
        <v>2.78</v>
      </c>
      <c r="F301">
        <v>2.95</v>
      </c>
    </row>
    <row r="302" spans="1:6">
      <c r="A302" s="106">
        <v>45020</v>
      </c>
      <c r="B302">
        <v>4</v>
      </c>
      <c r="C302">
        <v>2023</v>
      </c>
      <c r="D302" t="s">
        <v>747</v>
      </c>
      <c r="E302">
        <v>2.77</v>
      </c>
      <c r="F302">
        <v>2.93</v>
      </c>
    </row>
    <row r="303" spans="1:6">
      <c r="A303" s="106">
        <v>45019</v>
      </c>
      <c r="B303">
        <v>4</v>
      </c>
      <c r="C303">
        <v>2023</v>
      </c>
      <c r="D303" t="s">
        <v>747</v>
      </c>
      <c r="E303">
        <v>2.84</v>
      </c>
      <c r="F303">
        <v>2.96</v>
      </c>
    </row>
    <row r="304" spans="1:6">
      <c r="A304" s="106">
        <v>45016</v>
      </c>
      <c r="B304">
        <v>3</v>
      </c>
      <c r="C304">
        <v>2023</v>
      </c>
      <c r="D304" t="s">
        <v>748</v>
      </c>
      <c r="E304">
        <v>2.9</v>
      </c>
      <c r="F304">
        <v>3.02</v>
      </c>
    </row>
    <row r="305" spans="1:6">
      <c r="A305" s="106">
        <v>45015</v>
      </c>
      <c r="B305">
        <v>3</v>
      </c>
      <c r="C305">
        <v>2023</v>
      </c>
      <c r="D305" t="s">
        <v>748</v>
      </c>
      <c r="E305">
        <v>2.93</v>
      </c>
      <c r="F305">
        <v>3.03</v>
      </c>
    </row>
    <row r="306" spans="1:6">
      <c r="A306" s="106">
        <v>45014</v>
      </c>
      <c r="B306">
        <v>3</v>
      </c>
      <c r="C306">
        <v>2023</v>
      </c>
      <c r="D306" t="s">
        <v>748</v>
      </c>
      <c r="E306">
        <v>2.93</v>
      </c>
      <c r="F306">
        <v>3.04</v>
      </c>
    </row>
    <row r="307" spans="1:6">
      <c r="A307" s="106">
        <v>45013</v>
      </c>
      <c r="B307">
        <v>3</v>
      </c>
      <c r="C307">
        <v>2023</v>
      </c>
      <c r="D307" t="s">
        <v>748</v>
      </c>
      <c r="E307">
        <v>2.93</v>
      </c>
      <c r="F307">
        <v>3.04</v>
      </c>
    </row>
    <row r="308" spans="1:6">
      <c r="A308" s="106">
        <v>45012</v>
      </c>
      <c r="B308">
        <v>3</v>
      </c>
      <c r="C308">
        <v>2023</v>
      </c>
      <c r="D308" t="s">
        <v>748</v>
      </c>
      <c r="E308">
        <v>2.9</v>
      </c>
      <c r="F308">
        <v>3.03</v>
      </c>
    </row>
    <row r="309" spans="1:6">
      <c r="A309" s="106">
        <v>45009</v>
      </c>
      <c r="B309">
        <v>3</v>
      </c>
      <c r="C309">
        <v>2023</v>
      </c>
      <c r="D309" t="s">
        <v>748</v>
      </c>
      <c r="E309">
        <v>2.74</v>
      </c>
      <c r="F309">
        <v>2.89</v>
      </c>
    </row>
    <row r="310" spans="1:6">
      <c r="A310" s="106">
        <v>45008</v>
      </c>
      <c r="B310">
        <v>3</v>
      </c>
      <c r="C310">
        <v>2023</v>
      </c>
      <c r="D310" t="s">
        <v>748</v>
      </c>
      <c r="E310">
        <v>2.74</v>
      </c>
      <c r="F310">
        <v>2.93</v>
      </c>
    </row>
    <row r="311" spans="1:6">
      <c r="A311" s="106">
        <v>45007</v>
      </c>
      <c r="B311">
        <v>3</v>
      </c>
      <c r="C311">
        <v>2023</v>
      </c>
      <c r="D311" t="s">
        <v>748</v>
      </c>
      <c r="E311">
        <v>2.7</v>
      </c>
      <c r="F311">
        <v>2.93</v>
      </c>
    </row>
    <row r="312" spans="1:6">
      <c r="A312" s="106">
        <v>45006</v>
      </c>
      <c r="B312">
        <v>3</v>
      </c>
      <c r="C312">
        <v>2023</v>
      </c>
      <c r="D312" t="s">
        <v>748</v>
      </c>
      <c r="E312">
        <v>2.88</v>
      </c>
      <c r="F312">
        <v>2.99</v>
      </c>
    </row>
    <row r="313" spans="1:6">
      <c r="A313" s="106">
        <v>45005</v>
      </c>
      <c r="B313">
        <v>3</v>
      </c>
      <c r="C313">
        <v>2023</v>
      </c>
      <c r="D313" t="s">
        <v>748</v>
      </c>
      <c r="E313">
        <v>2.81</v>
      </c>
      <c r="F313">
        <v>2.93</v>
      </c>
    </row>
    <row r="314" spans="1:6">
      <c r="A314" s="106">
        <v>45002</v>
      </c>
      <c r="B314">
        <v>3</v>
      </c>
      <c r="C314">
        <v>2023</v>
      </c>
      <c r="D314" t="s">
        <v>748</v>
      </c>
      <c r="E314">
        <v>2.77</v>
      </c>
      <c r="F314">
        <v>2.9</v>
      </c>
    </row>
    <row r="315" spans="1:6">
      <c r="A315" s="106">
        <v>45001</v>
      </c>
      <c r="B315">
        <v>3</v>
      </c>
      <c r="C315">
        <v>2023</v>
      </c>
      <c r="D315" t="s">
        <v>748</v>
      </c>
      <c r="E315">
        <v>2.9</v>
      </c>
      <c r="F315">
        <v>2.96</v>
      </c>
    </row>
    <row r="316" spans="1:6">
      <c r="A316" s="106">
        <v>45000</v>
      </c>
      <c r="B316">
        <v>3</v>
      </c>
      <c r="C316">
        <v>2023</v>
      </c>
      <c r="D316" t="s">
        <v>748</v>
      </c>
      <c r="E316">
        <v>2.77</v>
      </c>
      <c r="F316">
        <v>2.88</v>
      </c>
    </row>
    <row r="317" spans="1:6">
      <c r="A317" s="106">
        <v>44999</v>
      </c>
      <c r="B317">
        <v>3</v>
      </c>
      <c r="C317">
        <v>2023</v>
      </c>
      <c r="D317" t="s">
        <v>748</v>
      </c>
      <c r="E317">
        <v>2.87</v>
      </c>
      <c r="F317">
        <v>2.79</v>
      </c>
    </row>
    <row r="318" spans="1:6">
      <c r="A318" s="106">
        <v>44998</v>
      </c>
      <c r="B318">
        <v>3</v>
      </c>
      <c r="C318">
        <v>2023</v>
      </c>
      <c r="D318" t="s">
        <v>748</v>
      </c>
      <c r="E318">
        <v>2.76</v>
      </c>
      <c r="F318">
        <v>2.8</v>
      </c>
    </row>
    <row r="319" spans="1:6">
      <c r="A319" s="106">
        <v>44995</v>
      </c>
      <c r="B319">
        <v>3</v>
      </c>
      <c r="C319">
        <v>2023</v>
      </c>
      <c r="D319" t="s">
        <v>748</v>
      </c>
      <c r="E319">
        <v>2.99</v>
      </c>
      <c r="F319">
        <v>2.77</v>
      </c>
    </row>
    <row r="320" spans="1:6">
      <c r="A320" s="106">
        <v>44994</v>
      </c>
      <c r="B320">
        <v>3</v>
      </c>
      <c r="C320">
        <v>2023</v>
      </c>
      <c r="D320" t="s">
        <v>748</v>
      </c>
      <c r="E320">
        <v>3.17</v>
      </c>
      <c r="F320">
        <v>3.05</v>
      </c>
    </row>
    <row r="321" spans="1:6">
      <c r="A321" s="106">
        <v>44993</v>
      </c>
      <c r="B321">
        <v>3</v>
      </c>
      <c r="C321">
        <v>2023</v>
      </c>
      <c r="D321" t="s">
        <v>748</v>
      </c>
      <c r="E321">
        <v>3.25</v>
      </c>
      <c r="F321">
        <v>3.11</v>
      </c>
    </row>
    <row r="322" spans="1:6">
      <c r="A322" s="106">
        <v>44992</v>
      </c>
      <c r="B322">
        <v>3</v>
      </c>
      <c r="C322">
        <v>2023</v>
      </c>
      <c r="D322" t="s">
        <v>748</v>
      </c>
      <c r="E322">
        <v>3.32</v>
      </c>
      <c r="F322">
        <v>3.17</v>
      </c>
    </row>
    <row r="323" spans="1:6">
      <c r="A323" s="106">
        <v>44991</v>
      </c>
      <c r="B323">
        <v>3</v>
      </c>
      <c r="C323">
        <v>2023</v>
      </c>
      <c r="D323" t="s">
        <v>748</v>
      </c>
      <c r="E323">
        <v>3.36</v>
      </c>
      <c r="F323">
        <v>3.22</v>
      </c>
    </row>
    <row r="324" spans="1:6">
      <c r="A324" s="106">
        <v>44988</v>
      </c>
      <c r="B324">
        <v>3</v>
      </c>
      <c r="C324">
        <v>2023</v>
      </c>
      <c r="D324" t="s">
        <v>748</v>
      </c>
      <c r="E324">
        <v>3.34</v>
      </c>
      <c r="F324">
        <v>3.19</v>
      </c>
    </row>
    <row r="325" spans="1:6">
      <c r="A325" s="106">
        <v>44987</v>
      </c>
      <c r="B325">
        <v>3</v>
      </c>
      <c r="C325">
        <v>2023</v>
      </c>
      <c r="D325" t="s">
        <v>748</v>
      </c>
      <c r="E325">
        <v>3.48</v>
      </c>
      <c r="F325">
        <v>3.33</v>
      </c>
    </row>
    <row r="326" spans="1:6">
      <c r="A326" s="106">
        <v>44986</v>
      </c>
      <c r="B326">
        <v>3</v>
      </c>
      <c r="C326">
        <v>2023</v>
      </c>
      <c r="D326" t="s">
        <v>748</v>
      </c>
      <c r="E326">
        <v>3.41</v>
      </c>
      <c r="F326">
        <v>3.25</v>
      </c>
    </row>
    <row r="327" spans="1:6">
      <c r="A327" s="106">
        <v>44985</v>
      </c>
      <c r="B327">
        <v>2</v>
      </c>
      <c r="C327">
        <v>2023</v>
      </c>
      <c r="D327" t="s">
        <v>749</v>
      </c>
      <c r="E327">
        <v>3.33</v>
      </c>
      <c r="F327">
        <v>3.2</v>
      </c>
    </row>
    <row r="328" spans="1:6">
      <c r="A328" s="106">
        <v>44984</v>
      </c>
      <c r="B328">
        <v>2</v>
      </c>
      <c r="C328">
        <v>2023</v>
      </c>
      <c r="D328" t="s">
        <v>749</v>
      </c>
      <c r="E328">
        <v>3.37</v>
      </c>
      <c r="F328">
        <v>3.26</v>
      </c>
    </row>
    <row r="329" spans="1:6">
      <c r="A329" s="106">
        <v>44981</v>
      </c>
      <c r="B329">
        <v>2</v>
      </c>
      <c r="C329">
        <v>2023</v>
      </c>
      <c r="D329" t="s">
        <v>749</v>
      </c>
      <c r="E329">
        <v>3.39</v>
      </c>
      <c r="F329">
        <v>3.28</v>
      </c>
    </row>
    <row r="330" spans="1:6">
      <c r="A330" s="106">
        <v>44980</v>
      </c>
      <c r="B330">
        <v>2</v>
      </c>
      <c r="C330">
        <v>2023</v>
      </c>
      <c r="D330" t="s">
        <v>749</v>
      </c>
      <c r="E330">
        <v>3.32</v>
      </c>
      <c r="F330">
        <v>3.25</v>
      </c>
    </row>
    <row r="331" spans="1:6">
      <c r="A331" s="106">
        <v>44979</v>
      </c>
      <c r="B331">
        <v>2</v>
      </c>
      <c r="C331">
        <v>2023</v>
      </c>
      <c r="D331" t="s">
        <v>749</v>
      </c>
      <c r="E331">
        <v>3.37</v>
      </c>
      <c r="F331">
        <v>3.3</v>
      </c>
    </row>
    <row r="332" spans="1:6">
      <c r="A332" s="106">
        <v>44978</v>
      </c>
      <c r="B332">
        <v>2</v>
      </c>
      <c r="C332">
        <v>2023</v>
      </c>
      <c r="D332" t="s">
        <v>749</v>
      </c>
      <c r="E332">
        <v>3.43</v>
      </c>
      <c r="F332">
        <v>3.33</v>
      </c>
    </row>
    <row r="333" spans="1:6">
      <c r="A333" s="106">
        <v>44977</v>
      </c>
      <c r="B333">
        <v>2</v>
      </c>
      <c r="C333">
        <v>2023</v>
      </c>
      <c r="D333" t="s">
        <v>749</v>
      </c>
      <c r="E333" t="s">
        <v>736</v>
      </c>
      <c r="F333" t="s">
        <v>736</v>
      </c>
    </row>
    <row r="334" spans="1:6">
      <c r="A334" s="106">
        <v>44974</v>
      </c>
      <c r="B334">
        <v>2</v>
      </c>
      <c r="C334">
        <v>2023</v>
      </c>
      <c r="D334" t="s">
        <v>749</v>
      </c>
      <c r="E334">
        <v>3.29</v>
      </c>
      <c r="F334">
        <v>3.25</v>
      </c>
    </row>
    <row r="335" spans="1:6">
      <c r="A335" s="106">
        <v>44973</v>
      </c>
      <c r="B335">
        <v>2</v>
      </c>
      <c r="C335">
        <v>2023</v>
      </c>
      <c r="D335" t="s">
        <v>749</v>
      </c>
      <c r="E335">
        <v>3.29</v>
      </c>
      <c r="F335">
        <v>3.28</v>
      </c>
    </row>
    <row r="336" spans="1:6">
      <c r="A336" s="106">
        <v>44972</v>
      </c>
      <c r="B336">
        <v>2</v>
      </c>
      <c r="C336">
        <v>2023</v>
      </c>
      <c r="D336" t="s">
        <v>749</v>
      </c>
      <c r="E336">
        <v>3.27</v>
      </c>
      <c r="F336">
        <v>3.26</v>
      </c>
    </row>
    <row r="337" spans="1:6">
      <c r="A337" s="106">
        <v>44971</v>
      </c>
      <c r="B337">
        <v>2</v>
      </c>
      <c r="C337">
        <v>2023</v>
      </c>
      <c r="D337" t="s">
        <v>749</v>
      </c>
      <c r="E337">
        <v>3.19</v>
      </c>
      <c r="F337">
        <v>3.17</v>
      </c>
    </row>
    <row r="338" spans="1:6">
      <c r="A338" s="106">
        <v>44970</v>
      </c>
      <c r="B338">
        <v>2</v>
      </c>
      <c r="C338">
        <v>2023</v>
      </c>
      <c r="D338" t="s">
        <v>749</v>
      </c>
      <c r="E338">
        <v>3.1</v>
      </c>
      <c r="F338">
        <v>3.11</v>
      </c>
    </row>
    <row r="339" spans="1:6">
      <c r="A339" s="106">
        <v>44967</v>
      </c>
      <c r="B339">
        <v>2</v>
      </c>
      <c r="C339">
        <v>2023</v>
      </c>
      <c r="D339" t="s">
        <v>749</v>
      </c>
      <c r="E339">
        <v>3.15</v>
      </c>
      <c r="F339">
        <v>3.17</v>
      </c>
    </row>
    <row r="340" spans="1:6">
      <c r="A340" s="106">
        <v>44966</v>
      </c>
      <c r="B340">
        <v>2</v>
      </c>
      <c r="C340">
        <v>2023</v>
      </c>
      <c r="D340" t="s">
        <v>749</v>
      </c>
      <c r="E340">
        <v>3.06</v>
      </c>
      <c r="F340">
        <v>3.1</v>
      </c>
    </row>
    <row r="341" spans="1:6">
      <c r="A341" s="106">
        <v>44965</v>
      </c>
      <c r="B341">
        <v>2</v>
      </c>
      <c r="C341">
        <v>2023</v>
      </c>
      <c r="D341" t="s">
        <v>749</v>
      </c>
      <c r="E341">
        <v>3.02</v>
      </c>
      <c r="F341">
        <v>3.07</v>
      </c>
    </row>
    <row r="342" spans="1:6">
      <c r="A342" s="106">
        <v>44964</v>
      </c>
      <c r="B342">
        <v>2</v>
      </c>
      <c r="C342">
        <v>2023</v>
      </c>
      <c r="D342" t="s">
        <v>749</v>
      </c>
      <c r="E342">
        <v>3.08</v>
      </c>
      <c r="F342">
        <v>3.12</v>
      </c>
    </row>
    <row r="343" spans="1:6">
      <c r="A343" s="106">
        <v>44963</v>
      </c>
      <c r="B343">
        <v>2</v>
      </c>
      <c r="C343">
        <v>2023</v>
      </c>
      <c r="D343" t="s">
        <v>749</v>
      </c>
      <c r="E343">
        <v>3.04</v>
      </c>
      <c r="F343">
        <v>3.08</v>
      </c>
    </row>
    <row r="344" spans="1:6">
      <c r="A344" s="106">
        <v>44960</v>
      </c>
      <c r="B344">
        <v>2</v>
      </c>
      <c r="C344">
        <v>2023</v>
      </c>
      <c r="D344" t="s">
        <v>749</v>
      </c>
      <c r="E344">
        <v>2.93</v>
      </c>
      <c r="F344">
        <v>3</v>
      </c>
    </row>
    <row r="345" spans="1:6">
      <c r="A345" s="106">
        <v>44959</v>
      </c>
      <c r="B345">
        <v>2</v>
      </c>
      <c r="C345">
        <v>2023</v>
      </c>
      <c r="D345" t="s">
        <v>749</v>
      </c>
      <c r="E345">
        <v>2.83</v>
      </c>
      <c r="F345">
        <v>2.93</v>
      </c>
    </row>
    <row r="346" spans="1:6">
      <c r="A346" s="106">
        <v>44958</v>
      </c>
      <c r="B346">
        <v>2</v>
      </c>
      <c r="C346">
        <v>2023</v>
      </c>
      <c r="D346" t="s">
        <v>749</v>
      </c>
      <c r="E346">
        <v>2.85</v>
      </c>
      <c r="F346">
        <v>2.93</v>
      </c>
    </row>
    <row r="347" spans="1:6">
      <c r="A347" s="106">
        <v>44957</v>
      </c>
      <c r="B347">
        <v>1</v>
      </c>
      <c r="C347">
        <v>2023</v>
      </c>
      <c r="D347" t="s">
        <v>750</v>
      </c>
      <c r="E347">
        <v>2.92</v>
      </c>
      <c r="F347">
        <v>2.98</v>
      </c>
    </row>
    <row r="348" spans="1:6">
      <c r="A348" s="106">
        <v>44956</v>
      </c>
      <c r="B348">
        <v>1</v>
      </c>
      <c r="C348">
        <v>2023</v>
      </c>
      <c r="D348" t="s">
        <v>750</v>
      </c>
      <c r="E348">
        <v>2.92</v>
      </c>
      <c r="F348">
        <v>2.96</v>
      </c>
    </row>
    <row r="349" spans="1:6">
      <c r="A349" s="106">
        <v>44953</v>
      </c>
      <c r="B349">
        <v>1</v>
      </c>
      <c r="C349">
        <v>2023</v>
      </c>
      <c r="D349" t="s">
        <v>750</v>
      </c>
      <c r="E349">
        <v>2.89</v>
      </c>
      <c r="F349">
        <v>2.95</v>
      </c>
    </row>
    <row r="350" spans="1:6">
      <c r="A350" s="106">
        <v>44952</v>
      </c>
      <c r="B350">
        <v>1</v>
      </c>
      <c r="C350">
        <v>2023</v>
      </c>
      <c r="D350" t="s">
        <v>750</v>
      </c>
      <c r="E350">
        <v>2.85</v>
      </c>
      <c r="F350">
        <v>2.93</v>
      </c>
    </row>
    <row r="351" spans="1:6">
      <c r="A351" s="106">
        <v>44951</v>
      </c>
      <c r="B351">
        <v>1</v>
      </c>
      <c r="C351">
        <v>2023</v>
      </c>
      <c r="D351" t="s">
        <v>750</v>
      </c>
      <c r="E351">
        <v>2.79</v>
      </c>
      <c r="F351">
        <v>2.91</v>
      </c>
    </row>
    <row r="352" spans="1:6">
      <c r="A352" s="106">
        <v>44950</v>
      </c>
      <c r="B352">
        <v>1</v>
      </c>
      <c r="C352">
        <v>2023</v>
      </c>
      <c r="D352" t="s">
        <v>750</v>
      </c>
      <c r="E352">
        <v>2.84</v>
      </c>
      <c r="F352">
        <v>2.97</v>
      </c>
    </row>
    <row r="353" spans="1:6">
      <c r="A353" s="106">
        <v>44949</v>
      </c>
      <c r="B353">
        <v>1</v>
      </c>
      <c r="C353">
        <v>2023</v>
      </c>
      <c r="D353" t="s">
        <v>750</v>
      </c>
      <c r="E353">
        <v>2.88</v>
      </c>
      <c r="F353">
        <v>2.99</v>
      </c>
    </row>
    <row r="354" spans="1:6">
      <c r="A354" s="106">
        <v>44946</v>
      </c>
      <c r="B354">
        <v>1</v>
      </c>
      <c r="C354">
        <v>2023</v>
      </c>
      <c r="D354" t="s">
        <v>750</v>
      </c>
      <c r="E354">
        <v>2.84</v>
      </c>
      <c r="F354">
        <v>2.93</v>
      </c>
    </row>
    <row r="355" spans="1:6">
      <c r="A355" s="106">
        <v>44945</v>
      </c>
      <c r="B355">
        <v>1</v>
      </c>
      <c r="C355">
        <v>2023</v>
      </c>
      <c r="D355" t="s">
        <v>750</v>
      </c>
      <c r="E355">
        <v>2.75</v>
      </c>
      <c r="F355">
        <v>2.85</v>
      </c>
    </row>
    <row r="356" spans="1:6">
      <c r="A356" s="106">
        <v>44944</v>
      </c>
      <c r="B356">
        <v>1</v>
      </c>
      <c r="C356">
        <v>2023</v>
      </c>
      <c r="D356" t="s">
        <v>750</v>
      </c>
      <c r="E356">
        <v>2.72</v>
      </c>
      <c r="F356">
        <v>2.84</v>
      </c>
    </row>
    <row r="357" spans="1:6">
      <c r="A357" s="106">
        <v>44943</v>
      </c>
      <c r="B357">
        <v>1</v>
      </c>
      <c r="C357">
        <v>2023</v>
      </c>
      <c r="D357" t="s">
        <v>750</v>
      </c>
      <c r="E357">
        <v>2.85</v>
      </c>
      <c r="F357">
        <v>2.92</v>
      </c>
    </row>
    <row r="358" spans="1:6">
      <c r="A358" s="106">
        <v>44942</v>
      </c>
      <c r="B358">
        <v>1</v>
      </c>
      <c r="C358">
        <v>2023</v>
      </c>
      <c r="D358" t="s">
        <v>750</v>
      </c>
      <c r="E358">
        <v>2.85</v>
      </c>
      <c r="F358">
        <v>2.91</v>
      </c>
    </row>
    <row r="359" spans="1:6">
      <c r="A359" s="106">
        <v>44939</v>
      </c>
      <c r="B359">
        <v>1</v>
      </c>
      <c r="C359">
        <v>2023</v>
      </c>
      <c r="D359" t="s">
        <v>750</v>
      </c>
      <c r="E359">
        <v>2.89</v>
      </c>
      <c r="F359">
        <v>2.92</v>
      </c>
    </row>
    <row r="360" spans="1:6">
      <c r="A360" s="106">
        <v>44938</v>
      </c>
      <c r="B360">
        <v>1</v>
      </c>
      <c r="C360">
        <v>2023</v>
      </c>
      <c r="D360" t="s">
        <v>750</v>
      </c>
      <c r="E360">
        <v>2.89</v>
      </c>
      <c r="F360">
        <v>2.93</v>
      </c>
    </row>
    <row r="361" spans="1:6">
      <c r="A361" s="106">
        <v>44937</v>
      </c>
      <c r="B361">
        <v>1</v>
      </c>
      <c r="C361">
        <v>2023</v>
      </c>
      <c r="D361" t="s">
        <v>750</v>
      </c>
      <c r="E361">
        <v>3.01</v>
      </c>
      <c r="F361">
        <v>3.03</v>
      </c>
    </row>
    <row r="362" spans="1:6">
      <c r="A362" s="106">
        <v>44936</v>
      </c>
      <c r="B362">
        <v>1</v>
      </c>
      <c r="C362">
        <v>2023</v>
      </c>
      <c r="D362" t="s">
        <v>750</v>
      </c>
      <c r="E362">
        <v>3.11</v>
      </c>
      <c r="F362">
        <v>3.13</v>
      </c>
    </row>
    <row r="363" spans="1:6">
      <c r="A363" s="106">
        <v>44935</v>
      </c>
      <c r="B363">
        <v>1</v>
      </c>
      <c r="C363">
        <v>2023</v>
      </c>
      <c r="D363" t="s">
        <v>750</v>
      </c>
      <c r="E363">
        <v>3.08</v>
      </c>
      <c r="F363">
        <v>3.1</v>
      </c>
    </row>
    <row r="364" spans="1:6">
      <c r="A364" s="106">
        <v>44932</v>
      </c>
      <c r="B364">
        <v>1</v>
      </c>
      <c r="C364">
        <v>2023</v>
      </c>
      <c r="D364" t="s">
        <v>750</v>
      </c>
      <c r="E364">
        <v>3.09</v>
      </c>
      <c r="F364">
        <v>3.09</v>
      </c>
    </row>
    <row r="365" spans="1:6">
      <c r="A365" s="106">
        <v>44931</v>
      </c>
      <c r="B365">
        <v>1</v>
      </c>
      <c r="C365">
        <v>2023</v>
      </c>
      <c r="D365" t="s">
        <v>750</v>
      </c>
      <c r="E365">
        <v>3.17</v>
      </c>
      <c r="F365">
        <v>3.15</v>
      </c>
    </row>
    <row r="366" spans="1:6">
      <c r="A366" s="106">
        <v>44930</v>
      </c>
      <c r="B366">
        <v>1</v>
      </c>
      <c r="C366">
        <v>2023</v>
      </c>
      <c r="D366" t="s">
        <v>750</v>
      </c>
      <c r="E366">
        <v>3.14</v>
      </c>
      <c r="F366">
        <v>3.14</v>
      </c>
    </row>
    <row r="367" spans="1:6">
      <c r="A367" s="106">
        <v>44929</v>
      </c>
      <c r="B367">
        <v>1</v>
      </c>
      <c r="C367">
        <v>2023</v>
      </c>
      <c r="D367" t="s">
        <v>750</v>
      </c>
      <c r="E367">
        <v>3.21</v>
      </c>
      <c r="F367">
        <v>3.21</v>
      </c>
    </row>
    <row r="368" spans="1:6">
      <c r="A368" s="106">
        <v>44928</v>
      </c>
      <c r="B368">
        <v>1</v>
      </c>
      <c r="C368">
        <v>2023</v>
      </c>
      <c r="D368" t="s">
        <v>750</v>
      </c>
      <c r="E368" t="s">
        <v>736</v>
      </c>
      <c r="F368" t="s">
        <v>736</v>
      </c>
    </row>
    <row r="369" spans="1:6">
      <c r="A369" s="106">
        <v>44925</v>
      </c>
      <c r="B369">
        <v>12</v>
      </c>
      <c r="C369">
        <v>2022</v>
      </c>
      <c r="D369" t="s">
        <v>751</v>
      </c>
      <c r="E369">
        <v>3.3</v>
      </c>
      <c r="F369">
        <v>3.28</v>
      </c>
    </row>
    <row r="370" spans="1:6">
      <c r="A370" s="106">
        <v>44924</v>
      </c>
      <c r="B370">
        <v>12</v>
      </c>
      <c r="C370">
        <v>2022</v>
      </c>
      <c r="D370" t="s">
        <v>751</v>
      </c>
      <c r="E370">
        <v>3.27</v>
      </c>
      <c r="F370">
        <v>3.24</v>
      </c>
    </row>
    <row r="371" spans="1:6">
      <c r="A371" s="106">
        <v>44923</v>
      </c>
      <c r="B371">
        <v>12</v>
      </c>
      <c r="C371">
        <v>2022</v>
      </c>
      <c r="D371" t="s">
        <v>751</v>
      </c>
      <c r="E371">
        <v>3.29</v>
      </c>
      <c r="F371">
        <v>3.28</v>
      </c>
    </row>
    <row r="372" spans="1:6">
      <c r="A372" s="106">
        <v>44922</v>
      </c>
      <c r="B372">
        <v>12</v>
      </c>
      <c r="C372">
        <v>2022</v>
      </c>
      <c r="D372" t="s">
        <v>751</v>
      </c>
      <c r="E372" t="s">
        <v>736</v>
      </c>
      <c r="F372" t="s">
        <v>736</v>
      </c>
    </row>
    <row r="373" spans="1:6">
      <c r="A373" s="106">
        <v>44921</v>
      </c>
      <c r="B373">
        <v>12</v>
      </c>
      <c r="C373">
        <v>2022</v>
      </c>
      <c r="D373" t="s">
        <v>751</v>
      </c>
      <c r="E373" t="s">
        <v>736</v>
      </c>
      <c r="F373" t="s">
        <v>736</v>
      </c>
    </row>
    <row r="374" spans="1:6">
      <c r="A374" s="106">
        <v>44918</v>
      </c>
      <c r="B374">
        <v>12</v>
      </c>
      <c r="C374">
        <v>2022</v>
      </c>
      <c r="D374" t="s">
        <v>751</v>
      </c>
      <c r="E374">
        <v>3.17</v>
      </c>
      <c r="F374">
        <v>3.16</v>
      </c>
    </row>
    <row r="375" spans="1:6">
      <c r="A375" s="106">
        <v>44917</v>
      </c>
      <c r="B375">
        <v>12</v>
      </c>
      <c r="C375">
        <v>2022</v>
      </c>
      <c r="D375" t="s">
        <v>751</v>
      </c>
      <c r="E375">
        <v>3.08</v>
      </c>
      <c r="F375">
        <v>3.09</v>
      </c>
    </row>
    <row r="376" spans="1:6">
      <c r="A376" s="106">
        <v>44916</v>
      </c>
      <c r="B376">
        <v>12</v>
      </c>
      <c r="C376">
        <v>2022</v>
      </c>
      <c r="D376" t="s">
        <v>751</v>
      </c>
      <c r="E376">
        <v>3.02</v>
      </c>
      <c r="F376">
        <v>3.04</v>
      </c>
    </row>
    <row r="377" spans="1:6">
      <c r="A377" s="106">
        <v>44915</v>
      </c>
      <c r="B377">
        <v>12</v>
      </c>
      <c r="C377">
        <v>2022</v>
      </c>
      <c r="D377" t="s">
        <v>751</v>
      </c>
      <c r="E377">
        <v>3.01</v>
      </c>
      <c r="F377">
        <v>3.04</v>
      </c>
    </row>
    <row r="378" spans="1:6">
      <c r="A378" s="106">
        <v>44914</v>
      </c>
      <c r="B378">
        <v>12</v>
      </c>
      <c r="C378">
        <v>2022</v>
      </c>
      <c r="D378" t="s">
        <v>751</v>
      </c>
      <c r="E378">
        <v>2.9</v>
      </c>
      <c r="F378">
        <v>2.97</v>
      </c>
    </row>
    <row r="379" spans="1:6">
      <c r="A379" s="106">
        <v>44911</v>
      </c>
      <c r="B379">
        <v>12</v>
      </c>
      <c r="C379">
        <v>2022</v>
      </c>
      <c r="D379" t="s">
        <v>751</v>
      </c>
      <c r="E379">
        <v>2.81</v>
      </c>
      <c r="F379">
        <v>2.87</v>
      </c>
    </row>
    <row r="380" spans="1:6">
      <c r="A380" s="106">
        <v>44910</v>
      </c>
      <c r="B380">
        <v>12</v>
      </c>
      <c r="C380">
        <v>2022</v>
      </c>
      <c r="D380" t="s">
        <v>751</v>
      </c>
      <c r="E380">
        <v>2.78</v>
      </c>
      <c r="F380">
        <v>2.81</v>
      </c>
    </row>
    <row r="381" spans="1:6">
      <c r="A381" s="106">
        <v>44909</v>
      </c>
      <c r="B381">
        <v>12</v>
      </c>
      <c r="C381">
        <v>2022</v>
      </c>
      <c r="D381" t="s">
        <v>751</v>
      </c>
      <c r="E381">
        <v>2.81</v>
      </c>
      <c r="F381">
        <v>2.85</v>
      </c>
    </row>
    <row r="382" spans="1:6">
      <c r="A382" s="106">
        <v>44908</v>
      </c>
      <c r="B382">
        <v>12</v>
      </c>
      <c r="C382">
        <v>2022</v>
      </c>
      <c r="D382" t="s">
        <v>751</v>
      </c>
      <c r="E382">
        <v>2.85</v>
      </c>
      <c r="F382">
        <v>2.84</v>
      </c>
    </row>
    <row r="383" spans="1:6">
      <c r="A383" s="106">
        <v>44907</v>
      </c>
      <c r="B383">
        <v>12</v>
      </c>
      <c r="C383">
        <v>2022</v>
      </c>
      <c r="D383" t="s">
        <v>751</v>
      </c>
      <c r="E383">
        <v>2.92</v>
      </c>
      <c r="F383">
        <v>2.87</v>
      </c>
    </row>
    <row r="384" spans="1:6">
      <c r="A384" s="106">
        <v>44904</v>
      </c>
      <c r="B384">
        <v>12</v>
      </c>
      <c r="C384">
        <v>2022</v>
      </c>
      <c r="D384" t="s">
        <v>751</v>
      </c>
      <c r="E384">
        <v>2.87</v>
      </c>
      <c r="F384">
        <v>2.81</v>
      </c>
    </row>
    <row r="385" spans="1:6">
      <c r="A385" s="106">
        <v>44903</v>
      </c>
      <c r="B385">
        <v>12</v>
      </c>
      <c r="C385">
        <v>2022</v>
      </c>
      <c r="D385" t="s">
        <v>751</v>
      </c>
      <c r="E385">
        <v>2.8</v>
      </c>
      <c r="F385">
        <v>2.74</v>
      </c>
    </row>
    <row r="386" spans="1:6">
      <c r="A386" s="106">
        <v>44902</v>
      </c>
      <c r="B386">
        <v>12</v>
      </c>
      <c r="C386">
        <v>2022</v>
      </c>
      <c r="D386" t="s">
        <v>751</v>
      </c>
      <c r="E386">
        <v>2.75</v>
      </c>
      <c r="F386">
        <v>2.74</v>
      </c>
    </row>
    <row r="387" spans="1:6">
      <c r="A387" s="106">
        <v>44901</v>
      </c>
      <c r="B387">
        <v>12</v>
      </c>
      <c r="C387">
        <v>2022</v>
      </c>
      <c r="D387" t="s">
        <v>751</v>
      </c>
      <c r="E387">
        <v>2.77</v>
      </c>
      <c r="F387">
        <v>2.77</v>
      </c>
    </row>
    <row r="388" spans="1:6">
      <c r="A388" s="106">
        <v>44900</v>
      </c>
      <c r="B388">
        <v>12</v>
      </c>
      <c r="C388">
        <v>2022</v>
      </c>
      <c r="D388" t="s">
        <v>751</v>
      </c>
      <c r="E388">
        <v>2.83</v>
      </c>
      <c r="F388">
        <v>2.83</v>
      </c>
    </row>
    <row r="389" spans="1:6">
      <c r="A389" s="106">
        <v>44897</v>
      </c>
      <c r="B389">
        <v>12</v>
      </c>
      <c r="C389">
        <v>2022</v>
      </c>
      <c r="D389" t="s">
        <v>751</v>
      </c>
      <c r="E389">
        <v>2.77</v>
      </c>
      <c r="F389">
        <v>2.79</v>
      </c>
    </row>
    <row r="390" spans="1:6">
      <c r="A390" s="106">
        <v>44896</v>
      </c>
      <c r="B390">
        <v>12</v>
      </c>
      <c r="C390">
        <v>2022</v>
      </c>
      <c r="D390" t="s">
        <v>751</v>
      </c>
      <c r="E390">
        <v>2.83</v>
      </c>
      <c r="F390">
        <v>2.87</v>
      </c>
    </row>
    <row r="391" spans="1:6">
      <c r="A391" s="106">
        <v>44895</v>
      </c>
      <c r="B391">
        <v>11</v>
      </c>
      <c r="C391">
        <v>2022</v>
      </c>
      <c r="D391" t="s">
        <v>752</v>
      </c>
      <c r="E391">
        <v>2.96</v>
      </c>
      <c r="F391">
        <v>3.01</v>
      </c>
    </row>
    <row r="392" spans="1:6">
      <c r="A392" s="106">
        <v>44894</v>
      </c>
      <c r="B392">
        <v>11</v>
      </c>
      <c r="C392">
        <v>2022</v>
      </c>
      <c r="D392" t="s">
        <v>752</v>
      </c>
      <c r="E392">
        <v>2.99</v>
      </c>
      <c r="F392">
        <v>3.01</v>
      </c>
    </row>
    <row r="393" spans="1:6">
      <c r="A393" s="106">
        <v>44893</v>
      </c>
      <c r="B393">
        <v>11</v>
      </c>
      <c r="C393">
        <v>2022</v>
      </c>
      <c r="D393" t="s">
        <v>752</v>
      </c>
      <c r="E393">
        <v>2.95</v>
      </c>
      <c r="F393">
        <v>2.96</v>
      </c>
    </row>
    <row r="394" spans="1:6">
      <c r="A394" s="106">
        <v>44890</v>
      </c>
      <c r="B394">
        <v>11</v>
      </c>
      <c r="C394">
        <v>2022</v>
      </c>
      <c r="D394" t="s">
        <v>752</v>
      </c>
      <c r="E394">
        <v>2.91</v>
      </c>
      <c r="F394">
        <v>2.94</v>
      </c>
    </row>
    <row r="395" spans="1:6">
      <c r="A395" s="106">
        <v>44889</v>
      </c>
      <c r="B395">
        <v>11</v>
      </c>
      <c r="C395">
        <v>2022</v>
      </c>
      <c r="D395" t="s">
        <v>752</v>
      </c>
      <c r="E395">
        <v>2.92</v>
      </c>
      <c r="F395">
        <v>2.95</v>
      </c>
    </row>
    <row r="396" spans="1:6">
      <c r="A396" s="106">
        <v>44888</v>
      </c>
      <c r="B396">
        <v>11</v>
      </c>
      <c r="C396">
        <v>2022</v>
      </c>
      <c r="D396" t="s">
        <v>752</v>
      </c>
      <c r="E396">
        <v>2.98</v>
      </c>
      <c r="F396">
        <v>2.97</v>
      </c>
    </row>
    <row r="397" spans="1:6">
      <c r="A397" s="106">
        <v>44887</v>
      </c>
      <c r="B397">
        <v>11</v>
      </c>
      <c r="C397">
        <v>2022</v>
      </c>
      <c r="D397" t="s">
        <v>752</v>
      </c>
      <c r="E397">
        <v>3.03</v>
      </c>
      <c r="F397">
        <v>3.08</v>
      </c>
    </row>
    <row r="398" spans="1:6">
      <c r="A398" s="106">
        <v>44886</v>
      </c>
      <c r="B398">
        <v>11</v>
      </c>
      <c r="C398">
        <v>2022</v>
      </c>
      <c r="D398" t="s">
        <v>752</v>
      </c>
      <c r="E398">
        <v>3.08</v>
      </c>
      <c r="F398">
        <v>3.14</v>
      </c>
    </row>
    <row r="399" spans="1:6">
      <c r="A399" s="106">
        <v>44883</v>
      </c>
      <c r="B399">
        <v>11</v>
      </c>
      <c r="C399">
        <v>2022</v>
      </c>
      <c r="D399" t="s">
        <v>752</v>
      </c>
      <c r="E399">
        <v>3.12</v>
      </c>
      <c r="F399">
        <v>3.21</v>
      </c>
    </row>
    <row r="400" spans="1:6">
      <c r="A400" s="106">
        <v>44882</v>
      </c>
      <c r="B400">
        <v>11</v>
      </c>
      <c r="C400">
        <v>2022</v>
      </c>
      <c r="D400" t="s">
        <v>752</v>
      </c>
      <c r="E400">
        <v>3.1</v>
      </c>
      <c r="F400">
        <v>3.18</v>
      </c>
    </row>
    <row r="401" spans="1:6">
      <c r="A401" s="106">
        <v>44881</v>
      </c>
      <c r="B401">
        <v>11</v>
      </c>
      <c r="C401">
        <v>2022</v>
      </c>
      <c r="D401" t="s">
        <v>752</v>
      </c>
      <c r="E401">
        <v>3.04</v>
      </c>
      <c r="F401">
        <v>3.14</v>
      </c>
    </row>
    <row r="402" spans="1:6">
      <c r="A402" s="106">
        <v>44880</v>
      </c>
      <c r="B402">
        <v>11</v>
      </c>
      <c r="C402">
        <v>2022</v>
      </c>
      <c r="D402" t="s">
        <v>752</v>
      </c>
      <c r="E402">
        <v>3.13</v>
      </c>
      <c r="F402">
        <v>3.23</v>
      </c>
    </row>
    <row r="403" spans="1:6">
      <c r="A403" s="106">
        <v>44879</v>
      </c>
      <c r="B403">
        <v>11</v>
      </c>
      <c r="C403">
        <v>2022</v>
      </c>
      <c r="D403" t="s">
        <v>752</v>
      </c>
      <c r="E403">
        <v>3.16</v>
      </c>
      <c r="F403">
        <v>3.27</v>
      </c>
    </row>
    <row r="404" spans="1:6">
      <c r="A404" s="106">
        <v>44876</v>
      </c>
      <c r="B404">
        <v>11</v>
      </c>
      <c r="C404">
        <v>2022</v>
      </c>
      <c r="D404" t="s">
        <v>752</v>
      </c>
      <c r="E404" t="s">
        <v>736</v>
      </c>
      <c r="F404" t="s">
        <v>736</v>
      </c>
    </row>
    <row r="405" spans="1:6">
      <c r="A405" s="106">
        <v>44875</v>
      </c>
      <c r="B405">
        <v>11</v>
      </c>
      <c r="C405">
        <v>2022</v>
      </c>
      <c r="D405" t="s">
        <v>752</v>
      </c>
      <c r="E405">
        <v>3.14</v>
      </c>
      <c r="F405">
        <v>3.26</v>
      </c>
    </row>
    <row r="406" spans="1:6">
      <c r="A406" s="106">
        <v>44874</v>
      </c>
      <c r="B406">
        <v>11</v>
      </c>
      <c r="C406">
        <v>2022</v>
      </c>
      <c r="D406" t="s">
        <v>752</v>
      </c>
      <c r="E406">
        <v>3.4</v>
      </c>
      <c r="F406">
        <v>3.47</v>
      </c>
    </row>
    <row r="407" spans="1:6">
      <c r="A407" s="106">
        <v>44873</v>
      </c>
      <c r="B407">
        <v>11</v>
      </c>
      <c r="C407">
        <v>2022</v>
      </c>
      <c r="D407" t="s">
        <v>752</v>
      </c>
      <c r="E407">
        <v>3.48</v>
      </c>
      <c r="F407">
        <v>3.52</v>
      </c>
    </row>
    <row r="408" spans="1:6">
      <c r="A408" s="106">
        <v>44872</v>
      </c>
      <c r="B408">
        <v>11</v>
      </c>
      <c r="C408">
        <v>2022</v>
      </c>
      <c r="D408" t="s">
        <v>752</v>
      </c>
      <c r="E408">
        <v>3.61</v>
      </c>
      <c r="F408">
        <v>3.62</v>
      </c>
    </row>
    <row r="409" spans="1:6">
      <c r="A409" s="106">
        <v>44869</v>
      </c>
      <c r="B409">
        <v>11</v>
      </c>
      <c r="C409">
        <v>2022</v>
      </c>
      <c r="D409" t="s">
        <v>752</v>
      </c>
      <c r="E409">
        <v>3.51</v>
      </c>
      <c r="F409">
        <v>3.5</v>
      </c>
    </row>
    <row r="410" spans="1:6">
      <c r="A410" s="106">
        <v>44868</v>
      </c>
      <c r="B410">
        <v>11</v>
      </c>
      <c r="C410">
        <v>2022</v>
      </c>
      <c r="D410" t="s">
        <v>752</v>
      </c>
      <c r="E410">
        <v>3.41</v>
      </c>
      <c r="F410">
        <v>3.39</v>
      </c>
    </row>
    <row r="411" spans="1:6">
      <c r="A411" s="106">
        <v>44867</v>
      </c>
      <c r="B411">
        <v>11</v>
      </c>
      <c r="C411">
        <v>2022</v>
      </c>
      <c r="D411" t="s">
        <v>752</v>
      </c>
      <c r="E411">
        <v>3.32</v>
      </c>
      <c r="F411">
        <v>3.33</v>
      </c>
    </row>
    <row r="412" spans="1:6">
      <c r="A412" s="106">
        <v>44866</v>
      </c>
      <c r="B412">
        <v>11</v>
      </c>
      <c r="C412">
        <v>2022</v>
      </c>
      <c r="D412" t="s">
        <v>752</v>
      </c>
      <c r="E412">
        <v>3.25</v>
      </c>
      <c r="F412">
        <v>3.26</v>
      </c>
    </row>
    <row r="413" spans="1:6">
      <c r="A413" s="106">
        <v>44865</v>
      </c>
      <c r="B413">
        <v>10</v>
      </c>
      <c r="C413">
        <v>2022</v>
      </c>
      <c r="D413" t="s">
        <v>753</v>
      </c>
      <c r="E413">
        <v>3.27</v>
      </c>
      <c r="F413">
        <v>3.32</v>
      </c>
    </row>
    <row r="414" spans="1:6">
      <c r="A414" s="106">
        <v>44862</v>
      </c>
      <c r="B414">
        <v>10</v>
      </c>
      <c r="C414">
        <v>2022</v>
      </c>
      <c r="D414" t="s">
        <v>753</v>
      </c>
      <c r="E414">
        <v>3.23</v>
      </c>
      <c r="F414">
        <v>3.3</v>
      </c>
    </row>
    <row r="415" spans="1:6">
      <c r="A415" s="106">
        <v>44861</v>
      </c>
      <c r="B415">
        <v>10</v>
      </c>
      <c r="C415">
        <v>2022</v>
      </c>
      <c r="D415" t="s">
        <v>753</v>
      </c>
      <c r="E415">
        <v>3.19</v>
      </c>
      <c r="F415">
        <v>3.32</v>
      </c>
    </row>
    <row r="416" spans="1:6">
      <c r="A416" s="106">
        <v>44860</v>
      </c>
      <c r="B416">
        <v>10</v>
      </c>
      <c r="C416">
        <v>2022</v>
      </c>
      <c r="D416" t="s">
        <v>753</v>
      </c>
      <c r="E416">
        <v>3.28</v>
      </c>
      <c r="F416">
        <v>3.42</v>
      </c>
    </row>
    <row r="417" spans="1:6">
      <c r="A417" s="106">
        <v>44859</v>
      </c>
      <c r="B417">
        <v>10</v>
      </c>
      <c r="C417">
        <v>2022</v>
      </c>
      <c r="D417" t="s">
        <v>753</v>
      </c>
      <c r="E417">
        <v>3.48</v>
      </c>
      <c r="F417">
        <v>3.58</v>
      </c>
    </row>
    <row r="418" spans="1:6">
      <c r="A418" s="106">
        <v>44858</v>
      </c>
      <c r="B418">
        <v>10</v>
      </c>
      <c r="C418">
        <v>2022</v>
      </c>
      <c r="D418" t="s">
        <v>753</v>
      </c>
      <c r="E418">
        <v>3.57</v>
      </c>
      <c r="F418">
        <v>3.65</v>
      </c>
    </row>
    <row r="419" spans="1:6">
      <c r="A419" s="106">
        <v>44855</v>
      </c>
      <c r="B419">
        <v>10</v>
      </c>
      <c r="C419">
        <v>2022</v>
      </c>
      <c r="D419" t="s">
        <v>753</v>
      </c>
      <c r="E419">
        <v>3.6</v>
      </c>
      <c r="F419">
        <v>3.68</v>
      </c>
    </row>
    <row r="420" spans="1:6">
      <c r="A420" s="106">
        <v>44854</v>
      </c>
      <c r="B420">
        <v>10</v>
      </c>
      <c r="C420">
        <v>2022</v>
      </c>
      <c r="D420" t="s">
        <v>753</v>
      </c>
      <c r="E420">
        <v>3.66</v>
      </c>
      <c r="F420">
        <v>3.67</v>
      </c>
    </row>
    <row r="421" spans="1:6">
      <c r="A421" s="106">
        <v>44853</v>
      </c>
      <c r="B421">
        <v>10</v>
      </c>
      <c r="C421">
        <v>2022</v>
      </c>
      <c r="D421" t="s">
        <v>753</v>
      </c>
      <c r="E421">
        <v>3.55</v>
      </c>
      <c r="F421">
        <v>3.53</v>
      </c>
    </row>
    <row r="422" spans="1:6">
      <c r="A422" s="106">
        <v>44852</v>
      </c>
      <c r="B422">
        <v>10</v>
      </c>
      <c r="C422">
        <v>2022</v>
      </c>
      <c r="D422" t="s">
        <v>753</v>
      </c>
      <c r="E422">
        <v>3.34</v>
      </c>
      <c r="F422">
        <v>3.35</v>
      </c>
    </row>
    <row r="423" spans="1:6">
      <c r="A423" s="106">
        <v>44851</v>
      </c>
      <c r="B423">
        <v>10</v>
      </c>
      <c r="C423">
        <v>2022</v>
      </c>
      <c r="D423" t="s">
        <v>753</v>
      </c>
      <c r="E423">
        <v>3.42</v>
      </c>
      <c r="F423">
        <v>3.41</v>
      </c>
    </row>
    <row r="424" spans="1:6">
      <c r="A424" s="106">
        <v>44848</v>
      </c>
      <c r="B424">
        <v>10</v>
      </c>
      <c r="C424">
        <v>2022</v>
      </c>
      <c r="D424" t="s">
        <v>753</v>
      </c>
      <c r="E424">
        <v>3.47</v>
      </c>
      <c r="F424">
        <v>3.4</v>
      </c>
    </row>
    <row r="425" spans="1:6">
      <c r="A425" s="106">
        <v>44847</v>
      </c>
      <c r="B425">
        <v>10</v>
      </c>
      <c r="C425">
        <v>2022</v>
      </c>
      <c r="D425" t="s">
        <v>753</v>
      </c>
      <c r="E425">
        <v>3.41</v>
      </c>
      <c r="F425">
        <v>3.33</v>
      </c>
    </row>
    <row r="426" spans="1:6">
      <c r="A426" s="106">
        <v>44846</v>
      </c>
      <c r="B426">
        <v>10</v>
      </c>
      <c r="C426">
        <v>2022</v>
      </c>
      <c r="D426" t="s">
        <v>753</v>
      </c>
      <c r="E426">
        <v>3.43</v>
      </c>
      <c r="F426">
        <v>3.37</v>
      </c>
    </row>
    <row r="427" spans="1:6">
      <c r="A427" s="106">
        <v>44845</v>
      </c>
      <c r="B427">
        <v>10</v>
      </c>
      <c r="C427">
        <v>2022</v>
      </c>
      <c r="D427" t="s">
        <v>753</v>
      </c>
      <c r="E427">
        <v>3.48</v>
      </c>
      <c r="F427">
        <v>3.34</v>
      </c>
    </row>
    <row r="428" spans="1:6">
      <c r="A428" s="106">
        <v>44844</v>
      </c>
      <c r="B428">
        <v>10</v>
      </c>
      <c r="C428">
        <v>2022</v>
      </c>
      <c r="D428" t="s">
        <v>753</v>
      </c>
      <c r="E428" t="s">
        <v>736</v>
      </c>
      <c r="F428" t="s">
        <v>736</v>
      </c>
    </row>
    <row r="429" spans="1:6">
      <c r="A429" s="106">
        <v>44841</v>
      </c>
      <c r="B429">
        <v>10</v>
      </c>
      <c r="C429">
        <v>2022</v>
      </c>
      <c r="D429" t="s">
        <v>753</v>
      </c>
      <c r="E429">
        <v>3.38</v>
      </c>
      <c r="F429">
        <v>3.25</v>
      </c>
    </row>
    <row r="430" spans="1:6">
      <c r="A430" s="106">
        <v>44840</v>
      </c>
      <c r="B430">
        <v>10</v>
      </c>
      <c r="C430">
        <v>2022</v>
      </c>
      <c r="D430" t="s">
        <v>753</v>
      </c>
      <c r="E430">
        <v>3.32</v>
      </c>
      <c r="F430">
        <v>3.22</v>
      </c>
    </row>
    <row r="431" spans="1:6">
      <c r="A431" s="106">
        <v>44839</v>
      </c>
      <c r="B431">
        <v>10</v>
      </c>
      <c r="C431">
        <v>2022</v>
      </c>
      <c r="D431" t="s">
        <v>753</v>
      </c>
      <c r="E431">
        <v>3.27</v>
      </c>
      <c r="F431">
        <v>3.22</v>
      </c>
    </row>
    <row r="432" spans="1:6">
      <c r="A432" s="106">
        <v>44838</v>
      </c>
      <c r="B432">
        <v>10</v>
      </c>
      <c r="C432">
        <v>2022</v>
      </c>
      <c r="D432" t="s">
        <v>753</v>
      </c>
      <c r="E432">
        <v>3.12</v>
      </c>
      <c r="F432">
        <v>3.12</v>
      </c>
    </row>
    <row r="433" spans="1:6">
      <c r="A433" s="106">
        <v>44837</v>
      </c>
      <c r="B433">
        <v>10</v>
      </c>
      <c r="C433">
        <v>2022</v>
      </c>
      <c r="D433" t="s">
        <v>753</v>
      </c>
      <c r="E433">
        <v>3.14</v>
      </c>
      <c r="F433">
        <v>3.13</v>
      </c>
    </row>
    <row r="434" spans="1:6">
      <c r="A434" s="106">
        <v>44834</v>
      </c>
      <c r="B434">
        <v>9</v>
      </c>
      <c r="C434">
        <v>2022</v>
      </c>
      <c r="D434" t="s">
        <v>754</v>
      </c>
      <c r="E434" t="s">
        <v>736</v>
      </c>
      <c r="F434" t="s">
        <v>736</v>
      </c>
    </row>
    <row r="435" spans="1:6">
      <c r="A435" s="106">
        <v>44833</v>
      </c>
      <c r="B435">
        <v>9</v>
      </c>
      <c r="C435">
        <v>2022</v>
      </c>
      <c r="D435" t="s">
        <v>754</v>
      </c>
      <c r="E435">
        <v>3.16</v>
      </c>
      <c r="F435">
        <v>3.09</v>
      </c>
    </row>
    <row r="436" spans="1:6">
      <c r="A436" s="106">
        <v>44832</v>
      </c>
      <c r="B436">
        <v>9</v>
      </c>
      <c r="C436">
        <v>2022</v>
      </c>
      <c r="D436" t="s">
        <v>754</v>
      </c>
      <c r="E436">
        <v>3.08</v>
      </c>
      <c r="F436">
        <v>2.97</v>
      </c>
    </row>
    <row r="437" spans="1:6">
      <c r="A437" s="106">
        <v>44831</v>
      </c>
      <c r="B437">
        <v>9</v>
      </c>
      <c r="C437">
        <v>2022</v>
      </c>
      <c r="D437" t="s">
        <v>754</v>
      </c>
      <c r="E437">
        <v>3.32</v>
      </c>
      <c r="F437">
        <v>3.18</v>
      </c>
    </row>
    <row r="438" spans="1:6">
      <c r="A438" s="106">
        <v>44830</v>
      </c>
      <c r="B438">
        <v>9</v>
      </c>
      <c r="C438">
        <v>2022</v>
      </c>
      <c r="D438" t="s">
        <v>754</v>
      </c>
      <c r="E438">
        <v>3.2</v>
      </c>
      <c r="F438">
        <v>3.03</v>
      </c>
    </row>
    <row r="439" spans="1:6">
      <c r="A439" s="106">
        <v>44827</v>
      </c>
      <c r="B439">
        <v>9</v>
      </c>
      <c r="C439">
        <v>2022</v>
      </c>
      <c r="D439" t="s">
        <v>754</v>
      </c>
      <c r="E439">
        <v>3.07</v>
      </c>
      <c r="F439">
        <v>2.96</v>
      </c>
    </row>
    <row r="440" spans="1:6">
      <c r="A440" s="106">
        <v>44826</v>
      </c>
      <c r="B440">
        <v>9</v>
      </c>
      <c r="C440">
        <v>2022</v>
      </c>
      <c r="D440" t="s">
        <v>754</v>
      </c>
      <c r="E440">
        <v>3.11</v>
      </c>
      <c r="F440">
        <v>3</v>
      </c>
    </row>
    <row r="441" spans="1:6">
      <c r="A441" s="106">
        <v>44825</v>
      </c>
      <c r="B441">
        <v>9</v>
      </c>
      <c r="C441">
        <v>2022</v>
      </c>
      <c r="D441" t="s">
        <v>754</v>
      </c>
      <c r="E441">
        <v>3.03</v>
      </c>
      <c r="F441">
        <v>2.94</v>
      </c>
    </row>
    <row r="442" spans="1:6">
      <c r="A442" s="106">
        <v>44824</v>
      </c>
      <c r="B442">
        <v>9</v>
      </c>
      <c r="C442">
        <v>2022</v>
      </c>
      <c r="D442" t="s">
        <v>754</v>
      </c>
      <c r="E442">
        <v>3.1</v>
      </c>
      <c r="F442">
        <v>3.02</v>
      </c>
    </row>
    <row r="443" spans="1:6">
      <c r="A443" s="106">
        <v>44823</v>
      </c>
      <c r="B443">
        <v>9</v>
      </c>
      <c r="C443">
        <v>2022</v>
      </c>
      <c r="D443" t="s">
        <v>754</v>
      </c>
      <c r="E443">
        <v>3.13</v>
      </c>
      <c r="F443">
        <v>3.04</v>
      </c>
    </row>
    <row r="444" spans="1:6">
      <c r="A444" s="106">
        <v>44820</v>
      </c>
      <c r="B444">
        <v>9</v>
      </c>
      <c r="C444">
        <v>2022</v>
      </c>
      <c r="D444" t="s">
        <v>754</v>
      </c>
      <c r="E444">
        <v>3.14</v>
      </c>
      <c r="F444">
        <v>3.06</v>
      </c>
    </row>
    <row r="445" spans="1:6">
      <c r="A445" s="106">
        <v>44819</v>
      </c>
      <c r="B445">
        <v>9</v>
      </c>
      <c r="C445">
        <v>2022</v>
      </c>
      <c r="D445" t="s">
        <v>754</v>
      </c>
      <c r="E445">
        <v>3.16</v>
      </c>
      <c r="F445">
        <v>3.05</v>
      </c>
    </row>
    <row r="446" spans="1:6">
      <c r="A446" s="106">
        <v>44818</v>
      </c>
      <c r="B446">
        <v>9</v>
      </c>
      <c r="C446">
        <v>2022</v>
      </c>
      <c r="D446" t="s">
        <v>754</v>
      </c>
      <c r="E446">
        <v>3.16</v>
      </c>
      <c r="F446">
        <v>3.1</v>
      </c>
    </row>
    <row r="447" spans="1:6">
      <c r="A447" s="106">
        <v>44817</v>
      </c>
      <c r="B447">
        <v>9</v>
      </c>
      <c r="C447">
        <v>2022</v>
      </c>
      <c r="D447" t="s">
        <v>754</v>
      </c>
      <c r="E447">
        <v>3.2</v>
      </c>
      <c r="F447">
        <v>3.16</v>
      </c>
    </row>
    <row r="448" spans="1:6">
      <c r="A448" s="106">
        <v>44816</v>
      </c>
      <c r="B448">
        <v>9</v>
      </c>
      <c r="C448">
        <v>2022</v>
      </c>
      <c r="D448" t="s">
        <v>754</v>
      </c>
      <c r="E448">
        <v>3.14</v>
      </c>
      <c r="F448">
        <v>3.16</v>
      </c>
    </row>
    <row r="449" spans="1:6">
      <c r="A449" s="106">
        <v>44813</v>
      </c>
      <c r="B449">
        <v>9</v>
      </c>
      <c r="C449">
        <v>2022</v>
      </c>
      <c r="D449" t="s">
        <v>754</v>
      </c>
      <c r="E449">
        <v>3.13</v>
      </c>
      <c r="F449">
        <v>3.15</v>
      </c>
    </row>
    <row r="450" spans="1:6">
      <c r="A450" s="106">
        <v>44812</v>
      </c>
      <c r="B450">
        <v>9</v>
      </c>
      <c r="C450">
        <v>2022</v>
      </c>
      <c r="D450" t="s">
        <v>754</v>
      </c>
      <c r="E450">
        <v>3.19</v>
      </c>
      <c r="F450">
        <v>3.2</v>
      </c>
    </row>
    <row r="451" spans="1:6">
      <c r="A451" s="106">
        <v>44811</v>
      </c>
      <c r="B451">
        <v>9</v>
      </c>
      <c r="C451">
        <v>2022</v>
      </c>
      <c r="D451" t="s">
        <v>754</v>
      </c>
      <c r="E451">
        <v>3.13</v>
      </c>
      <c r="F451">
        <v>3.13</v>
      </c>
    </row>
    <row r="452" spans="1:6">
      <c r="A452" s="106">
        <v>44810</v>
      </c>
      <c r="B452">
        <v>9</v>
      </c>
      <c r="C452">
        <v>2022</v>
      </c>
      <c r="D452" t="s">
        <v>754</v>
      </c>
      <c r="E452">
        <v>3.18</v>
      </c>
      <c r="F452">
        <v>3.15</v>
      </c>
    </row>
    <row r="453" spans="1:6">
      <c r="A453" s="106">
        <v>44809</v>
      </c>
      <c r="B453">
        <v>9</v>
      </c>
      <c r="C453">
        <v>2022</v>
      </c>
      <c r="D453" t="s">
        <v>754</v>
      </c>
      <c r="E453" t="s">
        <v>736</v>
      </c>
      <c r="F453" t="s">
        <v>736</v>
      </c>
    </row>
    <row r="454" spans="1:6">
      <c r="A454" s="106">
        <v>44806</v>
      </c>
      <c r="B454">
        <v>9</v>
      </c>
      <c r="C454">
        <v>2022</v>
      </c>
      <c r="D454" t="s">
        <v>754</v>
      </c>
      <c r="E454">
        <v>3.1</v>
      </c>
      <c r="F454">
        <v>3.04</v>
      </c>
    </row>
    <row r="455" spans="1:6">
      <c r="A455" s="106">
        <v>44805</v>
      </c>
      <c r="B455">
        <v>9</v>
      </c>
      <c r="C455">
        <v>2022</v>
      </c>
      <c r="D455" t="s">
        <v>754</v>
      </c>
      <c r="E455">
        <v>3.18</v>
      </c>
      <c r="F455">
        <v>3.09</v>
      </c>
    </row>
    <row r="456" spans="1:6">
      <c r="A456" s="106">
        <v>44804</v>
      </c>
      <c r="B456">
        <v>8</v>
      </c>
      <c r="C456">
        <v>2022</v>
      </c>
      <c r="D456" t="s">
        <v>755</v>
      </c>
      <c r="E456">
        <v>3.11</v>
      </c>
      <c r="F456">
        <v>3.02</v>
      </c>
    </row>
    <row r="457" spans="1:6">
      <c r="A457" s="106">
        <v>44803</v>
      </c>
      <c r="B457">
        <v>8</v>
      </c>
      <c r="C457">
        <v>2022</v>
      </c>
      <c r="D457" t="s">
        <v>755</v>
      </c>
      <c r="E457">
        <v>3.06</v>
      </c>
      <c r="F457">
        <v>2.98</v>
      </c>
    </row>
    <row r="458" spans="1:6">
      <c r="A458" s="106">
        <v>44802</v>
      </c>
      <c r="B458">
        <v>8</v>
      </c>
      <c r="C458">
        <v>2022</v>
      </c>
      <c r="D458" t="s">
        <v>755</v>
      </c>
      <c r="E458">
        <v>3.08</v>
      </c>
      <c r="F458">
        <v>3.01</v>
      </c>
    </row>
    <row r="459" spans="1:6">
      <c r="A459" s="106">
        <v>44799</v>
      </c>
      <c r="B459">
        <v>8</v>
      </c>
      <c r="C459">
        <v>2022</v>
      </c>
      <c r="D459" t="s">
        <v>755</v>
      </c>
      <c r="E459">
        <v>3.02</v>
      </c>
      <c r="F459">
        <v>2.98</v>
      </c>
    </row>
    <row r="460" spans="1:6">
      <c r="A460" s="106">
        <v>44798</v>
      </c>
      <c r="B460">
        <v>8</v>
      </c>
      <c r="C460">
        <v>2022</v>
      </c>
      <c r="D460" t="s">
        <v>755</v>
      </c>
      <c r="E460">
        <v>3.01</v>
      </c>
      <c r="F460">
        <v>3</v>
      </c>
    </row>
    <row r="461" spans="1:6">
      <c r="A461" s="106">
        <v>44797</v>
      </c>
      <c r="B461">
        <v>8</v>
      </c>
      <c r="C461">
        <v>2022</v>
      </c>
      <c r="D461" t="s">
        <v>755</v>
      </c>
      <c r="E461">
        <v>3.1</v>
      </c>
      <c r="F461">
        <v>3.06</v>
      </c>
    </row>
    <row r="462" spans="1:6">
      <c r="A462" s="106">
        <v>44796</v>
      </c>
      <c r="B462">
        <v>8</v>
      </c>
      <c r="C462">
        <v>2022</v>
      </c>
      <c r="D462" t="s">
        <v>755</v>
      </c>
      <c r="E462">
        <v>3.04</v>
      </c>
      <c r="F462">
        <v>3.02</v>
      </c>
    </row>
    <row r="463" spans="1:6">
      <c r="A463" s="106">
        <v>44795</v>
      </c>
      <c r="B463">
        <v>8</v>
      </c>
      <c r="C463">
        <v>2022</v>
      </c>
      <c r="D463" t="s">
        <v>755</v>
      </c>
      <c r="E463">
        <v>3</v>
      </c>
      <c r="F463">
        <v>3</v>
      </c>
    </row>
    <row r="464" spans="1:6">
      <c r="A464" s="106">
        <v>44792</v>
      </c>
      <c r="B464">
        <v>8</v>
      </c>
      <c r="C464">
        <v>2022</v>
      </c>
      <c r="D464" t="s">
        <v>755</v>
      </c>
      <c r="E464">
        <v>2.94</v>
      </c>
      <c r="F464">
        <v>2.93</v>
      </c>
    </row>
    <row r="465" spans="1:6">
      <c r="A465" s="106">
        <v>44791</v>
      </c>
      <c r="B465">
        <v>8</v>
      </c>
      <c r="C465">
        <v>2022</v>
      </c>
      <c r="D465" t="s">
        <v>755</v>
      </c>
      <c r="E465">
        <v>2.84</v>
      </c>
      <c r="F465">
        <v>2.89</v>
      </c>
    </row>
    <row r="466" spans="1:6">
      <c r="A466" s="106">
        <v>44790</v>
      </c>
      <c r="B466">
        <v>8</v>
      </c>
      <c r="C466">
        <v>2022</v>
      </c>
      <c r="D466" t="s">
        <v>755</v>
      </c>
      <c r="E466">
        <v>2.85</v>
      </c>
      <c r="F466">
        <v>2.89</v>
      </c>
    </row>
    <row r="467" spans="1:6">
      <c r="A467" s="106">
        <v>44789</v>
      </c>
      <c r="B467">
        <v>8</v>
      </c>
      <c r="C467">
        <v>2022</v>
      </c>
      <c r="D467" t="s">
        <v>755</v>
      </c>
      <c r="E467">
        <v>2.75</v>
      </c>
      <c r="F467">
        <v>2.84</v>
      </c>
    </row>
    <row r="468" spans="1:6">
      <c r="A468" s="106">
        <v>44788</v>
      </c>
      <c r="B468">
        <v>8</v>
      </c>
      <c r="C468">
        <v>2022</v>
      </c>
      <c r="D468" t="s">
        <v>755</v>
      </c>
      <c r="E468">
        <v>2.7</v>
      </c>
      <c r="F468">
        <v>2.84</v>
      </c>
    </row>
    <row r="469" spans="1:6">
      <c r="A469" s="106">
        <v>44785</v>
      </c>
      <c r="B469">
        <v>8</v>
      </c>
      <c r="C469">
        <v>2022</v>
      </c>
      <c r="D469" t="s">
        <v>755</v>
      </c>
      <c r="E469">
        <v>2.74</v>
      </c>
      <c r="F469">
        <v>2.85</v>
      </c>
    </row>
    <row r="470" spans="1:6">
      <c r="A470" s="106">
        <v>44784</v>
      </c>
      <c r="B470">
        <v>8</v>
      </c>
      <c r="C470">
        <v>2022</v>
      </c>
      <c r="D470" t="s">
        <v>755</v>
      </c>
      <c r="E470">
        <v>2.78</v>
      </c>
      <c r="F470">
        <v>2.88</v>
      </c>
    </row>
    <row r="471" spans="1:6">
      <c r="A471" s="106">
        <v>44783</v>
      </c>
      <c r="B471">
        <v>8</v>
      </c>
      <c r="C471">
        <v>2022</v>
      </c>
      <c r="D471" t="s">
        <v>755</v>
      </c>
      <c r="E471">
        <v>2.67</v>
      </c>
      <c r="F471">
        <v>2.76</v>
      </c>
    </row>
    <row r="472" spans="1:6">
      <c r="A472" s="106">
        <v>44782</v>
      </c>
      <c r="B472">
        <v>8</v>
      </c>
      <c r="C472">
        <v>2022</v>
      </c>
      <c r="D472" t="s">
        <v>755</v>
      </c>
      <c r="E472">
        <v>2.71</v>
      </c>
      <c r="F472">
        <v>2.78</v>
      </c>
    </row>
    <row r="473" spans="1:6">
      <c r="A473" s="106">
        <v>44781</v>
      </c>
      <c r="B473">
        <v>8</v>
      </c>
      <c r="C473">
        <v>2022</v>
      </c>
      <c r="D473" t="s">
        <v>755</v>
      </c>
      <c r="E473">
        <v>2.68</v>
      </c>
      <c r="F473">
        <v>2.76</v>
      </c>
    </row>
    <row r="474" spans="1:6">
      <c r="A474" s="106">
        <v>44778</v>
      </c>
      <c r="B474">
        <v>8</v>
      </c>
      <c r="C474">
        <v>2022</v>
      </c>
      <c r="D474" t="s">
        <v>755</v>
      </c>
      <c r="E474">
        <v>2.74</v>
      </c>
      <c r="F474">
        <v>2.81</v>
      </c>
    </row>
    <row r="475" spans="1:6">
      <c r="A475" s="106">
        <v>44777</v>
      </c>
      <c r="B475">
        <v>8</v>
      </c>
      <c r="C475">
        <v>2022</v>
      </c>
      <c r="D475" t="s">
        <v>755</v>
      </c>
      <c r="E475">
        <v>2.66</v>
      </c>
      <c r="F475">
        <v>2.76</v>
      </c>
    </row>
    <row r="476" spans="1:6">
      <c r="A476" s="106">
        <v>44776</v>
      </c>
      <c r="B476">
        <v>8</v>
      </c>
      <c r="C476">
        <v>2022</v>
      </c>
      <c r="D476" t="s">
        <v>755</v>
      </c>
      <c r="E476">
        <v>2.71</v>
      </c>
      <c r="F476">
        <v>2.77</v>
      </c>
    </row>
    <row r="477" spans="1:6">
      <c r="A477" s="106">
        <v>44775</v>
      </c>
      <c r="B477">
        <v>8</v>
      </c>
      <c r="C477">
        <v>2022</v>
      </c>
      <c r="D477" t="s">
        <v>755</v>
      </c>
      <c r="E477">
        <v>2.71</v>
      </c>
      <c r="F477">
        <v>2.83</v>
      </c>
    </row>
    <row r="478" spans="1:6">
      <c r="A478" s="106">
        <v>44774</v>
      </c>
      <c r="B478">
        <v>8</v>
      </c>
      <c r="C478">
        <v>2022</v>
      </c>
      <c r="D478" t="s">
        <v>755</v>
      </c>
      <c r="E478" t="s">
        <v>736</v>
      </c>
      <c r="F478" t="s">
        <v>736</v>
      </c>
    </row>
    <row r="479" spans="1:6">
      <c r="A479" s="106">
        <v>44771</v>
      </c>
      <c r="B479">
        <v>7</v>
      </c>
      <c r="C479">
        <v>2022</v>
      </c>
      <c r="D479" t="s">
        <v>756</v>
      </c>
      <c r="E479">
        <v>2.61</v>
      </c>
      <c r="F479">
        <v>2.77</v>
      </c>
    </row>
    <row r="480" spans="1:6">
      <c r="A480" s="106">
        <v>44770</v>
      </c>
      <c r="B480">
        <v>7</v>
      </c>
      <c r="C480">
        <v>2022</v>
      </c>
      <c r="D480" t="s">
        <v>756</v>
      </c>
      <c r="E480">
        <v>2.61</v>
      </c>
      <c r="F480">
        <v>2.75</v>
      </c>
    </row>
    <row r="481" spans="1:6">
      <c r="A481" s="106">
        <v>44769</v>
      </c>
      <c r="B481">
        <v>7</v>
      </c>
      <c r="C481">
        <v>2022</v>
      </c>
      <c r="D481" t="s">
        <v>756</v>
      </c>
      <c r="E481">
        <v>2.77</v>
      </c>
      <c r="F481">
        <v>2.83</v>
      </c>
    </row>
    <row r="482" spans="1:6">
      <c r="A482" s="106">
        <v>44768</v>
      </c>
      <c r="B482">
        <v>7</v>
      </c>
      <c r="C482">
        <v>2022</v>
      </c>
      <c r="D482" t="s">
        <v>756</v>
      </c>
      <c r="E482">
        <v>2.82</v>
      </c>
      <c r="F482">
        <v>2.82</v>
      </c>
    </row>
    <row r="483" spans="1:6">
      <c r="A483" s="106">
        <v>44767</v>
      </c>
      <c r="B483">
        <v>7</v>
      </c>
      <c r="C483">
        <v>2022</v>
      </c>
      <c r="D483" t="s">
        <v>756</v>
      </c>
      <c r="E483">
        <v>2.86</v>
      </c>
      <c r="F483">
        <v>2.85</v>
      </c>
    </row>
    <row r="484" spans="1:6">
      <c r="A484" s="106">
        <v>44764</v>
      </c>
      <c r="B484">
        <v>7</v>
      </c>
      <c r="C484">
        <v>2022</v>
      </c>
      <c r="D484" t="s">
        <v>756</v>
      </c>
      <c r="E484">
        <v>2.83</v>
      </c>
      <c r="F484">
        <v>2.82</v>
      </c>
    </row>
    <row r="485" spans="1:6">
      <c r="A485" s="106">
        <v>44763</v>
      </c>
      <c r="B485">
        <v>7</v>
      </c>
      <c r="C485">
        <v>2022</v>
      </c>
      <c r="D485" t="s">
        <v>756</v>
      </c>
      <c r="E485">
        <v>2.96</v>
      </c>
      <c r="F485">
        <v>2.9</v>
      </c>
    </row>
    <row r="486" spans="1:6">
      <c r="A486" s="106">
        <v>44762</v>
      </c>
      <c r="B486">
        <v>7</v>
      </c>
      <c r="C486">
        <v>2022</v>
      </c>
      <c r="D486" t="s">
        <v>756</v>
      </c>
      <c r="E486">
        <v>3.11</v>
      </c>
      <c r="F486">
        <v>3.04</v>
      </c>
    </row>
    <row r="487" spans="1:6">
      <c r="A487" s="106">
        <v>44761</v>
      </c>
      <c r="B487">
        <v>7</v>
      </c>
      <c r="C487">
        <v>2022</v>
      </c>
      <c r="D487" t="s">
        <v>756</v>
      </c>
      <c r="E487">
        <v>3.08</v>
      </c>
      <c r="F487">
        <v>3.03</v>
      </c>
    </row>
    <row r="488" spans="1:6">
      <c r="A488" s="106">
        <v>44760</v>
      </c>
      <c r="B488">
        <v>7</v>
      </c>
      <c r="C488">
        <v>2022</v>
      </c>
      <c r="D488" t="s">
        <v>756</v>
      </c>
      <c r="E488">
        <v>3.07</v>
      </c>
      <c r="F488">
        <v>3.04</v>
      </c>
    </row>
    <row r="489" spans="1:6">
      <c r="A489" s="106">
        <v>44757</v>
      </c>
      <c r="B489">
        <v>7</v>
      </c>
      <c r="C489">
        <v>2022</v>
      </c>
      <c r="D489" t="s">
        <v>756</v>
      </c>
      <c r="E489">
        <v>3.07</v>
      </c>
      <c r="F489">
        <v>3.01</v>
      </c>
    </row>
    <row r="490" spans="1:6">
      <c r="A490" s="106">
        <v>44756</v>
      </c>
      <c r="B490">
        <v>7</v>
      </c>
      <c r="C490">
        <v>2022</v>
      </c>
      <c r="D490" t="s">
        <v>756</v>
      </c>
      <c r="E490">
        <v>3.14</v>
      </c>
      <c r="F490">
        <v>3.04</v>
      </c>
    </row>
    <row r="491" spans="1:6">
      <c r="A491" s="106">
        <v>44755</v>
      </c>
      <c r="B491">
        <v>7</v>
      </c>
      <c r="C491">
        <v>2022</v>
      </c>
      <c r="D491" t="s">
        <v>756</v>
      </c>
      <c r="E491">
        <v>3.14</v>
      </c>
      <c r="F491">
        <v>3.03</v>
      </c>
    </row>
    <row r="492" spans="1:6">
      <c r="A492" s="106">
        <v>44754</v>
      </c>
      <c r="B492">
        <v>7</v>
      </c>
      <c r="C492">
        <v>2022</v>
      </c>
      <c r="D492" t="s">
        <v>756</v>
      </c>
      <c r="E492">
        <v>3.18</v>
      </c>
      <c r="F492">
        <v>3.09</v>
      </c>
    </row>
    <row r="493" spans="1:6">
      <c r="A493" s="106">
        <v>44753</v>
      </c>
      <c r="B493">
        <v>7</v>
      </c>
      <c r="C493">
        <v>2022</v>
      </c>
      <c r="D493" t="s">
        <v>756</v>
      </c>
      <c r="E493">
        <v>3.24</v>
      </c>
      <c r="F493">
        <v>3.14</v>
      </c>
    </row>
    <row r="494" spans="1:6">
      <c r="A494" s="106">
        <v>44750</v>
      </c>
      <c r="B494">
        <v>7</v>
      </c>
      <c r="C494">
        <v>2022</v>
      </c>
      <c r="D494" t="s">
        <v>756</v>
      </c>
      <c r="E494">
        <v>3.29</v>
      </c>
      <c r="F494">
        <v>3.17</v>
      </c>
    </row>
    <row r="495" spans="1:6">
      <c r="A495" s="106">
        <v>44749</v>
      </c>
      <c r="B495">
        <v>7</v>
      </c>
      <c r="C495">
        <v>2022</v>
      </c>
      <c r="D495" t="s">
        <v>756</v>
      </c>
      <c r="E495">
        <v>3.22</v>
      </c>
      <c r="F495">
        <v>3.14</v>
      </c>
    </row>
    <row r="496" spans="1:6">
      <c r="A496" s="106">
        <v>44748</v>
      </c>
      <c r="B496">
        <v>7</v>
      </c>
      <c r="C496">
        <v>2022</v>
      </c>
      <c r="D496" t="s">
        <v>756</v>
      </c>
      <c r="E496">
        <v>3.18</v>
      </c>
      <c r="F496">
        <v>3.1</v>
      </c>
    </row>
    <row r="497" spans="1:6">
      <c r="A497" s="106">
        <v>44747</v>
      </c>
      <c r="B497">
        <v>7</v>
      </c>
      <c r="C497">
        <v>2022</v>
      </c>
      <c r="D497" t="s">
        <v>756</v>
      </c>
      <c r="E497">
        <v>3.08</v>
      </c>
      <c r="F497">
        <v>3.03</v>
      </c>
    </row>
    <row r="498" spans="1:6">
      <c r="A498" s="106">
        <v>44746</v>
      </c>
      <c r="B498">
        <v>7</v>
      </c>
      <c r="C498">
        <v>2022</v>
      </c>
      <c r="D498" t="s">
        <v>756</v>
      </c>
      <c r="E498">
        <v>3.17</v>
      </c>
      <c r="F498">
        <v>3.09</v>
      </c>
    </row>
    <row r="499" spans="1:6">
      <c r="A499" s="106">
        <v>44743</v>
      </c>
      <c r="B499">
        <v>7</v>
      </c>
      <c r="C499">
        <v>2022</v>
      </c>
      <c r="D499" t="s">
        <v>756</v>
      </c>
      <c r="E499" t="s">
        <v>736</v>
      </c>
      <c r="F499" t="s">
        <v>736</v>
      </c>
    </row>
    <row r="500" spans="1:6">
      <c r="A500" s="106">
        <v>44742</v>
      </c>
      <c r="B500">
        <v>6</v>
      </c>
      <c r="C500">
        <v>2022</v>
      </c>
      <c r="D500" t="s">
        <v>757</v>
      </c>
      <c r="E500">
        <v>3.23</v>
      </c>
      <c r="F500">
        <v>3.14</v>
      </c>
    </row>
    <row r="501" spans="1:6">
      <c r="A501" s="106">
        <v>44741</v>
      </c>
      <c r="B501">
        <v>6</v>
      </c>
      <c r="C501">
        <v>2022</v>
      </c>
      <c r="D501" t="s">
        <v>757</v>
      </c>
      <c r="E501">
        <v>3.29</v>
      </c>
      <c r="F501">
        <v>3.21</v>
      </c>
    </row>
    <row r="502" spans="1:6">
      <c r="A502" s="106">
        <v>44740</v>
      </c>
      <c r="B502">
        <v>6</v>
      </c>
      <c r="C502">
        <v>2022</v>
      </c>
      <c r="D502" t="s">
        <v>757</v>
      </c>
      <c r="E502">
        <v>3.35</v>
      </c>
      <c r="F502">
        <v>3.3</v>
      </c>
    </row>
    <row r="503" spans="1:6">
      <c r="A503" s="106">
        <v>44739</v>
      </c>
      <c r="B503">
        <v>6</v>
      </c>
      <c r="C503">
        <v>2022</v>
      </c>
      <c r="D503" t="s">
        <v>757</v>
      </c>
      <c r="E503">
        <v>3.38</v>
      </c>
      <c r="F503">
        <v>3.35</v>
      </c>
    </row>
    <row r="504" spans="1:6">
      <c r="A504" s="106">
        <v>44736</v>
      </c>
      <c r="B504">
        <v>6</v>
      </c>
      <c r="C504">
        <v>2022</v>
      </c>
      <c r="D504" t="s">
        <v>757</v>
      </c>
      <c r="E504">
        <v>3.32</v>
      </c>
      <c r="F504">
        <v>3.3</v>
      </c>
    </row>
    <row r="505" spans="1:6">
      <c r="A505" s="106">
        <v>44735</v>
      </c>
      <c r="B505">
        <v>6</v>
      </c>
      <c r="C505">
        <v>2022</v>
      </c>
      <c r="D505" t="s">
        <v>757</v>
      </c>
      <c r="E505">
        <v>3.29</v>
      </c>
      <c r="F505">
        <v>3.27</v>
      </c>
    </row>
    <row r="506" spans="1:6">
      <c r="A506" s="106">
        <v>44734</v>
      </c>
      <c r="B506">
        <v>6</v>
      </c>
      <c r="C506">
        <v>2022</v>
      </c>
      <c r="D506" t="s">
        <v>757</v>
      </c>
      <c r="E506">
        <v>3.41</v>
      </c>
      <c r="F506">
        <v>3.33</v>
      </c>
    </row>
    <row r="507" spans="1:6">
      <c r="A507" s="106">
        <v>44733</v>
      </c>
      <c r="B507">
        <v>6</v>
      </c>
      <c r="C507">
        <v>2022</v>
      </c>
      <c r="D507" t="s">
        <v>757</v>
      </c>
      <c r="E507">
        <v>3.51</v>
      </c>
      <c r="F507">
        <v>3.4</v>
      </c>
    </row>
    <row r="508" spans="1:6">
      <c r="A508" s="106">
        <v>44732</v>
      </c>
      <c r="B508">
        <v>6</v>
      </c>
      <c r="C508">
        <v>2022</v>
      </c>
      <c r="D508" t="s">
        <v>757</v>
      </c>
      <c r="E508">
        <v>3.46</v>
      </c>
      <c r="F508">
        <v>3.31</v>
      </c>
    </row>
    <row r="509" spans="1:6">
      <c r="A509" s="106">
        <v>44729</v>
      </c>
      <c r="B509">
        <v>6</v>
      </c>
      <c r="C509">
        <v>2022</v>
      </c>
      <c r="D509" t="s">
        <v>757</v>
      </c>
      <c r="E509">
        <v>3.41</v>
      </c>
      <c r="F509">
        <v>3.3</v>
      </c>
    </row>
    <row r="510" spans="1:6">
      <c r="A510" s="106">
        <v>44728</v>
      </c>
      <c r="B510">
        <v>6</v>
      </c>
      <c r="C510">
        <v>2022</v>
      </c>
      <c r="D510" t="s">
        <v>757</v>
      </c>
      <c r="E510">
        <v>3.41</v>
      </c>
      <c r="F510">
        <v>3.29</v>
      </c>
    </row>
    <row r="511" spans="1:6">
      <c r="A511" s="106">
        <v>44727</v>
      </c>
      <c r="B511">
        <v>6</v>
      </c>
      <c r="C511">
        <v>2022</v>
      </c>
      <c r="D511" t="s">
        <v>757</v>
      </c>
      <c r="E511">
        <v>3.48</v>
      </c>
      <c r="F511">
        <v>3.35</v>
      </c>
    </row>
    <row r="512" spans="1:6">
      <c r="A512" s="106">
        <v>44726</v>
      </c>
      <c r="B512">
        <v>6</v>
      </c>
      <c r="C512">
        <v>2022</v>
      </c>
      <c r="D512" t="s">
        <v>757</v>
      </c>
      <c r="E512">
        <v>3.62</v>
      </c>
      <c r="F512">
        <v>3.4</v>
      </c>
    </row>
    <row r="513" spans="1:6">
      <c r="A513" s="106">
        <v>44725</v>
      </c>
      <c r="B513">
        <v>6</v>
      </c>
      <c r="C513">
        <v>2022</v>
      </c>
      <c r="D513" t="s">
        <v>757</v>
      </c>
      <c r="E513">
        <v>3.51</v>
      </c>
      <c r="F513">
        <v>3.31</v>
      </c>
    </row>
    <row r="514" spans="1:6">
      <c r="A514" s="106">
        <v>44722</v>
      </c>
      <c r="B514">
        <v>6</v>
      </c>
      <c r="C514">
        <v>2022</v>
      </c>
      <c r="D514" t="s">
        <v>757</v>
      </c>
      <c r="E514">
        <v>3.35</v>
      </c>
      <c r="F514">
        <v>3.19</v>
      </c>
    </row>
    <row r="515" spans="1:6">
      <c r="A515" s="106">
        <v>44721</v>
      </c>
      <c r="B515">
        <v>6</v>
      </c>
      <c r="C515">
        <v>2022</v>
      </c>
      <c r="D515" t="s">
        <v>757</v>
      </c>
      <c r="E515">
        <v>3.23</v>
      </c>
      <c r="F515">
        <v>3.14</v>
      </c>
    </row>
    <row r="516" spans="1:6">
      <c r="A516" s="106">
        <v>44720</v>
      </c>
      <c r="B516">
        <v>6</v>
      </c>
      <c r="C516">
        <v>2022</v>
      </c>
      <c r="D516" t="s">
        <v>757</v>
      </c>
      <c r="E516">
        <v>3.27</v>
      </c>
      <c r="F516">
        <v>3.18</v>
      </c>
    </row>
    <row r="517" spans="1:6">
      <c r="A517" s="106">
        <v>44719</v>
      </c>
      <c r="B517">
        <v>6</v>
      </c>
      <c r="C517">
        <v>2022</v>
      </c>
      <c r="D517" t="s">
        <v>757</v>
      </c>
      <c r="E517">
        <v>3.19</v>
      </c>
      <c r="F517">
        <v>3.11</v>
      </c>
    </row>
    <row r="518" spans="1:6">
      <c r="A518" s="106">
        <v>44718</v>
      </c>
      <c r="B518">
        <v>6</v>
      </c>
      <c r="C518">
        <v>2022</v>
      </c>
      <c r="D518" t="s">
        <v>757</v>
      </c>
      <c r="E518">
        <v>3.18</v>
      </c>
      <c r="F518">
        <v>3.1</v>
      </c>
    </row>
    <row r="519" spans="1:6">
      <c r="A519" s="106">
        <v>44715</v>
      </c>
      <c r="B519">
        <v>6</v>
      </c>
      <c r="C519">
        <v>2022</v>
      </c>
      <c r="D519" t="s">
        <v>757</v>
      </c>
      <c r="E519">
        <v>3.07</v>
      </c>
      <c r="F519">
        <v>2.95</v>
      </c>
    </row>
    <row r="520" spans="1:6">
      <c r="A520" s="106">
        <v>44714</v>
      </c>
      <c r="B520">
        <v>6</v>
      </c>
      <c r="C520">
        <v>2022</v>
      </c>
      <c r="D520" t="s">
        <v>757</v>
      </c>
      <c r="E520">
        <v>3</v>
      </c>
      <c r="F520">
        <v>2.9</v>
      </c>
    </row>
    <row r="521" spans="1:6">
      <c r="A521" s="106">
        <v>44713</v>
      </c>
      <c r="B521">
        <v>6</v>
      </c>
      <c r="C521">
        <v>2022</v>
      </c>
      <c r="D521" t="s">
        <v>757</v>
      </c>
      <c r="E521">
        <v>2.98</v>
      </c>
      <c r="F521">
        <v>2.88</v>
      </c>
    </row>
    <row r="522" spans="1:6">
      <c r="A522" s="106">
        <v>44712</v>
      </c>
      <c r="B522">
        <v>5</v>
      </c>
      <c r="C522">
        <v>2022</v>
      </c>
      <c r="D522" t="s">
        <v>758</v>
      </c>
      <c r="E522">
        <v>2.9</v>
      </c>
      <c r="F522">
        <v>2.85</v>
      </c>
    </row>
    <row r="523" spans="1:6">
      <c r="A523" s="106">
        <v>44711</v>
      </c>
      <c r="B523">
        <v>5</v>
      </c>
      <c r="C523">
        <v>2022</v>
      </c>
      <c r="D523" t="s">
        <v>758</v>
      </c>
      <c r="E523">
        <v>2.83</v>
      </c>
      <c r="F523">
        <v>2.8</v>
      </c>
    </row>
    <row r="524" spans="1:6">
      <c r="A524" s="106">
        <v>44708</v>
      </c>
      <c r="B524">
        <v>5</v>
      </c>
      <c r="C524">
        <v>2022</v>
      </c>
      <c r="D524" t="s">
        <v>758</v>
      </c>
      <c r="E524">
        <v>2.78</v>
      </c>
      <c r="F524">
        <v>2.78</v>
      </c>
    </row>
    <row r="525" spans="1:6">
      <c r="A525" s="106">
        <v>44707</v>
      </c>
      <c r="B525">
        <v>5</v>
      </c>
      <c r="C525">
        <v>2022</v>
      </c>
      <c r="D525" t="s">
        <v>758</v>
      </c>
      <c r="E525">
        <v>2.8</v>
      </c>
      <c r="F525">
        <v>2.81</v>
      </c>
    </row>
    <row r="526" spans="1:6">
      <c r="A526" s="106">
        <v>44706</v>
      </c>
      <c r="B526">
        <v>5</v>
      </c>
      <c r="C526">
        <v>2022</v>
      </c>
      <c r="D526" t="s">
        <v>758</v>
      </c>
      <c r="E526">
        <v>2.76</v>
      </c>
      <c r="F526">
        <v>2.76</v>
      </c>
    </row>
    <row r="527" spans="1:6">
      <c r="A527" s="106">
        <v>44705</v>
      </c>
      <c r="B527">
        <v>5</v>
      </c>
      <c r="C527">
        <v>2022</v>
      </c>
      <c r="D527" t="s">
        <v>758</v>
      </c>
      <c r="E527">
        <v>2.8</v>
      </c>
      <c r="F527">
        <v>2.79</v>
      </c>
    </row>
    <row r="528" spans="1:6">
      <c r="A528" s="106">
        <v>44704</v>
      </c>
      <c r="B528">
        <v>5</v>
      </c>
      <c r="C528">
        <v>2022</v>
      </c>
      <c r="D528" t="s">
        <v>758</v>
      </c>
      <c r="E528" t="s">
        <v>736</v>
      </c>
      <c r="F528" t="s">
        <v>736</v>
      </c>
    </row>
    <row r="529" spans="1:6">
      <c r="A529" s="106">
        <v>44701</v>
      </c>
      <c r="B529">
        <v>5</v>
      </c>
      <c r="C529">
        <v>2022</v>
      </c>
      <c r="D529" t="s">
        <v>758</v>
      </c>
      <c r="E529">
        <v>2.83</v>
      </c>
      <c r="F529">
        <v>2.81</v>
      </c>
    </row>
    <row r="530" spans="1:6">
      <c r="A530" s="106">
        <v>44700</v>
      </c>
      <c r="B530">
        <v>5</v>
      </c>
      <c r="C530">
        <v>2022</v>
      </c>
      <c r="D530" t="s">
        <v>758</v>
      </c>
      <c r="E530">
        <v>2.88</v>
      </c>
      <c r="F530">
        <v>2.86</v>
      </c>
    </row>
    <row r="531" spans="1:6">
      <c r="A531" s="106">
        <v>44699</v>
      </c>
      <c r="B531">
        <v>5</v>
      </c>
      <c r="C531">
        <v>2022</v>
      </c>
      <c r="D531" t="s">
        <v>758</v>
      </c>
      <c r="E531">
        <v>2.96</v>
      </c>
      <c r="F531">
        <v>2.91</v>
      </c>
    </row>
    <row r="532" spans="1:6">
      <c r="A532" s="106">
        <v>44698</v>
      </c>
      <c r="B532">
        <v>5</v>
      </c>
      <c r="C532">
        <v>2022</v>
      </c>
      <c r="D532" t="s">
        <v>758</v>
      </c>
      <c r="E532">
        <v>3.02</v>
      </c>
      <c r="F532">
        <v>3.02</v>
      </c>
    </row>
    <row r="533" spans="1:6">
      <c r="A533" s="106">
        <v>44697</v>
      </c>
      <c r="B533">
        <v>5</v>
      </c>
      <c r="C533">
        <v>2022</v>
      </c>
      <c r="D533" t="s">
        <v>758</v>
      </c>
      <c r="E533">
        <v>2.91</v>
      </c>
      <c r="F533">
        <v>2.91</v>
      </c>
    </row>
    <row r="534" spans="1:6">
      <c r="A534" s="106">
        <v>44694</v>
      </c>
      <c r="B534">
        <v>5</v>
      </c>
      <c r="C534">
        <v>2022</v>
      </c>
      <c r="D534" t="s">
        <v>758</v>
      </c>
      <c r="E534">
        <v>2.95</v>
      </c>
      <c r="F534">
        <v>2.93</v>
      </c>
    </row>
    <row r="535" spans="1:6">
      <c r="A535" s="106">
        <v>44693</v>
      </c>
      <c r="B535">
        <v>5</v>
      </c>
      <c r="C535">
        <v>2022</v>
      </c>
      <c r="D535" t="s">
        <v>758</v>
      </c>
      <c r="E535">
        <v>2.92</v>
      </c>
      <c r="F535">
        <v>2.9</v>
      </c>
    </row>
    <row r="536" spans="1:6">
      <c r="A536" s="106">
        <v>44692</v>
      </c>
      <c r="B536">
        <v>5</v>
      </c>
      <c r="C536">
        <v>2022</v>
      </c>
      <c r="D536" t="s">
        <v>758</v>
      </c>
      <c r="E536">
        <v>2.99</v>
      </c>
      <c r="F536">
        <v>2.95</v>
      </c>
    </row>
    <row r="537" spans="1:6">
      <c r="A537" s="106">
        <v>44691</v>
      </c>
      <c r="B537">
        <v>5</v>
      </c>
      <c r="C537">
        <v>2022</v>
      </c>
      <c r="D537" t="s">
        <v>758</v>
      </c>
      <c r="E537">
        <v>3</v>
      </c>
      <c r="F537">
        <v>2.97</v>
      </c>
    </row>
    <row r="538" spans="1:6">
      <c r="A538" s="106">
        <v>44690</v>
      </c>
      <c r="B538">
        <v>5</v>
      </c>
      <c r="C538">
        <v>2022</v>
      </c>
      <c r="D538" t="s">
        <v>758</v>
      </c>
      <c r="E538">
        <v>3.01</v>
      </c>
      <c r="F538">
        <v>2.97</v>
      </c>
    </row>
    <row r="539" spans="1:6">
      <c r="A539" s="106">
        <v>44687</v>
      </c>
      <c r="B539">
        <v>5</v>
      </c>
      <c r="C539">
        <v>2022</v>
      </c>
      <c r="D539" t="s">
        <v>758</v>
      </c>
      <c r="E539">
        <v>3.11</v>
      </c>
      <c r="F539">
        <v>3.04</v>
      </c>
    </row>
    <row r="540" spans="1:6">
      <c r="A540" s="106">
        <v>44686</v>
      </c>
      <c r="B540">
        <v>5</v>
      </c>
      <c r="C540">
        <v>2022</v>
      </c>
      <c r="D540" t="s">
        <v>758</v>
      </c>
      <c r="E540">
        <v>3.03</v>
      </c>
      <c r="F540">
        <v>2.95</v>
      </c>
    </row>
    <row r="541" spans="1:6">
      <c r="A541" s="106">
        <v>44685</v>
      </c>
      <c r="B541">
        <v>5</v>
      </c>
      <c r="C541">
        <v>2022</v>
      </c>
      <c r="D541" t="s">
        <v>758</v>
      </c>
      <c r="E541">
        <v>2.9</v>
      </c>
      <c r="F541">
        <v>2.86</v>
      </c>
    </row>
    <row r="542" spans="1:6">
      <c r="A542" s="106">
        <v>44684</v>
      </c>
      <c r="B542">
        <v>5</v>
      </c>
      <c r="C542">
        <v>2022</v>
      </c>
      <c r="D542" t="s">
        <v>758</v>
      </c>
      <c r="E542">
        <v>2.96</v>
      </c>
      <c r="F542">
        <v>2.88</v>
      </c>
    </row>
    <row r="543" spans="1:6">
      <c r="A543" s="106">
        <v>44683</v>
      </c>
      <c r="B543">
        <v>5</v>
      </c>
      <c r="C543">
        <v>2022</v>
      </c>
      <c r="D543" t="s">
        <v>758</v>
      </c>
      <c r="E543">
        <v>2.95</v>
      </c>
      <c r="F543">
        <v>2.87</v>
      </c>
    </row>
    <row r="544" spans="1:6">
      <c r="A544" s="106">
        <v>44680</v>
      </c>
      <c r="B544">
        <v>4</v>
      </c>
      <c r="C544">
        <v>2022</v>
      </c>
      <c r="D544" t="s">
        <v>759</v>
      </c>
      <c r="E544">
        <v>2.88</v>
      </c>
      <c r="F544">
        <v>2.81</v>
      </c>
    </row>
    <row r="545" spans="1:6">
      <c r="A545" s="106">
        <v>44679</v>
      </c>
      <c r="B545">
        <v>4</v>
      </c>
      <c r="C545">
        <v>2022</v>
      </c>
      <c r="D545" t="s">
        <v>759</v>
      </c>
      <c r="E545">
        <v>2.8</v>
      </c>
      <c r="F545">
        <v>2.75</v>
      </c>
    </row>
    <row r="546" spans="1:6">
      <c r="A546" s="106">
        <v>44678</v>
      </c>
      <c r="B546">
        <v>4</v>
      </c>
      <c r="C546">
        <v>2022</v>
      </c>
      <c r="D546" t="s">
        <v>759</v>
      </c>
      <c r="E546">
        <v>2.8</v>
      </c>
      <c r="F546">
        <v>2.79</v>
      </c>
    </row>
    <row r="547" spans="1:6">
      <c r="A547" s="106">
        <v>44677</v>
      </c>
      <c r="B547">
        <v>4</v>
      </c>
      <c r="C547">
        <v>2022</v>
      </c>
      <c r="D547" t="s">
        <v>759</v>
      </c>
      <c r="E547">
        <v>2.72</v>
      </c>
      <c r="F547">
        <v>2.72</v>
      </c>
    </row>
    <row r="548" spans="1:6">
      <c r="A548" s="106">
        <v>44676</v>
      </c>
      <c r="B548">
        <v>4</v>
      </c>
      <c r="C548">
        <v>2022</v>
      </c>
      <c r="D548" t="s">
        <v>759</v>
      </c>
      <c r="E548">
        <v>2.8</v>
      </c>
      <c r="F548">
        <v>2.78</v>
      </c>
    </row>
    <row r="549" spans="1:6">
      <c r="A549" s="106">
        <v>44673</v>
      </c>
      <c r="B549">
        <v>4</v>
      </c>
      <c r="C549">
        <v>2022</v>
      </c>
      <c r="D549" t="s">
        <v>759</v>
      </c>
      <c r="E549">
        <v>2.87</v>
      </c>
      <c r="F549">
        <v>2.82</v>
      </c>
    </row>
    <row r="550" spans="1:6">
      <c r="A550" s="106">
        <v>44672</v>
      </c>
      <c r="B550">
        <v>4</v>
      </c>
      <c r="C550">
        <v>2022</v>
      </c>
      <c r="D550" t="s">
        <v>759</v>
      </c>
      <c r="E550">
        <v>2.88</v>
      </c>
      <c r="F550">
        <v>2.82</v>
      </c>
    </row>
    <row r="551" spans="1:6">
      <c r="A551" s="106">
        <v>44671</v>
      </c>
      <c r="B551">
        <v>4</v>
      </c>
      <c r="C551">
        <v>2022</v>
      </c>
      <c r="D551" t="s">
        <v>759</v>
      </c>
      <c r="E551">
        <v>2.82</v>
      </c>
      <c r="F551">
        <v>2.77</v>
      </c>
    </row>
    <row r="552" spans="1:6">
      <c r="A552" s="106">
        <v>44670</v>
      </c>
      <c r="B552">
        <v>4</v>
      </c>
      <c r="C552">
        <v>2022</v>
      </c>
      <c r="D552" t="s">
        <v>759</v>
      </c>
      <c r="E552">
        <v>2.83</v>
      </c>
      <c r="F552">
        <v>2.78</v>
      </c>
    </row>
    <row r="553" spans="1:6">
      <c r="A553" s="106">
        <v>44669</v>
      </c>
      <c r="B553">
        <v>4</v>
      </c>
      <c r="C553">
        <v>2022</v>
      </c>
      <c r="D553" t="s">
        <v>759</v>
      </c>
      <c r="E553">
        <v>2.79</v>
      </c>
      <c r="F553">
        <v>2.74</v>
      </c>
    </row>
    <row r="554" spans="1:6">
      <c r="A554" s="106">
        <v>44666</v>
      </c>
      <c r="B554">
        <v>4</v>
      </c>
      <c r="C554">
        <v>2022</v>
      </c>
      <c r="D554" t="s">
        <v>759</v>
      </c>
      <c r="E554" t="s">
        <v>736</v>
      </c>
      <c r="F554" t="s">
        <v>736</v>
      </c>
    </row>
    <row r="555" spans="1:6">
      <c r="A555" s="106">
        <v>44665</v>
      </c>
      <c r="B555">
        <v>4</v>
      </c>
      <c r="C555">
        <v>2022</v>
      </c>
      <c r="D555" t="s">
        <v>759</v>
      </c>
      <c r="E555">
        <v>2.76</v>
      </c>
      <c r="F555">
        <v>2.71</v>
      </c>
    </row>
    <row r="556" spans="1:6">
      <c r="A556" s="106">
        <v>44664</v>
      </c>
      <c r="B556">
        <v>4</v>
      </c>
      <c r="C556">
        <v>2022</v>
      </c>
      <c r="D556" t="s">
        <v>759</v>
      </c>
      <c r="E556">
        <v>2.64</v>
      </c>
      <c r="F556">
        <v>2.61</v>
      </c>
    </row>
    <row r="557" spans="1:6">
      <c r="A557" s="106">
        <v>44663</v>
      </c>
      <c r="B557">
        <v>4</v>
      </c>
      <c r="C557">
        <v>2022</v>
      </c>
      <c r="D557" t="s">
        <v>759</v>
      </c>
      <c r="E557">
        <v>2.64</v>
      </c>
      <c r="F557">
        <v>2.61</v>
      </c>
    </row>
    <row r="558" spans="1:6">
      <c r="A558" s="106">
        <v>44662</v>
      </c>
      <c r="B558">
        <v>4</v>
      </c>
      <c r="C558">
        <v>2022</v>
      </c>
      <c r="D558" t="s">
        <v>759</v>
      </c>
      <c r="E558">
        <v>2.7</v>
      </c>
      <c r="F558">
        <v>2.66</v>
      </c>
    </row>
    <row r="559" spans="1:6">
      <c r="A559" s="106">
        <v>44659</v>
      </c>
      <c r="B559">
        <v>4</v>
      </c>
      <c r="C559">
        <v>2022</v>
      </c>
      <c r="D559" t="s">
        <v>759</v>
      </c>
      <c r="E559">
        <v>2.63</v>
      </c>
      <c r="F559">
        <v>2.58</v>
      </c>
    </row>
    <row r="560" spans="1:6">
      <c r="A560" s="106">
        <v>44658</v>
      </c>
      <c r="B560">
        <v>4</v>
      </c>
      <c r="C560">
        <v>2022</v>
      </c>
      <c r="D560" t="s">
        <v>759</v>
      </c>
      <c r="E560">
        <v>2.58</v>
      </c>
      <c r="F560">
        <v>2.52</v>
      </c>
    </row>
    <row r="561" spans="1:6">
      <c r="A561" s="106">
        <v>44657</v>
      </c>
      <c r="B561">
        <v>4</v>
      </c>
      <c r="C561">
        <v>2022</v>
      </c>
      <c r="D561" t="s">
        <v>759</v>
      </c>
      <c r="E561">
        <v>2.54</v>
      </c>
      <c r="F561">
        <v>2.4500000000000002</v>
      </c>
    </row>
    <row r="562" spans="1:6">
      <c r="A562" s="106">
        <v>44656</v>
      </c>
      <c r="B562">
        <v>4</v>
      </c>
      <c r="C562">
        <v>2022</v>
      </c>
      <c r="D562" t="s">
        <v>759</v>
      </c>
      <c r="E562">
        <v>2.52</v>
      </c>
      <c r="F562">
        <v>2.4500000000000002</v>
      </c>
    </row>
    <row r="563" spans="1:6">
      <c r="A563" s="106">
        <v>44655</v>
      </c>
      <c r="B563">
        <v>4</v>
      </c>
      <c r="C563">
        <v>2022</v>
      </c>
      <c r="D563" t="s">
        <v>759</v>
      </c>
      <c r="E563">
        <v>2.44</v>
      </c>
      <c r="F563">
        <v>2.37</v>
      </c>
    </row>
    <row r="564" spans="1:6">
      <c r="A564" s="106">
        <v>44652</v>
      </c>
      <c r="B564">
        <v>4</v>
      </c>
      <c r="C564">
        <v>2022</v>
      </c>
      <c r="D564" t="s">
        <v>759</v>
      </c>
      <c r="E564">
        <v>2.44</v>
      </c>
      <c r="F564">
        <v>2.37</v>
      </c>
    </row>
    <row r="565" spans="1:6">
      <c r="A565" s="106">
        <v>44651</v>
      </c>
      <c r="B565">
        <v>3</v>
      </c>
      <c r="C565">
        <v>2022</v>
      </c>
      <c r="D565" t="s">
        <v>760</v>
      </c>
      <c r="E565">
        <v>2.4</v>
      </c>
      <c r="F565">
        <v>2.37</v>
      </c>
    </row>
    <row r="566" spans="1:6">
      <c r="A566" s="106">
        <v>44650</v>
      </c>
      <c r="B566">
        <v>3</v>
      </c>
      <c r="C566">
        <v>2022</v>
      </c>
      <c r="D566" t="s">
        <v>760</v>
      </c>
      <c r="E566">
        <v>2.4300000000000002</v>
      </c>
      <c r="F566">
        <v>2.41</v>
      </c>
    </row>
    <row r="567" spans="1:6">
      <c r="A567" s="106">
        <v>44649</v>
      </c>
      <c r="B567">
        <v>3</v>
      </c>
      <c r="C567">
        <v>2022</v>
      </c>
      <c r="D567" t="s">
        <v>760</v>
      </c>
      <c r="E567">
        <v>2.4700000000000002</v>
      </c>
      <c r="F567">
        <v>2.46</v>
      </c>
    </row>
    <row r="568" spans="1:6">
      <c r="A568" s="106">
        <v>44648</v>
      </c>
      <c r="B568">
        <v>3</v>
      </c>
      <c r="C568">
        <v>2022</v>
      </c>
      <c r="D568" t="s">
        <v>760</v>
      </c>
      <c r="E568">
        <v>2.5099999999999998</v>
      </c>
      <c r="F568">
        <v>2.48</v>
      </c>
    </row>
    <row r="569" spans="1:6">
      <c r="A569" s="106">
        <v>44645</v>
      </c>
      <c r="B569">
        <v>3</v>
      </c>
      <c r="C569">
        <v>2022</v>
      </c>
      <c r="D569" t="s">
        <v>760</v>
      </c>
      <c r="E569">
        <v>2.54</v>
      </c>
      <c r="F569">
        <v>2.5499999999999998</v>
      </c>
    </row>
    <row r="570" spans="1:6">
      <c r="A570" s="106">
        <v>44644</v>
      </c>
      <c r="B570">
        <v>3</v>
      </c>
      <c r="C570">
        <v>2022</v>
      </c>
      <c r="D570" t="s">
        <v>760</v>
      </c>
      <c r="E570">
        <v>2.39</v>
      </c>
      <c r="F570">
        <v>2.46</v>
      </c>
    </row>
    <row r="571" spans="1:6">
      <c r="A571" s="106">
        <v>44643</v>
      </c>
      <c r="B571">
        <v>3</v>
      </c>
      <c r="C571">
        <v>2022</v>
      </c>
      <c r="D571" t="s">
        <v>760</v>
      </c>
      <c r="E571">
        <v>2.3199999999999998</v>
      </c>
      <c r="F571">
        <v>2.42</v>
      </c>
    </row>
    <row r="572" spans="1:6">
      <c r="A572" s="106">
        <v>44642</v>
      </c>
      <c r="B572">
        <v>3</v>
      </c>
      <c r="C572">
        <v>2022</v>
      </c>
      <c r="D572" t="s">
        <v>760</v>
      </c>
      <c r="E572">
        <v>2.42</v>
      </c>
      <c r="F572">
        <v>2.56</v>
      </c>
    </row>
    <row r="573" spans="1:6">
      <c r="A573" s="106">
        <v>44641</v>
      </c>
      <c r="B573">
        <v>3</v>
      </c>
      <c r="C573">
        <v>2022</v>
      </c>
      <c r="D573" t="s">
        <v>760</v>
      </c>
      <c r="E573">
        <v>2.33</v>
      </c>
      <c r="F573">
        <v>2.4700000000000002</v>
      </c>
    </row>
    <row r="574" spans="1:6">
      <c r="A574" s="106">
        <v>44638</v>
      </c>
      <c r="B574">
        <v>3</v>
      </c>
      <c r="C574">
        <v>2022</v>
      </c>
      <c r="D574" t="s">
        <v>760</v>
      </c>
      <c r="E574">
        <v>2.19</v>
      </c>
      <c r="F574">
        <v>2.38</v>
      </c>
    </row>
    <row r="575" spans="1:6">
      <c r="A575" s="106">
        <v>44637</v>
      </c>
      <c r="B575">
        <v>3</v>
      </c>
      <c r="C575">
        <v>2022</v>
      </c>
      <c r="D575" t="s">
        <v>760</v>
      </c>
      <c r="E575">
        <v>2.19</v>
      </c>
      <c r="F575">
        <v>2.4</v>
      </c>
    </row>
    <row r="576" spans="1:6">
      <c r="A576" s="106">
        <v>44636</v>
      </c>
      <c r="B576">
        <v>3</v>
      </c>
      <c r="C576">
        <v>2022</v>
      </c>
      <c r="D576" t="s">
        <v>760</v>
      </c>
      <c r="E576">
        <v>2.1800000000000002</v>
      </c>
      <c r="F576">
        <v>2.39</v>
      </c>
    </row>
    <row r="577" spans="1:6">
      <c r="A577" s="106">
        <v>44635</v>
      </c>
      <c r="B577">
        <v>3</v>
      </c>
      <c r="C577">
        <v>2022</v>
      </c>
      <c r="D577" t="s">
        <v>760</v>
      </c>
      <c r="E577">
        <v>2.1800000000000002</v>
      </c>
      <c r="F577">
        <v>2.4900000000000002</v>
      </c>
    </row>
    <row r="578" spans="1:6">
      <c r="A578" s="106">
        <v>44634</v>
      </c>
      <c r="B578">
        <v>3</v>
      </c>
      <c r="C578">
        <v>2022</v>
      </c>
      <c r="D578" t="s">
        <v>760</v>
      </c>
      <c r="E578">
        <v>2.16</v>
      </c>
      <c r="F578">
        <v>2.42</v>
      </c>
    </row>
    <row r="579" spans="1:6">
      <c r="A579" s="106">
        <v>44631</v>
      </c>
      <c r="B579">
        <v>3</v>
      </c>
      <c r="C579">
        <v>2022</v>
      </c>
      <c r="D579" t="s">
        <v>760</v>
      </c>
      <c r="E579">
        <v>2</v>
      </c>
      <c r="F579">
        <v>2.29</v>
      </c>
    </row>
    <row r="580" spans="1:6">
      <c r="A580" s="106">
        <v>44630</v>
      </c>
      <c r="B580">
        <v>3</v>
      </c>
      <c r="C580">
        <v>2022</v>
      </c>
      <c r="D580" t="s">
        <v>760</v>
      </c>
      <c r="E580">
        <v>1.93</v>
      </c>
      <c r="F580">
        <v>2.2400000000000002</v>
      </c>
    </row>
    <row r="581" spans="1:6">
      <c r="A581" s="106">
        <v>44629</v>
      </c>
      <c r="B581">
        <v>3</v>
      </c>
      <c r="C581">
        <v>2022</v>
      </c>
      <c r="D581" t="s">
        <v>760</v>
      </c>
      <c r="E581">
        <v>1.89</v>
      </c>
      <c r="F581">
        <v>2.19</v>
      </c>
    </row>
    <row r="582" spans="1:6">
      <c r="A582" s="106">
        <v>44628</v>
      </c>
      <c r="B582">
        <v>3</v>
      </c>
      <c r="C582">
        <v>2022</v>
      </c>
      <c r="D582" t="s">
        <v>760</v>
      </c>
      <c r="E582">
        <v>1.83</v>
      </c>
      <c r="F582">
        <v>2.11</v>
      </c>
    </row>
    <row r="583" spans="1:6">
      <c r="A583" s="106">
        <v>44627</v>
      </c>
      <c r="B583">
        <v>3</v>
      </c>
      <c r="C583">
        <v>2022</v>
      </c>
      <c r="D583" t="s">
        <v>760</v>
      </c>
      <c r="E583">
        <v>1.72</v>
      </c>
      <c r="F583">
        <v>2.02</v>
      </c>
    </row>
    <row r="584" spans="1:6">
      <c r="A584" s="106">
        <v>44624</v>
      </c>
      <c r="B584">
        <v>3</v>
      </c>
      <c r="C584">
        <v>2022</v>
      </c>
      <c r="D584" t="s">
        <v>760</v>
      </c>
      <c r="E584">
        <v>1.66</v>
      </c>
      <c r="F584">
        <v>1.96</v>
      </c>
    </row>
    <row r="585" spans="1:6">
      <c r="A585" s="106">
        <v>44623</v>
      </c>
      <c r="B585">
        <v>3</v>
      </c>
      <c r="C585">
        <v>2022</v>
      </c>
      <c r="D585" t="s">
        <v>760</v>
      </c>
      <c r="E585">
        <v>1.78</v>
      </c>
      <c r="F585">
        <v>2.02</v>
      </c>
    </row>
    <row r="586" spans="1:6">
      <c r="A586" s="106">
        <v>44622</v>
      </c>
      <c r="B586">
        <v>3</v>
      </c>
      <c r="C586">
        <v>2022</v>
      </c>
      <c r="D586" t="s">
        <v>760</v>
      </c>
      <c r="E586">
        <v>1.81</v>
      </c>
      <c r="F586">
        <v>2.0499999999999998</v>
      </c>
    </row>
    <row r="587" spans="1:6">
      <c r="A587" s="106">
        <v>44621</v>
      </c>
      <c r="B587">
        <v>3</v>
      </c>
      <c r="C587">
        <v>2022</v>
      </c>
      <c r="D587" t="s">
        <v>760</v>
      </c>
      <c r="E587">
        <v>1.71</v>
      </c>
      <c r="F587">
        <v>1.99</v>
      </c>
    </row>
    <row r="588" spans="1:6">
      <c r="A588" s="106">
        <v>44620</v>
      </c>
      <c r="B588">
        <v>2</v>
      </c>
      <c r="C588">
        <v>2022</v>
      </c>
      <c r="D588" t="s">
        <v>761</v>
      </c>
      <c r="E588">
        <v>1.84</v>
      </c>
      <c r="F588">
        <v>2.12</v>
      </c>
    </row>
    <row r="589" spans="1:6">
      <c r="A589" s="106">
        <v>44617</v>
      </c>
      <c r="B589">
        <v>2</v>
      </c>
      <c r="C589">
        <v>2022</v>
      </c>
      <c r="D589" t="s">
        <v>761</v>
      </c>
      <c r="E589">
        <v>1.9</v>
      </c>
      <c r="F589">
        <v>2.1800000000000002</v>
      </c>
    </row>
    <row r="590" spans="1:6">
      <c r="A590" s="106">
        <v>44616</v>
      </c>
      <c r="B590">
        <v>2</v>
      </c>
      <c r="C590">
        <v>2022</v>
      </c>
      <c r="D590" t="s">
        <v>761</v>
      </c>
      <c r="E590">
        <v>1.92</v>
      </c>
      <c r="F590">
        <v>2.2000000000000002</v>
      </c>
    </row>
    <row r="591" spans="1:6">
      <c r="A591" s="106">
        <v>44615</v>
      </c>
      <c r="B591">
        <v>2</v>
      </c>
      <c r="C591">
        <v>2022</v>
      </c>
      <c r="D591" t="s">
        <v>761</v>
      </c>
      <c r="E591">
        <v>1.97</v>
      </c>
      <c r="F591">
        <v>2.23</v>
      </c>
    </row>
    <row r="592" spans="1:6">
      <c r="A592" s="106">
        <v>44614</v>
      </c>
      <c r="B592">
        <v>2</v>
      </c>
      <c r="C592">
        <v>2022</v>
      </c>
      <c r="D592" t="s">
        <v>761</v>
      </c>
      <c r="E592">
        <v>1.91</v>
      </c>
      <c r="F592">
        <v>2.1800000000000002</v>
      </c>
    </row>
    <row r="593" spans="1:6">
      <c r="A593" s="106">
        <v>44613</v>
      </c>
      <c r="B593">
        <v>2</v>
      </c>
      <c r="C593">
        <v>2022</v>
      </c>
      <c r="D593" t="s">
        <v>761</v>
      </c>
      <c r="E593" t="s">
        <v>736</v>
      </c>
      <c r="F593" t="s">
        <v>736</v>
      </c>
    </row>
    <row r="594" spans="1:6">
      <c r="A594" s="106">
        <v>44610</v>
      </c>
      <c r="B594">
        <v>2</v>
      </c>
      <c r="C594">
        <v>2022</v>
      </c>
      <c r="D594" t="s">
        <v>761</v>
      </c>
      <c r="E594">
        <v>1.88</v>
      </c>
      <c r="F594">
        <v>2.15</v>
      </c>
    </row>
    <row r="595" spans="1:6">
      <c r="A595" s="106">
        <v>44609</v>
      </c>
      <c r="B595">
        <v>2</v>
      </c>
      <c r="C595">
        <v>2022</v>
      </c>
      <c r="D595" t="s">
        <v>761</v>
      </c>
      <c r="E595">
        <v>1.91</v>
      </c>
      <c r="F595">
        <v>2.17</v>
      </c>
    </row>
    <row r="596" spans="1:6">
      <c r="A596" s="106">
        <v>44608</v>
      </c>
      <c r="B596">
        <v>2</v>
      </c>
      <c r="C596">
        <v>2022</v>
      </c>
      <c r="D596" t="s">
        <v>761</v>
      </c>
      <c r="E596">
        <v>1.95</v>
      </c>
      <c r="F596">
        <v>2.21</v>
      </c>
    </row>
    <row r="597" spans="1:6">
      <c r="A597" s="106">
        <v>44607</v>
      </c>
      <c r="B597">
        <v>2</v>
      </c>
      <c r="C597">
        <v>2022</v>
      </c>
      <c r="D597" t="s">
        <v>761</v>
      </c>
      <c r="E597">
        <v>1.97</v>
      </c>
      <c r="F597">
        <v>2.2200000000000002</v>
      </c>
    </row>
    <row r="598" spans="1:6">
      <c r="A598" s="106">
        <v>44606</v>
      </c>
      <c r="B598">
        <v>2</v>
      </c>
      <c r="C598">
        <v>2022</v>
      </c>
      <c r="D598" t="s">
        <v>761</v>
      </c>
      <c r="E598">
        <v>1.91</v>
      </c>
      <c r="F598">
        <v>2.19</v>
      </c>
    </row>
    <row r="599" spans="1:6">
      <c r="A599" s="106">
        <v>44603</v>
      </c>
      <c r="B599">
        <v>2</v>
      </c>
      <c r="C599">
        <v>2022</v>
      </c>
      <c r="D599" t="s">
        <v>761</v>
      </c>
      <c r="E599">
        <v>1.85</v>
      </c>
      <c r="F599">
        <v>2.13</v>
      </c>
    </row>
    <row r="600" spans="1:6">
      <c r="A600" s="106">
        <v>44602</v>
      </c>
      <c r="B600">
        <v>2</v>
      </c>
      <c r="C600">
        <v>2022</v>
      </c>
      <c r="D600" t="s">
        <v>761</v>
      </c>
      <c r="E600">
        <v>1.95</v>
      </c>
      <c r="F600">
        <v>2.2000000000000002</v>
      </c>
    </row>
    <row r="601" spans="1:6">
      <c r="A601" s="106">
        <v>44601</v>
      </c>
      <c r="B601">
        <v>2</v>
      </c>
      <c r="C601">
        <v>2022</v>
      </c>
      <c r="D601" t="s">
        <v>761</v>
      </c>
      <c r="E601">
        <v>1.85</v>
      </c>
      <c r="F601">
        <v>2.14</v>
      </c>
    </row>
    <row r="602" spans="1:6">
      <c r="A602" s="106">
        <v>44600</v>
      </c>
      <c r="B602">
        <v>2</v>
      </c>
      <c r="C602">
        <v>2022</v>
      </c>
      <c r="D602" t="s">
        <v>761</v>
      </c>
      <c r="E602">
        <v>1.86</v>
      </c>
      <c r="F602">
        <v>2.14</v>
      </c>
    </row>
    <row r="603" spans="1:6">
      <c r="A603" s="106">
        <v>44599</v>
      </c>
      <c r="B603">
        <v>2</v>
      </c>
      <c r="C603">
        <v>2022</v>
      </c>
      <c r="D603" t="s">
        <v>761</v>
      </c>
      <c r="E603">
        <v>1.83</v>
      </c>
      <c r="F603">
        <v>2.09</v>
      </c>
    </row>
    <row r="604" spans="1:6">
      <c r="A604" s="106">
        <v>44596</v>
      </c>
      <c r="B604">
        <v>2</v>
      </c>
      <c r="C604">
        <v>2022</v>
      </c>
      <c r="D604" t="s">
        <v>761</v>
      </c>
      <c r="E604">
        <v>1.85</v>
      </c>
      <c r="F604">
        <v>2.1</v>
      </c>
    </row>
    <row r="605" spans="1:6">
      <c r="A605" s="106">
        <v>44595</v>
      </c>
      <c r="B605">
        <v>2</v>
      </c>
      <c r="C605">
        <v>2022</v>
      </c>
      <c r="D605" t="s">
        <v>761</v>
      </c>
      <c r="E605">
        <v>1.79</v>
      </c>
      <c r="F605">
        <v>2.0699999999999998</v>
      </c>
    </row>
    <row r="606" spans="1:6">
      <c r="A606" s="106">
        <v>44594</v>
      </c>
      <c r="B606">
        <v>2</v>
      </c>
      <c r="C606">
        <v>2022</v>
      </c>
      <c r="D606" t="s">
        <v>761</v>
      </c>
      <c r="E606">
        <v>1.76</v>
      </c>
      <c r="F606">
        <v>2.04</v>
      </c>
    </row>
    <row r="607" spans="1:6">
      <c r="A607" s="106">
        <v>44593</v>
      </c>
      <c r="B607">
        <v>2</v>
      </c>
      <c r="C607">
        <v>2022</v>
      </c>
      <c r="D607" t="s">
        <v>761</v>
      </c>
      <c r="E607">
        <v>1.81</v>
      </c>
      <c r="F607">
        <v>2.08</v>
      </c>
    </row>
    <row r="608" spans="1:6">
      <c r="A608" s="106">
        <v>44592</v>
      </c>
      <c r="B608">
        <v>1</v>
      </c>
      <c r="C608">
        <v>2022</v>
      </c>
      <c r="D608" t="s">
        <v>762</v>
      </c>
      <c r="E608">
        <v>1.78</v>
      </c>
      <c r="F608">
        <v>2.0499999999999998</v>
      </c>
    </row>
    <row r="609" spans="1:6">
      <c r="A609" s="106">
        <v>44589</v>
      </c>
      <c r="B609">
        <v>1</v>
      </c>
      <c r="C609">
        <v>2022</v>
      </c>
      <c r="D609" t="s">
        <v>762</v>
      </c>
      <c r="E609">
        <v>1.76</v>
      </c>
      <c r="F609">
        <v>2</v>
      </c>
    </row>
    <row r="610" spans="1:6">
      <c r="A610" s="106">
        <v>44588</v>
      </c>
      <c r="B610">
        <v>1</v>
      </c>
      <c r="C610">
        <v>2022</v>
      </c>
      <c r="D610" t="s">
        <v>762</v>
      </c>
      <c r="E610">
        <v>1.78</v>
      </c>
      <c r="F610">
        <v>2</v>
      </c>
    </row>
    <row r="611" spans="1:6">
      <c r="A611" s="106">
        <v>44587</v>
      </c>
      <c r="B611">
        <v>1</v>
      </c>
      <c r="C611">
        <v>2022</v>
      </c>
      <c r="D611" t="s">
        <v>762</v>
      </c>
      <c r="E611">
        <v>1.84</v>
      </c>
      <c r="F611">
        <v>2.0699999999999998</v>
      </c>
    </row>
    <row r="612" spans="1:6">
      <c r="A612" s="106">
        <v>44586</v>
      </c>
      <c r="B612">
        <v>1</v>
      </c>
      <c r="C612">
        <v>2022</v>
      </c>
      <c r="D612" t="s">
        <v>762</v>
      </c>
      <c r="E612">
        <v>1.8</v>
      </c>
      <c r="F612">
        <v>2.0499999999999998</v>
      </c>
    </row>
    <row r="613" spans="1:6">
      <c r="A613" s="106">
        <v>44585</v>
      </c>
      <c r="B613">
        <v>1</v>
      </c>
      <c r="C613">
        <v>2022</v>
      </c>
      <c r="D613" t="s">
        <v>762</v>
      </c>
      <c r="E613">
        <v>1.8</v>
      </c>
      <c r="F613">
        <v>2.04</v>
      </c>
    </row>
    <row r="614" spans="1:6">
      <c r="A614" s="106">
        <v>44582</v>
      </c>
      <c r="B614">
        <v>1</v>
      </c>
      <c r="C614">
        <v>2022</v>
      </c>
      <c r="D614" t="s">
        <v>762</v>
      </c>
      <c r="E614">
        <v>1.78</v>
      </c>
      <c r="F614">
        <v>1.99</v>
      </c>
    </row>
    <row r="615" spans="1:6">
      <c r="A615" s="106">
        <v>44581</v>
      </c>
      <c r="B615">
        <v>1</v>
      </c>
      <c r="C615">
        <v>2022</v>
      </c>
      <c r="D615" t="s">
        <v>762</v>
      </c>
      <c r="E615">
        <v>1.84</v>
      </c>
      <c r="F615">
        <v>2.06</v>
      </c>
    </row>
    <row r="616" spans="1:6">
      <c r="A616" s="106">
        <v>44580</v>
      </c>
      <c r="B616">
        <v>1</v>
      </c>
      <c r="C616">
        <v>2022</v>
      </c>
      <c r="D616" t="s">
        <v>762</v>
      </c>
      <c r="E616">
        <v>1.86</v>
      </c>
      <c r="F616">
        <v>2.08</v>
      </c>
    </row>
    <row r="617" spans="1:6">
      <c r="A617" s="106">
        <v>44579</v>
      </c>
      <c r="B617">
        <v>1</v>
      </c>
      <c r="C617">
        <v>2022</v>
      </c>
      <c r="D617" t="s">
        <v>762</v>
      </c>
      <c r="E617">
        <v>1.88</v>
      </c>
      <c r="F617">
        <v>2.1</v>
      </c>
    </row>
    <row r="618" spans="1:6">
      <c r="A618" s="106">
        <v>44578</v>
      </c>
      <c r="B618">
        <v>1</v>
      </c>
      <c r="C618">
        <v>2022</v>
      </c>
      <c r="D618" t="s">
        <v>762</v>
      </c>
      <c r="E618">
        <v>1.8</v>
      </c>
      <c r="F618">
        <v>2.04</v>
      </c>
    </row>
    <row r="619" spans="1:6">
      <c r="A619" s="106">
        <v>44575</v>
      </c>
      <c r="B619">
        <v>1</v>
      </c>
      <c r="C619">
        <v>2022</v>
      </c>
      <c r="D619" t="s">
        <v>762</v>
      </c>
      <c r="E619">
        <v>1.76</v>
      </c>
      <c r="F619">
        <v>2.0099999999999998</v>
      </c>
    </row>
    <row r="620" spans="1:6">
      <c r="A620" s="106">
        <v>44574</v>
      </c>
      <c r="B620">
        <v>1</v>
      </c>
      <c r="C620">
        <v>2022</v>
      </c>
      <c r="D620" t="s">
        <v>762</v>
      </c>
      <c r="E620">
        <v>1.7</v>
      </c>
      <c r="F620">
        <v>1.96</v>
      </c>
    </row>
    <row r="621" spans="1:6">
      <c r="A621" s="106">
        <v>44573</v>
      </c>
      <c r="B621">
        <v>1</v>
      </c>
      <c r="C621">
        <v>2022</v>
      </c>
      <c r="D621" t="s">
        <v>762</v>
      </c>
      <c r="E621">
        <v>1.73</v>
      </c>
      <c r="F621">
        <v>1.98</v>
      </c>
    </row>
    <row r="622" spans="1:6">
      <c r="A622" s="106">
        <v>44572</v>
      </c>
      <c r="B622">
        <v>1</v>
      </c>
      <c r="C622">
        <v>2022</v>
      </c>
      <c r="D622" t="s">
        <v>762</v>
      </c>
      <c r="E622">
        <v>1.71</v>
      </c>
      <c r="F622">
        <v>1.95</v>
      </c>
    </row>
    <row r="623" spans="1:6">
      <c r="A623" s="106">
        <v>44571</v>
      </c>
      <c r="B623">
        <v>1</v>
      </c>
      <c r="C623">
        <v>2022</v>
      </c>
      <c r="D623" t="s">
        <v>762</v>
      </c>
      <c r="E623">
        <v>1.72</v>
      </c>
      <c r="F623">
        <v>1.96</v>
      </c>
    </row>
    <row r="624" spans="1:6">
      <c r="A624" s="106">
        <v>44568</v>
      </c>
      <c r="B624">
        <v>1</v>
      </c>
      <c r="C624">
        <v>2022</v>
      </c>
      <c r="D624" t="s">
        <v>762</v>
      </c>
      <c r="E624">
        <v>1.72</v>
      </c>
      <c r="F624">
        <v>1.97</v>
      </c>
    </row>
    <row r="625" spans="1:6">
      <c r="A625" s="106">
        <v>44567</v>
      </c>
      <c r="B625">
        <v>1</v>
      </c>
      <c r="C625">
        <v>2022</v>
      </c>
      <c r="D625" t="s">
        <v>762</v>
      </c>
      <c r="E625">
        <v>1.7</v>
      </c>
      <c r="F625">
        <v>1.93</v>
      </c>
    </row>
    <row r="626" spans="1:6">
      <c r="A626" s="106">
        <v>44566</v>
      </c>
      <c r="B626">
        <v>1</v>
      </c>
      <c r="C626">
        <v>2022</v>
      </c>
      <c r="D626" t="s">
        <v>762</v>
      </c>
      <c r="E626">
        <v>1.63</v>
      </c>
      <c r="F626">
        <v>1.85</v>
      </c>
    </row>
    <row r="627" spans="1:6">
      <c r="A627" s="106">
        <v>44565</v>
      </c>
      <c r="B627">
        <v>1</v>
      </c>
      <c r="C627">
        <v>2022</v>
      </c>
      <c r="D627" t="s">
        <v>762</v>
      </c>
      <c r="E627">
        <v>1.59</v>
      </c>
      <c r="F627">
        <v>1.82</v>
      </c>
    </row>
    <row r="628" spans="1:6">
      <c r="A628" s="106">
        <v>44564</v>
      </c>
      <c r="B628">
        <v>1</v>
      </c>
      <c r="C628">
        <v>2022</v>
      </c>
      <c r="D628" t="s">
        <v>762</v>
      </c>
      <c r="E628" t="s">
        <v>736</v>
      </c>
      <c r="F628" t="s">
        <v>736</v>
      </c>
    </row>
    <row r="629" spans="1:6">
      <c r="A629" s="106">
        <v>44561</v>
      </c>
      <c r="B629">
        <v>12</v>
      </c>
      <c r="C629">
        <v>2021</v>
      </c>
      <c r="D629" t="s">
        <v>763</v>
      </c>
      <c r="E629">
        <v>1.42</v>
      </c>
      <c r="F629">
        <v>1.68</v>
      </c>
    </row>
    <row r="630" spans="1:6">
      <c r="A630" s="106">
        <v>44560</v>
      </c>
      <c r="B630">
        <v>12</v>
      </c>
      <c r="C630">
        <v>2021</v>
      </c>
      <c r="D630" t="s">
        <v>763</v>
      </c>
      <c r="E630">
        <v>1.45</v>
      </c>
      <c r="F630">
        <v>1.72</v>
      </c>
    </row>
    <row r="631" spans="1:6">
      <c r="A631" s="106">
        <v>44559</v>
      </c>
      <c r="B631">
        <v>12</v>
      </c>
      <c r="C631">
        <v>2021</v>
      </c>
      <c r="D631" t="s">
        <v>763</v>
      </c>
      <c r="E631">
        <v>1.47</v>
      </c>
      <c r="F631">
        <v>1.76</v>
      </c>
    </row>
    <row r="632" spans="1:6">
      <c r="A632" s="106">
        <v>44558</v>
      </c>
      <c r="B632">
        <v>12</v>
      </c>
      <c r="C632">
        <v>2021</v>
      </c>
      <c r="D632" t="s">
        <v>763</v>
      </c>
      <c r="E632" t="s">
        <v>736</v>
      </c>
      <c r="F632" t="s">
        <v>736</v>
      </c>
    </row>
    <row r="633" spans="1:6">
      <c r="A633" s="106">
        <v>44557</v>
      </c>
      <c r="B633">
        <v>12</v>
      </c>
      <c r="C633">
        <v>2021</v>
      </c>
      <c r="D633" t="s">
        <v>763</v>
      </c>
      <c r="E633" t="s">
        <v>736</v>
      </c>
      <c r="F633" t="s">
        <v>736</v>
      </c>
    </row>
    <row r="634" spans="1:6">
      <c r="A634" s="106">
        <v>44554</v>
      </c>
      <c r="B634">
        <v>12</v>
      </c>
      <c r="C634">
        <v>2021</v>
      </c>
      <c r="D634" t="s">
        <v>763</v>
      </c>
      <c r="E634">
        <v>1.46</v>
      </c>
      <c r="F634">
        <v>1.76</v>
      </c>
    </row>
    <row r="635" spans="1:6">
      <c r="A635" s="106">
        <v>44553</v>
      </c>
      <c r="B635">
        <v>12</v>
      </c>
      <c r="C635">
        <v>2021</v>
      </c>
      <c r="D635" t="s">
        <v>763</v>
      </c>
      <c r="E635">
        <v>1.44</v>
      </c>
      <c r="F635">
        <v>1.75</v>
      </c>
    </row>
    <row r="636" spans="1:6">
      <c r="A636" s="106">
        <v>44552</v>
      </c>
      <c r="B636">
        <v>12</v>
      </c>
      <c r="C636">
        <v>2021</v>
      </c>
      <c r="D636" t="s">
        <v>763</v>
      </c>
      <c r="E636">
        <v>1.42</v>
      </c>
      <c r="F636">
        <v>1.72</v>
      </c>
    </row>
    <row r="637" spans="1:6">
      <c r="A637" s="106">
        <v>44551</v>
      </c>
      <c r="B637">
        <v>12</v>
      </c>
      <c r="C637">
        <v>2021</v>
      </c>
      <c r="D637" t="s">
        <v>763</v>
      </c>
      <c r="E637">
        <v>1.44</v>
      </c>
      <c r="F637">
        <v>1.76</v>
      </c>
    </row>
    <row r="638" spans="1:6">
      <c r="A638" s="106">
        <v>44550</v>
      </c>
      <c r="B638">
        <v>12</v>
      </c>
      <c r="C638">
        <v>2021</v>
      </c>
      <c r="D638" t="s">
        <v>763</v>
      </c>
      <c r="E638">
        <v>1.38</v>
      </c>
      <c r="F638">
        <v>1.73</v>
      </c>
    </row>
    <row r="639" spans="1:6">
      <c r="A639" s="106">
        <v>44547</v>
      </c>
      <c r="B639">
        <v>12</v>
      </c>
      <c r="C639">
        <v>2021</v>
      </c>
      <c r="D639" t="s">
        <v>763</v>
      </c>
      <c r="E639">
        <v>1.32</v>
      </c>
      <c r="F639">
        <v>1.66</v>
      </c>
    </row>
    <row r="640" spans="1:6">
      <c r="A640" s="106">
        <v>44546</v>
      </c>
      <c r="B640">
        <v>12</v>
      </c>
      <c r="C640">
        <v>2021</v>
      </c>
      <c r="D640" t="s">
        <v>763</v>
      </c>
      <c r="E640">
        <v>1.35</v>
      </c>
      <c r="F640">
        <v>1.69</v>
      </c>
    </row>
    <row r="641" spans="1:6">
      <c r="A641" s="106">
        <v>44545</v>
      </c>
      <c r="B641">
        <v>12</v>
      </c>
      <c r="C641">
        <v>2021</v>
      </c>
      <c r="D641" t="s">
        <v>763</v>
      </c>
      <c r="E641">
        <v>1.41</v>
      </c>
      <c r="F641">
        <v>1.74</v>
      </c>
    </row>
    <row r="642" spans="1:6">
      <c r="A642" s="106">
        <v>44544</v>
      </c>
      <c r="B642">
        <v>12</v>
      </c>
      <c r="C642">
        <v>2021</v>
      </c>
      <c r="D642" t="s">
        <v>763</v>
      </c>
      <c r="E642">
        <v>1.43</v>
      </c>
      <c r="F642">
        <v>1.79</v>
      </c>
    </row>
    <row r="643" spans="1:6">
      <c r="A643" s="106">
        <v>44543</v>
      </c>
      <c r="B643">
        <v>12</v>
      </c>
      <c r="C643">
        <v>2021</v>
      </c>
      <c r="D643" t="s">
        <v>763</v>
      </c>
      <c r="E643">
        <v>1.4</v>
      </c>
      <c r="F643">
        <v>1.75</v>
      </c>
    </row>
    <row r="644" spans="1:6">
      <c r="A644" s="106">
        <v>44540</v>
      </c>
      <c r="B644">
        <v>12</v>
      </c>
      <c r="C644">
        <v>2021</v>
      </c>
      <c r="D644" t="s">
        <v>763</v>
      </c>
      <c r="E644">
        <v>1.47</v>
      </c>
      <c r="F644">
        <v>1.81</v>
      </c>
    </row>
    <row r="645" spans="1:6">
      <c r="A645" s="106">
        <v>44539</v>
      </c>
      <c r="B645">
        <v>12</v>
      </c>
      <c r="C645">
        <v>2021</v>
      </c>
      <c r="D645" t="s">
        <v>763</v>
      </c>
      <c r="E645">
        <v>1.5</v>
      </c>
      <c r="F645">
        <v>1.82</v>
      </c>
    </row>
    <row r="646" spans="1:6">
      <c r="A646" s="106">
        <v>44538</v>
      </c>
      <c r="B646">
        <v>12</v>
      </c>
      <c r="C646">
        <v>2021</v>
      </c>
      <c r="D646" t="s">
        <v>763</v>
      </c>
      <c r="E646">
        <v>1.56</v>
      </c>
      <c r="F646">
        <v>1.84</v>
      </c>
    </row>
    <row r="647" spans="1:6">
      <c r="A647" s="106">
        <v>44537</v>
      </c>
      <c r="B647">
        <v>12</v>
      </c>
      <c r="C647">
        <v>2021</v>
      </c>
      <c r="D647" t="s">
        <v>763</v>
      </c>
      <c r="E647">
        <v>1.58</v>
      </c>
      <c r="F647">
        <v>1.83</v>
      </c>
    </row>
    <row r="648" spans="1:6">
      <c r="A648" s="106">
        <v>44536</v>
      </c>
      <c r="B648">
        <v>12</v>
      </c>
      <c r="C648">
        <v>2021</v>
      </c>
      <c r="D648" t="s">
        <v>763</v>
      </c>
      <c r="E648">
        <v>1.51</v>
      </c>
      <c r="F648">
        <v>1.79</v>
      </c>
    </row>
    <row r="649" spans="1:6">
      <c r="A649" s="106">
        <v>44533</v>
      </c>
      <c r="B649">
        <v>12</v>
      </c>
      <c r="C649">
        <v>2021</v>
      </c>
      <c r="D649" t="s">
        <v>763</v>
      </c>
      <c r="E649">
        <v>1.45</v>
      </c>
      <c r="F649">
        <v>1.74</v>
      </c>
    </row>
    <row r="650" spans="1:6">
      <c r="A650" s="106">
        <v>44532</v>
      </c>
      <c r="B650">
        <v>12</v>
      </c>
      <c r="C650">
        <v>2021</v>
      </c>
      <c r="D650" t="s">
        <v>763</v>
      </c>
      <c r="E650">
        <v>1.49</v>
      </c>
      <c r="F650">
        <v>1.79</v>
      </c>
    </row>
    <row r="651" spans="1:6">
      <c r="A651" s="106">
        <v>44531</v>
      </c>
      <c r="B651">
        <v>12</v>
      </c>
      <c r="C651">
        <v>2021</v>
      </c>
      <c r="D651" t="s">
        <v>763</v>
      </c>
      <c r="E651">
        <v>1.5</v>
      </c>
      <c r="F651">
        <v>1.82</v>
      </c>
    </row>
    <row r="652" spans="1:6">
      <c r="A652" s="106">
        <v>44530</v>
      </c>
      <c r="B652">
        <v>11</v>
      </c>
      <c r="C652">
        <v>2021</v>
      </c>
      <c r="D652" t="s">
        <v>764</v>
      </c>
      <c r="E652">
        <v>1.58</v>
      </c>
      <c r="F652">
        <v>1.89</v>
      </c>
    </row>
    <row r="653" spans="1:6">
      <c r="A653" s="106">
        <v>44529</v>
      </c>
      <c r="B653">
        <v>11</v>
      </c>
      <c r="C653">
        <v>2021</v>
      </c>
      <c r="D653" t="s">
        <v>764</v>
      </c>
      <c r="E653">
        <v>1.61</v>
      </c>
      <c r="F653">
        <v>1.94</v>
      </c>
    </row>
    <row r="654" spans="1:6">
      <c r="A654" s="106">
        <v>44526</v>
      </c>
      <c r="B654">
        <v>11</v>
      </c>
      <c r="C654">
        <v>2021</v>
      </c>
      <c r="D654" t="s">
        <v>764</v>
      </c>
      <c r="E654">
        <v>1.59</v>
      </c>
      <c r="F654">
        <v>2.0099999999999998</v>
      </c>
    </row>
    <row r="655" spans="1:6">
      <c r="A655" s="106">
        <v>44525</v>
      </c>
      <c r="B655">
        <v>11</v>
      </c>
      <c r="C655">
        <v>2021</v>
      </c>
      <c r="D655" t="s">
        <v>764</v>
      </c>
      <c r="E655">
        <v>1.77</v>
      </c>
      <c r="F655">
        <v>2.0699999999999998</v>
      </c>
    </row>
    <row r="656" spans="1:6">
      <c r="A656" s="106">
        <v>44524</v>
      </c>
      <c r="B656">
        <v>11</v>
      </c>
      <c r="C656">
        <v>2021</v>
      </c>
      <c r="D656" t="s">
        <v>764</v>
      </c>
      <c r="E656">
        <v>1.77</v>
      </c>
      <c r="F656">
        <v>2.0699999999999998</v>
      </c>
    </row>
    <row r="657" spans="1:6">
      <c r="A657" s="106">
        <v>44523</v>
      </c>
      <c r="B657">
        <v>11</v>
      </c>
      <c r="C657">
        <v>2021</v>
      </c>
      <c r="D657" t="s">
        <v>764</v>
      </c>
      <c r="E657">
        <v>1.81</v>
      </c>
      <c r="F657">
        <v>2.14</v>
      </c>
    </row>
    <row r="658" spans="1:6">
      <c r="A658" s="106">
        <v>44522</v>
      </c>
      <c r="B658">
        <v>11</v>
      </c>
      <c r="C658">
        <v>2021</v>
      </c>
      <c r="D658" t="s">
        <v>764</v>
      </c>
      <c r="E658">
        <v>1.76</v>
      </c>
      <c r="F658">
        <v>2.09</v>
      </c>
    </row>
    <row r="659" spans="1:6">
      <c r="A659" s="106">
        <v>44519</v>
      </c>
      <c r="B659">
        <v>11</v>
      </c>
      <c r="C659">
        <v>2021</v>
      </c>
      <c r="D659" t="s">
        <v>764</v>
      </c>
      <c r="E659">
        <v>1.66</v>
      </c>
      <c r="F659">
        <v>2</v>
      </c>
    </row>
    <row r="660" spans="1:6">
      <c r="A660" s="106">
        <v>44518</v>
      </c>
      <c r="B660">
        <v>11</v>
      </c>
      <c r="C660">
        <v>2021</v>
      </c>
      <c r="D660" t="s">
        <v>764</v>
      </c>
      <c r="E660">
        <v>1.69</v>
      </c>
      <c r="F660">
        <v>2.0499999999999998</v>
      </c>
    </row>
    <row r="661" spans="1:6">
      <c r="A661" s="106">
        <v>44517</v>
      </c>
      <c r="B661">
        <v>11</v>
      </c>
      <c r="C661">
        <v>2021</v>
      </c>
      <c r="D661" t="s">
        <v>764</v>
      </c>
      <c r="E661">
        <v>1.7</v>
      </c>
      <c r="F661">
        <v>2.0499999999999998</v>
      </c>
    </row>
    <row r="662" spans="1:6">
      <c r="A662" s="106">
        <v>44516</v>
      </c>
      <c r="B662">
        <v>11</v>
      </c>
      <c r="C662">
        <v>2021</v>
      </c>
      <c r="D662" t="s">
        <v>764</v>
      </c>
      <c r="E662">
        <v>1.77</v>
      </c>
      <c r="F662">
        <v>2.11</v>
      </c>
    </row>
    <row r="663" spans="1:6">
      <c r="A663" s="106">
        <v>44515</v>
      </c>
      <c r="B663">
        <v>11</v>
      </c>
      <c r="C663">
        <v>2021</v>
      </c>
      <c r="D663" t="s">
        <v>764</v>
      </c>
      <c r="E663">
        <v>1.72</v>
      </c>
      <c r="F663">
        <v>2.0699999999999998</v>
      </c>
    </row>
    <row r="664" spans="1:6">
      <c r="A664" s="106">
        <v>44512</v>
      </c>
      <c r="B664">
        <v>11</v>
      </c>
      <c r="C664">
        <v>2021</v>
      </c>
      <c r="D664" t="s">
        <v>764</v>
      </c>
      <c r="E664">
        <v>1.67</v>
      </c>
      <c r="F664">
        <v>2.0299999999999998</v>
      </c>
    </row>
    <row r="665" spans="1:6">
      <c r="A665" s="106">
        <v>44511</v>
      </c>
      <c r="B665">
        <v>11</v>
      </c>
      <c r="C665">
        <v>2021</v>
      </c>
      <c r="D665" t="s">
        <v>764</v>
      </c>
      <c r="E665" t="s">
        <v>736</v>
      </c>
      <c r="F665" t="s">
        <v>736</v>
      </c>
    </row>
    <row r="666" spans="1:6">
      <c r="A666" s="106">
        <v>44510</v>
      </c>
      <c r="B666">
        <v>11</v>
      </c>
      <c r="C666">
        <v>2021</v>
      </c>
      <c r="D666" t="s">
        <v>764</v>
      </c>
      <c r="E666">
        <v>1.68</v>
      </c>
      <c r="F666">
        <v>2.0099999999999998</v>
      </c>
    </row>
    <row r="667" spans="1:6">
      <c r="A667" s="106">
        <v>44509</v>
      </c>
      <c r="B667">
        <v>11</v>
      </c>
      <c r="C667">
        <v>2021</v>
      </c>
      <c r="D667" t="s">
        <v>764</v>
      </c>
      <c r="E667">
        <v>1.59</v>
      </c>
      <c r="F667">
        <v>1.95</v>
      </c>
    </row>
    <row r="668" spans="1:6">
      <c r="A668" s="106">
        <v>44508</v>
      </c>
      <c r="B668">
        <v>11</v>
      </c>
      <c r="C668">
        <v>2021</v>
      </c>
      <c r="D668" t="s">
        <v>764</v>
      </c>
      <c r="E668">
        <v>1.63</v>
      </c>
      <c r="F668">
        <v>1.98</v>
      </c>
    </row>
    <row r="669" spans="1:6">
      <c r="A669" s="106">
        <v>44505</v>
      </c>
      <c r="B669">
        <v>11</v>
      </c>
      <c r="C669">
        <v>2021</v>
      </c>
      <c r="D669" t="s">
        <v>764</v>
      </c>
      <c r="E669">
        <v>1.59</v>
      </c>
      <c r="F669">
        <v>1.96</v>
      </c>
    </row>
    <row r="670" spans="1:6">
      <c r="A670" s="106">
        <v>44504</v>
      </c>
      <c r="B670">
        <v>11</v>
      </c>
      <c r="C670">
        <v>2021</v>
      </c>
      <c r="D670" t="s">
        <v>764</v>
      </c>
      <c r="E670">
        <v>1.64</v>
      </c>
      <c r="F670">
        <v>2.0099999999999998</v>
      </c>
    </row>
    <row r="671" spans="1:6">
      <c r="A671" s="106">
        <v>44503</v>
      </c>
      <c r="B671">
        <v>11</v>
      </c>
      <c r="C671">
        <v>2021</v>
      </c>
      <c r="D671" t="s">
        <v>764</v>
      </c>
      <c r="E671">
        <v>1.71</v>
      </c>
      <c r="F671">
        <v>2.0499999999999998</v>
      </c>
    </row>
    <row r="672" spans="1:6">
      <c r="A672" s="106">
        <v>44502</v>
      </c>
      <c r="B672">
        <v>11</v>
      </c>
      <c r="C672">
        <v>2021</v>
      </c>
      <c r="D672" t="s">
        <v>764</v>
      </c>
      <c r="E672">
        <v>1.72</v>
      </c>
      <c r="F672">
        <v>2.0499999999999998</v>
      </c>
    </row>
    <row r="673" spans="1:6">
      <c r="A673" s="106">
        <v>44501</v>
      </c>
      <c r="B673">
        <v>11</v>
      </c>
      <c r="C673">
        <v>2021</v>
      </c>
      <c r="D673" t="s">
        <v>764</v>
      </c>
      <c r="E673">
        <v>1.74</v>
      </c>
      <c r="F673">
        <v>2.04</v>
      </c>
    </row>
    <row r="674" spans="1:6">
      <c r="A674" s="106">
        <v>44498</v>
      </c>
      <c r="B674">
        <v>10</v>
      </c>
      <c r="C674">
        <v>2021</v>
      </c>
      <c r="D674" t="s">
        <v>765</v>
      </c>
      <c r="E674">
        <v>1.72</v>
      </c>
      <c r="F674">
        <v>2.02</v>
      </c>
    </row>
    <row r="675" spans="1:6">
      <c r="A675" s="106">
        <v>44497</v>
      </c>
      <c r="B675">
        <v>10</v>
      </c>
      <c r="C675">
        <v>2021</v>
      </c>
      <c r="D675" t="s">
        <v>765</v>
      </c>
      <c r="E675">
        <v>1.66</v>
      </c>
      <c r="F675">
        <v>1.95</v>
      </c>
    </row>
    <row r="676" spans="1:6">
      <c r="A676" s="106">
        <v>44496</v>
      </c>
      <c r="B676">
        <v>10</v>
      </c>
      <c r="C676">
        <v>2021</v>
      </c>
      <c r="D676" t="s">
        <v>765</v>
      </c>
      <c r="E676">
        <v>1.6</v>
      </c>
      <c r="F676">
        <v>1.92</v>
      </c>
    </row>
    <row r="677" spans="1:6">
      <c r="A677" s="106">
        <v>44495</v>
      </c>
      <c r="B677">
        <v>10</v>
      </c>
      <c r="C677">
        <v>2021</v>
      </c>
      <c r="D677" t="s">
        <v>765</v>
      </c>
      <c r="E677">
        <v>1.63</v>
      </c>
      <c r="F677">
        <v>2.0099999999999998</v>
      </c>
    </row>
    <row r="678" spans="1:6">
      <c r="A678" s="106">
        <v>44494</v>
      </c>
      <c r="B678">
        <v>10</v>
      </c>
      <c r="C678">
        <v>2021</v>
      </c>
      <c r="D678" t="s">
        <v>765</v>
      </c>
      <c r="E678">
        <v>1.65</v>
      </c>
      <c r="F678">
        <v>2.0499999999999998</v>
      </c>
    </row>
    <row r="679" spans="1:6">
      <c r="A679" s="106">
        <v>44491</v>
      </c>
      <c r="B679">
        <v>10</v>
      </c>
      <c r="C679">
        <v>2021</v>
      </c>
      <c r="D679" t="s">
        <v>765</v>
      </c>
      <c r="E679">
        <v>1.65</v>
      </c>
      <c r="F679">
        <v>2.0499999999999998</v>
      </c>
    </row>
    <row r="680" spans="1:6">
      <c r="A680" s="106">
        <v>44490</v>
      </c>
      <c r="B680">
        <v>10</v>
      </c>
      <c r="C680">
        <v>2021</v>
      </c>
      <c r="D680" t="s">
        <v>765</v>
      </c>
      <c r="E680">
        <v>1.68</v>
      </c>
      <c r="F680">
        <v>2.08</v>
      </c>
    </row>
    <row r="681" spans="1:6">
      <c r="A681" s="106">
        <v>44489</v>
      </c>
      <c r="B681">
        <v>10</v>
      </c>
      <c r="C681">
        <v>2021</v>
      </c>
      <c r="D681" t="s">
        <v>765</v>
      </c>
      <c r="E681">
        <v>1.63</v>
      </c>
      <c r="F681">
        <v>2.0299999999999998</v>
      </c>
    </row>
    <row r="682" spans="1:6">
      <c r="A682" s="106">
        <v>44488</v>
      </c>
      <c r="B682">
        <v>10</v>
      </c>
      <c r="C682">
        <v>2021</v>
      </c>
      <c r="D682" t="s">
        <v>765</v>
      </c>
      <c r="E682">
        <v>1.63</v>
      </c>
      <c r="F682">
        <v>2</v>
      </c>
    </row>
    <row r="683" spans="1:6">
      <c r="A683" s="106">
        <v>44487</v>
      </c>
      <c r="B683">
        <v>10</v>
      </c>
      <c r="C683">
        <v>2021</v>
      </c>
      <c r="D683" t="s">
        <v>765</v>
      </c>
      <c r="E683">
        <v>1.58</v>
      </c>
      <c r="F683">
        <v>1.96</v>
      </c>
    </row>
    <row r="684" spans="1:6">
      <c r="A684" s="106">
        <v>44484</v>
      </c>
      <c r="B684">
        <v>10</v>
      </c>
      <c r="C684">
        <v>2021</v>
      </c>
      <c r="D684" t="s">
        <v>765</v>
      </c>
      <c r="E684">
        <v>1.58</v>
      </c>
      <c r="F684">
        <v>1.99</v>
      </c>
    </row>
    <row r="685" spans="1:6">
      <c r="A685" s="106">
        <v>44483</v>
      </c>
      <c r="B685">
        <v>10</v>
      </c>
      <c r="C685">
        <v>2021</v>
      </c>
      <c r="D685" t="s">
        <v>765</v>
      </c>
      <c r="E685">
        <v>1.53</v>
      </c>
      <c r="F685">
        <v>1.97</v>
      </c>
    </row>
    <row r="686" spans="1:6">
      <c r="A686" s="106">
        <v>44482</v>
      </c>
      <c r="B686">
        <v>10</v>
      </c>
      <c r="C686">
        <v>2021</v>
      </c>
      <c r="D686" t="s">
        <v>765</v>
      </c>
      <c r="E686">
        <v>1.61</v>
      </c>
      <c r="F686">
        <v>2.02</v>
      </c>
    </row>
    <row r="687" spans="1:6">
      <c r="A687" s="106">
        <v>44481</v>
      </c>
      <c r="B687">
        <v>10</v>
      </c>
      <c r="C687">
        <v>2021</v>
      </c>
      <c r="D687" t="s">
        <v>765</v>
      </c>
      <c r="E687">
        <v>1.62</v>
      </c>
      <c r="F687">
        <v>2.0499999999999998</v>
      </c>
    </row>
    <row r="688" spans="1:6">
      <c r="A688" s="106">
        <v>44480</v>
      </c>
      <c r="B688">
        <v>10</v>
      </c>
      <c r="C688">
        <v>2021</v>
      </c>
      <c r="D688" t="s">
        <v>765</v>
      </c>
      <c r="E688" t="s">
        <v>736</v>
      </c>
      <c r="F688" t="s">
        <v>736</v>
      </c>
    </row>
    <row r="689" spans="1:6">
      <c r="A689" s="106">
        <v>44477</v>
      </c>
      <c r="B689">
        <v>10</v>
      </c>
      <c r="C689">
        <v>2021</v>
      </c>
      <c r="D689" t="s">
        <v>765</v>
      </c>
      <c r="E689">
        <v>1.62</v>
      </c>
      <c r="F689">
        <v>2.08</v>
      </c>
    </row>
    <row r="690" spans="1:6">
      <c r="A690" s="106">
        <v>44476</v>
      </c>
      <c r="B690">
        <v>10</v>
      </c>
      <c r="C690">
        <v>2021</v>
      </c>
      <c r="D690" t="s">
        <v>765</v>
      </c>
      <c r="E690">
        <v>1.56</v>
      </c>
      <c r="F690">
        <v>2.04</v>
      </c>
    </row>
    <row r="691" spans="1:6">
      <c r="A691" s="106">
        <v>44475</v>
      </c>
      <c r="B691">
        <v>10</v>
      </c>
      <c r="C691">
        <v>2021</v>
      </c>
      <c r="D691" t="s">
        <v>765</v>
      </c>
      <c r="E691">
        <v>1.5</v>
      </c>
      <c r="F691">
        <v>1.99</v>
      </c>
    </row>
    <row r="692" spans="1:6">
      <c r="A692" s="106">
        <v>44474</v>
      </c>
      <c r="B692">
        <v>10</v>
      </c>
      <c r="C692">
        <v>2021</v>
      </c>
      <c r="D692" t="s">
        <v>765</v>
      </c>
      <c r="E692">
        <v>1.53</v>
      </c>
      <c r="F692">
        <v>2.0099999999999998</v>
      </c>
    </row>
    <row r="693" spans="1:6">
      <c r="A693" s="106">
        <v>44473</v>
      </c>
      <c r="B693">
        <v>10</v>
      </c>
      <c r="C693">
        <v>2021</v>
      </c>
      <c r="D693" t="s">
        <v>765</v>
      </c>
      <c r="E693">
        <v>1.49</v>
      </c>
      <c r="F693">
        <v>1.97</v>
      </c>
    </row>
    <row r="694" spans="1:6">
      <c r="A694" s="106">
        <v>44470</v>
      </c>
      <c r="B694">
        <v>10</v>
      </c>
      <c r="C694">
        <v>2021</v>
      </c>
      <c r="D694" t="s">
        <v>765</v>
      </c>
      <c r="E694">
        <v>1.47</v>
      </c>
      <c r="F694">
        <v>1.96</v>
      </c>
    </row>
    <row r="695" spans="1:6">
      <c r="A695" s="106">
        <v>44469</v>
      </c>
      <c r="B695">
        <v>9</v>
      </c>
      <c r="C695">
        <v>2021</v>
      </c>
      <c r="D695" t="s">
        <v>766</v>
      </c>
      <c r="E695" t="s">
        <v>736</v>
      </c>
      <c r="F695" t="s">
        <v>736</v>
      </c>
    </row>
    <row r="696" spans="1:6">
      <c r="A696" s="106">
        <v>44468</v>
      </c>
      <c r="B696">
        <v>9</v>
      </c>
      <c r="C696">
        <v>2021</v>
      </c>
      <c r="D696" t="s">
        <v>766</v>
      </c>
      <c r="E696">
        <v>1.51</v>
      </c>
      <c r="F696">
        <v>1.98</v>
      </c>
    </row>
    <row r="697" spans="1:6">
      <c r="A697" s="106">
        <v>44467</v>
      </c>
      <c r="B697">
        <v>9</v>
      </c>
      <c r="C697">
        <v>2021</v>
      </c>
      <c r="D697" t="s">
        <v>766</v>
      </c>
      <c r="E697">
        <v>1.5</v>
      </c>
      <c r="F697">
        <v>1.97</v>
      </c>
    </row>
    <row r="698" spans="1:6">
      <c r="A698" s="106">
        <v>44466</v>
      </c>
      <c r="B698">
        <v>9</v>
      </c>
      <c r="C698">
        <v>2021</v>
      </c>
      <c r="D698" t="s">
        <v>766</v>
      </c>
      <c r="E698">
        <v>1.41</v>
      </c>
      <c r="F698">
        <v>1.91</v>
      </c>
    </row>
    <row r="699" spans="1:6">
      <c r="A699" s="106">
        <v>44463</v>
      </c>
      <c r="B699">
        <v>9</v>
      </c>
      <c r="C699">
        <v>2021</v>
      </c>
      <c r="D699" t="s">
        <v>766</v>
      </c>
      <c r="E699">
        <v>1.38</v>
      </c>
      <c r="F699">
        <v>1.9</v>
      </c>
    </row>
    <row r="700" spans="1:6">
      <c r="A700" s="106">
        <v>44462</v>
      </c>
      <c r="B700">
        <v>9</v>
      </c>
      <c r="C700">
        <v>2021</v>
      </c>
      <c r="D700" t="s">
        <v>766</v>
      </c>
      <c r="E700">
        <v>1.33</v>
      </c>
      <c r="F700">
        <v>1.83</v>
      </c>
    </row>
    <row r="701" spans="1:6">
      <c r="A701" s="106">
        <v>44461</v>
      </c>
      <c r="B701">
        <v>9</v>
      </c>
      <c r="C701">
        <v>2021</v>
      </c>
      <c r="D701" t="s">
        <v>766</v>
      </c>
      <c r="E701">
        <v>1.21</v>
      </c>
      <c r="F701">
        <v>1.75</v>
      </c>
    </row>
    <row r="702" spans="1:6">
      <c r="A702" s="106">
        <v>44460</v>
      </c>
      <c r="B702">
        <v>9</v>
      </c>
      <c r="C702">
        <v>2021</v>
      </c>
      <c r="D702" t="s">
        <v>766</v>
      </c>
      <c r="E702">
        <v>1.22</v>
      </c>
      <c r="F702">
        <v>1.78</v>
      </c>
    </row>
    <row r="703" spans="1:6">
      <c r="A703" s="106">
        <v>44459</v>
      </c>
      <c r="B703">
        <v>9</v>
      </c>
      <c r="C703">
        <v>2021</v>
      </c>
      <c r="D703" t="s">
        <v>766</v>
      </c>
      <c r="E703">
        <v>1.22</v>
      </c>
      <c r="F703">
        <v>1.76</v>
      </c>
    </row>
    <row r="704" spans="1:6">
      <c r="A704" s="106">
        <v>44456</v>
      </c>
      <c r="B704">
        <v>9</v>
      </c>
      <c r="C704">
        <v>2021</v>
      </c>
      <c r="D704" t="s">
        <v>766</v>
      </c>
      <c r="E704">
        <v>1.29</v>
      </c>
      <c r="F704">
        <v>1.82</v>
      </c>
    </row>
    <row r="705" spans="1:6">
      <c r="A705" s="106">
        <v>44455</v>
      </c>
      <c r="B705">
        <v>9</v>
      </c>
      <c r="C705">
        <v>2021</v>
      </c>
      <c r="D705" t="s">
        <v>766</v>
      </c>
      <c r="E705">
        <v>1.23</v>
      </c>
      <c r="F705">
        <v>1.77</v>
      </c>
    </row>
    <row r="706" spans="1:6">
      <c r="A706" s="106">
        <v>44454</v>
      </c>
      <c r="B706">
        <v>9</v>
      </c>
      <c r="C706">
        <v>2021</v>
      </c>
      <c r="D706" t="s">
        <v>766</v>
      </c>
      <c r="E706">
        <v>1.22</v>
      </c>
      <c r="F706">
        <v>1.77</v>
      </c>
    </row>
    <row r="707" spans="1:6">
      <c r="A707" s="106">
        <v>44453</v>
      </c>
      <c r="B707">
        <v>9</v>
      </c>
      <c r="C707">
        <v>2021</v>
      </c>
      <c r="D707" t="s">
        <v>766</v>
      </c>
      <c r="E707">
        <v>1.17</v>
      </c>
      <c r="F707">
        <v>1.74</v>
      </c>
    </row>
    <row r="708" spans="1:6">
      <c r="A708" s="106">
        <v>44452</v>
      </c>
      <c r="B708">
        <v>9</v>
      </c>
      <c r="C708">
        <v>2021</v>
      </c>
      <c r="D708" t="s">
        <v>766</v>
      </c>
      <c r="E708">
        <v>1.22</v>
      </c>
      <c r="F708">
        <v>1.78</v>
      </c>
    </row>
    <row r="709" spans="1:6">
      <c r="A709" s="106">
        <v>44449</v>
      </c>
      <c r="B709">
        <v>9</v>
      </c>
      <c r="C709">
        <v>2021</v>
      </c>
      <c r="D709" t="s">
        <v>766</v>
      </c>
      <c r="E709">
        <v>1.23</v>
      </c>
      <c r="F709">
        <v>1.8</v>
      </c>
    </row>
    <row r="710" spans="1:6">
      <c r="A710" s="106">
        <v>44448</v>
      </c>
      <c r="B710">
        <v>9</v>
      </c>
      <c r="C710">
        <v>2021</v>
      </c>
      <c r="D710" t="s">
        <v>766</v>
      </c>
      <c r="E710">
        <v>1.17</v>
      </c>
      <c r="F710">
        <v>1.74</v>
      </c>
    </row>
    <row r="711" spans="1:6">
      <c r="A711" s="106">
        <v>44447</v>
      </c>
      <c r="B711">
        <v>9</v>
      </c>
      <c r="C711">
        <v>2021</v>
      </c>
      <c r="D711" t="s">
        <v>766</v>
      </c>
      <c r="E711">
        <v>1.2</v>
      </c>
      <c r="F711">
        <v>1.77</v>
      </c>
    </row>
    <row r="712" spans="1:6">
      <c r="A712" s="106">
        <v>44446</v>
      </c>
      <c r="B712">
        <v>9</v>
      </c>
      <c r="C712">
        <v>2021</v>
      </c>
      <c r="D712" t="s">
        <v>766</v>
      </c>
      <c r="E712">
        <v>1.23</v>
      </c>
      <c r="F712">
        <v>1.79</v>
      </c>
    </row>
    <row r="713" spans="1:6">
      <c r="A713" s="106">
        <v>44445</v>
      </c>
      <c r="B713">
        <v>9</v>
      </c>
      <c r="C713">
        <v>2021</v>
      </c>
      <c r="D713" t="s">
        <v>766</v>
      </c>
      <c r="E713" t="s">
        <v>736</v>
      </c>
      <c r="F713" t="s">
        <v>736</v>
      </c>
    </row>
    <row r="714" spans="1:6">
      <c r="A714" s="106">
        <v>44442</v>
      </c>
      <c r="B714">
        <v>9</v>
      </c>
      <c r="C714">
        <v>2021</v>
      </c>
      <c r="D714" t="s">
        <v>766</v>
      </c>
      <c r="E714">
        <v>1.19</v>
      </c>
      <c r="F714">
        <v>1.75</v>
      </c>
    </row>
    <row r="715" spans="1:6">
      <c r="A715" s="106">
        <v>44441</v>
      </c>
      <c r="B715">
        <v>9</v>
      </c>
      <c r="C715">
        <v>2021</v>
      </c>
      <c r="D715" t="s">
        <v>766</v>
      </c>
      <c r="E715">
        <v>1.1499999999999999</v>
      </c>
      <c r="F715">
        <v>1.72</v>
      </c>
    </row>
    <row r="716" spans="1:6">
      <c r="A716" s="106">
        <v>44440</v>
      </c>
      <c r="B716">
        <v>9</v>
      </c>
      <c r="C716">
        <v>2021</v>
      </c>
      <c r="D716" t="s">
        <v>766</v>
      </c>
      <c r="E716">
        <v>1.18</v>
      </c>
      <c r="F716">
        <v>1.74</v>
      </c>
    </row>
    <row r="717" spans="1:6">
      <c r="A717" s="106">
        <v>44439</v>
      </c>
      <c r="B717">
        <v>8</v>
      </c>
      <c r="C717">
        <v>2021</v>
      </c>
      <c r="D717" t="s">
        <v>767</v>
      </c>
      <c r="E717">
        <v>1.22</v>
      </c>
      <c r="F717">
        <v>1.79</v>
      </c>
    </row>
    <row r="718" spans="1:6">
      <c r="A718" s="106">
        <v>44438</v>
      </c>
      <c r="B718">
        <v>8</v>
      </c>
      <c r="C718">
        <v>2021</v>
      </c>
      <c r="D718" t="s">
        <v>767</v>
      </c>
      <c r="E718">
        <v>1.18</v>
      </c>
      <c r="F718">
        <v>1.74</v>
      </c>
    </row>
    <row r="719" spans="1:6">
      <c r="A719" s="106">
        <v>44435</v>
      </c>
      <c r="B719">
        <v>8</v>
      </c>
      <c r="C719">
        <v>2021</v>
      </c>
      <c r="D719" t="s">
        <v>767</v>
      </c>
      <c r="E719">
        <v>1.2</v>
      </c>
      <c r="F719">
        <v>1.75</v>
      </c>
    </row>
    <row r="720" spans="1:6">
      <c r="A720" s="106">
        <v>44434</v>
      </c>
      <c r="B720">
        <v>8</v>
      </c>
      <c r="C720">
        <v>2021</v>
      </c>
      <c r="D720" t="s">
        <v>767</v>
      </c>
      <c r="E720">
        <v>1.23</v>
      </c>
      <c r="F720">
        <v>1.78</v>
      </c>
    </row>
    <row r="721" spans="1:6">
      <c r="A721" s="106">
        <v>44433</v>
      </c>
      <c r="B721">
        <v>8</v>
      </c>
      <c r="C721">
        <v>2021</v>
      </c>
      <c r="D721" t="s">
        <v>767</v>
      </c>
      <c r="E721">
        <v>1.25</v>
      </c>
      <c r="F721">
        <v>1.82</v>
      </c>
    </row>
    <row r="722" spans="1:6">
      <c r="A722" s="106">
        <v>44432</v>
      </c>
      <c r="B722">
        <v>8</v>
      </c>
      <c r="C722">
        <v>2021</v>
      </c>
      <c r="D722" t="s">
        <v>767</v>
      </c>
      <c r="E722">
        <v>1.18</v>
      </c>
      <c r="F722">
        <v>1.77</v>
      </c>
    </row>
    <row r="723" spans="1:6">
      <c r="A723" s="106">
        <v>44431</v>
      </c>
      <c r="B723">
        <v>8</v>
      </c>
      <c r="C723">
        <v>2021</v>
      </c>
      <c r="D723" t="s">
        <v>767</v>
      </c>
      <c r="E723">
        <v>1.1599999999999999</v>
      </c>
      <c r="F723">
        <v>1.74</v>
      </c>
    </row>
    <row r="724" spans="1:6">
      <c r="A724" s="106">
        <v>44428</v>
      </c>
      <c r="B724">
        <v>8</v>
      </c>
      <c r="C724">
        <v>2021</v>
      </c>
      <c r="D724" t="s">
        <v>767</v>
      </c>
      <c r="E724">
        <v>1.1399999999999999</v>
      </c>
      <c r="F724">
        <v>1.72</v>
      </c>
    </row>
    <row r="725" spans="1:6">
      <c r="A725" s="106">
        <v>44427</v>
      </c>
      <c r="B725">
        <v>8</v>
      </c>
      <c r="C725">
        <v>2021</v>
      </c>
      <c r="D725" t="s">
        <v>767</v>
      </c>
      <c r="E725">
        <v>1.1299999999999999</v>
      </c>
      <c r="F725">
        <v>1.71</v>
      </c>
    </row>
    <row r="726" spans="1:6">
      <c r="A726" s="106">
        <v>44426</v>
      </c>
      <c r="B726">
        <v>8</v>
      </c>
      <c r="C726">
        <v>2021</v>
      </c>
      <c r="D726" t="s">
        <v>767</v>
      </c>
      <c r="E726">
        <v>1.1599999999999999</v>
      </c>
      <c r="F726">
        <v>1.74</v>
      </c>
    </row>
    <row r="727" spans="1:6">
      <c r="A727" s="106">
        <v>44425</v>
      </c>
      <c r="B727">
        <v>8</v>
      </c>
      <c r="C727">
        <v>2021</v>
      </c>
      <c r="D727" t="s">
        <v>767</v>
      </c>
      <c r="E727">
        <v>1.1499999999999999</v>
      </c>
      <c r="F727">
        <v>1.74</v>
      </c>
    </row>
    <row r="728" spans="1:6">
      <c r="A728" s="106">
        <v>44424</v>
      </c>
      <c r="B728">
        <v>8</v>
      </c>
      <c r="C728">
        <v>2021</v>
      </c>
      <c r="D728" t="s">
        <v>767</v>
      </c>
      <c r="E728">
        <v>1.1599999999999999</v>
      </c>
      <c r="F728">
        <v>1.74</v>
      </c>
    </row>
    <row r="729" spans="1:6">
      <c r="A729" s="106">
        <v>44421</v>
      </c>
      <c r="B729">
        <v>8</v>
      </c>
      <c r="C729">
        <v>2021</v>
      </c>
      <c r="D729" t="s">
        <v>767</v>
      </c>
      <c r="E729">
        <v>1.19</v>
      </c>
      <c r="F729">
        <v>1.76</v>
      </c>
    </row>
    <row r="730" spans="1:6">
      <c r="A730" s="106">
        <v>44420</v>
      </c>
      <c r="B730">
        <v>8</v>
      </c>
      <c r="C730">
        <v>2021</v>
      </c>
      <c r="D730" t="s">
        <v>767</v>
      </c>
      <c r="E730">
        <v>1.25</v>
      </c>
      <c r="F730">
        <v>1.81</v>
      </c>
    </row>
    <row r="731" spans="1:6">
      <c r="A731" s="106">
        <v>44419</v>
      </c>
      <c r="B731">
        <v>8</v>
      </c>
      <c r="C731">
        <v>2021</v>
      </c>
      <c r="D731" t="s">
        <v>767</v>
      </c>
      <c r="E731">
        <v>1.26</v>
      </c>
      <c r="F731">
        <v>1.82</v>
      </c>
    </row>
    <row r="732" spans="1:6">
      <c r="A732" s="106">
        <v>44418</v>
      </c>
      <c r="B732">
        <v>8</v>
      </c>
      <c r="C732">
        <v>2021</v>
      </c>
      <c r="D732" t="s">
        <v>767</v>
      </c>
      <c r="E732">
        <v>1.27</v>
      </c>
      <c r="F732">
        <v>1.8</v>
      </c>
    </row>
    <row r="733" spans="1:6">
      <c r="A733" s="106">
        <v>44417</v>
      </c>
      <c r="B733">
        <v>8</v>
      </c>
      <c r="C733">
        <v>2021</v>
      </c>
      <c r="D733" t="s">
        <v>767</v>
      </c>
      <c r="E733">
        <v>1.25</v>
      </c>
      <c r="F733">
        <v>1.79</v>
      </c>
    </row>
    <row r="734" spans="1:6">
      <c r="A734" s="106">
        <v>44414</v>
      </c>
      <c r="B734">
        <v>8</v>
      </c>
      <c r="C734">
        <v>2021</v>
      </c>
      <c r="D734" t="s">
        <v>767</v>
      </c>
      <c r="E734">
        <v>1.24</v>
      </c>
      <c r="F734">
        <v>1.75</v>
      </c>
    </row>
    <row r="735" spans="1:6">
      <c r="A735" s="106">
        <v>44413</v>
      </c>
      <c r="B735">
        <v>8</v>
      </c>
      <c r="C735">
        <v>2021</v>
      </c>
      <c r="D735" t="s">
        <v>767</v>
      </c>
      <c r="E735">
        <v>1.1599999999999999</v>
      </c>
      <c r="F735">
        <v>1.7</v>
      </c>
    </row>
    <row r="736" spans="1:6">
      <c r="A736" s="106">
        <v>44412</v>
      </c>
      <c r="B736">
        <v>8</v>
      </c>
      <c r="C736">
        <v>2021</v>
      </c>
      <c r="D736" t="s">
        <v>767</v>
      </c>
      <c r="E736">
        <v>1.1299999999999999</v>
      </c>
      <c r="F736">
        <v>1.7</v>
      </c>
    </row>
    <row r="737" spans="1:6">
      <c r="A737" s="106">
        <v>44411</v>
      </c>
      <c r="B737">
        <v>8</v>
      </c>
      <c r="C737">
        <v>2021</v>
      </c>
      <c r="D737" t="s">
        <v>767</v>
      </c>
      <c r="E737">
        <v>1.1200000000000001</v>
      </c>
      <c r="F737">
        <v>1.69</v>
      </c>
    </row>
    <row r="738" spans="1:6">
      <c r="A738" s="106">
        <v>44410</v>
      </c>
      <c r="B738">
        <v>8</v>
      </c>
      <c r="C738">
        <v>2021</v>
      </c>
      <c r="D738" t="s">
        <v>767</v>
      </c>
      <c r="E738" t="s">
        <v>736</v>
      </c>
      <c r="F738" t="s">
        <v>736</v>
      </c>
    </row>
    <row r="739" spans="1:6">
      <c r="A739" s="106">
        <v>44407</v>
      </c>
      <c r="B739">
        <v>7</v>
      </c>
      <c r="C739">
        <v>2021</v>
      </c>
      <c r="D739" t="s">
        <v>768</v>
      </c>
      <c r="E739">
        <v>1.2</v>
      </c>
      <c r="F739">
        <v>1.76</v>
      </c>
    </row>
    <row r="740" spans="1:6">
      <c r="A740" s="106">
        <v>44406</v>
      </c>
      <c r="B740">
        <v>7</v>
      </c>
      <c r="C740">
        <v>2021</v>
      </c>
      <c r="D740" t="s">
        <v>768</v>
      </c>
      <c r="E740">
        <v>1.19</v>
      </c>
      <c r="F740">
        <v>1.74</v>
      </c>
    </row>
    <row r="741" spans="1:6">
      <c r="A741" s="106">
        <v>44405</v>
      </c>
      <c r="B741">
        <v>7</v>
      </c>
      <c r="C741">
        <v>2021</v>
      </c>
      <c r="D741" t="s">
        <v>768</v>
      </c>
      <c r="E741">
        <v>1.17</v>
      </c>
      <c r="F741">
        <v>1.73</v>
      </c>
    </row>
    <row r="742" spans="1:6">
      <c r="A742" s="106">
        <v>44404</v>
      </c>
      <c r="B742">
        <v>7</v>
      </c>
      <c r="C742">
        <v>2021</v>
      </c>
      <c r="D742" t="s">
        <v>768</v>
      </c>
      <c r="E742">
        <v>1.1599999999999999</v>
      </c>
      <c r="F742">
        <v>1.74</v>
      </c>
    </row>
    <row r="743" spans="1:6">
      <c r="A743" s="106">
        <v>44403</v>
      </c>
      <c r="B743">
        <v>7</v>
      </c>
      <c r="C743">
        <v>2021</v>
      </c>
      <c r="D743" t="s">
        <v>768</v>
      </c>
      <c r="E743">
        <v>1.22</v>
      </c>
      <c r="F743">
        <v>1.79</v>
      </c>
    </row>
    <row r="744" spans="1:6">
      <c r="A744" s="106">
        <v>44400</v>
      </c>
      <c r="B744">
        <v>7</v>
      </c>
      <c r="C744">
        <v>2021</v>
      </c>
      <c r="D744" t="s">
        <v>768</v>
      </c>
      <c r="E744">
        <v>1.21</v>
      </c>
      <c r="F744">
        <v>1.78</v>
      </c>
    </row>
    <row r="745" spans="1:6">
      <c r="A745" s="106">
        <v>44399</v>
      </c>
      <c r="B745">
        <v>7</v>
      </c>
      <c r="C745">
        <v>2021</v>
      </c>
      <c r="D745" t="s">
        <v>768</v>
      </c>
      <c r="E745">
        <v>1.19</v>
      </c>
      <c r="F745">
        <v>1.76</v>
      </c>
    </row>
    <row r="746" spans="1:6">
      <c r="A746" s="106">
        <v>44398</v>
      </c>
      <c r="B746">
        <v>7</v>
      </c>
      <c r="C746">
        <v>2021</v>
      </c>
      <c r="D746" t="s">
        <v>768</v>
      </c>
      <c r="E746">
        <v>1.22</v>
      </c>
      <c r="F746">
        <v>1.8</v>
      </c>
    </row>
    <row r="747" spans="1:6">
      <c r="A747" s="106">
        <v>44397</v>
      </c>
      <c r="B747">
        <v>7</v>
      </c>
      <c r="C747">
        <v>2021</v>
      </c>
      <c r="D747" t="s">
        <v>768</v>
      </c>
      <c r="E747">
        <v>1.17</v>
      </c>
      <c r="F747">
        <v>1.75</v>
      </c>
    </row>
    <row r="748" spans="1:6">
      <c r="A748" s="106">
        <v>44396</v>
      </c>
      <c r="B748">
        <v>7</v>
      </c>
      <c r="C748">
        <v>2021</v>
      </c>
      <c r="D748" t="s">
        <v>768</v>
      </c>
      <c r="E748">
        <v>1.1399999999999999</v>
      </c>
      <c r="F748">
        <v>1.69</v>
      </c>
    </row>
    <row r="749" spans="1:6">
      <c r="A749" s="106">
        <v>44393</v>
      </c>
      <c r="B749">
        <v>7</v>
      </c>
      <c r="C749">
        <v>2021</v>
      </c>
      <c r="D749" t="s">
        <v>768</v>
      </c>
      <c r="E749">
        <v>1.24</v>
      </c>
      <c r="F749">
        <v>1.77</v>
      </c>
    </row>
    <row r="750" spans="1:6">
      <c r="A750" s="106">
        <v>44392</v>
      </c>
      <c r="B750">
        <v>7</v>
      </c>
      <c r="C750">
        <v>2021</v>
      </c>
      <c r="D750" t="s">
        <v>768</v>
      </c>
      <c r="E750">
        <v>1.26</v>
      </c>
      <c r="F750">
        <v>1.78</v>
      </c>
    </row>
    <row r="751" spans="1:6">
      <c r="A751" s="106">
        <v>44391</v>
      </c>
      <c r="B751">
        <v>7</v>
      </c>
      <c r="C751">
        <v>2021</v>
      </c>
      <c r="D751" t="s">
        <v>768</v>
      </c>
      <c r="E751">
        <v>1.29</v>
      </c>
      <c r="F751">
        <v>1.81</v>
      </c>
    </row>
    <row r="752" spans="1:6">
      <c r="A752" s="106">
        <v>44390</v>
      </c>
      <c r="B752">
        <v>7</v>
      </c>
      <c r="C752">
        <v>2021</v>
      </c>
      <c r="D752" t="s">
        <v>768</v>
      </c>
      <c r="E752">
        <v>1.34</v>
      </c>
      <c r="F752">
        <v>1.85</v>
      </c>
    </row>
    <row r="753" spans="1:6">
      <c r="A753" s="106">
        <v>44389</v>
      </c>
      <c r="B753">
        <v>7</v>
      </c>
      <c r="C753">
        <v>2021</v>
      </c>
      <c r="D753" t="s">
        <v>768</v>
      </c>
      <c r="E753">
        <v>1.32</v>
      </c>
      <c r="F753">
        <v>1.82</v>
      </c>
    </row>
    <row r="754" spans="1:6">
      <c r="A754" s="106">
        <v>44386</v>
      </c>
      <c r="B754">
        <v>7</v>
      </c>
      <c r="C754">
        <v>2021</v>
      </c>
      <c r="D754" t="s">
        <v>768</v>
      </c>
      <c r="E754">
        <v>1.32</v>
      </c>
      <c r="F754">
        <v>1.82</v>
      </c>
    </row>
    <row r="755" spans="1:6">
      <c r="A755" s="106">
        <v>44385</v>
      </c>
      <c r="B755">
        <v>7</v>
      </c>
      <c r="C755">
        <v>2021</v>
      </c>
      <c r="D755" t="s">
        <v>768</v>
      </c>
      <c r="E755">
        <v>1.26</v>
      </c>
      <c r="F755">
        <v>1.74</v>
      </c>
    </row>
    <row r="756" spans="1:6">
      <c r="A756" s="106">
        <v>44384</v>
      </c>
      <c r="B756">
        <v>7</v>
      </c>
      <c r="C756">
        <v>2021</v>
      </c>
      <c r="D756" t="s">
        <v>768</v>
      </c>
      <c r="E756">
        <v>1.29</v>
      </c>
      <c r="F756">
        <v>1.76</v>
      </c>
    </row>
    <row r="757" spans="1:6">
      <c r="A757" s="106">
        <v>44383</v>
      </c>
      <c r="B757">
        <v>7</v>
      </c>
      <c r="C757">
        <v>2021</v>
      </c>
      <c r="D757" t="s">
        <v>768</v>
      </c>
      <c r="E757">
        <v>1.32</v>
      </c>
      <c r="F757">
        <v>1.79</v>
      </c>
    </row>
    <row r="758" spans="1:6">
      <c r="A758" s="106">
        <v>44382</v>
      </c>
      <c r="B758">
        <v>7</v>
      </c>
      <c r="C758">
        <v>2021</v>
      </c>
      <c r="D758" t="s">
        <v>768</v>
      </c>
      <c r="E758">
        <v>1.4</v>
      </c>
      <c r="F758">
        <v>1.84</v>
      </c>
    </row>
    <row r="759" spans="1:6">
      <c r="A759" s="106">
        <v>44379</v>
      </c>
      <c r="B759">
        <v>7</v>
      </c>
      <c r="C759">
        <v>2021</v>
      </c>
      <c r="D759" t="s">
        <v>768</v>
      </c>
      <c r="E759">
        <v>1.37</v>
      </c>
      <c r="F759">
        <v>1.84</v>
      </c>
    </row>
    <row r="760" spans="1:6">
      <c r="A760" s="106">
        <v>44378</v>
      </c>
      <c r="B760">
        <v>7</v>
      </c>
      <c r="C760">
        <v>2021</v>
      </c>
      <c r="D760" t="s">
        <v>768</v>
      </c>
      <c r="E760" t="s">
        <v>736</v>
      </c>
      <c r="F760" t="s">
        <v>736</v>
      </c>
    </row>
    <row r="761" spans="1:6">
      <c r="A761" s="106">
        <v>44377</v>
      </c>
      <c r="B761">
        <v>6</v>
      </c>
      <c r="C761">
        <v>2021</v>
      </c>
      <c r="D761" t="s">
        <v>769</v>
      </c>
      <c r="E761">
        <v>1.39</v>
      </c>
      <c r="F761">
        <v>1.84</v>
      </c>
    </row>
    <row r="762" spans="1:6">
      <c r="A762" s="106">
        <v>44376</v>
      </c>
      <c r="B762">
        <v>6</v>
      </c>
      <c r="C762">
        <v>2021</v>
      </c>
      <c r="D762" t="s">
        <v>769</v>
      </c>
      <c r="E762">
        <v>1.42</v>
      </c>
      <c r="F762">
        <v>1.87</v>
      </c>
    </row>
    <row r="763" spans="1:6">
      <c r="A763" s="106">
        <v>44375</v>
      </c>
      <c r="B763">
        <v>6</v>
      </c>
      <c r="C763">
        <v>2021</v>
      </c>
      <c r="D763" t="s">
        <v>769</v>
      </c>
      <c r="E763">
        <v>1.41</v>
      </c>
      <c r="F763">
        <v>1.87</v>
      </c>
    </row>
    <row r="764" spans="1:6">
      <c r="A764" s="106">
        <v>44372</v>
      </c>
      <c r="B764">
        <v>6</v>
      </c>
      <c r="C764">
        <v>2021</v>
      </c>
      <c r="D764" t="s">
        <v>769</v>
      </c>
      <c r="E764">
        <v>1.45</v>
      </c>
      <c r="F764">
        <v>1.89</v>
      </c>
    </row>
    <row r="765" spans="1:6">
      <c r="A765" s="106">
        <v>44371</v>
      </c>
      <c r="B765">
        <v>6</v>
      </c>
      <c r="C765">
        <v>2021</v>
      </c>
      <c r="D765" t="s">
        <v>769</v>
      </c>
      <c r="E765">
        <v>1.41</v>
      </c>
      <c r="F765">
        <v>1.84</v>
      </c>
    </row>
    <row r="766" spans="1:6">
      <c r="A766" s="106">
        <v>44370</v>
      </c>
      <c r="B766">
        <v>6</v>
      </c>
      <c r="C766">
        <v>2021</v>
      </c>
      <c r="D766" t="s">
        <v>769</v>
      </c>
      <c r="E766">
        <v>1.42</v>
      </c>
      <c r="F766">
        <v>1.86</v>
      </c>
    </row>
    <row r="767" spans="1:6">
      <c r="A767" s="106">
        <v>44369</v>
      </c>
      <c r="B767">
        <v>6</v>
      </c>
      <c r="C767">
        <v>2021</v>
      </c>
      <c r="D767" t="s">
        <v>769</v>
      </c>
      <c r="E767">
        <v>1.4</v>
      </c>
      <c r="F767">
        <v>1.86</v>
      </c>
    </row>
    <row r="768" spans="1:6">
      <c r="A768" s="106">
        <v>44368</v>
      </c>
      <c r="B768">
        <v>6</v>
      </c>
      <c r="C768">
        <v>2021</v>
      </c>
      <c r="D768" t="s">
        <v>769</v>
      </c>
      <c r="E768">
        <v>1.41</v>
      </c>
      <c r="F768">
        <v>1.85</v>
      </c>
    </row>
    <row r="769" spans="1:6">
      <c r="A769" s="106">
        <v>44365</v>
      </c>
      <c r="B769">
        <v>6</v>
      </c>
      <c r="C769">
        <v>2021</v>
      </c>
      <c r="D769" t="s">
        <v>769</v>
      </c>
      <c r="E769">
        <v>1.37</v>
      </c>
      <c r="F769">
        <v>1.81</v>
      </c>
    </row>
    <row r="770" spans="1:6">
      <c r="A770" s="106">
        <v>44364</v>
      </c>
      <c r="B770">
        <v>6</v>
      </c>
      <c r="C770">
        <v>2021</v>
      </c>
      <c r="D770" t="s">
        <v>769</v>
      </c>
      <c r="E770">
        <v>1.4</v>
      </c>
      <c r="F770">
        <v>1.88</v>
      </c>
    </row>
    <row r="771" spans="1:6">
      <c r="A771" s="106">
        <v>44363</v>
      </c>
      <c r="B771">
        <v>6</v>
      </c>
      <c r="C771">
        <v>2021</v>
      </c>
      <c r="D771" t="s">
        <v>769</v>
      </c>
      <c r="E771">
        <v>1.44</v>
      </c>
      <c r="F771">
        <v>1.95</v>
      </c>
    </row>
    <row r="772" spans="1:6">
      <c r="A772" s="106">
        <v>44362</v>
      </c>
      <c r="B772">
        <v>6</v>
      </c>
      <c r="C772">
        <v>2021</v>
      </c>
      <c r="D772" t="s">
        <v>769</v>
      </c>
      <c r="E772">
        <v>1.38</v>
      </c>
      <c r="F772">
        <v>1.94</v>
      </c>
    </row>
    <row r="773" spans="1:6">
      <c r="A773" s="106">
        <v>44361</v>
      </c>
      <c r="B773">
        <v>6</v>
      </c>
      <c r="C773">
        <v>2021</v>
      </c>
      <c r="D773" t="s">
        <v>769</v>
      </c>
      <c r="E773">
        <v>1.39</v>
      </c>
      <c r="F773">
        <v>1.96</v>
      </c>
    </row>
    <row r="774" spans="1:6">
      <c r="A774" s="106">
        <v>44358</v>
      </c>
      <c r="B774">
        <v>6</v>
      </c>
      <c r="C774">
        <v>2021</v>
      </c>
      <c r="D774" t="s">
        <v>769</v>
      </c>
      <c r="E774">
        <v>1.38</v>
      </c>
      <c r="F774">
        <v>1.94</v>
      </c>
    </row>
    <row r="775" spans="1:6">
      <c r="A775" s="106">
        <v>44357</v>
      </c>
      <c r="B775">
        <v>6</v>
      </c>
      <c r="C775">
        <v>2021</v>
      </c>
      <c r="D775" t="s">
        <v>769</v>
      </c>
      <c r="E775">
        <v>1.38</v>
      </c>
      <c r="F775">
        <v>1.94</v>
      </c>
    </row>
    <row r="776" spans="1:6">
      <c r="A776" s="106">
        <v>44356</v>
      </c>
      <c r="B776">
        <v>6</v>
      </c>
      <c r="C776">
        <v>2021</v>
      </c>
      <c r="D776" t="s">
        <v>769</v>
      </c>
      <c r="E776">
        <v>1.41</v>
      </c>
      <c r="F776">
        <v>1.95</v>
      </c>
    </row>
    <row r="777" spans="1:6">
      <c r="A777" s="106">
        <v>44355</v>
      </c>
      <c r="B777">
        <v>6</v>
      </c>
      <c r="C777">
        <v>2021</v>
      </c>
      <c r="D777" t="s">
        <v>769</v>
      </c>
      <c r="E777">
        <v>1.45</v>
      </c>
      <c r="F777">
        <v>1.97</v>
      </c>
    </row>
    <row r="778" spans="1:6">
      <c r="A778" s="106">
        <v>44354</v>
      </c>
      <c r="B778">
        <v>6</v>
      </c>
      <c r="C778">
        <v>2021</v>
      </c>
      <c r="D778" t="s">
        <v>769</v>
      </c>
      <c r="E778">
        <v>1.47</v>
      </c>
      <c r="F778">
        <v>1.99</v>
      </c>
    </row>
    <row r="779" spans="1:6">
      <c r="A779" s="106">
        <v>44351</v>
      </c>
      <c r="B779">
        <v>6</v>
      </c>
      <c r="C779">
        <v>2021</v>
      </c>
      <c r="D779" t="s">
        <v>769</v>
      </c>
      <c r="E779">
        <v>1.46</v>
      </c>
      <c r="F779">
        <v>1.98</v>
      </c>
    </row>
    <row r="780" spans="1:6">
      <c r="A780" s="106">
        <v>44350</v>
      </c>
      <c r="B780">
        <v>6</v>
      </c>
      <c r="C780">
        <v>2021</v>
      </c>
      <c r="D780" t="s">
        <v>769</v>
      </c>
      <c r="E780">
        <v>1.52</v>
      </c>
      <c r="F780">
        <v>2.04</v>
      </c>
    </row>
    <row r="781" spans="1:6">
      <c r="A781" s="106">
        <v>44349</v>
      </c>
      <c r="B781">
        <v>6</v>
      </c>
      <c r="C781">
        <v>2021</v>
      </c>
      <c r="D781" t="s">
        <v>769</v>
      </c>
      <c r="E781">
        <v>1.49</v>
      </c>
      <c r="F781">
        <v>2.02</v>
      </c>
    </row>
    <row r="782" spans="1:6">
      <c r="A782" s="106">
        <v>44348</v>
      </c>
      <c r="B782">
        <v>6</v>
      </c>
      <c r="C782">
        <v>2021</v>
      </c>
      <c r="D782" t="s">
        <v>769</v>
      </c>
      <c r="E782">
        <v>1.5</v>
      </c>
      <c r="F782">
        <v>2.0299999999999998</v>
      </c>
    </row>
    <row r="783" spans="1:6">
      <c r="A783" s="106">
        <v>44347</v>
      </c>
      <c r="B783">
        <v>5</v>
      </c>
      <c r="C783">
        <v>2021</v>
      </c>
      <c r="D783" t="s">
        <v>770</v>
      </c>
      <c r="E783">
        <v>1.49</v>
      </c>
      <c r="F783">
        <v>2.0299999999999998</v>
      </c>
    </row>
    <row r="784" spans="1:6">
      <c r="A784" s="106">
        <v>44344</v>
      </c>
      <c r="B784">
        <v>5</v>
      </c>
      <c r="C784">
        <v>2021</v>
      </c>
      <c r="D784" t="s">
        <v>770</v>
      </c>
      <c r="E784">
        <v>1.49</v>
      </c>
      <c r="F784">
        <v>2.06</v>
      </c>
    </row>
    <row r="785" spans="1:6">
      <c r="A785" s="106">
        <v>44343</v>
      </c>
      <c r="B785">
        <v>5</v>
      </c>
      <c r="C785">
        <v>2021</v>
      </c>
      <c r="D785" t="s">
        <v>770</v>
      </c>
      <c r="E785">
        <v>1.49</v>
      </c>
      <c r="F785">
        <v>2.06</v>
      </c>
    </row>
    <row r="786" spans="1:6">
      <c r="A786" s="106">
        <v>44342</v>
      </c>
      <c r="B786">
        <v>5</v>
      </c>
      <c r="C786">
        <v>2021</v>
      </c>
      <c r="D786" t="s">
        <v>770</v>
      </c>
      <c r="E786">
        <v>1.45</v>
      </c>
      <c r="F786">
        <v>2.04</v>
      </c>
    </row>
    <row r="787" spans="1:6">
      <c r="A787" s="106">
        <v>44341</v>
      </c>
      <c r="B787">
        <v>5</v>
      </c>
      <c r="C787">
        <v>2021</v>
      </c>
      <c r="D787" t="s">
        <v>770</v>
      </c>
      <c r="E787">
        <v>1.46</v>
      </c>
      <c r="F787">
        <v>2.0699999999999998</v>
      </c>
    </row>
    <row r="788" spans="1:6">
      <c r="A788" s="106">
        <v>44340</v>
      </c>
      <c r="B788">
        <v>5</v>
      </c>
      <c r="C788">
        <v>2021</v>
      </c>
      <c r="D788" t="s">
        <v>770</v>
      </c>
      <c r="E788" t="s">
        <v>736</v>
      </c>
      <c r="F788" t="s">
        <v>736</v>
      </c>
    </row>
    <row r="789" spans="1:6">
      <c r="A789" s="106">
        <v>44337</v>
      </c>
      <c r="B789">
        <v>5</v>
      </c>
      <c r="C789">
        <v>2021</v>
      </c>
      <c r="D789" t="s">
        <v>770</v>
      </c>
      <c r="E789">
        <v>1.54</v>
      </c>
      <c r="F789">
        <v>2.15</v>
      </c>
    </row>
    <row r="790" spans="1:6">
      <c r="A790" s="106">
        <v>44336</v>
      </c>
      <c r="B790">
        <v>5</v>
      </c>
      <c r="C790">
        <v>2021</v>
      </c>
      <c r="D790" t="s">
        <v>770</v>
      </c>
      <c r="E790">
        <v>1.54</v>
      </c>
      <c r="F790">
        <v>2.15</v>
      </c>
    </row>
    <row r="791" spans="1:6">
      <c r="A791" s="106">
        <v>44335</v>
      </c>
      <c r="B791">
        <v>5</v>
      </c>
      <c r="C791">
        <v>2021</v>
      </c>
      <c r="D791" t="s">
        <v>770</v>
      </c>
      <c r="E791">
        <v>1.58</v>
      </c>
      <c r="F791">
        <v>2.1800000000000002</v>
      </c>
    </row>
    <row r="792" spans="1:6">
      <c r="A792" s="106">
        <v>44334</v>
      </c>
      <c r="B792">
        <v>5</v>
      </c>
      <c r="C792">
        <v>2021</v>
      </c>
      <c r="D792" t="s">
        <v>770</v>
      </c>
      <c r="E792">
        <v>1.56</v>
      </c>
      <c r="F792">
        <v>2.1800000000000002</v>
      </c>
    </row>
    <row r="793" spans="1:6">
      <c r="A793" s="106">
        <v>44333</v>
      </c>
      <c r="B793">
        <v>5</v>
      </c>
      <c r="C793">
        <v>2021</v>
      </c>
      <c r="D793" t="s">
        <v>770</v>
      </c>
      <c r="E793">
        <v>1.57</v>
      </c>
      <c r="F793">
        <v>2.19</v>
      </c>
    </row>
    <row r="794" spans="1:6">
      <c r="A794" s="106">
        <v>44330</v>
      </c>
      <c r="B794">
        <v>5</v>
      </c>
      <c r="C794">
        <v>2021</v>
      </c>
      <c r="D794" t="s">
        <v>770</v>
      </c>
      <c r="E794">
        <v>1.55</v>
      </c>
      <c r="F794">
        <v>2.1800000000000002</v>
      </c>
    </row>
    <row r="795" spans="1:6">
      <c r="A795" s="106">
        <v>44329</v>
      </c>
      <c r="B795">
        <v>5</v>
      </c>
      <c r="C795">
        <v>2021</v>
      </c>
      <c r="D795" t="s">
        <v>770</v>
      </c>
      <c r="E795">
        <v>1.56</v>
      </c>
      <c r="F795">
        <v>2.1800000000000002</v>
      </c>
    </row>
    <row r="796" spans="1:6">
      <c r="A796" s="106">
        <v>44328</v>
      </c>
      <c r="B796">
        <v>5</v>
      </c>
      <c r="C796">
        <v>2021</v>
      </c>
      <c r="D796" t="s">
        <v>770</v>
      </c>
      <c r="E796">
        <v>1.59</v>
      </c>
      <c r="F796">
        <v>2.19</v>
      </c>
    </row>
    <row r="797" spans="1:6">
      <c r="A797" s="106">
        <v>44327</v>
      </c>
      <c r="B797">
        <v>5</v>
      </c>
      <c r="C797">
        <v>2021</v>
      </c>
      <c r="D797" t="s">
        <v>770</v>
      </c>
      <c r="E797">
        <v>1.54</v>
      </c>
      <c r="F797">
        <v>2.14</v>
      </c>
    </row>
    <row r="798" spans="1:6">
      <c r="A798" s="106">
        <v>44326</v>
      </c>
      <c r="B798">
        <v>5</v>
      </c>
      <c r="C798">
        <v>2021</v>
      </c>
      <c r="D798" t="s">
        <v>770</v>
      </c>
      <c r="E798">
        <v>1.51</v>
      </c>
      <c r="F798">
        <v>2.11</v>
      </c>
    </row>
    <row r="799" spans="1:6">
      <c r="A799" s="106">
        <v>44323</v>
      </c>
      <c r="B799">
        <v>5</v>
      </c>
      <c r="C799">
        <v>2021</v>
      </c>
      <c r="D799" t="s">
        <v>770</v>
      </c>
      <c r="E799">
        <v>1.49</v>
      </c>
      <c r="F799">
        <v>2.0699999999999998</v>
      </c>
    </row>
    <row r="800" spans="1:6">
      <c r="A800" s="106">
        <v>44322</v>
      </c>
      <c r="B800">
        <v>5</v>
      </c>
      <c r="C800">
        <v>2021</v>
      </c>
      <c r="D800" t="s">
        <v>770</v>
      </c>
      <c r="E800">
        <v>1.51</v>
      </c>
      <c r="F800">
        <v>2.0699999999999998</v>
      </c>
    </row>
    <row r="801" spans="1:6">
      <c r="A801" s="106">
        <v>44321</v>
      </c>
      <c r="B801">
        <v>5</v>
      </c>
      <c r="C801">
        <v>2021</v>
      </c>
      <c r="D801" t="s">
        <v>770</v>
      </c>
      <c r="E801">
        <v>1.51</v>
      </c>
      <c r="F801">
        <v>2.06</v>
      </c>
    </row>
    <row r="802" spans="1:6">
      <c r="A802" s="106">
        <v>44320</v>
      </c>
      <c r="B802">
        <v>5</v>
      </c>
      <c r="C802">
        <v>2021</v>
      </c>
      <c r="D802" t="s">
        <v>770</v>
      </c>
      <c r="E802">
        <v>1.53</v>
      </c>
      <c r="F802">
        <v>2.0699999999999998</v>
      </c>
    </row>
    <row r="803" spans="1:6">
      <c r="A803" s="106">
        <v>44319</v>
      </c>
      <c r="B803">
        <v>5</v>
      </c>
      <c r="C803">
        <v>2021</v>
      </c>
      <c r="D803" t="s">
        <v>770</v>
      </c>
      <c r="E803">
        <v>1.52</v>
      </c>
      <c r="F803">
        <v>2.06</v>
      </c>
    </row>
    <row r="804" spans="1:6">
      <c r="A804" s="106">
        <v>44316</v>
      </c>
      <c r="B804">
        <v>4</v>
      </c>
      <c r="C804">
        <v>2021</v>
      </c>
      <c r="D804" t="s">
        <v>771</v>
      </c>
      <c r="E804">
        <v>1.54</v>
      </c>
      <c r="F804">
        <v>2.08</v>
      </c>
    </row>
    <row r="805" spans="1:6">
      <c r="A805" s="106">
        <v>44315</v>
      </c>
      <c r="B805">
        <v>4</v>
      </c>
      <c r="C805">
        <v>2021</v>
      </c>
      <c r="D805" t="s">
        <v>771</v>
      </c>
      <c r="E805">
        <v>1.56</v>
      </c>
      <c r="F805">
        <v>2.09</v>
      </c>
    </row>
    <row r="806" spans="1:6">
      <c r="A806" s="106">
        <v>44314</v>
      </c>
      <c r="B806">
        <v>4</v>
      </c>
      <c r="C806">
        <v>2021</v>
      </c>
      <c r="D806" t="s">
        <v>771</v>
      </c>
      <c r="E806">
        <v>1.53</v>
      </c>
      <c r="F806">
        <v>2.0699999999999998</v>
      </c>
    </row>
    <row r="807" spans="1:6">
      <c r="A807" s="106">
        <v>44313</v>
      </c>
      <c r="B807">
        <v>4</v>
      </c>
      <c r="C807">
        <v>2021</v>
      </c>
      <c r="D807" t="s">
        <v>771</v>
      </c>
      <c r="E807">
        <v>1.56</v>
      </c>
      <c r="F807">
        <v>2.1</v>
      </c>
    </row>
    <row r="808" spans="1:6">
      <c r="A808" s="106">
        <v>44312</v>
      </c>
      <c r="B808">
        <v>4</v>
      </c>
      <c r="C808">
        <v>2021</v>
      </c>
      <c r="D808" t="s">
        <v>771</v>
      </c>
      <c r="E808">
        <v>1.53</v>
      </c>
      <c r="F808">
        <v>2.0699999999999998</v>
      </c>
    </row>
    <row r="809" spans="1:6">
      <c r="A809" s="106">
        <v>44309</v>
      </c>
      <c r="B809">
        <v>4</v>
      </c>
      <c r="C809">
        <v>2021</v>
      </c>
      <c r="D809" t="s">
        <v>771</v>
      </c>
      <c r="E809">
        <v>1.51</v>
      </c>
      <c r="F809">
        <v>2.0499999999999998</v>
      </c>
    </row>
    <row r="810" spans="1:6">
      <c r="A810" s="106">
        <v>44308</v>
      </c>
      <c r="B810">
        <v>4</v>
      </c>
      <c r="C810">
        <v>2021</v>
      </c>
      <c r="D810" t="s">
        <v>771</v>
      </c>
      <c r="E810">
        <v>1.52</v>
      </c>
      <c r="F810">
        <v>2.0299999999999998</v>
      </c>
    </row>
    <row r="811" spans="1:6">
      <c r="A811" s="106">
        <v>44307</v>
      </c>
      <c r="B811">
        <v>4</v>
      </c>
      <c r="C811">
        <v>2021</v>
      </c>
      <c r="D811" t="s">
        <v>771</v>
      </c>
      <c r="E811">
        <v>1.52</v>
      </c>
      <c r="F811">
        <v>2.0099999999999998</v>
      </c>
    </row>
    <row r="812" spans="1:6">
      <c r="A812" s="106">
        <v>44306</v>
      </c>
      <c r="B812">
        <v>4</v>
      </c>
      <c r="C812">
        <v>2021</v>
      </c>
      <c r="D812" t="s">
        <v>771</v>
      </c>
      <c r="E812">
        <v>1.5</v>
      </c>
      <c r="F812">
        <v>2.0099999999999998</v>
      </c>
    </row>
    <row r="813" spans="1:6">
      <c r="A813" s="106">
        <v>44305</v>
      </c>
      <c r="B813">
        <v>4</v>
      </c>
      <c r="C813">
        <v>2021</v>
      </c>
      <c r="D813" t="s">
        <v>771</v>
      </c>
      <c r="E813">
        <v>1.53</v>
      </c>
      <c r="F813">
        <v>2.02</v>
      </c>
    </row>
    <row r="814" spans="1:6">
      <c r="A814" s="106">
        <v>44302</v>
      </c>
      <c r="B814">
        <v>4</v>
      </c>
      <c r="C814">
        <v>2021</v>
      </c>
      <c r="D814" t="s">
        <v>771</v>
      </c>
      <c r="E814">
        <v>1.53</v>
      </c>
      <c r="F814">
        <v>1.98</v>
      </c>
    </row>
    <row r="815" spans="1:6">
      <c r="A815" s="106">
        <v>44301</v>
      </c>
      <c r="B815">
        <v>4</v>
      </c>
      <c r="C815">
        <v>2021</v>
      </c>
      <c r="D815" t="s">
        <v>771</v>
      </c>
      <c r="E815">
        <v>1.45</v>
      </c>
      <c r="F815">
        <v>1.89</v>
      </c>
    </row>
    <row r="816" spans="1:6">
      <c r="A816" s="106">
        <v>44300</v>
      </c>
      <c r="B816">
        <v>4</v>
      </c>
      <c r="C816">
        <v>2021</v>
      </c>
      <c r="D816" t="s">
        <v>771</v>
      </c>
      <c r="E816">
        <v>1.53</v>
      </c>
      <c r="F816">
        <v>1.96</v>
      </c>
    </row>
    <row r="817" spans="1:6">
      <c r="A817" s="106">
        <v>44299</v>
      </c>
      <c r="B817">
        <v>4</v>
      </c>
      <c r="C817">
        <v>2021</v>
      </c>
      <c r="D817" t="s">
        <v>771</v>
      </c>
      <c r="E817">
        <v>1.5</v>
      </c>
      <c r="F817">
        <v>1.93</v>
      </c>
    </row>
    <row r="818" spans="1:6">
      <c r="A818" s="106">
        <v>44298</v>
      </c>
      <c r="B818">
        <v>4</v>
      </c>
      <c r="C818">
        <v>2021</v>
      </c>
      <c r="D818" t="s">
        <v>771</v>
      </c>
      <c r="E818">
        <v>1.51</v>
      </c>
      <c r="F818">
        <v>1.93</v>
      </c>
    </row>
    <row r="819" spans="1:6">
      <c r="A819" s="106">
        <v>44295</v>
      </c>
      <c r="B819">
        <v>4</v>
      </c>
      <c r="C819">
        <v>2021</v>
      </c>
      <c r="D819" t="s">
        <v>771</v>
      </c>
      <c r="E819">
        <v>1.5</v>
      </c>
      <c r="F819">
        <v>1.92</v>
      </c>
    </row>
    <row r="820" spans="1:6">
      <c r="A820" s="106">
        <v>44294</v>
      </c>
      <c r="B820">
        <v>4</v>
      </c>
      <c r="C820">
        <v>2021</v>
      </c>
      <c r="D820" t="s">
        <v>771</v>
      </c>
      <c r="E820">
        <v>1.46</v>
      </c>
      <c r="F820">
        <v>1.9</v>
      </c>
    </row>
    <row r="821" spans="1:6">
      <c r="A821" s="106">
        <v>44293</v>
      </c>
      <c r="B821">
        <v>4</v>
      </c>
      <c r="C821">
        <v>2021</v>
      </c>
      <c r="D821" t="s">
        <v>771</v>
      </c>
      <c r="E821">
        <v>1.5</v>
      </c>
      <c r="F821">
        <v>1.94</v>
      </c>
    </row>
    <row r="822" spans="1:6">
      <c r="A822" s="106">
        <v>44292</v>
      </c>
      <c r="B822">
        <v>4</v>
      </c>
      <c r="C822">
        <v>2021</v>
      </c>
      <c r="D822" t="s">
        <v>771</v>
      </c>
      <c r="E822">
        <v>1.49</v>
      </c>
      <c r="F822">
        <v>1.91</v>
      </c>
    </row>
    <row r="823" spans="1:6">
      <c r="A823" s="106">
        <v>44291</v>
      </c>
      <c r="B823">
        <v>4</v>
      </c>
      <c r="C823">
        <v>2021</v>
      </c>
      <c r="D823" t="s">
        <v>771</v>
      </c>
      <c r="E823">
        <v>1.56</v>
      </c>
      <c r="F823">
        <v>1.98</v>
      </c>
    </row>
    <row r="824" spans="1:6">
      <c r="A824" s="106">
        <v>44288</v>
      </c>
      <c r="B824">
        <v>4</v>
      </c>
      <c r="C824">
        <v>2021</v>
      </c>
      <c r="D824" t="s">
        <v>771</v>
      </c>
      <c r="E824" t="s">
        <v>736</v>
      </c>
      <c r="F824" t="s">
        <v>736</v>
      </c>
    </row>
    <row r="825" spans="1:6">
      <c r="A825" s="106">
        <v>44287</v>
      </c>
      <c r="B825">
        <v>4</v>
      </c>
      <c r="C825">
        <v>2021</v>
      </c>
      <c r="D825" t="s">
        <v>771</v>
      </c>
      <c r="E825">
        <v>1.51</v>
      </c>
      <c r="F825">
        <v>1.95</v>
      </c>
    </row>
    <row r="826" spans="1:6">
      <c r="A826" s="106">
        <v>44286</v>
      </c>
      <c r="B826">
        <v>3</v>
      </c>
      <c r="C826">
        <v>2021</v>
      </c>
      <c r="D826" t="s">
        <v>772</v>
      </c>
      <c r="E826">
        <v>1.55</v>
      </c>
      <c r="F826">
        <v>1.97</v>
      </c>
    </row>
    <row r="827" spans="1:6">
      <c r="A827" s="106">
        <v>44285</v>
      </c>
      <c r="B827">
        <v>3</v>
      </c>
      <c r="C827">
        <v>2021</v>
      </c>
      <c r="D827" t="s">
        <v>772</v>
      </c>
      <c r="E827">
        <v>1.53</v>
      </c>
      <c r="F827">
        <v>1.95</v>
      </c>
    </row>
    <row r="828" spans="1:6">
      <c r="A828" s="106">
        <v>44284</v>
      </c>
      <c r="B828">
        <v>3</v>
      </c>
      <c r="C828">
        <v>2021</v>
      </c>
      <c r="D828" t="s">
        <v>772</v>
      </c>
      <c r="E828">
        <v>1.53</v>
      </c>
      <c r="F828">
        <v>1.99</v>
      </c>
    </row>
    <row r="829" spans="1:6">
      <c r="A829" s="106">
        <v>44281</v>
      </c>
      <c r="B829">
        <v>3</v>
      </c>
      <c r="C829">
        <v>2021</v>
      </c>
      <c r="D829" t="s">
        <v>772</v>
      </c>
      <c r="E829">
        <v>1.49</v>
      </c>
      <c r="F829">
        <v>1.95</v>
      </c>
    </row>
    <row r="830" spans="1:6">
      <c r="A830" s="106">
        <v>44280</v>
      </c>
      <c r="B830">
        <v>3</v>
      </c>
      <c r="C830">
        <v>2021</v>
      </c>
      <c r="D830" t="s">
        <v>772</v>
      </c>
      <c r="E830">
        <v>1.46</v>
      </c>
      <c r="F830">
        <v>1.91</v>
      </c>
    </row>
    <row r="831" spans="1:6">
      <c r="A831" s="106">
        <v>44279</v>
      </c>
      <c r="B831">
        <v>3</v>
      </c>
      <c r="C831">
        <v>2021</v>
      </c>
      <c r="D831" t="s">
        <v>772</v>
      </c>
      <c r="E831">
        <v>1.47</v>
      </c>
      <c r="F831">
        <v>1.91</v>
      </c>
    </row>
    <row r="832" spans="1:6">
      <c r="A832" s="106">
        <v>44278</v>
      </c>
      <c r="B832">
        <v>3</v>
      </c>
      <c r="C832">
        <v>2021</v>
      </c>
      <c r="D832" t="s">
        <v>772</v>
      </c>
      <c r="E832">
        <v>1.49</v>
      </c>
      <c r="F832">
        <v>1.96</v>
      </c>
    </row>
    <row r="833" spans="1:6">
      <c r="A833" s="106">
        <v>44277</v>
      </c>
      <c r="B833">
        <v>3</v>
      </c>
      <c r="C833">
        <v>2021</v>
      </c>
      <c r="D833" t="s">
        <v>772</v>
      </c>
      <c r="E833">
        <v>1.55</v>
      </c>
      <c r="F833">
        <v>2.02</v>
      </c>
    </row>
    <row r="834" spans="1:6">
      <c r="A834" s="106">
        <v>44274</v>
      </c>
      <c r="B834">
        <v>3</v>
      </c>
      <c r="C834">
        <v>2021</v>
      </c>
      <c r="D834" t="s">
        <v>772</v>
      </c>
      <c r="E834">
        <v>1.59</v>
      </c>
      <c r="F834">
        <v>2.0499999999999998</v>
      </c>
    </row>
    <row r="835" spans="1:6">
      <c r="A835" s="106">
        <v>44273</v>
      </c>
      <c r="B835">
        <v>3</v>
      </c>
      <c r="C835">
        <v>2021</v>
      </c>
      <c r="D835" t="s">
        <v>772</v>
      </c>
      <c r="E835">
        <v>1.61</v>
      </c>
      <c r="F835">
        <v>2.08</v>
      </c>
    </row>
    <row r="836" spans="1:6">
      <c r="A836" s="106">
        <v>44272</v>
      </c>
      <c r="B836">
        <v>3</v>
      </c>
      <c r="C836">
        <v>2021</v>
      </c>
      <c r="D836" t="s">
        <v>772</v>
      </c>
      <c r="E836">
        <v>1.58</v>
      </c>
      <c r="F836">
        <v>2.08</v>
      </c>
    </row>
    <row r="837" spans="1:6">
      <c r="A837" s="106">
        <v>44271</v>
      </c>
      <c r="B837">
        <v>3</v>
      </c>
      <c r="C837">
        <v>2021</v>
      </c>
      <c r="D837" t="s">
        <v>772</v>
      </c>
      <c r="E837">
        <v>1.56</v>
      </c>
      <c r="F837">
        <v>2.0299999999999998</v>
      </c>
    </row>
    <row r="838" spans="1:6">
      <c r="A838" s="106">
        <v>44270</v>
      </c>
      <c r="B838">
        <v>3</v>
      </c>
      <c r="C838">
        <v>2021</v>
      </c>
      <c r="D838" t="s">
        <v>772</v>
      </c>
      <c r="E838">
        <v>1.54</v>
      </c>
      <c r="F838">
        <v>2</v>
      </c>
    </row>
    <row r="839" spans="1:6">
      <c r="A839" s="106">
        <v>44267</v>
      </c>
      <c r="B839">
        <v>3</v>
      </c>
      <c r="C839">
        <v>2021</v>
      </c>
      <c r="D839" t="s">
        <v>772</v>
      </c>
      <c r="E839">
        <v>1.58</v>
      </c>
      <c r="F839">
        <v>2.02</v>
      </c>
    </row>
    <row r="840" spans="1:6">
      <c r="A840" s="106">
        <v>44266</v>
      </c>
      <c r="B840">
        <v>3</v>
      </c>
      <c r="C840">
        <v>2021</v>
      </c>
      <c r="D840" t="s">
        <v>772</v>
      </c>
      <c r="E840">
        <v>1.43</v>
      </c>
      <c r="F840">
        <v>1.88</v>
      </c>
    </row>
    <row r="841" spans="1:6">
      <c r="A841" s="106">
        <v>44265</v>
      </c>
      <c r="B841">
        <v>3</v>
      </c>
      <c r="C841">
        <v>2021</v>
      </c>
      <c r="D841" t="s">
        <v>772</v>
      </c>
      <c r="E841">
        <v>1.41</v>
      </c>
      <c r="F841">
        <v>1.84</v>
      </c>
    </row>
    <row r="842" spans="1:6">
      <c r="A842" s="106">
        <v>44264</v>
      </c>
      <c r="B842">
        <v>3</v>
      </c>
      <c r="C842">
        <v>2021</v>
      </c>
      <c r="D842" t="s">
        <v>772</v>
      </c>
      <c r="E842">
        <v>1.45</v>
      </c>
      <c r="F842">
        <v>1.84</v>
      </c>
    </row>
    <row r="843" spans="1:6">
      <c r="A843" s="106">
        <v>44263</v>
      </c>
      <c r="B843">
        <v>3</v>
      </c>
      <c r="C843">
        <v>2021</v>
      </c>
      <c r="D843" t="s">
        <v>772</v>
      </c>
      <c r="E843">
        <v>1.53</v>
      </c>
      <c r="F843">
        <v>1.91</v>
      </c>
    </row>
    <row r="844" spans="1:6">
      <c r="A844" s="106">
        <v>44260</v>
      </c>
      <c r="B844">
        <v>3</v>
      </c>
      <c r="C844">
        <v>2021</v>
      </c>
      <c r="D844" t="s">
        <v>772</v>
      </c>
      <c r="E844">
        <v>1.5</v>
      </c>
      <c r="F844">
        <v>1.88</v>
      </c>
    </row>
    <row r="845" spans="1:6">
      <c r="A845" s="106">
        <v>44259</v>
      </c>
      <c r="B845">
        <v>3</v>
      </c>
      <c r="C845">
        <v>2021</v>
      </c>
      <c r="D845" t="s">
        <v>772</v>
      </c>
      <c r="E845">
        <v>1.49</v>
      </c>
      <c r="F845">
        <v>1.9</v>
      </c>
    </row>
    <row r="846" spans="1:6">
      <c r="A846" s="106">
        <v>44258</v>
      </c>
      <c r="B846">
        <v>3</v>
      </c>
      <c r="C846">
        <v>2021</v>
      </c>
      <c r="D846" t="s">
        <v>772</v>
      </c>
      <c r="E846">
        <v>1.4</v>
      </c>
      <c r="F846">
        <v>1.82</v>
      </c>
    </row>
    <row r="847" spans="1:6">
      <c r="A847" s="106">
        <v>44257</v>
      </c>
      <c r="B847">
        <v>3</v>
      </c>
      <c r="C847">
        <v>2021</v>
      </c>
      <c r="D847" t="s">
        <v>772</v>
      </c>
      <c r="E847">
        <v>1.33</v>
      </c>
      <c r="F847">
        <v>1.78</v>
      </c>
    </row>
    <row r="848" spans="1:6">
      <c r="A848" s="106">
        <v>44256</v>
      </c>
      <c r="B848">
        <v>3</v>
      </c>
      <c r="C848">
        <v>2021</v>
      </c>
      <c r="D848" t="s">
        <v>772</v>
      </c>
      <c r="E848">
        <v>1.35</v>
      </c>
      <c r="F848">
        <v>1.77</v>
      </c>
    </row>
    <row r="849" spans="1:6">
      <c r="A849" s="106">
        <v>44253</v>
      </c>
      <c r="B849">
        <v>2</v>
      </c>
      <c r="C849">
        <v>2021</v>
      </c>
      <c r="D849" t="s">
        <v>773</v>
      </c>
      <c r="E849">
        <v>1.35</v>
      </c>
      <c r="F849">
        <v>1.76</v>
      </c>
    </row>
    <row r="850" spans="1:6">
      <c r="A850" s="106">
        <v>44252</v>
      </c>
      <c r="B850">
        <v>2</v>
      </c>
      <c r="C850">
        <v>2021</v>
      </c>
      <c r="D850" t="s">
        <v>773</v>
      </c>
      <c r="E850">
        <v>1.46</v>
      </c>
      <c r="F850">
        <v>1.91</v>
      </c>
    </row>
    <row r="851" spans="1:6">
      <c r="A851" s="106">
        <v>44251</v>
      </c>
      <c r="B851">
        <v>2</v>
      </c>
      <c r="C851">
        <v>2021</v>
      </c>
      <c r="D851" t="s">
        <v>773</v>
      </c>
      <c r="E851">
        <v>1.31</v>
      </c>
      <c r="F851">
        <v>1.88</v>
      </c>
    </row>
    <row r="852" spans="1:6">
      <c r="A852" s="106">
        <v>44250</v>
      </c>
      <c r="B852">
        <v>2</v>
      </c>
      <c r="C852">
        <v>2021</v>
      </c>
      <c r="D852" t="s">
        <v>773</v>
      </c>
      <c r="E852">
        <v>1.26</v>
      </c>
      <c r="F852">
        <v>1.86</v>
      </c>
    </row>
    <row r="853" spans="1:6">
      <c r="A853" s="106">
        <v>44249</v>
      </c>
      <c r="B853">
        <v>2</v>
      </c>
      <c r="C853">
        <v>2021</v>
      </c>
      <c r="D853" t="s">
        <v>773</v>
      </c>
      <c r="E853">
        <v>1.23</v>
      </c>
      <c r="F853">
        <v>1.82</v>
      </c>
    </row>
    <row r="854" spans="1:6">
      <c r="A854" s="106">
        <v>44246</v>
      </c>
      <c r="B854">
        <v>2</v>
      </c>
      <c r="C854">
        <v>2021</v>
      </c>
      <c r="D854" t="s">
        <v>773</v>
      </c>
      <c r="E854">
        <v>1.21</v>
      </c>
      <c r="F854">
        <v>1.8</v>
      </c>
    </row>
    <row r="855" spans="1:6">
      <c r="A855" s="106">
        <v>44245</v>
      </c>
      <c r="B855">
        <v>2</v>
      </c>
      <c r="C855">
        <v>2021</v>
      </c>
      <c r="D855" t="s">
        <v>773</v>
      </c>
      <c r="E855">
        <v>1.1399999999999999</v>
      </c>
      <c r="F855">
        <v>1.73</v>
      </c>
    </row>
    <row r="856" spans="1:6">
      <c r="A856" s="106">
        <v>44244</v>
      </c>
      <c r="B856">
        <v>2</v>
      </c>
      <c r="C856">
        <v>2021</v>
      </c>
      <c r="D856" t="s">
        <v>773</v>
      </c>
      <c r="E856">
        <v>1.1100000000000001</v>
      </c>
      <c r="F856">
        <v>1.69</v>
      </c>
    </row>
    <row r="857" spans="1:6">
      <c r="A857" s="106">
        <v>44243</v>
      </c>
      <c r="B857">
        <v>2</v>
      </c>
      <c r="C857">
        <v>2021</v>
      </c>
      <c r="D857" t="s">
        <v>773</v>
      </c>
      <c r="E857">
        <v>1.1200000000000001</v>
      </c>
      <c r="F857">
        <v>1.71</v>
      </c>
    </row>
    <row r="858" spans="1:6">
      <c r="A858" s="106">
        <v>44242</v>
      </c>
      <c r="B858">
        <v>2</v>
      </c>
      <c r="C858">
        <v>2021</v>
      </c>
      <c r="D858" t="s">
        <v>773</v>
      </c>
      <c r="E858" t="s">
        <v>736</v>
      </c>
      <c r="F858" t="s">
        <v>736</v>
      </c>
    </row>
    <row r="859" spans="1:6">
      <c r="A859" s="106">
        <v>44239</v>
      </c>
      <c r="B859">
        <v>2</v>
      </c>
      <c r="C859">
        <v>2021</v>
      </c>
      <c r="D859" t="s">
        <v>773</v>
      </c>
      <c r="E859">
        <v>1.03</v>
      </c>
      <c r="F859">
        <v>1.63</v>
      </c>
    </row>
    <row r="860" spans="1:6">
      <c r="A860" s="106">
        <v>44238</v>
      </c>
      <c r="B860">
        <v>2</v>
      </c>
      <c r="C860">
        <v>2021</v>
      </c>
      <c r="D860" t="s">
        <v>773</v>
      </c>
      <c r="E860">
        <v>0.99</v>
      </c>
      <c r="F860">
        <v>1.59</v>
      </c>
    </row>
    <row r="861" spans="1:6">
      <c r="A861" s="106">
        <v>44237</v>
      </c>
      <c r="B861">
        <v>2</v>
      </c>
      <c r="C861">
        <v>2021</v>
      </c>
      <c r="D861" t="s">
        <v>773</v>
      </c>
      <c r="E861">
        <v>0.99</v>
      </c>
      <c r="F861">
        <v>1.58</v>
      </c>
    </row>
    <row r="862" spans="1:6">
      <c r="A862" s="106">
        <v>44236</v>
      </c>
      <c r="B862">
        <v>2</v>
      </c>
      <c r="C862">
        <v>2021</v>
      </c>
      <c r="D862" t="s">
        <v>773</v>
      </c>
      <c r="E862">
        <v>0.99</v>
      </c>
      <c r="F862">
        <v>1.58</v>
      </c>
    </row>
    <row r="863" spans="1:6">
      <c r="A863" s="106">
        <v>44235</v>
      </c>
      <c r="B863">
        <v>2</v>
      </c>
      <c r="C863">
        <v>2021</v>
      </c>
      <c r="D863" t="s">
        <v>773</v>
      </c>
      <c r="E863">
        <v>1.01</v>
      </c>
      <c r="F863">
        <v>1.59</v>
      </c>
    </row>
    <row r="864" spans="1:6">
      <c r="A864" s="106">
        <v>44232</v>
      </c>
      <c r="B864">
        <v>2</v>
      </c>
      <c r="C864">
        <v>2021</v>
      </c>
      <c r="D864" t="s">
        <v>773</v>
      </c>
      <c r="E864">
        <v>1</v>
      </c>
      <c r="F864">
        <v>1.59</v>
      </c>
    </row>
    <row r="865" spans="1:6">
      <c r="A865" s="106">
        <v>44231</v>
      </c>
      <c r="B865">
        <v>2</v>
      </c>
      <c r="C865">
        <v>2021</v>
      </c>
      <c r="D865" t="s">
        <v>773</v>
      </c>
      <c r="E865">
        <v>0.96</v>
      </c>
      <c r="F865">
        <v>1.54</v>
      </c>
    </row>
    <row r="866" spans="1:6">
      <c r="A866" s="106">
        <v>44230</v>
      </c>
      <c r="B866">
        <v>2</v>
      </c>
      <c r="C866">
        <v>2021</v>
      </c>
      <c r="D866" t="s">
        <v>773</v>
      </c>
      <c r="E866">
        <v>0.94</v>
      </c>
      <c r="F866">
        <v>1.52</v>
      </c>
    </row>
    <row r="867" spans="1:6">
      <c r="A867" s="106">
        <v>44229</v>
      </c>
      <c r="B867">
        <v>2</v>
      </c>
      <c r="C867">
        <v>2021</v>
      </c>
      <c r="D867" t="s">
        <v>773</v>
      </c>
      <c r="E867">
        <v>0.91</v>
      </c>
      <c r="F867">
        <v>1.48</v>
      </c>
    </row>
    <row r="868" spans="1:6">
      <c r="A868" s="106">
        <v>44228</v>
      </c>
      <c r="B868">
        <v>2</v>
      </c>
      <c r="C868">
        <v>2021</v>
      </c>
      <c r="D868" t="s">
        <v>773</v>
      </c>
      <c r="E868">
        <v>0.88</v>
      </c>
      <c r="F868">
        <v>1.46</v>
      </c>
    </row>
    <row r="869" spans="1:6">
      <c r="A869" s="106">
        <v>44225</v>
      </c>
      <c r="B869">
        <v>1</v>
      </c>
      <c r="C869">
        <v>2021</v>
      </c>
      <c r="D869" t="s">
        <v>774</v>
      </c>
      <c r="E869">
        <v>0.84</v>
      </c>
      <c r="F869">
        <v>1.47</v>
      </c>
    </row>
    <row r="870" spans="1:6">
      <c r="A870" s="106">
        <v>44224</v>
      </c>
      <c r="B870">
        <v>1</v>
      </c>
      <c r="C870">
        <v>2021</v>
      </c>
      <c r="D870" t="s">
        <v>774</v>
      </c>
      <c r="E870">
        <v>0.82</v>
      </c>
      <c r="F870">
        <v>1.48</v>
      </c>
    </row>
    <row r="871" spans="1:6">
      <c r="A871" s="106">
        <v>44223</v>
      </c>
      <c r="B871">
        <v>1</v>
      </c>
      <c r="C871">
        <v>2021</v>
      </c>
      <c r="D871" t="s">
        <v>774</v>
      </c>
      <c r="E871">
        <v>0.8</v>
      </c>
      <c r="F871">
        <v>1.45</v>
      </c>
    </row>
    <row r="872" spans="1:6">
      <c r="A872" s="106">
        <v>44222</v>
      </c>
      <c r="B872">
        <v>1</v>
      </c>
      <c r="C872">
        <v>2021</v>
      </c>
      <c r="D872" t="s">
        <v>774</v>
      </c>
      <c r="E872">
        <v>0.82</v>
      </c>
      <c r="F872">
        <v>1.46</v>
      </c>
    </row>
    <row r="873" spans="1:6">
      <c r="A873" s="106">
        <v>44221</v>
      </c>
      <c r="B873">
        <v>1</v>
      </c>
      <c r="C873">
        <v>2021</v>
      </c>
      <c r="D873" t="s">
        <v>774</v>
      </c>
      <c r="E873">
        <v>0.81</v>
      </c>
      <c r="F873">
        <v>1.44</v>
      </c>
    </row>
    <row r="874" spans="1:6">
      <c r="A874" s="106">
        <v>44218</v>
      </c>
      <c r="B874">
        <v>1</v>
      </c>
      <c r="C874">
        <v>2021</v>
      </c>
      <c r="D874" t="s">
        <v>774</v>
      </c>
      <c r="E874">
        <v>0.84</v>
      </c>
      <c r="F874">
        <v>1.47</v>
      </c>
    </row>
    <row r="875" spans="1:6">
      <c r="A875" s="106">
        <v>44217</v>
      </c>
      <c r="B875">
        <v>1</v>
      </c>
      <c r="C875">
        <v>2021</v>
      </c>
      <c r="D875" t="s">
        <v>774</v>
      </c>
      <c r="E875">
        <v>0.87</v>
      </c>
      <c r="F875">
        <v>1.5</v>
      </c>
    </row>
    <row r="876" spans="1:6">
      <c r="A876" s="106">
        <v>44216</v>
      </c>
      <c r="B876">
        <v>1</v>
      </c>
      <c r="C876">
        <v>2021</v>
      </c>
      <c r="D876" t="s">
        <v>774</v>
      </c>
      <c r="E876">
        <v>0.83</v>
      </c>
      <c r="F876">
        <v>1.47</v>
      </c>
    </row>
    <row r="877" spans="1:6">
      <c r="A877" s="106">
        <v>44215</v>
      </c>
      <c r="B877">
        <v>1</v>
      </c>
      <c r="C877">
        <v>2021</v>
      </c>
      <c r="D877" t="s">
        <v>774</v>
      </c>
      <c r="E877">
        <v>0.8</v>
      </c>
      <c r="F877">
        <v>1.44</v>
      </c>
    </row>
    <row r="878" spans="1:6">
      <c r="A878" s="106">
        <v>44214</v>
      </c>
      <c r="B878">
        <v>1</v>
      </c>
      <c r="C878">
        <v>2021</v>
      </c>
      <c r="D878" t="s">
        <v>774</v>
      </c>
      <c r="E878">
        <v>0.8</v>
      </c>
      <c r="F878">
        <v>1.44</v>
      </c>
    </row>
    <row r="879" spans="1:6">
      <c r="A879" s="106">
        <v>44211</v>
      </c>
      <c r="B879">
        <v>1</v>
      </c>
      <c r="C879">
        <v>2021</v>
      </c>
      <c r="D879" t="s">
        <v>774</v>
      </c>
      <c r="E879">
        <v>0.81</v>
      </c>
      <c r="F879">
        <v>1.44</v>
      </c>
    </row>
    <row r="880" spans="1:6">
      <c r="A880" s="106">
        <v>44210</v>
      </c>
      <c r="B880">
        <v>1</v>
      </c>
      <c r="C880">
        <v>2021</v>
      </c>
      <c r="D880" t="s">
        <v>774</v>
      </c>
      <c r="E880">
        <v>0.86</v>
      </c>
      <c r="F880">
        <v>1.49</v>
      </c>
    </row>
    <row r="881" spans="1:6">
      <c r="A881" s="106">
        <v>44209</v>
      </c>
      <c r="B881">
        <v>1</v>
      </c>
      <c r="C881">
        <v>2021</v>
      </c>
      <c r="D881" t="s">
        <v>774</v>
      </c>
      <c r="E881">
        <v>0.81</v>
      </c>
      <c r="F881">
        <v>1.44</v>
      </c>
    </row>
    <row r="882" spans="1:6">
      <c r="A882" s="106">
        <v>44208</v>
      </c>
      <c r="B882">
        <v>1</v>
      </c>
      <c r="C882">
        <v>2021</v>
      </c>
      <c r="D882" t="s">
        <v>774</v>
      </c>
      <c r="E882">
        <v>0.84</v>
      </c>
      <c r="F882">
        <v>1.47</v>
      </c>
    </row>
    <row r="883" spans="1:6">
      <c r="A883" s="106">
        <v>44207</v>
      </c>
      <c r="B883">
        <v>1</v>
      </c>
      <c r="C883">
        <v>2021</v>
      </c>
      <c r="D883" t="s">
        <v>774</v>
      </c>
      <c r="E883">
        <v>0.83</v>
      </c>
      <c r="F883">
        <v>1.45</v>
      </c>
    </row>
    <row r="884" spans="1:6">
      <c r="A884" s="106">
        <v>44204</v>
      </c>
      <c r="B884">
        <v>1</v>
      </c>
      <c r="C884">
        <v>2021</v>
      </c>
      <c r="D884" t="s">
        <v>774</v>
      </c>
      <c r="E884">
        <v>0.81</v>
      </c>
      <c r="F884">
        <v>1.42</v>
      </c>
    </row>
    <row r="885" spans="1:6">
      <c r="A885" s="106">
        <v>44203</v>
      </c>
      <c r="B885">
        <v>1</v>
      </c>
      <c r="C885">
        <v>2021</v>
      </c>
      <c r="D885" t="s">
        <v>774</v>
      </c>
      <c r="E885">
        <v>0.79</v>
      </c>
      <c r="F885">
        <v>1.4</v>
      </c>
    </row>
    <row r="886" spans="1:6">
      <c r="A886" s="106">
        <v>44202</v>
      </c>
      <c r="B886">
        <v>1</v>
      </c>
      <c r="C886">
        <v>2021</v>
      </c>
      <c r="D886" t="s">
        <v>774</v>
      </c>
      <c r="E886">
        <v>0.75</v>
      </c>
      <c r="F886">
        <v>1.36</v>
      </c>
    </row>
    <row r="887" spans="1:6">
      <c r="A887" s="106">
        <v>44201</v>
      </c>
      <c r="B887">
        <v>1</v>
      </c>
      <c r="C887">
        <v>2021</v>
      </c>
      <c r="D887" t="s">
        <v>774</v>
      </c>
      <c r="E887">
        <v>0.7</v>
      </c>
      <c r="F887">
        <v>1.28</v>
      </c>
    </row>
    <row r="888" spans="1:6">
      <c r="A888" s="106">
        <v>44200</v>
      </c>
      <c r="B888">
        <v>1</v>
      </c>
      <c r="C888">
        <v>2021</v>
      </c>
      <c r="D888" t="s">
        <v>774</v>
      </c>
      <c r="E888">
        <v>0.68</v>
      </c>
      <c r="F888">
        <v>1.22</v>
      </c>
    </row>
    <row r="889" spans="1:6">
      <c r="A889" s="106">
        <v>44197</v>
      </c>
      <c r="B889">
        <v>1</v>
      </c>
      <c r="C889">
        <v>2021</v>
      </c>
      <c r="D889" t="s">
        <v>774</v>
      </c>
      <c r="E889" t="s">
        <v>736</v>
      </c>
      <c r="F889" t="s">
        <v>736</v>
      </c>
    </row>
    <row r="890" spans="1:6">
      <c r="A890" s="106">
        <v>44196</v>
      </c>
      <c r="B890">
        <v>12</v>
      </c>
      <c r="C890">
        <v>2020</v>
      </c>
      <c r="D890" t="s">
        <v>775</v>
      </c>
      <c r="E890">
        <v>0.67</v>
      </c>
      <c r="F890">
        <v>1.21</v>
      </c>
    </row>
    <row r="891" spans="1:6">
      <c r="A891" s="106">
        <v>44195</v>
      </c>
      <c r="B891">
        <v>12</v>
      </c>
      <c r="C891">
        <v>2020</v>
      </c>
      <c r="D891" t="s">
        <v>775</v>
      </c>
      <c r="E891">
        <v>0.7</v>
      </c>
      <c r="F891">
        <v>1.24</v>
      </c>
    </row>
    <row r="892" spans="1:6">
      <c r="A892" s="106">
        <v>44194</v>
      </c>
      <c r="B892">
        <v>12</v>
      </c>
      <c r="C892">
        <v>2020</v>
      </c>
      <c r="D892" t="s">
        <v>775</v>
      </c>
      <c r="E892">
        <v>0.71</v>
      </c>
      <c r="F892">
        <v>1.25</v>
      </c>
    </row>
    <row r="893" spans="1:6">
      <c r="A893" s="106">
        <v>44193</v>
      </c>
      <c r="B893">
        <v>12</v>
      </c>
      <c r="C893">
        <v>2020</v>
      </c>
      <c r="D893" t="s">
        <v>775</v>
      </c>
      <c r="E893" t="s">
        <v>736</v>
      </c>
      <c r="F893" t="s">
        <v>736</v>
      </c>
    </row>
    <row r="894" spans="1:6">
      <c r="A894" s="106">
        <v>44190</v>
      </c>
      <c r="B894">
        <v>12</v>
      </c>
      <c r="C894">
        <v>2020</v>
      </c>
      <c r="D894" t="s">
        <v>775</v>
      </c>
      <c r="E894" t="s">
        <v>736</v>
      </c>
      <c r="F894" t="s">
        <v>736</v>
      </c>
    </row>
    <row r="895" spans="1:6">
      <c r="A895" s="106">
        <v>44189</v>
      </c>
      <c r="B895">
        <v>12</v>
      </c>
      <c r="C895">
        <v>2020</v>
      </c>
      <c r="D895" t="s">
        <v>775</v>
      </c>
      <c r="E895">
        <v>0.72</v>
      </c>
      <c r="F895">
        <v>1.26</v>
      </c>
    </row>
    <row r="896" spans="1:6">
      <c r="A896" s="106">
        <v>44188</v>
      </c>
      <c r="B896">
        <v>12</v>
      </c>
      <c r="C896">
        <v>2020</v>
      </c>
      <c r="D896" t="s">
        <v>775</v>
      </c>
      <c r="E896">
        <v>0.73</v>
      </c>
      <c r="F896">
        <v>1.28</v>
      </c>
    </row>
    <row r="897" spans="1:6">
      <c r="A897" s="106">
        <v>44187</v>
      </c>
      <c r="B897">
        <v>12</v>
      </c>
      <c r="C897">
        <v>2020</v>
      </c>
      <c r="D897" t="s">
        <v>775</v>
      </c>
      <c r="E897">
        <v>0.7</v>
      </c>
      <c r="F897">
        <v>1.25</v>
      </c>
    </row>
    <row r="898" spans="1:6">
      <c r="A898" s="106">
        <v>44186</v>
      </c>
      <c r="B898">
        <v>12</v>
      </c>
      <c r="C898">
        <v>2020</v>
      </c>
      <c r="D898" t="s">
        <v>775</v>
      </c>
      <c r="E898">
        <v>0.72</v>
      </c>
      <c r="F898">
        <v>1.28</v>
      </c>
    </row>
    <row r="899" spans="1:6">
      <c r="A899" s="106">
        <v>44183</v>
      </c>
      <c r="B899">
        <v>12</v>
      </c>
      <c r="C899">
        <v>2020</v>
      </c>
      <c r="D899" t="s">
        <v>775</v>
      </c>
      <c r="E899">
        <v>0.74</v>
      </c>
      <c r="F899">
        <v>1.29</v>
      </c>
    </row>
    <row r="900" spans="1:6">
      <c r="A900" s="106">
        <v>44182</v>
      </c>
      <c r="B900">
        <v>12</v>
      </c>
      <c r="C900">
        <v>2020</v>
      </c>
      <c r="D900" t="s">
        <v>775</v>
      </c>
      <c r="E900">
        <v>0.74</v>
      </c>
      <c r="F900">
        <v>1.3</v>
      </c>
    </row>
    <row r="901" spans="1:6">
      <c r="A901" s="106">
        <v>44181</v>
      </c>
      <c r="B901">
        <v>12</v>
      </c>
      <c r="C901">
        <v>2020</v>
      </c>
      <c r="D901" t="s">
        <v>775</v>
      </c>
      <c r="E901">
        <v>0.73</v>
      </c>
      <c r="F901">
        <v>1.3</v>
      </c>
    </row>
    <row r="902" spans="1:6">
      <c r="A902" s="106">
        <v>44180</v>
      </c>
      <c r="B902">
        <v>12</v>
      </c>
      <c r="C902">
        <v>2020</v>
      </c>
      <c r="D902" t="s">
        <v>775</v>
      </c>
      <c r="E902">
        <v>0.73</v>
      </c>
      <c r="F902">
        <v>1.29</v>
      </c>
    </row>
    <row r="903" spans="1:6">
      <c r="A903" s="106">
        <v>44179</v>
      </c>
      <c r="B903">
        <v>12</v>
      </c>
      <c r="C903">
        <v>2020</v>
      </c>
      <c r="D903" t="s">
        <v>775</v>
      </c>
      <c r="E903">
        <v>0.72</v>
      </c>
      <c r="F903">
        <v>1.28</v>
      </c>
    </row>
    <row r="904" spans="1:6">
      <c r="A904" s="106">
        <v>44176</v>
      </c>
      <c r="B904">
        <v>12</v>
      </c>
      <c r="C904">
        <v>2020</v>
      </c>
      <c r="D904" t="s">
        <v>775</v>
      </c>
      <c r="E904">
        <v>0.71</v>
      </c>
      <c r="F904">
        <v>1.27</v>
      </c>
    </row>
    <row r="905" spans="1:6">
      <c r="A905" s="106">
        <v>44175</v>
      </c>
      <c r="B905">
        <v>12</v>
      </c>
      <c r="C905">
        <v>2020</v>
      </c>
      <c r="D905" t="s">
        <v>775</v>
      </c>
      <c r="E905">
        <v>0.74</v>
      </c>
      <c r="F905">
        <v>1.28</v>
      </c>
    </row>
    <row r="906" spans="1:6">
      <c r="A906" s="106">
        <v>44174</v>
      </c>
      <c r="B906">
        <v>12</v>
      </c>
      <c r="C906">
        <v>2020</v>
      </c>
      <c r="D906" t="s">
        <v>775</v>
      </c>
      <c r="E906">
        <v>0.75</v>
      </c>
      <c r="F906">
        <v>1.3</v>
      </c>
    </row>
    <row r="907" spans="1:6">
      <c r="A907" s="106">
        <v>44173</v>
      </c>
      <c r="B907">
        <v>12</v>
      </c>
      <c r="C907">
        <v>2020</v>
      </c>
      <c r="D907" t="s">
        <v>775</v>
      </c>
      <c r="E907">
        <v>0.74</v>
      </c>
      <c r="F907">
        <v>1.29</v>
      </c>
    </row>
    <row r="908" spans="1:6">
      <c r="A908" s="106">
        <v>44172</v>
      </c>
      <c r="B908">
        <v>12</v>
      </c>
      <c r="C908">
        <v>2020</v>
      </c>
      <c r="D908" t="s">
        <v>775</v>
      </c>
      <c r="E908">
        <v>0.76</v>
      </c>
      <c r="F908">
        <v>1.31</v>
      </c>
    </row>
    <row r="909" spans="1:6">
      <c r="A909" s="106">
        <v>44169</v>
      </c>
      <c r="B909">
        <v>12</v>
      </c>
      <c r="C909">
        <v>2020</v>
      </c>
      <c r="D909" t="s">
        <v>775</v>
      </c>
      <c r="E909">
        <v>0.8</v>
      </c>
      <c r="F909">
        <v>1.34</v>
      </c>
    </row>
    <row r="910" spans="1:6">
      <c r="A910" s="106">
        <v>44168</v>
      </c>
      <c r="B910">
        <v>12</v>
      </c>
      <c r="C910">
        <v>2020</v>
      </c>
      <c r="D910" t="s">
        <v>775</v>
      </c>
      <c r="E910">
        <v>0.74</v>
      </c>
      <c r="F910">
        <v>1.26</v>
      </c>
    </row>
    <row r="911" spans="1:6">
      <c r="A911" s="106">
        <v>44167</v>
      </c>
      <c r="B911">
        <v>12</v>
      </c>
      <c r="C911">
        <v>2020</v>
      </c>
      <c r="D911" t="s">
        <v>775</v>
      </c>
      <c r="E911">
        <v>0.76</v>
      </c>
      <c r="F911">
        <v>1.28</v>
      </c>
    </row>
    <row r="912" spans="1:6">
      <c r="A912" s="106">
        <v>44166</v>
      </c>
      <c r="B912">
        <v>12</v>
      </c>
      <c r="C912">
        <v>2020</v>
      </c>
      <c r="D912" t="s">
        <v>775</v>
      </c>
      <c r="E912">
        <v>0.74</v>
      </c>
      <c r="F912">
        <v>1.23</v>
      </c>
    </row>
    <row r="913" spans="1:6">
      <c r="A913" s="106">
        <v>44165</v>
      </c>
      <c r="B913">
        <v>11</v>
      </c>
      <c r="C913">
        <v>2020</v>
      </c>
      <c r="D913" t="s">
        <v>776</v>
      </c>
      <c r="E913">
        <v>0.67</v>
      </c>
      <c r="F913">
        <v>1.17</v>
      </c>
    </row>
    <row r="914" spans="1:6">
      <c r="A914" s="106">
        <v>44162</v>
      </c>
      <c r="B914">
        <v>11</v>
      </c>
      <c r="C914">
        <v>2020</v>
      </c>
      <c r="D914" t="s">
        <v>776</v>
      </c>
      <c r="E914">
        <v>0.67</v>
      </c>
      <c r="F914">
        <v>1.18</v>
      </c>
    </row>
    <row r="915" spans="1:6">
      <c r="A915" s="106">
        <v>44161</v>
      </c>
      <c r="B915">
        <v>11</v>
      </c>
      <c r="C915">
        <v>2020</v>
      </c>
      <c r="D915" t="s">
        <v>776</v>
      </c>
      <c r="E915">
        <v>0.69</v>
      </c>
      <c r="F915">
        <v>1.21</v>
      </c>
    </row>
    <row r="916" spans="1:6">
      <c r="A916" s="106">
        <v>44160</v>
      </c>
      <c r="B916">
        <v>11</v>
      </c>
      <c r="C916">
        <v>2020</v>
      </c>
      <c r="D916" t="s">
        <v>776</v>
      </c>
      <c r="E916">
        <v>0.7</v>
      </c>
      <c r="F916">
        <v>1.22</v>
      </c>
    </row>
    <row r="917" spans="1:6">
      <c r="A917" s="106">
        <v>44159</v>
      </c>
      <c r="B917">
        <v>11</v>
      </c>
      <c r="C917">
        <v>2020</v>
      </c>
      <c r="D917" t="s">
        <v>776</v>
      </c>
      <c r="E917">
        <v>0.72</v>
      </c>
      <c r="F917">
        <v>1.22</v>
      </c>
    </row>
    <row r="918" spans="1:6">
      <c r="A918" s="106">
        <v>44158</v>
      </c>
      <c r="B918">
        <v>11</v>
      </c>
      <c r="C918">
        <v>2020</v>
      </c>
      <c r="D918" t="s">
        <v>776</v>
      </c>
      <c r="E918">
        <v>0.69</v>
      </c>
      <c r="F918">
        <v>1.19</v>
      </c>
    </row>
    <row r="919" spans="1:6">
      <c r="A919" s="106">
        <v>44155</v>
      </c>
      <c r="B919">
        <v>11</v>
      </c>
      <c r="C919">
        <v>2020</v>
      </c>
      <c r="D919" t="s">
        <v>776</v>
      </c>
      <c r="E919">
        <v>0.66</v>
      </c>
      <c r="F919">
        <v>1.17</v>
      </c>
    </row>
    <row r="920" spans="1:6">
      <c r="A920" s="106">
        <v>44154</v>
      </c>
      <c r="B920">
        <v>11</v>
      </c>
      <c r="C920">
        <v>2020</v>
      </c>
      <c r="D920" t="s">
        <v>776</v>
      </c>
      <c r="E920">
        <v>0.68</v>
      </c>
      <c r="F920">
        <v>1.22</v>
      </c>
    </row>
    <row r="921" spans="1:6">
      <c r="A921" s="106">
        <v>44153</v>
      </c>
      <c r="B921">
        <v>11</v>
      </c>
      <c r="C921">
        <v>2020</v>
      </c>
      <c r="D921" t="s">
        <v>776</v>
      </c>
      <c r="E921">
        <v>0.7</v>
      </c>
      <c r="F921">
        <v>1.25</v>
      </c>
    </row>
    <row r="922" spans="1:6">
      <c r="A922" s="106">
        <v>44152</v>
      </c>
      <c r="B922">
        <v>11</v>
      </c>
      <c r="C922">
        <v>2020</v>
      </c>
      <c r="D922" t="s">
        <v>776</v>
      </c>
      <c r="E922">
        <v>0.7</v>
      </c>
      <c r="F922">
        <v>1.25</v>
      </c>
    </row>
    <row r="923" spans="1:6">
      <c r="A923" s="106">
        <v>44151</v>
      </c>
      <c r="B923">
        <v>11</v>
      </c>
      <c r="C923">
        <v>2020</v>
      </c>
      <c r="D923" t="s">
        <v>776</v>
      </c>
      <c r="E923">
        <v>0.74</v>
      </c>
      <c r="F923">
        <v>1.29</v>
      </c>
    </row>
    <row r="924" spans="1:6">
      <c r="A924" s="106">
        <v>44148</v>
      </c>
      <c r="B924">
        <v>11</v>
      </c>
      <c r="C924">
        <v>2020</v>
      </c>
      <c r="D924" t="s">
        <v>776</v>
      </c>
      <c r="E924">
        <v>0.73</v>
      </c>
      <c r="F924">
        <v>1.28</v>
      </c>
    </row>
    <row r="925" spans="1:6">
      <c r="A925" s="106">
        <v>44147</v>
      </c>
      <c r="B925">
        <v>11</v>
      </c>
      <c r="C925">
        <v>2020</v>
      </c>
      <c r="D925" t="s">
        <v>776</v>
      </c>
      <c r="E925">
        <v>0.72</v>
      </c>
      <c r="F925">
        <v>1.27</v>
      </c>
    </row>
    <row r="926" spans="1:6">
      <c r="A926" s="106">
        <v>44146</v>
      </c>
      <c r="B926">
        <v>11</v>
      </c>
      <c r="C926">
        <v>2020</v>
      </c>
      <c r="D926" t="s">
        <v>776</v>
      </c>
      <c r="E926" t="s">
        <v>736</v>
      </c>
      <c r="F926" t="s">
        <v>736</v>
      </c>
    </row>
    <row r="927" spans="1:6">
      <c r="A927" s="106">
        <v>44145</v>
      </c>
      <c r="B927">
        <v>11</v>
      </c>
      <c r="C927">
        <v>2020</v>
      </c>
      <c r="D927" t="s">
        <v>776</v>
      </c>
      <c r="E927">
        <v>0.77</v>
      </c>
      <c r="F927">
        <v>1.33</v>
      </c>
    </row>
    <row r="928" spans="1:6">
      <c r="A928" s="106">
        <v>44144</v>
      </c>
      <c r="B928">
        <v>11</v>
      </c>
      <c r="C928">
        <v>2020</v>
      </c>
      <c r="D928" t="s">
        <v>776</v>
      </c>
      <c r="E928">
        <v>0.75</v>
      </c>
      <c r="F928">
        <v>1.32</v>
      </c>
    </row>
    <row r="929" spans="1:6">
      <c r="A929" s="106">
        <v>44141</v>
      </c>
      <c r="B929">
        <v>11</v>
      </c>
      <c r="C929">
        <v>2020</v>
      </c>
      <c r="D929" t="s">
        <v>776</v>
      </c>
      <c r="E929">
        <v>0.64</v>
      </c>
      <c r="F929">
        <v>1.22</v>
      </c>
    </row>
    <row r="930" spans="1:6">
      <c r="A930" s="106">
        <v>44140</v>
      </c>
      <c r="B930">
        <v>11</v>
      </c>
      <c r="C930">
        <v>2020</v>
      </c>
      <c r="D930" t="s">
        <v>776</v>
      </c>
      <c r="E930">
        <v>0.61</v>
      </c>
      <c r="F930">
        <v>1.2</v>
      </c>
    </row>
    <row r="931" spans="1:6">
      <c r="A931" s="106">
        <v>44139</v>
      </c>
      <c r="B931">
        <v>11</v>
      </c>
      <c r="C931">
        <v>2020</v>
      </c>
      <c r="D931" t="s">
        <v>776</v>
      </c>
      <c r="E931">
        <v>0.61</v>
      </c>
      <c r="F931">
        <v>1.19</v>
      </c>
    </row>
    <row r="932" spans="1:6">
      <c r="A932" s="106">
        <v>44138</v>
      </c>
      <c r="B932">
        <v>11</v>
      </c>
      <c r="C932">
        <v>2020</v>
      </c>
      <c r="D932" t="s">
        <v>776</v>
      </c>
      <c r="E932">
        <v>0.68</v>
      </c>
      <c r="F932">
        <v>1.27</v>
      </c>
    </row>
    <row r="933" spans="1:6">
      <c r="A933" s="106">
        <v>44137</v>
      </c>
      <c r="B933">
        <v>11</v>
      </c>
      <c r="C933">
        <v>2020</v>
      </c>
      <c r="D933" t="s">
        <v>776</v>
      </c>
      <c r="E933">
        <v>0.64</v>
      </c>
      <c r="F933">
        <v>1.23</v>
      </c>
    </row>
    <row r="934" spans="1:6">
      <c r="A934" s="106">
        <v>44134</v>
      </c>
      <c r="B934">
        <v>10</v>
      </c>
      <c r="C934">
        <v>2020</v>
      </c>
      <c r="D934" t="s">
        <v>777</v>
      </c>
      <c r="E934">
        <v>0.66</v>
      </c>
      <c r="F934">
        <v>1.25</v>
      </c>
    </row>
    <row r="935" spans="1:6">
      <c r="A935" s="106">
        <v>44133</v>
      </c>
      <c r="B935">
        <v>10</v>
      </c>
      <c r="C935">
        <v>2020</v>
      </c>
      <c r="D935" t="s">
        <v>777</v>
      </c>
      <c r="E935">
        <v>0.63</v>
      </c>
      <c r="F935">
        <v>1.22</v>
      </c>
    </row>
    <row r="936" spans="1:6">
      <c r="A936" s="106">
        <v>44132</v>
      </c>
      <c r="B936">
        <v>10</v>
      </c>
      <c r="C936">
        <v>2020</v>
      </c>
      <c r="D936" t="s">
        <v>777</v>
      </c>
      <c r="E936">
        <v>0.59</v>
      </c>
      <c r="F936">
        <v>1.17</v>
      </c>
    </row>
    <row r="937" spans="1:6">
      <c r="A937" s="106">
        <v>44131</v>
      </c>
      <c r="B937">
        <v>10</v>
      </c>
      <c r="C937">
        <v>2020</v>
      </c>
      <c r="D937" t="s">
        <v>777</v>
      </c>
      <c r="E937">
        <v>0.6</v>
      </c>
      <c r="F937">
        <v>1.19</v>
      </c>
    </row>
    <row r="938" spans="1:6">
      <c r="A938" s="106">
        <v>44130</v>
      </c>
      <c r="B938">
        <v>10</v>
      </c>
      <c r="C938">
        <v>2020</v>
      </c>
      <c r="D938" t="s">
        <v>777</v>
      </c>
      <c r="E938">
        <v>0.62</v>
      </c>
      <c r="F938">
        <v>1.21</v>
      </c>
    </row>
    <row r="939" spans="1:6">
      <c r="A939" s="106">
        <v>44127</v>
      </c>
      <c r="B939">
        <v>10</v>
      </c>
      <c r="C939">
        <v>2020</v>
      </c>
      <c r="D939" t="s">
        <v>777</v>
      </c>
      <c r="E939">
        <v>0.64</v>
      </c>
      <c r="F939">
        <v>1.24</v>
      </c>
    </row>
    <row r="940" spans="1:6">
      <c r="A940" s="106">
        <v>44126</v>
      </c>
      <c r="B940">
        <v>10</v>
      </c>
      <c r="C940">
        <v>2020</v>
      </c>
      <c r="D940" t="s">
        <v>777</v>
      </c>
      <c r="E940">
        <v>0.65</v>
      </c>
      <c r="F940">
        <v>1.25</v>
      </c>
    </row>
    <row r="941" spans="1:6">
      <c r="A941" s="106">
        <v>44125</v>
      </c>
      <c r="B941">
        <v>10</v>
      </c>
      <c r="C941">
        <v>2020</v>
      </c>
      <c r="D941" t="s">
        <v>777</v>
      </c>
      <c r="E941">
        <v>0.61</v>
      </c>
      <c r="F941">
        <v>1.21</v>
      </c>
    </row>
    <row r="942" spans="1:6">
      <c r="A942" s="106">
        <v>44124</v>
      </c>
      <c r="B942">
        <v>10</v>
      </c>
      <c r="C942">
        <v>2020</v>
      </c>
      <c r="D942" t="s">
        <v>777</v>
      </c>
      <c r="E942">
        <v>0.61</v>
      </c>
      <c r="F942">
        <v>1.22</v>
      </c>
    </row>
    <row r="943" spans="1:6">
      <c r="A943" s="106">
        <v>44123</v>
      </c>
      <c r="B943">
        <v>10</v>
      </c>
      <c r="C943">
        <v>2020</v>
      </c>
      <c r="D943" t="s">
        <v>777</v>
      </c>
      <c r="E943">
        <v>0.57999999999999996</v>
      </c>
      <c r="F943">
        <v>1.17</v>
      </c>
    </row>
    <row r="944" spans="1:6">
      <c r="A944" s="106">
        <v>44120</v>
      </c>
      <c r="B944">
        <v>10</v>
      </c>
      <c r="C944">
        <v>2020</v>
      </c>
      <c r="D944" t="s">
        <v>777</v>
      </c>
      <c r="E944">
        <v>0.56999999999999995</v>
      </c>
      <c r="F944">
        <v>1.1599999999999999</v>
      </c>
    </row>
    <row r="945" spans="1:6">
      <c r="A945" s="106">
        <v>44119</v>
      </c>
      <c r="B945">
        <v>10</v>
      </c>
      <c r="C945">
        <v>2020</v>
      </c>
      <c r="D945" t="s">
        <v>777</v>
      </c>
      <c r="E945">
        <v>0.56999999999999995</v>
      </c>
      <c r="F945">
        <v>1.1499999999999999</v>
      </c>
    </row>
    <row r="946" spans="1:6">
      <c r="A946" s="106">
        <v>44118</v>
      </c>
      <c r="B946">
        <v>10</v>
      </c>
      <c r="C946">
        <v>2020</v>
      </c>
      <c r="D946" t="s">
        <v>777</v>
      </c>
      <c r="E946">
        <v>0.57999999999999996</v>
      </c>
      <c r="F946">
        <v>1.18</v>
      </c>
    </row>
    <row r="947" spans="1:6">
      <c r="A947" s="106">
        <v>44117</v>
      </c>
      <c r="B947">
        <v>10</v>
      </c>
      <c r="C947">
        <v>2020</v>
      </c>
      <c r="D947" t="s">
        <v>777</v>
      </c>
      <c r="E947">
        <v>0.59</v>
      </c>
      <c r="F947">
        <v>1.19</v>
      </c>
    </row>
    <row r="948" spans="1:6">
      <c r="A948" s="106">
        <v>44116</v>
      </c>
      <c r="B948">
        <v>10</v>
      </c>
      <c r="C948">
        <v>2020</v>
      </c>
      <c r="D948" t="s">
        <v>777</v>
      </c>
      <c r="E948" t="s">
        <v>736</v>
      </c>
      <c r="F948" t="s">
        <v>736</v>
      </c>
    </row>
    <row r="949" spans="1:6">
      <c r="A949" s="106">
        <v>44113</v>
      </c>
      <c r="B949">
        <v>10</v>
      </c>
      <c r="C949">
        <v>2020</v>
      </c>
      <c r="D949" t="s">
        <v>777</v>
      </c>
      <c r="E949">
        <v>0.63</v>
      </c>
      <c r="F949">
        <v>1.23</v>
      </c>
    </row>
    <row r="950" spans="1:6">
      <c r="A950" s="106">
        <v>44112</v>
      </c>
      <c r="B950">
        <v>10</v>
      </c>
      <c r="C950">
        <v>2020</v>
      </c>
      <c r="D950" t="s">
        <v>777</v>
      </c>
      <c r="E950">
        <v>0.61</v>
      </c>
      <c r="F950">
        <v>1.2</v>
      </c>
    </row>
    <row r="951" spans="1:6">
      <c r="A951" s="106">
        <v>44111</v>
      </c>
      <c r="B951">
        <v>10</v>
      </c>
      <c r="C951">
        <v>2020</v>
      </c>
      <c r="D951" t="s">
        <v>777</v>
      </c>
      <c r="E951">
        <v>0.63</v>
      </c>
      <c r="F951">
        <v>1.2</v>
      </c>
    </row>
    <row r="952" spans="1:6">
      <c r="A952" s="106">
        <v>44110</v>
      </c>
      <c r="B952">
        <v>10</v>
      </c>
      <c r="C952">
        <v>2020</v>
      </c>
      <c r="D952" t="s">
        <v>777</v>
      </c>
      <c r="E952">
        <v>0.56999999999999995</v>
      </c>
      <c r="F952">
        <v>1.1399999999999999</v>
      </c>
    </row>
    <row r="953" spans="1:6">
      <c r="A953" s="106">
        <v>44109</v>
      </c>
      <c r="B953">
        <v>10</v>
      </c>
      <c r="C953">
        <v>2020</v>
      </c>
      <c r="D953" t="s">
        <v>777</v>
      </c>
      <c r="E953">
        <v>0.61</v>
      </c>
      <c r="F953">
        <v>1.17</v>
      </c>
    </row>
    <row r="954" spans="1:6">
      <c r="A954" s="106">
        <v>44106</v>
      </c>
      <c r="B954">
        <v>10</v>
      </c>
      <c r="C954">
        <v>2020</v>
      </c>
      <c r="D954" t="s">
        <v>777</v>
      </c>
      <c r="E954">
        <v>0.56000000000000005</v>
      </c>
      <c r="F954">
        <v>1.1100000000000001</v>
      </c>
    </row>
    <row r="955" spans="1:6">
      <c r="A955" s="106">
        <v>44105</v>
      </c>
      <c r="B955">
        <v>10</v>
      </c>
      <c r="C955">
        <v>2020</v>
      </c>
      <c r="D955" t="s">
        <v>777</v>
      </c>
      <c r="E955">
        <v>0.55000000000000004</v>
      </c>
      <c r="F955">
        <v>1.1000000000000001</v>
      </c>
    </row>
    <row r="956" spans="1:6">
      <c r="A956" s="106">
        <v>44104</v>
      </c>
      <c r="B956">
        <v>9</v>
      </c>
      <c r="C956">
        <v>2020</v>
      </c>
      <c r="D956" t="s">
        <v>778</v>
      </c>
      <c r="E956">
        <v>0.56999999999999995</v>
      </c>
      <c r="F956">
        <v>1.1100000000000001</v>
      </c>
    </row>
    <row r="957" spans="1:6">
      <c r="A957" s="106">
        <v>44103</v>
      </c>
      <c r="B957">
        <v>9</v>
      </c>
      <c r="C957">
        <v>2020</v>
      </c>
      <c r="D957" t="s">
        <v>778</v>
      </c>
      <c r="E957">
        <v>0.54</v>
      </c>
      <c r="F957">
        <v>1.08</v>
      </c>
    </row>
    <row r="958" spans="1:6">
      <c r="A958" s="106">
        <v>44102</v>
      </c>
      <c r="B958">
        <v>9</v>
      </c>
      <c r="C958">
        <v>2020</v>
      </c>
      <c r="D958" t="s">
        <v>778</v>
      </c>
      <c r="E958">
        <v>0.55000000000000004</v>
      </c>
      <c r="F958">
        <v>1.1000000000000001</v>
      </c>
    </row>
    <row r="959" spans="1:6">
      <c r="A959" s="106">
        <v>44099</v>
      </c>
      <c r="B959">
        <v>9</v>
      </c>
      <c r="C959">
        <v>2020</v>
      </c>
      <c r="D959" t="s">
        <v>778</v>
      </c>
      <c r="E959">
        <v>0.54</v>
      </c>
      <c r="F959">
        <v>1.07</v>
      </c>
    </row>
    <row r="960" spans="1:6">
      <c r="A960" s="106">
        <v>44098</v>
      </c>
      <c r="B960">
        <v>9</v>
      </c>
      <c r="C960">
        <v>2020</v>
      </c>
      <c r="D960" t="s">
        <v>778</v>
      </c>
      <c r="E960">
        <v>0.55000000000000004</v>
      </c>
      <c r="F960">
        <v>1.08</v>
      </c>
    </row>
    <row r="961" spans="1:6">
      <c r="A961" s="106">
        <v>44097</v>
      </c>
      <c r="B961">
        <v>9</v>
      </c>
      <c r="C961">
        <v>2020</v>
      </c>
      <c r="D961" t="s">
        <v>778</v>
      </c>
      <c r="E961">
        <v>0.55000000000000004</v>
      </c>
      <c r="F961">
        <v>1.08</v>
      </c>
    </row>
    <row r="962" spans="1:6">
      <c r="A962" s="106">
        <v>44096</v>
      </c>
      <c r="B962">
        <v>9</v>
      </c>
      <c r="C962">
        <v>2020</v>
      </c>
      <c r="D962" t="s">
        <v>778</v>
      </c>
      <c r="E962">
        <v>0.55000000000000004</v>
      </c>
      <c r="F962">
        <v>1.08</v>
      </c>
    </row>
    <row r="963" spans="1:6">
      <c r="A963" s="106">
        <v>44095</v>
      </c>
      <c r="B963">
        <v>9</v>
      </c>
      <c r="C963">
        <v>2020</v>
      </c>
      <c r="D963" t="s">
        <v>778</v>
      </c>
      <c r="E963">
        <v>0.55000000000000004</v>
      </c>
      <c r="F963">
        <v>1.08</v>
      </c>
    </row>
    <row r="964" spans="1:6">
      <c r="A964" s="106">
        <v>44092</v>
      </c>
      <c r="B964">
        <v>9</v>
      </c>
      <c r="C964">
        <v>2020</v>
      </c>
      <c r="D964" t="s">
        <v>778</v>
      </c>
      <c r="E964">
        <v>0.57999999999999996</v>
      </c>
      <c r="F964">
        <v>1.1000000000000001</v>
      </c>
    </row>
    <row r="965" spans="1:6">
      <c r="A965" s="106">
        <v>44091</v>
      </c>
      <c r="B965">
        <v>9</v>
      </c>
      <c r="C965">
        <v>2020</v>
      </c>
      <c r="D965" t="s">
        <v>778</v>
      </c>
      <c r="E965">
        <v>0.56999999999999995</v>
      </c>
      <c r="F965">
        <v>1.0900000000000001</v>
      </c>
    </row>
    <row r="966" spans="1:6">
      <c r="A966" s="106">
        <v>44090</v>
      </c>
      <c r="B966">
        <v>9</v>
      </c>
      <c r="C966">
        <v>2020</v>
      </c>
      <c r="D966" t="s">
        <v>778</v>
      </c>
      <c r="E966">
        <v>0.56999999999999995</v>
      </c>
      <c r="F966">
        <v>1.1100000000000001</v>
      </c>
    </row>
    <row r="967" spans="1:6">
      <c r="A967" s="106">
        <v>44089</v>
      </c>
      <c r="B967">
        <v>9</v>
      </c>
      <c r="C967">
        <v>2020</v>
      </c>
      <c r="D967" t="s">
        <v>778</v>
      </c>
      <c r="E967">
        <v>0.55000000000000004</v>
      </c>
      <c r="F967">
        <v>1.08</v>
      </c>
    </row>
    <row r="968" spans="1:6">
      <c r="A968" s="106">
        <v>44088</v>
      </c>
      <c r="B968">
        <v>9</v>
      </c>
      <c r="C968">
        <v>2020</v>
      </c>
      <c r="D968" t="s">
        <v>778</v>
      </c>
      <c r="E968">
        <v>0.55000000000000004</v>
      </c>
      <c r="F968">
        <v>1.06</v>
      </c>
    </row>
    <row r="969" spans="1:6">
      <c r="A969" s="106">
        <v>44085</v>
      </c>
      <c r="B969">
        <v>9</v>
      </c>
      <c r="C969">
        <v>2020</v>
      </c>
      <c r="D969" t="s">
        <v>778</v>
      </c>
      <c r="E969">
        <v>0.55000000000000004</v>
      </c>
      <c r="F969">
        <v>1.06</v>
      </c>
    </row>
    <row r="970" spans="1:6">
      <c r="A970" s="106">
        <v>44084</v>
      </c>
      <c r="B970">
        <v>9</v>
      </c>
      <c r="C970">
        <v>2020</v>
      </c>
      <c r="D970" t="s">
        <v>778</v>
      </c>
      <c r="E970">
        <v>0.56000000000000005</v>
      </c>
      <c r="F970">
        <v>1.08</v>
      </c>
    </row>
    <row r="971" spans="1:6">
      <c r="A971" s="106">
        <v>44083</v>
      </c>
      <c r="B971">
        <v>9</v>
      </c>
      <c r="C971">
        <v>2020</v>
      </c>
      <c r="D971" t="s">
        <v>778</v>
      </c>
      <c r="E971">
        <v>0.59</v>
      </c>
      <c r="F971">
        <v>1.1000000000000001</v>
      </c>
    </row>
    <row r="972" spans="1:6">
      <c r="A972" s="106">
        <v>44082</v>
      </c>
      <c r="B972">
        <v>9</v>
      </c>
      <c r="C972">
        <v>2020</v>
      </c>
      <c r="D972" t="s">
        <v>778</v>
      </c>
      <c r="E972">
        <v>0.56999999999999995</v>
      </c>
      <c r="F972">
        <v>1.08</v>
      </c>
    </row>
    <row r="973" spans="1:6">
      <c r="A973" s="106">
        <v>44081</v>
      </c>
      <c r="B973">
        <v>9</v>
      </c>
      <c r="C973">
        <v>2020</v>
      </c>
      <c r="D973" t="s">
        <v>778</v>
      </c>
      <c r="E973" t="s">
        <v>736</v>
      </c>
      <c r="F973" t="s">
        <v>736</v>
      </c>
    </row>
    <row r="974" spans="1:6">
      <c r="A974" s="106">
        <v>44078</v>
      </c>
      <c r="B974">
        <v>9</v>
      </c>
      <c r="C974">
        <v>2020</v>
      </c>
      <c r="D974" t="s">
        <v>778</v>
      </c>
      <c r="E974">
        <v>0.59</v>
      </c>
      <c r="F974">
        <v>1.1000000000000001</v>
      </c>
    </row>
    <row r="975" spans="1:6">
      <c r="A975" s="106">
        <v>44077</v>
      </c>
      <c r="B975">
        <v>9</v>
      </c>
      <c r="C975">
        <v>2020</v>
      </c>
      <c r="D975" t="s">
        <v>778</v>
      </c>
      <c r="E975">
        <v>0.54</v>
      </c>
      <c r="F975">
        <v>1.04</v>
      </c>
    </row>
    <row r="976" spans="1:6">
      <c r="A976" s="106">
        <v>44076</v>
      </c>
      <c r="B976">
        <v>9</v>
      </c>
      <c r="C976">
        <v>2020</v>
      </c>
      <c r="D976" t="s">
        <v>778</v>
      </c>
      <c r="E976">
        <v>0.55000000000000004</v>
      </c>
      <c r="F976">
        <v>1.06</v>
      </c>
    </row>
    <row r="977" spans="1:6">
      <c r="A977" s="106">
        <v>44075</v>
      </c>
      <c r="B977">
        <v>9</v>
      </c>
      <c r="C977">
        <v>2020</v>
      </c>
      <c r="D977" t="s">
        <v>778</v>
      </c>
      <c r="E977">
        <v>0.57999999999999996</v>
      </c>
      <c r="F977">
        <v>1.1000000000000001</v>
      </c>
    </row>
    <row r="978" spans="1:6">
      <c r="A978" s="106">
        <v>44074</v>
      </c>
      <c r="B978">
        <v>8</v>
      </c>
      <c r="C978">
        <v>2020</v>
      </c>
      <c r="D978" t="s">
        <v>779</v>
      </c>
      <c r="E978">
        <v>0.63</v>
      </c>
      <c r="F978">
        <v>1.17</v>
      </c>
    </row>
    <row r="979" spans="1:6">
      <c r="A979" s="106">
        <v>44071</v>
      </c>
      <c r="B979">
        <v>8</v>
      </c>
      <c r="C979">
        <v>2020</v>
      </c>
      <c r="D979" t="s">
        <v>779</v>
      </c>
      <c r="E979">
        <v>0.64</v>
      </c>
      <c r="F979">
        <v>1.2</v>
      </c>
    </row>
    <row r="980" spans="1:6">
      <c r="A980" s="106">
        <v>44070</v>
      </c>
      <c r="B980">
        <v>8</v>
      </c>
      <c r="C980">
        <v>2020</v>
      </c>
      <c r="D980" t="s">
        <v>779</v>
      </c>
      <c r="E980">
        <v>0.66</v>
      </c>
      <c r="F980">
        <v>1.19</v>
      </c>
    </row>
    <row r="981" spans="1:6">
      <c r="A981" s="106">
        <v>44069</v>
      </c>
      <c r="B981">
        <v>8</v>
      </c>
      <c r="C981">
        <v>2020</v>
      </c>
      <c r="D981" t="s">
        <v>779</v>
      </c>
      <c r="E981">
        <v>0.61</v>
      </c>
      <c r="F981">
        <v>1.1200000000000001</v>
      </c>
    </row>
    <row r="982" spans="1:6">
      <c r="A982" s="106">
        <v>44068</v>
      </c>
      <c r="B982">
        <v>8</v>
      </c>
      <c r="C982">
        <v>2020</v>
      </c>
      <c r="D982" t="s">
        <v>779</v>
      </c>
      <c r="E982">
        <v>0.59</v>
      </c>
      <c r="F982">
        <v>1.1000000000000001</v>
      </c>
    </row>
    <row r="983" spans="1:6">
      <c r="A983" s="106">
        <v>44067</v>
      </c>
      <c r="B983">
        <v>8</v>
      </c>
      <c r="C983">
        <v>2020</v>
      </c>
      <c r="D983" t="s">
        <v>779</v>
      </c>
      <c r="E983">
        <v>0.55000000000000004</v>
      </c>
      <c r="F983">
        <v>1.07</v>
      </c>
    </row>
    <row r="984" spans="1:6">
      <c r="A984" s="106">
        <v>44064</v>
      </c>
      <c r="B984">
        <v>8</v>
      </c>
      <c r="C984">
        <v>2020</v>
      </c>
      <c r="D984" t="s">
        <v>779</v>
      </c>
      <c r="E984">
        <v>0.54</v>
      </c>
      <c r="F984">
        <v>1.07</v>
      </c>
    </row>
    <row r="985" spans="1:6">
      <c r="A985" s="106">
        <v>44063</v>
      </c>
      <c r="B985">
        <v>8</v>
      </c>
      <c r="C985">
        <v>2020</v>
      </c>
      <c r="D985" t="s">
        <v>779</v>
      </c>
      <c r="E985">
        <v>0.56000000000000005</v>
      </c>
      <c r="F985">
        <v>1.08</v>
      </c>
    </row>
    <row r="986" spans="1:6">
      <c r="A986" s="106">
        <v>44062</v>
      </c>
      <c r="B986">
        <v>8</v>
      </c>
      <c r="C986">
        <v>2020</v>
      </c>
      <c r="D986" t="s">
        <v>779</v>
      </c>
      <c r="E986">
        <v>0.57999999999999996</v>
      </c>
      <c r="F986">
        <v>1.0900000000000001</v>
      </c>
    </row>
    <row r="987" spans="1:6">
      <c r="A987" s="106">
        <v>44061</v>
      </c>
      <c r="B987">
        <v>8</v>
      </c>
      <c r="C987">
        <v>2020</v>
      </c>
      <c r="D987" t="s">
        <v>779</v>
      </c>
      <c r="E987">
        <v>0.56000000000000005</v>
      </c>
      <c r="F987">
        <v>1.07</v>
      </c>
    </row>
    <row r="988" spans="1:6">
      <c r="A988" s="106">
        <v>44060</v>
      </c>
      <c r="B988">
        <v>8</v>
      </c>
      <c r="C988">
        <v>2020</v>
      </c>
      <c r="D988" t="s">
        <v>779</v>
      </c>
      <c r="E988">
        <v>0.57999999999999996</v>
      </c>
      <c r="F988">
        <v>1.0900000000000001</v>
      </c>
    </row>
    <row r="989" spans="1:6">
      <c r="A989" s="106">
        <v>44057</v>
      </c>
      <c r="B989">
        <v>8</v>
      </c>
      <c r="C989">
        <v>2020</v>
      </c>
      <c r="D989" t="s">
        <v>779</v>
      </c>
      <c r="E989">
        <v>0.61</v>
      </c>
      <c r="F989">
        <v>1.1299999999999999</v>
      </c>
    </row>
    <row r="990" spans="1:6">
      <c r="A990" s="106">
        <v>44056</v>
      </c>
      <c r="B990">
        <v>8</v>
      </c>
      <c r="C990">
        <v>2020</v>
      </c>
      <c r="D990" t="s">
        <v>779</v>
      </c>
      <c r="E990">
        <v>0.64</v>
      </c>
      <c r="F990">
        <v>1.1399999999999999</v>
      </c>
    </row>
    <row r="991" spans="1:6">
      <c r="A991" s="106">
        <v>44055</v>
      </c>
      <c r="B991">
        <v>8</v>
      </c>
      <c r="C991">
        <v>2020</v>
      </c>
      <c r="D991" t="s">
        <v>779</v>
      </c>
      <c r="E991">
        <v>0.6</v>
      </c>
      <c r="F991">
        <v>1.0900000000000001</v>
      </c>
    </row>
    <row r="992" spans="1:6">
      <c r="A992" s="106">
        <v>44054</v>
      </c>
      <c r="B992">
        <v>8</v>
      </c>
      <c r="C992">
        <v>2020</v>
      </c>
      <c r="D992" t="s">
        <v>779</v>
      </c>
      <c r="E992">
        <v>0.56000000000000005</v>
      </c>
      <c r="F992">
        <v>1.06</v>
      </c>
    </row>
    <row r="993" spans="1:6">
      <c r="A993" s="106">
        <v>44053</v>
      </c>
      <c r="B993">
        <v>8</v>
      </c>
      <c r="C993">
        <v>2020</v>
      </c>
      <c r="D993" t="s">
        <v>779</v>
      </c>
      <c r="E993">
        <v>0.49</v>
      </c>
      <c r="F993">
        <v>0.98</v>
      </c>
    </row>
    <row r="994" spans="1:6">
      <c r="A994" s="106">
        <v>44050</v>
      </c>
      <c r="B994">
        <v>8</v>
      </c>
      <c r="C994">
        <v>2020</v>
      </c>
      <c r="D994" t="s">
        <v>779</v>
      </c>
      <c r="E994">
        <v>0.48</v>
      </c>
      <c r="F994">
        <v>0.95</v>
      </c>
    </row>
    <row r="995" spans="1:6">
      <c r="A995" s="106">
        <v>44049</v>
      </c>
      <c r="B995">
        <v>8</v>
      </c>
      <c r="C995">
        <v>2020</v>
      </c>
      <c r="D995" t="s">
        <v>779</v>
      </c>
      <c r="E995">
        <v>0.46</v>
      </c>
      <c r="F995">
        <v>0.92</v>
      </c>
    </row>
    <row r="996" spans="1:6">
      <c r="A996" s="106">
        <v>44048</v>
      </c>
      <c r="B996">
        <v>8</v>
      </c>
      <c r="C996">
        <v>2020</v>
      </c>
      <c r="D996" t="s">
        <v>779</v>
      </c>
      <c r="E996">
        <v>0.5</v>
      </c>
      <c r="F996">
        <v>0.94</v>
      </c>
    </row>
    <row r="997" spans="1:6">
      <c r="A997" s="106">
        <v>44047</v>
      </c>
      <c r="B997">
        <v>8</v>
      </c>
      <c r="C997">
        <v>2020</v>
      </c>
      <c r="D997" t="s">
        <v>779</v>
      </c>
      <c r="E997">
        <v>0.43</v>
      </c>
      <c r="F997">
        <v>0.89</v>
      </c>
    </row>
    <row r="998" spans="1:6">
      <c r="A998" s="106">
        <v>44046</v>
      </c>
      <c r="B998">
        <v>8</v>
      </c>
      <c r="C998">
        <v>2020</v>
      </c>
      <c r="D998" t="s">
        <v>779</v>
      </c>
      <c r="E998" t="s">
        <v>736</v>
      </c>
      <c r="F998" t="s">
        <v>736</v>
      </c>
    </row>
    <row r="999" spans="1:6">
      <c r="A999" s="106">
        <v>44043</v>
      </c>
      <c r="B999">
        <v>7</v>
      </c>
      <c r="C999">
        <v>2020</v>
      </c>
      <c r="D999" t="s">
        <v>780</v>
      </c>
      <c r="E999">
        <v>0.46</v>
      </c>
      <c r="F999">
        <v>0.92</v>
      </c>
    </row>
    <row r="1000" spans="1:6">
      <c r="A1000" s="106">
        <v>44042</v>
      </c>
      <c r="B1000">
        <v>7</v>
      </c>
      <c r="C1000">
        <v>2020</v>
      </c>
      <c r="D1000" t="s">
        <v>780</v>
      </c>
      <c r="E1000">
        <v>0.45</v>
      </c>
      <c r="F1000">
        <v>0.92</v>
      </c>
    </row>
    <row r="1001" spans="1:6">
      <c r="A1001" s="106">
        <v>44041</v>
      </c>
      <c r="B1001">
        <v>7</v>
      </c>
      <c r="C1001">
        <v>2020</v>
      </c>
      <c r="D1001" t="s">
        <v>780</v>
      </c>
      <c r="E1001">
        <v>0.48</v>
      </c>
      <c r="F1001">
        <v>0.95</v>
      </c>
    </row>
    <row r="1002" spans="1:6">
      <c r="A1002" s="106">
        <v>44040</v>
      </c>
      <c r="B1002">
        <v>7</v>
      </c>
      <c r="C1002">
        <v>2020</v>
      </c>
      <c r="D1002" t="s">
        <v>780</v>
      </c>
      <c r="E1002">
        <v>0.47</v>
      </c>
      <c r="F1002">
        <v>0.94</v>
      </c>
    </row>
    <row r="1003" spans="1:6">
      <c r="A1003" s="106">
        <v>44039</v>
      </c>
      <c r="B1003">
        <v>7</v>
      </c>
      <c r="C1003">
        <v>2020</v>
      </c>
      <c r="D1003" t="s">
        <v>780</v>
      </c>
      <c r="E1003">
        <v>0.52</v>
      </c>
      <c r="F1003">
        <v>0.99</v>
      </c>
    </row>
    <row r="1004" spans="1:6">
      <c r="A1004" s="106">
        <v>44036</v>
      </c>
      <c r="B1004">
        <v>7</v>
      </c>
      <c r="C1004">
        <v>2020</v>
      </c>
      <c r="D1004" t="s">
        <v>780</v>
      </c>
      <c r="E1004">
        <v>0.5</v>
      </c>
      <c r="F1004">
        <v>0.97</v>
      </c>
    </row>
    <row r="1005" spans="1:6">
      <c r="A1005" s="106">
        <v>44035</v>
      </c>
      <c r="B1005">
        <v>7</v>
      </c>
      <c r="C1005">
        <v>2020</v>
      </c>
      <c r="D1005" t="s">
        <v>780</v>
      </c>
      <c r="E1005">
        <v>0.5</v>
      </c>
      <c r="F1005">
        <v>0.99</v>
      </c>
    </row>
    <row r="1006" spans="1:6">
      <c r="A1006" s="106">
        <v>44034</v>
      </c>
      <c r="B1006">
        <v>7</v>
      </c>
      <c r="C1006">
        <v>2020</v>
      </c>
      <c r="D1006" t="s">
        <v>780</v>
      </c>
      <c r="E1006">
        <v>0.51</v>
      </c>
      <c r="F1006">
        <v>1</v>
      </c>
    </row>
    <row r="1007" spans="1:6">
      <c r="A1007" s="106">
        <v>44033</v>
      </c>
      <c r="B1007">
        <v>7</v>
      </c>
      <c r="C1007">
        <v>2020</v>
      </c>
      <c r="D1007" t="s">
        <v>780</v>
      </c>
      <c r="E1007">
        <v>0.51</v>
      </c>
      <c r="F1007">
        <v>0.98</v>
      </c>
    </row>
    <row r="1008" spans="1:6">
      <c r="A1008" s="106">
        <v>44032</v>
      </c>
      <c r="B1008">
        <v>7</v>
      </c>
      <c r="C1008">
        <v>2020</v>
      </c>
      <c r="D1008" t="s">
        <v>780</v>
      </c>
      <c r="E1008">
        <v>0.51</v>
      </c>
      <c r="F1008">
        <v>0.98</v>
      </c>
    </row>
    <row r="1009" spans="1:6">
      <c r="A1009" s="106">
        <v>44029</v>
      </c>
      <c r="B1009">
        <v>7</v>
      </c>
      <c r="C1009">
        <v>2020</v>
      </c>
      <c r="D1009" t="s">
        <v>780</v>
      </c>
      <c r="E1009">
        <v>0.52</v>
      </c>
      <c r="F1009">
        <v>1</v>
      </c>
    </row>
    <row r="1010" spans="1:6">
      <c r="A1010" s="106">
        <v>44028</v>
      </c>
      <c r="B1010">
        <v>7</v>
      </c>
      <c r="C1010">
        <v>2020</v>
      </c>
      <c r="D1010" t="s">
        <v>780</v>
      </c>
      <c r="E1010">
        <v>0.5</v>
      </c>
      <c r="F1010">
        <v>0.99</v>
      </c>
    </row>
    <row r="1011" spans="1:6">
      <c r="A1011" s="106">
        <v>44027</v>
      </c>
      <c r="B1011">
        <v>7</v>
      </c>
      <c r="C1011">
        <v>2020</v>
      </c>
      <c r="D1011" t="s">
        <v>780</v>
      </c>
      <c r="E1011">
        <v>0.53</v>
      </c>
      <c r="F1011">
        <v>1.04</v>
      </c>
    </row>
    <row r="1012" spans="1:6">
      <c r="A1012" s="106">
        <v>44026</v>
      </c>
      <c r="B1012">
        <v>7</v>
      </c>
      <c r="C1012">
        <v>2020</v>
      </c>
      <c r="D1012" t="s">
        <v>780</v>
      </c>
      <c r="E1012">
        <v>0.54</v>
      </c>
      <c r="F1012">
        <v>1.05</v>
      </c>
    </row>
    <row r="1013" spans="1:6">
      <c r="A1013" s="106">
        <v>44025</v>
      </c>
      <c r="B1013">
        <v>7</v>
      </c>
      <c r="C1013">
        <v>2020</v>
      </c>
      <c r="D1013" t="s">
        <v>780</v>
      </c>
      <c r="E1013">
        <v>0.54</v>
      </c>
      <c r="F1013">
        <v>1.06</v>
      </c>
    </row>
    <row r="1014" spans="1:6">
      <c r="A1014" s="106">
        <v>44022</v>
      </c>
      <c r="B1014">
        <v>7</v>
      </c>
      <c r="C1014">
        <v>2020</v>
      </c>
      <c r="D1014" t="s">
        <v>780</v>
      </c>
      <c r="E1014">
        <v>0.55000000000000004</v>
      </c>
      <c r="F1014">
        <v>1.07</v>
      </c>
    </row>
    <row r="1015" spans="1:6">
      <c r="A1015" s="106">
        <v>44021</v>
      </c>
      <c r="B1015">
        <v>7</v>
      </c>
      <c r="C1015">
        <v>2020</v>
      </c>
      <c r="D1015" t="s">
        <v>780</v>
      </c>
      <c r="E1015">
        <v>0.53</v>
      </c>
      <c r="F1015">
        <v>1.08</v>
      </c>
    </row>
    <row r="1016" spans="1:6">
      <c r="A1016" s="106">
        <v>44020</v>
      </c>
      <c r="B1016">
        <v>7</v>
      </c>
      <c r="C1016">
        <v>2020</v>
      </c>
      <c r="D1016" t="s">
        <v>780</v>
      </c>
      <c r="E1016">
        <v>0.56999999999999995</v>
      </c>
      <c r="F1016">
        <v>1.0900000000000001</v>
      </c>
    </row>
    <row r="1017" spans="1:6">
      <c r="A1017" s="106">
        <v>44019</v>
      </c>
      <c r="B1017">
        <v>7</v>
      </c>
      <c r="C1017">
        <v>2020</v>
      </c>
      <c r="D1017" t="s">
        <v>780</v>
      </c>
      <c r="E1017">
        <v>0.51</v>
      </c>
      <c r="F1017">
        <v>0.99</v>
      </c>
    </row>
    <row r="1018" spans="1:6">
      <c r="A1018" s="106">
        <v>44018</v>
      </c>
      <c r="B1018">
        <v>7</v>
      </c>
      <c r="C1018">
        <v>2020</v>
      </c>
      <c r="D1018" t="s">
        <v>780</v>
      </c>
      <c r="E1018">
        <v>0.55000000000000004</v>
      </c>
      <c r="F1018">
        <v>1.01</v>
      </c>
    </row>
    <row r="1019" spans="1:6">
      <c r="A1019" s="106">
        <v>44015</v>
      </c>
      <c r="B1019">
        <v>7</v>
      </c>
      <c r="C1019">
        <v>2020</v>
      </c>
      <c r="D1019" t="s">
        <v>780</v>
      </c>
      <c r="E1019">
        <v>0.55000000000000004</v>
      </c>
      <c r="F1019">
        <v>1.01</v>
      </c>
    </row>
    <row r="1020" spans="1:6">
      <c r="A1020" s="106">
        <v>44014</v>
      </c>
      <c r="B1020">
        <v>7</v>
      </c>
      <c r="C1020">
        <v>2020</v>
      </c>
      <c r="D1020" t="s">
        <v>780</v>
      </c>
      <c r="E1020">
        <v>0.56000000000000005</v>
      </c>
      <c r="F1020">
        <v>1.01</v>
      </c>
    </row>
    <row r="1021" spans="1:6">
      <c r="A1021" s="106">
        <v>44013</v>
      </c>
      <c r="B1021">
        <v>7</v>
      </c>
      <c r="C1021">
        <v>2020</v>
      </c>
      <c r="D1021" t="s">
        <v>780</v>
      </c>
      <c r="E1021" t="s">
        <v>736</v>
      </c>
      <c r="F1021" t="s">
        <v>736</v>
      </c>
    </row>
    <row r="1022" spans="1:6">
      <c r="A1022" s="106">
        <v>44012</v>
      </c>
      <c r="B1022">
        <v>6</v>
      </c>
      <c r="C1022">
        <v>2020</v>
      </c>
      <c r="D1022" t="s">
        <v>781</v>
      </c>
      <c r="E1022">
        <v>0.52</v>
      </c>
      <c r="F1022">
        <v>0.99</v>
      </c>
    </row>
    <row r="1023" spans="1:6">
      <c r="A1023" s="106">
        <v>44011</v>
      </c>
      <c r="B1023">
        <v>6</v>
      </c>
      <c r="C1023">
        <v>2020</v>
      </c>
      <c r="D1023" t="s">
        <v>781</v>
      </c>
      <c r="E1023">
        <v>0.51</v>
      </c>
      <c r="F1023">
        <v>0.98</v>
      </c>
    </row>
    <row r="1024" spans="1:6">
      <c r="A1024" s="106">
        <v>44008</v>
      </c>
      <c r="B1024">
        <v>6</v>
      </c>
      <c r="C1024">
        <v>2020</v>
      </c>
      <c r="D1024" t="s">
        <v>781</v>
      </c>
      <c r="E1024">
        <v>0.51</v>
      </c>
      <c r="F1024">
        <v>0.99</v>
      </c>
    </row>
    <row r="1025" spans="1:6">
      <c r="A1025" s="106">
        <v>44007</v>
      </c>
      <c r="B1025">
        <v>6</v>
      </c>
      <c r="C1025">
        <v>2020</v>
      </c>
      <c r="D1025" t="s">
        <v>781</v>
      </c>
      <c r="E1025">
        <v>0.52</v>
      </c>
      <c r="F1025">
        <v>1.01</v>
      </c>
    </row>
    <row r="1026" spans="1:6">
      <c r="A1026" s="106">
        <v>44006</v>
      </c>
      <c r="B1026">
        <v>6</v>
      </c>
      <c r="C1026">
        <v>2020</v>
      </c>
      <c r="D1026" t="s">
        <v>781</v>
      </c>
      <c r="E1026">
        <v>0.54</v>
      </c>
      <c r="F1026">
        <v>1.02</v>
      </c>
    </row>
    <row r="1027" spans="1:6">
      <c r="A1027" s="106">
        <v>44005</v>
      </c>
      <c r="B1027">
        <v>6</v>
      </c>
      <c r="C1027">
        <v>2020</v>
      </c>
      <c r="D1027" t="s">
        <v>781</v>
      </c>
      <c r="E1027">
        <v>0.54</v>
      </c>
      <c r="F1027">
        <v>1.01</v>
      </c>
    </row>
    <row r="1028" spans="1:6">
      <c r="A1028" s="106">
        <v>44004</v>
      </c>
      <c r="B1028">
        <v>6</v>
      </c>
      <c r="C1028">
        <v>2020</v>
      </c>
      <c r="D1028" t="s">
        <v>781</v>
      </c>
      <c r="E1028">
        <v>0.54</v>
      </c>
      <c r="F1028">
        <v>0.99</v>
      </c>
    </row>
    <row r="1029" spans="1:6">
      <c r="A1029" s="106">
        <v>44001</v>
      </c>
      <c r="B1029">
        <v>6</v>
      </c>
      <c r="C1029">
        <v>2020</v>
      </c>
      <c r="D1029" t="s">
        <v>781</v>
      </c>
      <c r="E1029">
        <v>0.53</v>
      </c>
      <c r="F1029">
        <v>1</v>
      </c>
    </row>
    <row r="1030" spans="1:6">
      <c r="A1030" s="106">
        <v>44000</v>
      </c>
      <c r="B1030">
        <v>6</v>
      </c>
      <c r="C1030">
        <v>2020</v>
      </c>
      <c r="D1030" t="s">
        <v>781</v>
      </c>
      <c r="E1030">
        <v>0.52</v>
      </c>
      <c r="F1030">
        <v>1</v>
      </c>
    </row>
    <row r="1031" spans="1:6">
      <c r="A1031" s="106">
        <v>43999</v>
      </c>
      <c r="B1031">
        <v>6</v>
      </c>
      <c r="C1031">
        <v>2020</v>
      </c>
      <c r="D1031" t="s">
        <v>781</v>
      </c>
      <c r="E1031">
        <v>0.53</v>
      </c>
      <c r="F1031">
        <v>1.03</v>
      </c>
    </row>
    <row r="1032" spans="1:6">
      <c r="A1032" s="106">
        <v>43998</v>
      </c>
      <c r="B1032">
        <v>6</v>
      </c>
      <c r="C1032">
        <v>2020</v>
      </c>
      <c r="D1032" t="s">
        <v>781</v>
      </c>
      <c r="E1032">
        <v>0.55000000000000004</v>
      </c>
      <c r="F1032">
        <v>1.06</v>
      </c>
    </row>
    <row r="1033" spans="1:6">
      <c r="A1033" s="106">
        <v>43997</v>
      </c>
      <c r="B1033">
        <v>6</v>
      </c>
      <c r="C1033">
        <v>2020</v>
      </c>
      <c r="D1033" t="s">
        <v>781</v>
      </c>
      <c r="E1033">
        <v>0.51</v>
      </c>
      <c r="F1033">
        <v>1.01</v>
      </c>
    </row>
    <row r="1034" spans="1:6">
      <c r="A1034" s="106">
        <v>43994</v>
      </c>
      <c r="B1034">
        <v>6</v>
      </c>
      <c r="C1034">
        <v>2020</v>
      </c>
      <c r="D1034" t="s">
        <v>781</v>
      </c>
      <c r="E1034">
        <v>0.53</v>
      </c>
      <c r="F1034">
        <v>1.06</v>
      </c>
    </row>
    <row r="1035" spans="1:6">
      <c r="A1035" s="106">
        <v>43993</v>
      </c>
      <c r="B1035">
        <v>6</v>
      </c>
      <c r="C1035">
        <v>2020</v>
      </c>
      <c r="D1035" t="s">
        <v>781</v>
      </c>
      <c r="E1035">
        <v>0.52</v>
      </c>
      <c r="F1035">
        <v>1.06</v>
      </c>
    </row>
    <row r="1036" spans="1:6">
      <c r="A1036" s="106">
        <v>43992</v>
      </c>
      <c r="B1036">
        <v>6</v>
      </c>
      <c r="C1036">
        <v>2020</v>
      </c>
      <c r="D1036" t="s">
        <v>781</v>
      </c>
      <c r="E1036">
        <v>0.56999999999999995</v>
      </c>
      <c r="F1036">
        <v>1.1200000000000001</v>
      </c>
    </row>
    <row r="1037" spans="1:6">
      <c r="A1037" s="106">
        <v>43991</v>
      </c>
      <c r="B1037">
        <v>6</v>
      </c>
      <c r="C1037">
        <v>2020</v>
      </c>
      <c r="D1037" t="s">
        <v>781</v>
      </c>
      <c r="E1037">
        <v>0.64</v>
      </c>
      <c r="F1037">
        <v>1.2</v>
      </c>
    </row>
    <row r="1038" spans="1:6">
      <c r="A1038" s="106">
        <v>43990</v>
      </c>
      <c r="B1038">
        <v>6</v>
      </c>
      <c r="C1038">
        <v>2020</v>
      </c>
      <c r="D1038" t="s">
        <v>781</v>
      </c>
      <c r="E1038">
        <v>0.68</v>
      </c>
      <c r="F1038">
        <v>1.26</v>
      </c>
    </row>
    <row r="1039" spans="1:6">
      <c r="A1039" s="106">
        <v>43987</v>
      </c>
      <c r="B1039">
        <v>6</v>
      </c>
      <c r="C1039">
        <v>2020</v>
      </c>
      <c r="D1039" t="s">
        <v>781</v>
      </c>
      <c r="E1039">
        <v>0.73</v>
      </c>
      <c r="F1039">
        <v>1.31</v>
      </c>
    </row>
    <row r="1040" spans="1:6">
      <c r="A1040" s="106">
        <v>43986</v>
      </c>
      <c r="B1040">
        <v>6</v>
      </c>
      <c r="C1040">
        <v>2020</v>
      </c>
      <c r="D1040" t="s">
        <v>781</v>
      </c>
      <c r="E1040">
        <v>0.67</v>
      </c>
      <c r="F1040">
        <v>1.26</v>
      </c>
    </row>
    <row r="1041" spans="1:6">
      <c r="A1041" s="106">
        <v>43985</v>
      </c>
      <c r="B1041">
        <v>6</v>
      </c>
      <c r="C1041">
        <v>2020</v>
      </c>
      <c r="D1041" t="s">
        <v>781</v>
      </c>
      <c r="E1041">
        <v>0.62</v>
      </c>
      <c r="F1041">
        <v>1.21</v>
      </c>
    </row>
    <row r="1042" spans="1:6">
      <c r="A1042" s="106">
        <v>43984</v>
      </c>
      <c r="B1042">
        <v>6</v>
      </c>
      <c r="C1042">
        <v>2020</v>
      </c>
      <c r="D1042" t="s">
        <v>781</v>
      </c>
      <c r="E1042">
        <v>0.54</v>
      </c>
      <c r="F1042">
        <v>1.1299999999999999</v>
      </c>
    </row>
    <row r="1043" spans="1:6">
      <c r="A1043" s="106">
        <v>43983</v>
      </c>
      <c r="B1043">
        <v>6</v>
      </c>
      <c r="C1043">
        <v>2020</v>
      </c>
      <c r="D1043" t="s">
        <v>781</v>
      </c>
      <c r="E1043">
        <v>0.53</v>
      </c>
      <c r="F1043">
        <v>1.1200000000000001</v>
      </c>
    </row>
    <row r="1044" spans="1:6">
      <c r="A1044" s="106">
        <v>43980</v>
      </c>
      <c r="B1044">
        <v>5</v>
      </c>
      <c r="C1044">
        <v>2020</v>
      </c>
      <c r="D1044" t="s">
        <v>782</v>
      </c>
      <c r="E1044">
        <v>0.53</v>
      </c>
      <c r="F1044">
        <v>1.1100000000000001</v>
      </c>
    </row>
    <row r="1045" spans="1:6">
      <c r="A1045" s="106">
        <v>43979</v>
      </c>
      <c r="B1045">
        <v>5</v>
      </c>
      <c r="C1045">
        <v>2020</v>
      </c>
      <c r="D1045" t="s">
        <v>782</v>
      </c>
      <c r="E1045">
        <v>0.56000000000000005</v>
      </c>
      <c r="F1045">
        <v>1.1399999999999999</v>
      </c>
    </row>
    <row r="1046" spans="1:6">
      <c r="A1046" s="106">
        <v>43978</v>
      </c>
      <c r="B1046">
        <v>5</v>
      </c>
      <c r="C1046">
        <v>2020</v>
      </c>
      <c r="D1046" t="s">
        <v>782</v>
      </c>
      <c r="E1046">
        <v>0.54</v>
      </c>
      <c r="F1046">
        <v>1.1000000000000001</v>
      </c>
    </row>
    <row r="1047" spans="1:6">
      <c r="A1047" s="106">
        <v>43977</v>
      </c>
      <c r="B1047">
        <v>5</v>
      </c>
      <c r="C1047">
        <v>2020</v>
      </c>
      <c r="D1047" t="s">
        <v>782</v>
      </c>
      <c r="E1047">
        <v>0.54</v>
      </c>
      <c r="F1047">
        <v>1.08</v>
      </c>
    </row>
    <row r="1048" spans="1:6">
      <c r="A1048" s="106">
        <v>43976</v>
      </c>
      <c r="B1048">
        <v>5</v>
      </c>
      <c r="C1048">
        <v>2020</v>
      </c>
      <c r="D1048" t="s">
        <v>782</v>
      </c>
      <c r="E1048">
        <v>0.49</v>
      </c>
      <c r="F1048">
        <v>1.04</v>
      </c>
    </row>
    <row r="1049" spans="1:6">
      <c r="A1049" s="106">
        <v>43973</v>
      </c>
      <c r="B1049">
        <v>5</v>
      </c>
      <c r="C1049">
        <v>2020</v>
      </c>
      <c r="D1049" t="s">
        <v>782</v>
      </c>
      <c r="E1049">
        <v>0.51</v>
      </c>
      <c r="F1049">
        <v>1.06</v>
      </c>
    </row>
    <row r="1050" spans="1:6">
      <c r="A1050" s="106">
        <v>43972</v>
      </c>
      <c r="B1050">
        <v>5</v>
      </c>
      <c r="C1050">
        <v>2020</v>
      </c>
      <c r="D1050" t="s">
        <v>782</v>
      </c>
      <c r="E1050">
        <v>0.55000000000000004</v>
      </c>
      <c r="F1050">
        <v>1.1000000000000001</v>
      </c>
    </row>
    <row r="1051" spans="1:6">
      <c r="A1051" s="106">
        <v>43971</v>
      </c>
      <c r="B1051">
        <v>5</v>
      </c>
      <c r="C1051">
        <v>2020</v>
      </c>
      <c r="D1051" t="s">
        <v>782</v>
      </c>
      <c r="E1051">
        <v>0.56000000000000005</v>
      </c>
      <c r="F1051">
        <v>1.1100000000000001</v>
      </c>
    </row>
    <row r="1052" spans="1:6">
      <c r="A1052" s="106">
        <v>43970</v>
      </c>
      <c r="B1052">
        <v>5</v>
      </c>
      <c r="C1052">
        <v>2020</v>
      </c>
      <c r="D1052" t="s">
        <v>782</v>
      </c>
      <c r="E1052">
        <v>0.6</v>
      </c>
      <c r="F1052">
        <v>1.1499999999999999</v>
      </c>
    </row>
    <row r="1053" spans="1:6">
      <c r="A1053" s="106">
        <v>43969</v>
      </c>
      <c r="B1053">
        <v>5</v>
      </c>
      <c r="C1053">
        <v>2020</v>
      </c>
      <c r="D1053" t="s">
        <v>782</v>
      </c>
      <c r="E1053" t="s">
        <v>736</v>
      </c>
      <c r="F1053" t="s">
        <v>736</v>
      </c>
    </row>
    <row r="1054" spans="1:6">
      <c r="A1054" s="106">
        <v>43966</v>
      </c>
      <c r="B1054">
        <v>5</v>
      </c>
      <c r="C1054">
        <v>2020</v>
      </c>
      <c r="D1054" t="s">
        <v>782</v>
      </c>
      <c r="E1054">
        <v>0.54</v>
      </c>
      <c r="F1054">
        <v>1.08</v>
      </c>
    </row>
    <row r="1055" spans="1:6">
      <c r="A1055" s="106">
        <v>43965</v>
      </c>
      <c r="B1055">
        <v>5</v>
      </c>
      <c r="C1055">
        <v>2020</v>
      </c>
      <c r="D1055" t="s">
        <v>782</v>
      </c>
      <c r="E1055">
        <v>0.53</v>
      </c>
      <c r="F1055">
        <v>1.07</v>
      </c>
    </row>
    <row r="1056" spans="1:6">
      <c r="A1056" s="106">
        <v>43964</v>
      </c>
      <c r="B1056">
        <v>5</v>
      </c>
      <c r="C1056">
        <v>2020</v>
      </c>
      <c r="D1056" t="s">
        <v>782</v>
      </c>
      <c r="E1056">
        <v>0.55000000000000004</v>
      </c>
      <c r="F1056">
        <v>1.1200000000000001</v>
      </c>
    </row>
    <row r="1057" spans="1:6">
      <c r="A1057" s="106">
        <v>43963</v>
      </c>
      <c r="B1057">
        <v>5</v>
      </c>
      <c r="C1057">
        <v>2020</v>
      </c>
      <c r="D1057" t="s">
        <v>782</v>
      </c>
      <c r="E1057">
        <v>0.55000000000000004</v>
      </c>
      <c r="F1057">
        <v>1.1499999999999999</v>
      </c>
    </row>
    <row r="1058" spans="1:6">
      <c r="A1058" s="106">
        <v>43962</v>
      </c>
      <c r="B1058">
        <v>5</v>
      </c>
      <c r="C1058">
        <v>2020</v>
      </c>
      <c r="D1058" t="s">
        <v>782</v>
      </c>
      <c r="E1058">
        <v>0.59</v>
      </c>
      <c r="F1058">
        <v>1.19</v>
      </c>
    </row>
    <row r="1059" spans="1:6">
      <c r="A1059" s="106">
        <v>43959</v>
      </c>
      <c r="B1059">
        <v>5</v>
      </c>
      <c r="C1059">
        <v>2020</v>
      </c>
      <c r="D1059" t="s">
        <v>782</v>
      </c>
      <c r="E1059">
        <v>0.57999999999999996</v>
      </c>
      <c r="F1059">
        <v>1.1599999999999999</v>
      </c>
    </row>
    <row r="1060" spans="1:6">
      <c r="A1060" s="106">
        <v>43958</v>
      </c>
      <c r="B1060">
        <v>5</v>
      </c>
      <c r="C1060">
        <v>2020</v>
      </c>
      <c r="D1060" t="s">
        <v>782</v>
      </c>
      <c r="E1060">
        <v>0.54</v>
      </c>
      <c r="F1060">
        <v>1.1299999999999999</v>
      </c>
    </row>
    <row r="1061" spans="1:6">
      <c r="A1061" s="106">
        <v>43957</v>
      </c>
      <c r="B1061">
        <v>5</v>
      </c>
      <c r="C1061">
        <v>2020</v>
      </c>
      <c r="D1061" t="s">
        <v>782</v>
      </c>
      <c r="E1061">
        <v>0.61</v>
      </c>
      <c r="F1061">
        <v>1.1599999999999999</v>
      </c>
    </row>
    <row r="1062" spans="1:6">
      <c r="A1062" s="106">
        <v>43956</v>
      </c>
      <c r="B1062">
        <v>5</v>
      </c>
      <c r="C1062">
        <v>2020</v>
      </c>
      <c r="D1062" t="s">
        <v>782</v>
      </c>
      <c r="E1062">
        <v>0.56000000000000005</v>
      </c>
      <c r="F1062">
        <v>1.1100000000000001</v>
      </c>
    </row>
    <row r="1063" spans="1:6">
      <c r="A1063" s="106">
        <v>43955</v>
      </c>
      <c r="B1063">
        <v>5</v>
      </c>
      <c r="C1063">
        <v>2020</v>
      </c>
      <c r="D1063" t="s">
        <v>782</v>
      </c>
      <c r="E1063">
        <v>0.56999999999999995</v>
      </c>
      <c r="F1063">
        <v>1.1200000000000001</v>
      </c>
    </row>
    <row r="1064" spans="1:6">
      <c r="A1064" s="106">
        <v>43952</v>
      </c>
      <c r="B1064">
        <v>5</v>
      </c>
      <c r="C1064">
        <v>2020</v>
      </c>
      <c r="D1064" t="s">
        <v>782</v>
      </c>
      <c r="E1064">
        <v>0.52</v>
      </c>
      <c r="F1064">
        <v>1.07</v>
      </c>
    </row>
    <row r="1065" spans="1:6">
      <c r="A1065" s="106">
        <v>43951</v>
      </c>
      <c r="B1065">
        <v>4</v>
      </c>
      <c r="C1065">
        <v>2020</v>
      </c>
      <c r="D1065" t="s">
        <v>783</v>
      </c>
      <c r="E1065">
        <v>0.54</v>
      </c>
      <c r="F1065">
        <v>1.1200000000000001</v>
      </c>
    </row>
    <row r="1066" spans="1:6">
      <c r="A1066" s="106">
        <v>43950</v>
      </c>
      <c r="B1066">
        <v>4</v>
      </c>
      <c r="C1066">
        <v>2020</v>
      </c>
      <c r="D1066" t="s">
        <v>783</v>
      </c>
      <c r="E1066">
        <v>0.56000000000000005</v>
      </c>
      <c r="F1066">
        <v>1.1499999999999999</v>
      </c>
    </row>
    <row r="1067" spans="1:6">
      <c r="A1067" s="106">
        <v>43949</v>
      </c>
      <c r="B1067">
        <v>4</v>
      </c>
      <c r="C1067">
        <v>2020</v>
      </c>
      <c r="D1067" t="s">
        <v>783</v>
      </c>
      <c r="E1067">
        <v>0.56999999999999995</v>
      </c>
      <c r="F1067">
        <v>1.1599999999999999</v>
      </c>
    </row>
    <row r="1068" spans="1:6">
      <c r="A1068" s="106">
        <v>43948</v>
      </c>
      <c r="B1068">
        <v>4</v>
      </c>
      <c r="C1068">
        <v>2020</v>
      </c>
      <c r="D1068" t="s">
        <v>783</v>
      </c>
      <c r="E1068">
        <v>0.61</v>
      </c>
      <c r="F1068">
        <v>1.21</v>
      </c>
    </row>
    <row r="1069" spans="1:6">
      <c r="A1069" s="106">
        <v>43945</v>
      </c>
      <c r="B1069">
        <v>4</v>
      </c>
      <c r="C1069">
        <v>2020</v>
      </c>
      <c r="D1069" t="s">
        <v>783</v>
      </c>
      <c r="E1069">
        <v>0.57999999999999996</v>
      </c>
      <c r="F1069">
        <v>1.18</v>
      </c>
    </row>
    <row r="1070" spans="1:6">
      <c r="A1070" s="106">
        <v>43944</v>
      </c>
      <c r="B1070">
        <v>4</v>
      </c>
      <c r="C1070">
        <v>2020</v>
      </c>
      <c r="D1070" t="s">
        <v>783</v>
      </c>
      <c r="E1070">
        <v>0.6</v>
      </c>
      <c r="F1070">
        <v>1.2</v>
      </c>
    </row>
    <row r="1071" spans="1:6">
      <c r="A1071" s="106">
        <v>43943</v>
      </c>
      <c r="B1071">
        <v>4</v>
      </c>
      <c r="C1071">
        <v>2020</v>
      </c>
      <c r="D1071" t="s">
        <v>783</v>
      </c>
      <c r="E1071">
        <v>0.61</v>
      </c>
      <c r="F1071">
        <v>1.23</v>
      </c>
    </row>
    <row r="1072" spans="1:6">
      <c r="A1072" s="106">
        <v>43942</v>
      </c>
      <c r="B1072">
        <v>4</v>
      </c>
      <c r="C1072">
        <v>2020</v>
      </c>
      <c r="D1072" t="s">
        <v>783</v>
      </c>
      <c r="E1072">
        <v>0.56999999999999995</v>
      </c>
      <c r="F1072">
        <v>1.22</v>
      </c>
    </row>
    <row r="1073" spans="1:6">
      <c r="A1073" s="106">
        <v>43941</v>
      </c>
      <c r="B1073">
        <v>4</v>
      </c>
      <c r="C1073">
        <v>2020</v>
      </c>
      <c r="D1073" t="s">
        <v>783</v>
      </c>
      <c r="E1073">
        <v>0.63</v>
      </c>
      <c r="F1073">
        <v>1.28</v>
      </c>
    </row>
    <row r="1074" spans="1:6">
      <c r="A1074" s="106">
        <v>43938</v>
      </c>
      <c r="B1074">
        <v>4</v>
      </c>
      <c r="C1074">
        <v>2020</v>
      </c>
      <c r="D1074" t="s">
        <v>783</v>
      </c>
      <c r="E1074">
        <v>0.64</v>
      </c>
      <c r="F1074">
        <v>1.29</v>
      </c>
    </row>
    <row r="1075" spans="1:6">
      <c r="A1075" s="106">
        <v>43937</v>
      </c>
      <c r="B1075">
        <v>4</v>
      </c>
      <c r="C1075">
        <v>2020</v>
      </c>
      <c r="D1075" t="s">
        <v>783</v>
      </c>
      <c r="E1075">
        <v>0.61</v>
      </c>
      <c r="F1075">
        <v>1.26</v>
      </c>
    </row>
    <row r="1076" spans="1:6">
      <c r="A1076" s="106">
        <v>43936</v>
      </c>
      <c r="B1076">
        <v>4</v>
      </c>
      <c r="C1076">
        <v>2020</v>
      </c>
      <c r="D1076" t="s">
        <v>783</v>
      </c>
      <c r="E1076">
        <v>0.64</v>
      </c>
      <c r="F1076">
        <v>1.32</v>
      </c>
    </row>
    <row r="1077" spans="1:6">
      <c r="A1077" s="106">
        <v>43935</v>
      </c>
      <c r="B1077">
        <v>4</v>
      </c>
      <c r="C1077">
        <v>2020</v>
      </c>
      <c r="D1077" t="s">
        <v>783</v>
      </c>
      <c r="E1077">
        <v>0.75</v>
      </c>
      <c r="F1077">
        <v>1.4</v>
      </c>
    </row>
    <row r="1078" spans="1:6">
      <c r="A1078" s="106">
        <v>43934</v>
      </c>
      <c r="B1078">
        <v>4</v>
      </c>
      <c r="C1078">
        <v>2020</v>
      </c>
      <c r="D1078" t="s">
        <v>783</v>
      </c>
      <c r="E1078">
        <v>0.75</v>
      </c>
      <c r="F1078">
        <v>1.33</v>
      </c>
    </row>
    <row r="1079" spans="1:6">
      <c r="A1079" s="106">
        <v>43931</v>
      </c>
      <c r="B1079">
        <v>4</v>
      </c>
      <c r="C1079">
        <v>2020</v>
      </c>
      <c r="D1079" t="s">
        <v>783</v>
      </c>
      <c r="E1079" t="s">
        <v>736</v>
      </c>
      <c r="F1079" t="s">
        <v>736</v>
      </c>
    </row>
    <row r="1080" spans="1:6">
      <c r="A1080" s="106">
        <v>43930</v>
      </c>
      <c r="B1080">
        <v>4</v>
      </c>
      <c r="C1080">
        <v>2020</v>
      </c>
      <c r="D1080" t="s">
        <v>783</v>
      </c>
      <c r="E1080">
        <v>0.76</v>
      </c>
      <c r="F1080">
        <v>1.33</v>
      </c>
    </row>
    <row r="1081" spans="1:6">
      <c r="A1081" s="106">
        <v>43929</v>
      </c>
      <c r="B1081">
        <v>4</v>
      </c>
      <c r="C1081">
        <v>2020</v>
      </c>
      <c r="D1081" t="s">
        <v>783</v>
      </c>
      <c r="E1081">
        <v>0.81</v>
      </c>
      <c r="F1081">
        <v>1.35</v>
      </c>
    </row>
    <row r="1082" spans="1:6">
      <c r="A1082" s="106">
        <v>43928</v>
      </c>
      <c r="B1082">
        <v>4</v>
      </c>
      <c r="C1082">
        <v>2020</v>
      </c>
      <c r="D1082" t="s">
        <v>783</v>
      </c>
      <c r="E1082">
        <v>0.82</v>
      </c>
      <c r="F1082">
        <v>1.34</v>
      </c>
    </row>
    <row r="1083" spans="1:6">
      <c r="A1083" s="106">
        <v>43927</v>
      </c>
      <c r="B1083">
        <v>4</v>
      </c>
      <c r="C1083">
        <v>2020</v>
      </c>
      <c r="D1083" t="s">
        <v>783</v>
      </c>
      <c r="E1083">
        <v>0.75</v>
      </c>
      <c r="F1083">
        <v>1.27</v>
      </c>
    </row>
    <row r="1084" spans="1:6">
      <c r="A1084" s="106">
        <v>43924</v>
      </c>
      <c r="B1084">
        <v>4</v>
      </c>
      <c r="C1084">
        <v>2020</v>
      </c>
      <c r="D1084" t="s">
        <v>783</v>
      </c>
      <c r="E1084">
        <v>0.71</v>
      </c>
      <c r="F1084">
        <v>1.23</v>
      </c>
    </row>
    <row r="1085" spans="1:6">
      <c r="A1085" s="106">
        <v>43923</v>
      </c>
      <c r="B1085">
        <v>4</v>
      </c>
      <c r="C1085">
        <v>2020</v>
      </c>
      <c r="D1085" t="s">
        <v>783</v>
      </c>
      <c r="E1085">
        <v>0.66</v>
      </c>
      <c r="F1085">
        <v>1.23</v>
      </c>
    </row>
    <row r="1086" spans="1:6">
      <c r="A1086" s="106">
        <v>43922</v>
      </c>
      <c r="B1086">
        <v>4</v>
      </c>
      <c r="C1086">
        <v>2020</v>
      </c>
      <c r="D1086" t="s">
        <v>783</v>
      </c>
      <c r="E1086">
        <v>0.63</v>
      </c>
      <c r="F1086">
        <v>1.21</v>
      </c>
    </row>
    <row r="1087" spans="1:6">
      <c r="A1087" s="106">
        <v>43921</v>
      </c>
      <c r="B1087">
        <v>3</v>
      </c>
      <c r="C1087">
        <v>2020</v>
      </c>
      <c r="D1087" t="s">
        <v>784</v>
      </c>
      <c r="E1087">
        <v>0.71</v>
      </c>
      <c r="F1087">
        <v>1.32</v>
      </c>
    </row>
    <row r="1088" spans="1:6">
      <c r="A1088" s="106">
        <v>43920</v>
      </c>
      <c r="B1088">
        <v>3</v>
      </c>
      <c r="C1088">
        <v>2020</v>
      </c>
      <c r="D1088" t="s">
        <v>784</v>
      </c>
      <c r="E1088">
        <v>0.75</v>
      </c>
      <c r="F1088">
        <v>1.32</v>
      </c>
    </row>
    <row r="1089" spans="1:6">
      <c r="A1089" s="106">
        <v>43917</v>
      </c>
      <c r="B1089">
        <v>3</v>
      </c>
      <c r="C1089">
        <v>2020</v>
      </c>
      <c r="D1089" t="s">
        <v>784</v>
      </c>
      <c r="E1089">
        <v>0.72</v>
      </c>
      <c r="F1089">
        <v>1.28</v>
      </c>
    </row>
    <row r="1090" spans="1:6">
      <c r="A1090" s="106">
        <v>43916</v>
      </c>
      <c r="B1090">
        <v>3</v>
      </c>
      <c r="C1090">
        <v>2020</v>
      </c>
      <c r="D1090" t="s">
        <v>784</v>
      </c>
      <c r="E1090">
        <v>0.84</v>
      </c>
      <c r="F1090">
        <v>1.34</v>
      </c>
    </row>
    <row r="1091" spans="1:6">
      <c r="A1091" s="106">
        <v>43915</v>
      </c>
      <c r="B1091">
        <v>3</v>
      </c>
      <c r="C1091">
        <v>2020</v>
      </c>
      <c r="D1091" t="s">
        <v>784</v>
      </c>
      <c r="E1091">
        <v>0.88</v>
      </c>
      <c r="F1091">
        <v>1.36</v>
      </c>
    </row>
    <row r="1092" spans="1:6">
      <c r="A1092" s="106">
        <v>43914</v>
      </c>
      <c r="B1092">
        <v>3</v>
      </c>
      <c r="C1092">
        <v>2020</v>
      </c>
      <c r="D1092" t="s">
        <v>784</v>
      </c>
      <c r="E1092">
        <v>0.85</v>
      </c>
      <c r="F1092">
        <v>1.31</v>
      </c>
    </row>
    <row r="1093" spans="1:6">
      <c r="A1093" s="106">
        <v>43913</v>
      </c>
      <c r="B1093">
        <v>3</v>
      </c>
      <c r="C1093">
        <v>2020</v>
      </c>
      <c r="D1093" t="s">
        <v>784</v>
      </c>
      <c r="E1093">
        <v>0.78</v>
      </c>
      <c r="F1093">
        <v>1.26</v>
      </c>
    </row>
    <row r="1094" spans="1:6">
      <c r="A1094" s="106">
        <v>43910</v>
      </c>
      <c r="B1094">
        <v>3</v>
      </c>
      <c r="C1094">
        <v>2020</v>
      </c>
      <c r="D1094" t="s">
        <v>784</v>
      </c>
      <c r="E1094">
        <v>0.87</v>
      </c>
      <c r="F1094">
        <v>1.28</v>
      </c>
    </row>
    <row r="1095" spans="1:6">
      <c r="A1095" s="106">
        <v>43909</v>
      </c>
      <c r="B1095">
        <v>3</v>
      </c>
      <c r="C1095">
        <v>2020</v>
      </c>
      <c r="D1095" t="s">
        <v>784</v>
      </c>
      <c r="E1095">
        <v>1</v>
      </c>
      <c r="F1095">
        <v>1.43</v>
      </c>
    </row>
    <row r="1096" spans="1:6">
      <c r="A1096" s="106">
        <v>43908</v>
      </c>
      <c r="B1096">
        <v>3</v>
      </c>
      <c r="C1096">
        <v>2020</v>
      </c>
      <c r="D1096" t="s">
        <v>784</v>
      </c>
      <c r="E1096">
        <v>1.06</v>
      </c>
      <c r="F1096">
        <v>1.47</v>
      </c>
    </row>
    <row r="1097" spans="1:6">
      <c r="A1097" s="106">
        <v>43907</v>
      </c>
      <c r="B1097">
        <v>3</v>
      </c>
      <c r="C1097">
        <v>2020</v>
      </c>
      <c r="D1097" t="s">
        <v>784</v>
      </c>
      <c r="E1097">
        <v>0.92</v>
      </c>
      <c r="F1097">
        <v>1.41</v>
      </c>
    </row>
    <row r="1098" spans="1:6">
      <c r="A1098" s="106">
        <v>43906</v>
      </c>
      <c r="B1098">
        <v>3</v>
      </c>
      <c r="C1098">
        <v>2020</v>
      </c>
      <c r="D1098" t="s">
        <v>784</v>
      </c>
      <c r="E1098">
        <v>0.78</v>
      </c>
      <c r="F1098">
        <v>1.26</v>
      </c>
    </row>
    <row r="1099" spans="1:6">
      <c r="A1099" s="106">
        <v>43903</v>
      </c>
      <c r="B1099">
        <v>3</v>
      </c>
      <c r="C1099">
        <v>2020</v>
      </c>
      <c r="D1099" t="s">
        <v>784</v>
      </c>
      <c r="E1099">
        <v>0.82</v>
      </c>
      <c r="F1099">
        <v>1.33</v>
      </c>
    </row>
    <row r="1100" spans="1:6">
      <c r="A1100" s="106">
        <v>43902</v>
      </c>
      <c r="B1100">
        <v>3</v>
      </c>
      <c r="C1100">
        <v>2020</v>
      </c>
      <c r="D1100" t="s">
        <v>784</v>
      </c>
      <c r="E1100">
        <v>0.64</v>
      </c>
      <c r="F1100">
        <v>1.0900000000000001</v>
      </c>
    </row>
    <row r="1101" spans="1:6">
      <c r="A1101" s="106">
        <v>43901</v>
      </c>
      <c r="B1101">
        <v>3</v>
      </c>
      <c r="C1101">
        <v>2020</v>
      </c>
      <c r="D1101" t="s">
        <v>784</v>
      </c>
      <c r="E1101">
        <v>0.64</v>
      </c>
      <c r="F1101">
        <v>1.02</v>
      </c>
    </row>
    <row r="1102" spans="1:6">
      <c r="A1102" s="106">
        <v>43900</v>
      </c>
      <c r="B1102">
        <v>3</v>
      </c>
      <c r="C1102">
        <v>2020</v>
      </c>
      <c r="D1102" t="s">
        <v>784</v>
      </c>
      <c r="E1102">
        <v>0.62</v>
      </c>
      <c r="F1102">
        <v>0.95</v>
      </c>
    </row>
    <row r="1103" spans="1:6">
      <c r="A1103" s="106">
        <v>43899</v>
      </c>
      <c r="B1103">
        <v>3</v>
      </c>
      <c r="C1103">
        <v>2020</v>
      </c>
      <c r="D1103" t="s">
        <v>784</v>
      </c>
      <c r="E1103">
        <v>0.53</v>
      </c>
      <c r="F1103">
        <v>0.71</v>
      </c>
    </row>
    <row r="1104" spans="1:6">
      <c r="A1104" s="106">
        <v>43896</v>
      </c>
      <c r="B1104">
        <v>3</v>
      </c>
      <c r="C1104">
        <v>2020</v>
      </c>
      <c r="D1104" t="s">
        <v>784</v>
      </c>
      <c r="E1104">
        <v>0.72</v>
      </c>
      <c r="F1104">
        <v>0.96</v>
      </c>
    </row>
    <row r="1105" spans="1:6">
      <c r="A1105" s="106">
        <v>43895</v>
      </c>
      <c r="B1105">
        <v>3</v>
      </c>
      <c r="C1105">
        <v>2020</v>
      </c>
      <c r="D1105" t="s">
        <v>784</v>
      </c>
      <c r="E1105">
        <v>0.84</v>
      </c>
      <c r="F1105">
        <v>1.17</v>
      </c>
    </row>
    <row r="1106" spans="1:6">
      <c r="A1106" s="106">
        <v>43894</v>
      </c>
      <c r="B1106">
        <v>3</v>
      </c>
      <c r="C1106">
        <v>2020</v>
      </c>
      <c r="D1106" t="s">
        <v>784</v>
      </c>
      <c r="E1106">
        <v>0.97</v>
      </c>
      <c r="F1106">
        <v>1.27</v>
      </c>
    </row>
    <row r="1107" spans="1:6">
      <c r="A1107" s="106">
        <v>43893</v>
      </c>
      <c r="B1107">
        <v>3</v>
      </c>
      <c r="C1107">
        <v>2020</v>
      </c>
      <c r="D1107" t="s">
        <v>784</v>
      </c>
      <c r="E1107">
        <v>0.96</v>
      </c>
      <c r="F1107">
        <v>1.23</v>
      </c>
    </row>
    <row r="1108" spans="1:6">
      <c r="A1108" s="106">
        <v>43892</v>
      </c>
      <c r="B1108">
        <v>3</v>
      </c>
      <c r="C1108">
        <v>2020</v>
      </c>
      <c r="D1108" t="s">
        <v>784</v>
      </c>
      <c r="E1108">
        <v>1.1200000000000001</v>
      </c>
      <c r="F1108">
        <v>1.34</v>
      </c>
    </row>
    <row r="1109" spans="1:6">
      <c r="A1109" s="106">
        <v>43889</v>
      </c>
      <c r="B1109">
        <v>2</v>
      </c>
      <c r="C1109">
        <v>2020</v>
      </c>
      <c r="D1109" t="s">
        <v>785</v>
      </c>
      <c r="E1109">
        <v>1.1200000000000001</v>
      </c>
      <c r="F1109">
        <v>1.3</v>
      </c>
    </row>
    <row r="1110" spans="1:6">
      <c r="A1110" s="106">
        <v>43888</v>
      </c>
      <c r="B1110">
        <v>2</v>
      </c>
      <c r="C1110">
        <v>2020</v>
      </c>
      <c r="D1110" t="s">
        <v>785</v>
      </c>
      <c r="E1110">
        <v>1.1599999999999999</v>
      </c>
      <c r="F1110">
        <v>1.32</v>
      </c>
    </row>
    <row r="1111" spans="1:6">
      <c r="A1111" s="106">
        <v>43887</v>
      </c>
      <c r="B1111">
        <v>2</v>
      </c>
      <c r="C1111">
        <v>2020</v>
      </c>
      <c r="D1111" t="s">
        <v>785</v>
      </c>
      <c r="E1111">
        <v>1.21</v>
      </c>
      <c r="F1111">
        <v>1.35</v>
      </c>
    </row>
    <row r="1112" spans="1:6">
      <c r="A1112" s="106">
        <v>43886</v>
      </c>
      <c r="B1112">
        <v>2</v>
      </c>
      <c r="C1112">
        <v>2020</v>
      </c>
      <c r="D1112" t="s">
        <v>785</v>
      </c>
      <c r="E1112">
        <v>1.19</v>
      </c>
      <c r="F1112">
        <v>1.32</v>
      </c>
    </row>
    <row r="1113" spans="1:6">
      <c r="A1113" s="106">
        <v>43885</v>
      </c>
      <c r="B1113">
        <v>2</v>
      </c>
      <c r="C1113">
        <v>2020</v>
      </c>
      <c r="D1113" t="s">
        <v>785</v>
      </c>
      <c r="E1113">
        <v>1.19</v>
      </c>
      <c r="F1113">
        <v>1.31</v>
      </c>
    </row>
    <row r="1114" spans="1:6">
      <c r="A1114" s="106">
        <v>43882</v>
      </c>
      <c r="B1114">
        <v>2</v>
      </c>
      <c r="C1114">
        <v>2020</v>
      </c>
      <c r="D1114" t="s">
        <v>785</v>
      </c>
      <c r="E1114">
        <v>1.28</v>
      </c>
      <c r="F1114">
        <v>1.38</v>
      </c>
    </row>
    <row r="1115" spans="1:6">
      <c r="A1115" s="106">
        <v>43881</v>
      </c>
      <c r="B1115">
        <v>2</v>
      </c>
      <c r="C1115">
        <v>2020</v>
      </c>
      <c r="D1115" t="s">
        <v>785</v>
      </c>
      <c r="E1115">
        <v>1.3</v>
      </c>
      <c r="F1115">
        <v>1.42</v>
      </c>
    </row>
    <row r="1116" spans="1:6">
      <c r="A1116" s="106">
        <v>43880</v>
      </c>
      <c r="B1116">
        <v>2</v>
      </c>
      <c r="C1116">
        <v>2020</v>
      </c>
      <c r="D1116" t="s">
        <v>785</v>
      </c>
      <c r="E1116">
        <v>1.35</v>
      </c>
      <c r="F1116">
        <v>1.46</v>
      </c>
    </row>
    <row r="1117" spans="1:6">
      <c r="A1117" s="106">
        <v>43879</v>
      </c>
      <c r="B1117">
        <v>2</v>
      </c>
      <c r="C1117">
        <v>2020</v>
      </c>
      <c r="D1117" t="s">
        <v>785</v>
      </c>
      <c r="E1117">
        <v>1.33</v>
      </c>
      <c r="F1117">
        <v>1.45</v>
      </c>
    </row>
    <row r="1118" spans="1:6">
      <c r="A1118" s="106">
        <v>43878</v>
      </c>
      <c r="B1118">
        <v>2</v>
      </c>
      <c r="C1118">
        <v>2020</v>
      </c>
      <c r="D1118" t="s">
        <v>785</v>
      </c>
      <c r="E1118" t="s">
        <v>736</v>
      </c>
      <c r="F1118" t="s">
        <v>736</v>
      </c>
    </row>
    <row r="1119" spans="1:6">
      <c r="A1119" s="106">
        <v>43875</v>
      </c>
      <c r="B1119">
        <v>2</v>
      </c>
      <c r="C1119">
        <v>2020</v>
      </c>
      <c r="D1119" t="s">
        <v>785</v>
      </c>
      <c r="E1119">
        <v>1.36</v>
      </c>
      <c r="F1119">
        <v>1.49</v>
      </c>
    </row>
    <row r="1120" spans="1:6">
      <c r="A1120" s="106">
        <v>43874</v>
      </c>
      <c r="B1120">
        <v>2</v>
      </c>
      <c r="C1120">
        <v>2020</v>
      </c>
      <c r="D1120" t="s">
        <v>785</v>
      </c>
      <c r="E1120">
        <v>1.39</v>
      </c>
      <c r="F1120">
        <v>1.51</v>
      </c>
    </row>
    <row r="1121" spans="1:6">
      <c r="A1121" s="106">
        <v>43873</v>
      </c>
      <c r="B1121">
        <v>2</v>
      </c>
      <c r="C1121">
        <v>2020</v>
      </c>
      <c r="D1121" t="s">
        <v>785</v>
      </c>
      <c r="E1121">
        <v>1.39</v>
      </c>
      <c r="F1121">
        <v>1.51</v>
      </c>
    </row>
    <row r="1122" spans="1:6">
      <c r="A1122" s="106">
        <v>43872</v>
      </c>
      <c r="B1122">
        <v>2</v>
      </c>
      <c r="C1122">
        <v>2020</v>
      </c>
      <c r="D1122" t="s">
        <v>785</v>
      </c>
      <c r="E1122">
        <v>1.35</v>
      </c>
      <c r="F1122">
        <v>1.46</v>
      </c>
    </row>
    <row r="1123" spans="1:6">
      <c r="A1123" s="106">
        <v>43871</v>
      </c>
      <c r="B1123">
        <v>2</v>
      </c>
      <c r="C1123">
        <v>2020</v>
      </c>
      <c r="D1123" t="s">
        <v>785</v>
      </c>
      <c r="E1123">
        <v>1.31</v>
      </c>
      <c r="F1123">
        <v>1.42</v>
      </c>
    </row>
    <row r="1124" spans="1:6">
      <c r="A1124" s="106">
        <v>43868</v>
      </c>
      <c r="B1124">
        <v>2</v>
      </c>
      <c r="C1124">
        <v>2020</v>
      </c>
      <c r="D1124" t="s">
        <v>785</v>
      </c>
      <c r="E1124">
        <v>1.33</v>
      </c>
      <c r="F1124">
        <v>1.44</v>
      </c>
    </row>
    <row r="1125" spans="1:6">
      <c r="A1125" s="106">
        <v>43867</v>
      </c>
      <c r="B1125">
        <v>2</v>
      </c>
      <c r="C1125">
        <v>2020</v>
      </c>
      <c r="D1125" t="s">
        <v>785</v>
      </c>
      <c r="E1125">
        <v>1.37</v>
      </c>
      <c r="F1125">
        <v>1.48</v>
      </c>
    </row>
    <row r="1126" spans="1:6">
      <c r="A1126" s="106">
        <v>43866</v>
      </c>
      <c r="B1126">
        <v>2</v>
      </c>
      <c r="C1126">
        <v>2020</v>
      </c>
      <c r="D1126" t="s">
        <v>785</v>
      </c>
      <c r="E1126">
        <v>1.39</v>
      </c>
      <c r="F1126">
        <v>1.51</v>
      </c>
    </row>
    <row r="1127" spans="1:6">
      <c r="A1127" s="106">
        <v>43865</v>
      </c>
      <c r="B1127">
        <v>2</v>
      </c>
      <c r="C1127">
        <v>2020</v>
      </c>
      <c r="D1127" t="s">
        <v>785</v>
      </c>
      <c r="E1127">
        <v>1.33</v>
      </c>
      <c r="F1127">
        <v>1.46</v>
      </c>
    </row>
    <row r="1128" spans="1:6">
      <c r="A1128" s="106">
        <v>43864</v>
      </c>
      <c r="B1128">
        <v>2</v>
      </c>
      <c r="C1128">
        <v>2020</v>
      </c>
      <c r="D1128" t="s">
        <v>785</v>
      </c>
      <c r="E1128">
        <v>1.25</v>
      </c>
      <c r="F1128">
        <v>1.41</v>
      </c>
    </row>
    <row r="1129" spans="1:6">
      <c r="A1129" s="106">
        <v>43861</v>
      </c>
      <c r="B1129">
        <v>1</v>
      </c>
      <c r="C1129">
        <v>2020</v>
      </c>
      <c r="D1129" t="s">
        <v>786</v>
      </c>
      <c r="E1129">
        <v>1.27</v>
      </c>
      <c r="F1129">
        <v>1.42</v>
      </c>
    </row>
    <row r="1130" spans="1:6">
      <c r="A1130" s="106">
        <v>43860</v>
      </c>
      <c r="B1130">
        <v>1</v>
      </c>
      <c r="C1130">
        <v>2020</v>
      </c>
      <c r="D1130" t="s">
        <v>786</v>
      </c>
      <c r="E1130">
        <v>1.32</v>
      </c>
      <c r="F1130">
        <v>1.46</v>
      </c>
    </row>
    <row r="1131" spans="1:6">
      <c r="A1131" s="106">
        <v>43859</v>
      </c>
      <c r="B1131">
        <v>1</v>
      </c>
      <c r="C1131">
        <v>2020</v>
      </c>
      <c r="D1131" t="s">
        <v>786</v>
      </c>
      <c r="E1131">
        <v>1.31</v>
      </c>
      <c r="F1131">
        <v>1.45</v>
      </c>
    </row>
    <row r="1132" spans="1:6">
      <c r="A1132" s="106">
        <v>43858</v>
      </c>
      <c r="B1132">
        <v>1</v>
      </c>
      <c r="C1132">
        <v>2020</v>
      </c>
      <c r="D1132" t="s">
        <v>786</v>
      </c>
      <c r="E1132">
        <v>1.37</v>
      </c>
      <c r="F1132">
        <v>1.49</v>
      </c>
    </row>
    <row r="1133" spans="1:6">
      <c r="A1133" s="106">
        <v>43857</v>
      </c>
      <c r="B1133">
        <v>1</v>
      </c>
      <c r="C1133">
        <v>2020</v>
      </c>
      <c r="D1133" t="s">
        <v>786</v>
      </c>
      <c r="E1133">
        <v>1.3</v>
      </c>
      <c r="F1133">
        <v>1.44</v>
      </c>
    </row>
    <row r="1134" spans="1:6">
      <c r="A1134" s="106">
        <v>43854</v>
      </c>
      <c r="B1134">
        <v>1</v>
      </c>
      <c r="C1134">
        <v>2020</v>
      </c>
      <c r="D1134" t="s">
        <v>786</v>
      </c>
      <c r="E1134">
        <v>1.36</v>
      </c>
      <c r="F1134">
        <v>1.49</v>
      </c>
    </row>
    <row r="1135" spans="1:6">
      <c r="A1135" s="106">
        <v>43853</v>
      </c>
      <c r="B1135">
        <v>1</v>
      </c>
      <c r="C1135">
        <v>2020</v>
      </c>
      <c r="D1135" t="s">
        <v>786</v>
      </c>
      <c r="E1135">
        <v>1.42</v>
      </c>
      <c r="F1135">
        <v>1.55</v>
      </c>
    </row>
    <row r="1136" spans="1:6">
      <c r="A1136" s="106">
        <v>43852</v>
      </c>
      <c r="B1136">
        <v>1</v>
      </c>
      <c r="C1136">
        <v>2020</v>
      </c>
      <c r="D1136" t="s">
        <v>786</v>
      </c>
      <c r="E1136">
        <v>1.45</v>
      </c>
      <c r="F1136">
        <v>1.58</v>
      </c>
    </row>
    <row r="1137" spans="1:6">
      <c r="A1137" s="106">
        <v>43851</v>
      </c>
      <c r="B1137">
        <v>1</v>
      </c>
      <c r="C1137">
        <v>2020</v>
      </c>
      <c r="D1137" t="s">
        <v>786</v>
      </c>
      <c r="E1137">
        <v>1.51</v>
      </c>
      <c r="F1137">
        <v>1.62</v>
      </c>
    </row>
    <row r="1138" spans="1:6">
      <c r="A1138" s="106">
        <v>43850</v>
      </c>
      <c r="B1138">
        <v>1</v>
      </c>
      <c r="C1138">
        <v>2020</v>
      </c>
      <c r="D1138" t="s">
        <v>786</v>
      </c>
      <c r="E1138">
        <v>1.56</v>
      </c>
      <c r="F1138">
        <v>1.68</v>
      </c>
    </row>
    <row r="1139" spans="1:6">
      <c r="A1139" s="106">
        <v>43847</v>
      </c>
      <c r="B1139">
        <v>1</v>
      </c>
      <c r="C1139">
        <v>2020</v>
      </c>
      <c r="D1139" t="s">
        <v>786</v>
      </c>
      <c r="E1139">
        <v>1.57</v>
      </c>
      <c r="F1139">
        <v>1.68</v>
      </c>
    </row>
    <row r="1140" spans="1:6">
      <c r="A1140" s="106">
        <v>43846</v>
      </c>
      <c r="B1140">
        <v>1</v>
      </c>
      <c r="C1140">
        <v>2020</v>
      </c>
      <c r="D1140" t="s">
        <v>786</v>
      </c>
      <c r="E1140">
        <v>1.55</v>
      </c>
      <c r="F1140">
        <v>1.68</v>
      </c>
    </row>
    <row r="1141" spans="1:6">
      <c r="A1141" s="106">
        <v>43845</v>
      </c>
      <c r="B1141">
        <v>1</v>
      </c>
      <c r="C1141">
        <v>2020</v>
      </c>
      <c r="D1141" t="s">
        <v>786</v>
      </c>
      <c r="E1141">
        <v>1.53</v>
      </c>
      <c r="F1141">
        <v>1.65</v>
      </c>
    </row>
    <row r="1142" spans="1:6">
      <c r="A1142" s="106">
        <v>43844</v>
      </c>
      <c r="B1142">
        <v>1</v>
      </c>
      <c r="C1142">
        <v>2020</v>
      </c>
      <c r="D1142" t="s">
        <v>786</v>
      </c>
      <c r="E1142">
        <v>1.58</v>
      </c>
      <c r="F1142">
        <v>1.69</v>
      </c>
    </row>
    <row r="1143" spans="1:6">
      <c r="A1143" s="106">
        <v>43843</v>
      </c>
      <c r="B1143">
        <v>1</v>
      </c>
      <c r="C1143">
        <v>2020</v>
      </c>
      <c r="D1143" t="s">
        <v>786</v>
      </c>
      <c r="E1143">
        <v>1.61</v>
      </c>
      <c r="F1143">
        <v>1.71</v>
      </c>
    </row>
    <row r="1144" spans="1:6">
      <c r="A1144" s="106">
        <v>43840</v>
      </c>
      <c r="B1144">
        <v>1</v>
      </c>
      <c r="C1144">
        <v>2020</v>
      </c>
      <c r="D1144" t="s">
        <v>786</v>
      </c>
      <c r="E1144">
        <v>1.59</v>
      </c>
      <c r="F1144">
        <v>1.7</v>
      </c>
    </row>
    <row r="1145" spans="1:6">
      <c r="A1145" s="106">
        <v>43839</v>
      </c>
      <c r="B1145">
        <v>1</v>
      </c>
      <c r="C1145">
        <v>2020</v>
      </c>
      <c r="D1145" t="s">
        <v>786</v>
      </c>
      <c r="E1145">
        <v>1.6</v>
      </c>
      <c r="F1145">
        <v>1.72</v>
      </c>
    </row>
    <row r="1146" spans="1:6">
      <c r="A1146" s="106">
        <v>43838</v>
      </c>
      <c r="B1146">
        <v>1</v>
      </c>
      <c r="C1146">
        <v>2020</v>
      </c>
      <c r="D1146" t="s">
        <v>786</v>
      </c>
      <c r="E1146">
        <v>1.62</v>
      </c>
      <c r="F1146">
        <v>1.74</v>
      </c>
    </row>
    <row r="1147" spans="1:6">
      <c r="A1147" s="106">
        <v>43837</v>
      </c>
      <c r="B1147">
        <v>1</v>
      </c>
      <c r="C1147">
        <v>2020</v>
      </c>
      <c r="D1147" t="s">
        <v>786</v>
      </c>
      <c r="E1147">
        <v>1.58</v>
      </c>
      <c r="F1147">
        <v>1.69</v>
      </c>
    </row>
    <row r="1148" spans="1:6">
      <c r="A1148" s="106">
        <v>43836</v>
      </c>
      <c r="B1148">
        <v>1</v>
      </c>
      <c r="C1148">
        <v>2020</v>
      </c>
      <c r="D1148" t="s">
        <v>786</v>
      </c>
      <c r="E1148">
        <v>1.58</v>
      </c>
      <c r="F1148">
        <v>1.68</v>
      </c>
    </row>
    <row r="1149" spans="1:6">
      <c r="A1149" s="106">
        <v>43833</v>
      </c>
      <c r="B1149">
        <v>1</v>
      </c>
      <c r="C1149">
        <v>2020</v>
      </c>
      <c r="D1149" t="s">
        <v>786</v>
      </c>
      <c r="E1149">
        <v>1.53</v>
      </c>
      <c r="F1149">
        <v>1.62</v>
      </c>
    </row>
    <row r="1150" spans="1:6">
      <c r="A1150" s="106">
        <v>43832</v>
      </c>
      <c r="B1150">
        <v>1</v>
      </c>
      <c r="C1150">
        <v>2020</v>
      </c>
      <c r="D1150" t="s">
        <v>786</v>
      </c>
      <c r="E1150">
        <v>1.62</v>
      </c>
      <c r="F1150">
        <v>1.7</v>
      </c>
    </row>
    <row r="1151" spans="1:6">
      <c r="A1151" s="106">
        <v>43831</v>
      </c>
      <c r="B1151">
        <v>1</v>
      </c>
      <c r="C1151">
        <v>2020</v>
      </c>
      <c r="D1151" t="s">
        <v>786</v>
      </c>
      <c r="E1151" t="s">
        <v>736</v>
      </c>
      <c r="F1151" t="s">
        <v>736</v>
      </c>
    </row>
    <row r="1152" spans="1:6">
      <c r="A1152" s="106">
        <v>43830</v>
      </c>
      <c r="B1152">
        <v>12</v>
      </c>
      <c r="C1152">
        <v>2019</v>
      </c>
      <c r="D1152" t="s">
        <v>787</v>
      </c>
      <c r="E1152">
        <v>1.7</v>
      </c>
      <c r="F1152">
        <v>1.76</v>
      </c>
    </row>
    <row r="1153" spans="1:6">
      <c r="A1153" s="106">
        <v>43829</v>
      </c>
      <c r="B1153">
        <v>12</v>
      </c>
      <c r="C1153">
        <v>2019</v>
      </c>
      <c r="D1153" t="s">
        <v>787</v>
      </c>
      <c r="E1153">
        <v>1.64</v>
      </c>
      <c r="F1153">
        <v>1.71</v>
      </c>
    </row>
    <row r="1154" spans="1:6">
      <c r="A1154" s="106">
        <v>43826</v>
      </c>
      <c r="B1154">
        <v>12</v>
      </c>
      <c r="C1154">
        <v>2019</v>
      </c>
      <c r="D1154" t="s">
        <v>787</v>
      </c>
      <c r="E1154">
        <v>1.59</v>
      </c>
      <c r="F1154">
        <v>1.66</v>
      </c>
    </row>
    <row r="1155" spans="1:6">
      <c r="A1155" s="106">
        <v>43825</v>
      </c>
      <c r="B1155">
        <v>12</v>
      </c>
      <c r="C1155">
        <v>2019</v>
      </c>
      <c r="D1155" t="s">
        <v>787</v>
      </c>
      <c r="E1155" t="s">
        <v>736</v>
      </c>
      <c r="F1155" t="s">
        <v>736</v>
      </c>
    </row>
    <row r="1156" spans="1:6">
      <c r="A1156" s="106">
        <v>43824</v>
      </c>
      <c r="B1156">
        <v>12</v>
      </c>
      <c r="C1156">
        <v>2019</v>
      </c>
      <c r="D1156" t="s">
        <v>787</v>
      </c>
      <c r="E1156" t="s">
        <v>736</v>
      </c>
      <c r="F1156" t="s">
        <v>736</v>
      </c>
    </row>
    <row r="1157" spans="1:6">
      <c r="A1157" s="106">
        <v>43823</v>
      </c>
      <c r="B1157">
        <v>12</v>
      </c>
      <c r="C1157">
        <v>2019</v>
      </c>
      <c r="D1157" t="s">
        <v>787</v>
      </c>
      <c r="E1157">
        <v>1.61</v>
      </c>
      <c r="F1157">
        <v>1.67</v>
      </c>
    </row>
    <row r="1158" spans="1:6">
      <c r="A1158" s="106">
        <v>43822</v>
      </c>
      <c r="B1158">
        <v>12</v>
      </c>
      <c r="C1158">
        <v>2019</v>
      </c>
      <c r="D1158" t="s">
        <v>787</v>
      </c>
      <c r="E1158">
        <v>1.63</v>
      </c>
      <c r="F1158">
        <v>1.67</v>
      </c>
    </row>
    <row r="1159" spans="1:6">
      <c r="A1159" s="106">
        <v>43819</v>
      </c>
      <c r="B1159">
        <v>12</v>
      </c>
      <c r="C1159">
        <v>2019</v>
      </c>
      <c r="D1159" t="s">
        <v>787</v>
      </c>
      <c r="E1159">
        <v>1.61</v>
      </c>
      <c r="F1159">
        <v>1.66</v>
      </c>
    </row>
    <row r="1160" spans="1:6">
      <c r="A1160" s="106">
        <v>43818</v>
      </c>
      <c r="B1160">
        <v>12</v>
      </c>
      <c r="C1160">
        <v>2019</v>
      </c>
      <c r="D1160" t="s">
        <v>787</v>
      </c>
      <c r="E1160">
        <v>1.65</v>
      </c>
      <c r="F1160">
        <v>1.71</v>
      </c>
    </row>
    <row r="1161" spans="1:6">
      <c r="A1161" s="106">
        <v>43817</v>
      </c>
      <c r="B1161">
        <v>12</v>
      </c>
      <c r="C1161">
        <v>2019</v>
      </c>
      <c r="D1161" t="s">
        <v>787</v>
      </c>
      <c r="E1161">
        <v>1.69</v>
      </c>
      <c r="F1161">
        <v>1.75</v>
      </c>
    </row>
    <row r="1162" spans="1:6">
      <c r="A1162" s="106">
        <v>43816</v>
      </c>
      <c r="B1162">
        <v>12</v>
      </c>
      <c r="C1162">
        <v>2019</v>
      </c>
      <c r="D1162" t="s">
        <v>787</v>
      </c>
      <c r="E1162">
        <v>1.63</v>
      </c>
      <c r="F1162">
        <v>1.72</v>
      </c>
    </row>
    <row r="1163" spans="1:6">
      <c r="A1163" s="106">
        <v>43815</v>
      </c>
      <c r="B1163">
        <v>12</v>
      </c>
      <c r="C1163">
        <v>2019</v>
      </c>
      <c r="D1163" t="s">
        <v>787</v>
      </c>
      <c r="E1163">
        <v>1.63</v>
      </c>
      <c r="F1163">
        <v>1.73</v>
      </c>
    </row>
    <row r="1164" spans="1:6">
      <c r="A1164" s="106">
        <v>43812</v>
      </c>
      <c r="B1164">
        <v>12</v>
      </c>
      <c r="C1164">
        <v>2019</v>
      </c>
      <c r="D1164" t="s">
        <v>787</v>
      </c>
      <c r="E1164">
        <v>1.58</v>
      </c>
      <c r="F1164">
        <v>1.68</v>
      </c>
    </row>
    <row r="1165" spans="1:6">
      <c r="A1165" s="106">
        <v>43811</v>
      </c>
      <c r="B1165">
        <v>12</v>
      </c>
      <c r="C1165">
        <v>2019</v>
      </c>
      <c r="D1165" t="s">
        <v>787</v>
      </c>
      <c r="E1165">
        <v>1.66</v>
      </c>
      <c r="F1165">
        <v>1.75</v>
      </c>
    </row>
    <row r="1166" spans="1:6">
      <c r="A1166" s="106">
        <v>43810</v>
      </c>
      <c r="B1166">
        <v>12</v>
      </c>
      <c r="C1166">
        <v>2019</v>
      </c>
      <c r="D1166" t="s">
        <v>787</v>
      </c>
      <c r="E1166">
        <v>1.58</v>
      </c>
      <c r="F1166">
        <v>1.68</v>
      </c>
    </row>
    <row r="1167" spans="1:6">
      <c r="A1167" s="106">
        <v>43809</v>
      </c>
      <c r="B1167">
        <v>12</v>
      </c>
      <c r="C1167">
        <v>2019</v>
      </c>
      <c r="D1167" t="s">
        <v>787</v>
      </c>
      <c r="E1167">
        <v>1.6</v>
      </c>
      <c r="F1167">
        <v>1.7</v>
      </c>
    </row>
    <row r="1168" spans="1:6">
      <c r="A1168" s="106">
        <v>43808</v>
      </c>
      <c r="B1168">
        <v>12</v>
      </c>
      <c r="C1168">
        <v>2019</v>
      </c>
      <c r="D1168" t="s">
        <v>787</v>
      </c>
      <c r="E1168">
        <v>1.59</v>
      </c>
      <c r="F1168">
        <v>1.71</v>
      </c>
    </row>
    <row r="1169" spans="1:6">
      <c r="A1169" s="106">
        <v>43805</v>
      </c>
      <c r="B1169">
        <v>12</v>
      </c>
      <c r="C1169">
        <v>2019</v>
      </c>
      <c r="D1169" t="s">
        <v>787</v>
      </c>
      <c r="E1169">
        <v>1.58</v>
      </c>
      <c r="F1169">
        <v>1.68</v>
      </c>
    </row>
    <row r="1170" spans="1:6">
      <c r="A1170" s="106">
        <v>43804</v>
      </c>
      <c r="B1170">
        <v>12</v>
      </c>
      <c r="C1170">
        <v>2019</v>
      </c>
      <c r="D1170" t="s">
        <v>787</v>
      </c>
      <c r="E1170">
        <v>1.6</v>
      </c>
      <c r="F1170">
        <v>1.68</v>
      </c>
    </row>
    <row r="1171" spans="1:6">
      <c r="A1171" s="106">
        <v>43803</v>
      </c>
      <c r="B1171">
        <v>12</v>
      </c>
      <c r="C1171">
        <v>2019</v>
      </c>
      <c r="D1171" t="s">
        <v>787</v>
      </c>
      <c r="E1171">
        <v>1.54</v>
      </c>
      <c r="F1171">
        <v>1.62</v>
      </c>
    </row>
    <row r="1172" spans="1:6">
      <c r="A1172" s="106">
        <v>43802</v>
      </c>
      <c r="B1172">
        <v>12</v>
      </c>
      <c r="C1172">
        <v>2019</v>
      </c>
      <c r="D1172" t="s">
        <v>787</v>
      </c>
      <c r="E1172">
        <v>1.45</v>
      </c>
      <c r="F1172">
        <v>1.55</v>
      </c>
    </row>
    <row r="1173" spans="1:6">
      <c r="A1173" s="106">
        <v>43801</v>
      </c>
      <c r="B1173">
        <v>12</v>
      </c>
      <c r="C1173">
        <v>2019</v>
      </c>
      <c r="D1173" t="s">
        <v>787</v>
      </c>
      <c r="E1173">
        <v>1.53</v>
      </c>
      <c r="F1173">
        <v>1.61</v>
      </c>
    </row>
    <row r="1174" spans="1:6">
      <c r="A1174" s="106">
        <v>43798</v>
      </c>
      <c r="B1174">
        <v>11</v>
      </c>
      <c r="C1174">
        <v>2019</v>
      </c>
      <c r="D1174" t="s">
        <v>788</v>
      </c>
      <c r="E1174">
        <v>1.46</v>
      </c>
      <c r="F1174">
        <v>1.55</v>
      </c>
    </row>
    <row r="1175" spans="1:6">
      <c r="A1175" s="106">
        <v>43797</v>
      </c>
      <c r="B1175">
        <v>11</v>
      </c>
      <c r="C1175">
        <v>2019</v>
      </c>
      <c r="D1175" t="s">
        <v>788</v>
      </c>
      <c r="E1175">
        <v>1.46</v>
      </c>
      <c r="F1175">
        <v>1.57</v>
      </c>
    </row>
    <row r="1176" spans="1:6">
      <c r="A1176" s="106">
        <v>43796</v>
      </c>
      <c r="B1176">
        <v>11</v>
      </c>
      <c r="C1176">
        <v>2019</v>
      </c>
      <c r="D1176" t="s">
        <v>788</v>
      </c>
      <c r="E1176">
        <v>1.47</v>
      </c>
      <c r="F1176">
        <v>1.58</v>
      </c>
    </row>
    <row r="1177" spans="1:6">
      <c r="A1177" s="106">
        <v>43795</v>
      </c>
      <c r="B1177">
        <v>11</v>
      </c>
      <c r="C1177">
        <v>2019</v>
      </c>
      <c r="D1177" t="s">
        <v>788</v>
      </c>
      <c r="E1177">
        <v>1.44</v>
      </c>
      <c r="F1177">
        <v>1.54</v>
      </c>
    </row>
    <row r="1178" spans="1:6">
      <c r="A1178" s="106">
        <v>43794</v>
      </c>
      <c r="B1178">
        <v>11</v>
      </c>
      <c r="C1178">
        <v>2019</v>
      </c>
      <c r="D1178" t="s">
        <v>788</v>
      </c>
      <c r="E1178">
        <v>1.47</v>
      </c>
      <c r="F1178">
        <v>1.58</v>
      </c>
    </row>
    <row r="1179" spans="1:6">
      <c r="A1179" s="106">
        <v>43791</v>
      </c>
      <c r="B1179">
        <v>11</v>
      </c>
      <c r="C1179">
        <v>2019</v>
      </c>
      <c r="D1179" t="s">
        <v>788</v>
      </c>
      <c r="E1179">
        <v>1.47</v>
      </c>
      <c r="F1179">
        <v>1.58</v>
      </c>
    </row>
    <row r="1180" spans="1:6">
      <c r="A1180" s="106">
        <v>43790</v>
      </c>
      <c r="B1180">
        <v>11</v>
      </c>
      <c r="C1180">
        <v>2019</v>
      </c>
      <c r="D1180" t="s">
        <v>788</v>
      </c>
      <c r="E1180">
        <v>1.48</v>
      </c>
      <c r="F1180">
        <v>1.58</v>
      </c>
    </row>
    <row r="1181" spans="1:6">
      <c r="A1181" s="106">
        <v>43789</v>
      </c>
      <c r="B1181">
        <v>11</v>
      </c>
      <c r="C1181">
        <v>2019</v>
      </c>
      <c r="D1181" t="s">
        <v>788</v>
      </c>
      <c r="E1181">
        <v>1.42</v>
      </c>
      <c r="F1181">
        <v>1.54</v>
      </c>
    </row>
    <row r="1182" spans="1:6">
      <c r="A1182" s="106">
        <v>43788</v>
      </c>
      <c r="B1182">
        <v>11</v>
      </c>
      <c r="C1182">
        <v>2019</v>
      </c>
      <c r="D1182" t="s">
        <v>788</v>
      </c>
      <c r="E1182">
        <v>1.44</v>
      </c>
      <c r="F1182">
        <v>1.58</v>
      </c>
    </row>
    <row r="1183" spans="1:6">
      <c r="A1183" s="106">
        <v>43787</v>
      </c>
      <c r="B1183">
        <v>11</v>
      </c>
      <c r="C1183">
        <v>2019</v>
      </c>
      <c r="D1183" t="s">
        <v>788</v>
      </c>
      <c r="E1183">
        <v>1.48</v>
      </c>
      <c r="F1183">
        <v>1.62</v>
      </c>
    </row>
    <row r="1184" spans="1:6">
      <c r="A1184" s="106">
        <v>43784</v>
      </c>
      <c r="B1184">
        <v>11</v>
      </c>
      <c r="C1184">
        <v>2019</v>
      </c>
      <c r="D1184" t="s">
        <v>788</v>
      </c>
      <c r="E1184">
        <v>1.48</v>
      </c>
      <c r="F1184">
        <v>1.62</v>
      </c>
    </row>
    <row r="1185" spans="1:6">
      <c r="A1185" s="106">
        <v>43783</v>
      </c>
      <c r="B1185">
        <v>11</v>
      </c>
      <c r="C1185">
        <v>2019</v>
      </c>
      <c r="D1185" t="s">
        <v>788</v>
      </c>
      <c r="E1185">
        <v>1.47</v>
      </c>
      <c r="F1185">
        <v>1.62</v>
      </c>
    </row>
    <row r="1186" spans="1:6">
      <c r="A1186" s="106">
        <v>43782</v>
      </c>
      <c r="B1186">
        <v>11</v>
      </c>
      <c r="C1186">
        <v>2019</v>
      </c>
      <c r="D1186" t="s">
        <v>788</v>
      </c>
      <c r="E1186">
        <v>1.55</v>
      </c>
      <c r="F1186">
        <v>1.69</v>
      </c>
    </row>
    <row r="1187" spans="1:6">
      <c r="A1187" s="106">
        <v>43781</v>
      </c>
      <c r="B1187">
        <v>11</v>
      </c>
      <c r="C1187">
        <v>2019</v>
      </c>
      <c r="D1187" t="s">
        <v>788</v>
      </c>
      <c r="E1187">
        <v>1.6</v>
      </c>
      <c r="F1187">
        <v>1.74</v>
      </c>
    </row>
    <row r="1188" spans="1:6">
      <c r="A1188" s="106">
        <v>43780</v>
      </c>
      <c r="B1188">
        <v>11</v>
      </c>
      <c r="C1188">
        <v>2019</v>
      </c>
      <c r="D1188" t="s">
        <v>788</v>
      </c>
      <c r="E1188" t="s">
        <v>736</v>
      </c>
      <c r="F1188" t="s">
        <v>736</v>
      </c>
    </row>
    <row r="1189" spans="1:6">
      <c r="A1189" s="106">
        <v>43777</v>
      </c>
      <c r="B1189">
        <v>11</v>
      </c>
      <c r="C1189">
        <v>2019</v>
      </c>
      <c r="D1189" t="s">
        <v>788</v>
      </c>
      <c r="E1189">
        <v>1.58</v>
      </c>
      <c r="F1189">
        <v>1.73</v>
      </c>
    </row>
    <row r="1190" spans="1:6">
      <c r="A1190" s="106">
        <v>43776</v>
      </c>
      <c r="B1190">
        <v>11</v>
      </c>
      <c r="C1190">
        <v>2019</v>
      </c>
      <c r="D1190" t="s">
        <v>788</v>
      </c>
      <c r="E1190">
        <v>1.61</v>
      </c>
      <c r="F1190">
        <v>1.74</v>
      </c>
    </row>
    <row r="1191" spans="1:6">
      <c r="A1191" s="106">
        <v>43775</v>
      </c>
      <c r="B1191">
        <v>11</v>
      </c>
      <c r="C1191">
        <v>2019</v>
      </c>
      <c r="D1191" t="s">
        <v>788</v>
      </c>
      <c r="E1191">
        <v>1.54</v>
      </c>
      <c r="F1191">
        <v>1.68</v>
      </c>
    </row>
    <row r="1192" spans="1:6">
      <c r="A1192" s="106">
        <v>43774</v>
      </c>
      <c r="B1192">
        <v>11</v>
      </c>
      <c r="C1192">
        <v>2019</v>
      </c>
      <c r="D1192" t="s">
        <v>788</v>
      </c>
      <c r="E1192">
        <v>1.6</v>
      </c>
      <c r="F1192">
        <v>1.74</v>
      </c>
    </row>
    <row r="1193" spans="1:6">
      <c r="A1193" s="106">
        <v>43773</v>
      </c>
      <c r="B1193">
        <v>11</v>
      </c>
      <c r="C1193">
        <v>2019</v>
      </c>
      <c r="D1193" t="s">
        <v>788</v>
      </c>
      <c r="E1193">
        <v>1.53</v>
      </c>
      <c r="F1193">
        <v>1.69</v>
      </c>
    </row>
    <row r="1194" spans="1:6">
      <c r="A1194" s="106">
        <v>43770</v>
      </c>
      <c r="B1194">
        <v>11</v>
      </c>
      <c r="C1194">
        <v>2019</v>
      </c>
      <c r="D1194" t="s">
        <v>788</v>
      </c>
      <c r="E1194">
        <v>1.44</v>
      </c>
      <c r="F1194">
        <v>1.6</v>
      </c>
    </row>
    <row r="1195" spans="1:6">
      <c r="A1195" s="106">
        <v>43769</v>
      </c>
      <c r="B1195">
        <v>10</v>
      </c>
      <c r="C1195">
        <v>2019</v>
      </c>
      <c r="D1195" t="s">
        <v>789</v>
      </c>
      <c r="E1195">
        <v>1.42</v>
      </c>
      <c r="F1195">
        <v>1.58</v>
      </c>
    </row>
    <row r="1196" spans="1:6">
      <c r="A1196" s="106">
        <v>43768</v>
      </c>
      <c r="B1196">
        <v>10</v>
      </c>
      <c r="C1196">
        <v>2019</v>
      </c>
      <c r="D1196" t="s">
        <v>789</v>
      </c>
      <c r="E1196">
        <v>1.45</v>
      </c>
      <c r="F1196">
        <v>1.6</v>
      </c>
    </row>
    <row r="1197" spans="1:6">
      <c r="A1197" s="106">
        <v>43767</v>
      </c>
      <c r="B1197">
        <v>10</v>
      </c>
      <c r="C1197">
        <v>2019</v>
      </c>
      <c r="D1197" t="s">
        <v>789</v>
      </c>
      <c r="E1197">
        <v>1.6</v>
      </c>
      <c r="F1197">
        <v>1.74</v>
      </c>
    </row>
    <row r="1198" spans="1:6">
      <c r="A1198" s="106">
        <v>43766</v>
      </c>
      <c r="B1198">
        <v>10</v>
      </c>
      <c r="C1198">
        <v>2019</v>
      </c>
      <c r="D1198" t="s">
        <v>789</v>
      </c>
      <c r="E1198">
        <v>1.62</v>
      </c>
      <c r="F1198">
        <v>1.75</v>
      </c>
    </row>
    <row r="1199" spans="1:6">
      <c r="A1199" s="106">
        <v>43763</v>
      </c>
      <c r="B1199">
        <v>10</v>
      </c>
      <c r="C1199">
        <v>2019</v>
      </c>
      <c r="D1199" t="s">
        <v>789</v>
      </c>
      <c r="E1199">
        <v>1.54</v>
      </c>
      <c r="F1199">
        <v>1.66</v>
      </c>
    </row>
    <row r="1200" spans="1:6">
      <c r="A1200" s="106">
        <v>43762</v>
      </c>
      <c r="B1200">
        <v>10</v>
      </c>
      <c r="C1200">
        <v>2019</v>
      </c>
      <c r="D1200" t="s">
        <v>789</v>
      </c>
      <c r="E1200">
        <v>1.52</v>
      </c>
      <c r="F1200">
        <v>1.63</v>
      </c>
    </row>
    <row r="1201" spans="1:6">
      <c r="A1201" s="106">
        <v>43761</v>
      </c>
      <c r="B1201">
        <v>10</v>
      </c>
      <c r="C1201">
        <v>2019</v>
      </c>
      <c r="D1201" t="s">
        <v>789</v>
      </c>
      <c r="E1201">
        <v>1.52</v>
      </c>
      <c r="F1201">
        <v>1.62</v>
      </c>
    </row>
    <row r="1202" spans="1:6">
      <c r="A1202" s="106">
        <v>43760</v>
      </c>
      <c r="B1202">
        <v>10</v>
      </c>
      <c r="C1202">
        <v>2019</v>
      </c>
      <c r="D1202" t="s">
        <v>789</v>
      </c>
      <c r="E1202">
        <v>1.52</v>
      </c>
      <c r="F1202">
        <v>1.63</v>
      </c>
    </row>
    <row r="1203" spans="1:6">
      <c r="A1203" s="106">
        <v>43759</v>
      </c>
      <c r="B1203">
        <v>10</v>
      </c>
      <c r="C1203">
        <v>2019</v>
      </c>
      <c r="D1203" t="s">
        <v>789</v>
      </c>
      <c r="E1203">
        <v>1.56</v>
      </c>
      <c r="F1203">
        <v>1.66</v>
      </c>
    </row>
    <row r="1204" spans="1:6">
      <c r="A1204" s="106">
        <v>43756</v>
      </c>
      <c r="B1204">
        <v>10</v>
      </c>
      <c r="C1204">
        <v>2019</v>
      </c>
      <c r="D1204" t="s">
        <v>789</v>
      </c>
      <c r="E1204">
        <v>1.54</v>
      </c>
      <c r="F1204">
        <v>1.65</v>
      </c>
    </row>
    <row r="1205" spans="1:6">
      <c r="A1205" s="106">
        <v>43755</v>
      </c>
      <c r="B1205">
        <v>10</v>
      </c>
      <c r="C1205">
        <v>2019</v>
      </c>
      <c r="D1205" t="s">
        <v>789</v>
      </c>
      <c r="E1205">
        <v>1.56</v>
      </c>
      <c r="F1205">
        <v>1.67</v>
      </c>
    </row>
    <row r="1206" spans="1:6">
      <c r="A1206" s="106">
        <v>43754</v>
      </c>
      <c r="B1206">
        <v>10</v>
      </c>
      <c r="C1206">
        <v>2019</v>
      </c>
      <c r="D1206" t="s">
        <v>789</v>
      </c>
      <c r="E1206">
        <v>1.55</v>
      </c>
      <c r="F1206">
        <v>1.67</v>
      </c>
    </row>
    <row r="1207" spans="1:6">
      <c r="A1207" s="106">
        <v>43753</v>
      </c>
      <c r="B1207">
        <v>10</v>
      </c>
      <c r="C1207">
        <v>2019</v>
      </c>
      <c r="D1207" t="s">
        <v>789</v>
      </c>
      <c r="E1207">
        <v>1.56</v>
      </c>
      <c r="F1207">
        <v>1.67</v>
      </c>
    </row>
    <row r="1208" spans="1:6">
      <c r="A1208" s="106">
        <v>43752</v>
      </c>
      <c r="B1208">
        <v>10</v>
      </c>
      <c r="C1208">
        <v>2019</v>
      </c>
      <c r="D1208" t="s">
        <v>789</v>
      </c>
      <c r="E1208" t="s">
        <v>736</v>
      </c>
      <c r="F1208" t="s">
        <v>736</v>
      </c>
    </row>
    <row r="1209" spans="1:6">
      <c r="A1209" s="106">
        <v>43749</v>
      </c>
      <c r="B1209">
        <v>10</v>
      </c>
      <c r="C1209">
        <v>2019</v>
      </c>
      <c r="D1209" t="s">
        <v>789</v>
      </c>
      <c r="E1209">
        <v>1.51</v>
      </c>
      <c r="F1209">
        <v>1.64</v>
      </c>
    </row>
    <row r="1210" spans="1:6">
      <c r="A1210" s="106">
        <v>43748</v>
      </c>
      <c r="B1210">
        <v>10</v>
      </c>
      <c r="C1210">
        <v>2019</v>
      </c>
      <c r="D1210" t="s">
        <v>789</v>
      </c>
      <c r="E1210">
        <v>1.4</v>
      </c>
      <c r="F1210">
        <v>1.58</v>
      </c>
    </row>
    <row r="1211" spans="1:6">
      <c r="A1211" s="106">
        <v>43747</v>
      </c>
      <c r="B1211">
        <v>10</v>
      </c>
      <c r="C1211">
        <v>2019</v>
      </c>
      <c r="D1211" t="s">
        <v>789</v>
      </c>
      <c r="E1211">
        <v>1.31</v>
      </c>
      <c r="F1211">
        <v>1.51</v>
      </c>
    </row>
    <row r="1212" spans="1:6">
      <c r="A1212" s="106">
        <v>43746</v>
      </c>
      <c r="B1212">
        <v>10</v>
      </c>
      <c r="C1212">
        <v>2019</v>
      </c>
      <c r="D1212" t="s">
        <v>789</v>
      </c>
      <c r="E1212">
        <v>1.28</v>
      </c>
      <c r="F1212">
        <v>1.47</v>
      </c>
    </row>
    <row r="1213" spans="1:6">
      <c r="A1213" s="106">
        <v>43745</v>
      </c>
      <c r="B1213">
        <v>10</v>
      </c>
      <c r="C1213">
        <v>2019</v>
      </c>
      <c r="D1213" t="s">
        <v>789</v>
      </c>
      <c r="E1213">
        <v>1.29</v>
      </c>
      <c r="F1213">
        <v>1.47</v>
      </c>
    </row>
    <row r="1214" spans="1:6">
      <c r="A1214" s="106">
        <v>43742</v>
      </c>
      <c r="B1214">
        <v>10</v>
      </c>
      <c r="C1214">
        <v>2019</v>
      </c>
      <c r="D1214" t="s">
        <v>789</v>
      </c>
      <c r="E1214">
        <v>1.23</v>
      </c>
      <c r="F1214">
        <v>1.42</v>
      </c>
    </row>
    <row r="1215" spans="1:6">
      <c r="A1215" s="106">
        <v>43741</v>
      </c>
      <c r="B1215">
        <v>10</v>
      </c>
      <c r="C1215">
        <v>2019</v>
      </c>
      <c r="D1215" t="s">
        <v>789</v>
      </c>
      <c r="E1215">
        <v>1.24</v>
      </c>
      <c r="F1215">
        <v>1.44</v>
      </c>
    </row>
    <row r="1216" spans="1:6">
      <c r="A1216" s="106">
        <v>43740</v>
      </c>
      <c r="B1216">
        <v>10</v>
      </c>
      <c r="C1216">
        <v>2019</v>
      </c>
      <c r="D1216" t="s">
        <v>789</v>
      </c>
      <c r="E1216">
        <v>1.32</v>
      </c>
      <c r="F1216">
        <v>1.49</v>
      </c>
    </row>
    <row r="1217" spans="1:6">
      <c r="A1217" s="106">
        <v>43739</v>
      </c>
      <c r="B1217">
        <v>10</v>
      </c>
      <c r="C1217">
        <v>2019</v>
      </c>
      <c r="D1217" t="s">
        <v>789</v>
      </c>
      <c r="E1217">
        <v>1.35</v>
      </c>
      <c r="F1217">
        <v>1.51</v>
      </c>
    </row>
    <row r="1218" spans="1:6">
      <c r="A1218" s="106">
        <v>43738</v>
      </c>
      <c r="B1218">
        <v>9</v>
      </c>
      <c r="C1218">
        <v>2019</v>
      </c>
      <c r="D1218" t="s">
        <v>790</v>
      </c>
      <c r="E1218">
        <v>1.37</v>
      </c>
      <c r="F1218">
        <v>1.53</v>
      </c>
    </row>
    <row r="1219" spans="1:6">
      <c r="A1219" s="106">
        <v>43735</v>
      </c>
      <c r="B1219">
        <v>9</v>
      </c>
      <c r="C1219">
        <v>2019</v>
      </c>
      <c r="D1219" t="s">
        <v>790</v>
      </c>
      <c r="E1219">
        <v>1.36</v>
      </c>
      <c r="F1219">
        <v>1.54</v>
      </c>
    </row>
    <row r="1220" spans="1:6">
      <c r="A1220" s="106">
        <v>43734</v>
      </c>
      <c r="B1220">
        <v>9</v>
      </c>
      <c r="C1220">
        <v>2019</v>
      </c>
      <c r="D1220" t="s">
        <v>790</v>
      </c>
      <c r="E1220">
        <v>1.36</v>
      </c>
      <c r="F1220">
        <v>1.54</v>
      </c>
    </row>
    <row r="1221" spans="1:6">
      <c r="A1221" s="106">
        <v>43733</v>
      </c>
      <c r="B1221">
        <v>9</v>
      </c>
      <c r="C1221">
        <v>2019</v>
      </c>
      <c r="D1221" t="s">
        <v>790</v>
      </c>
      <c r="E1221">
        <v>1.39</v>
      </c>
      <c r="F1221">
        <v>1.57</v>
      </c>
    </row>
    <row r="1222" spans="1:6">
      <c r="A1222" s="106">
        <v>43732</v>
      </c>
      <c r="B1222">
        <v>9</v>
      </c>
      <c r="C1222">
        <v>2019</v>
      </c>
      <c r="D1222" t="s">
        <v>790</v>
      </c>
      <c r="E1222">
        <v>1.3</v>
      </c>
      <c r="F1222">
        <v>1.48</v>
      </c>
    </row>
    <row r="1223" spans="1:6">
      <c r="A1223" s="106">
        <v>43731</v>
      </c>
      <c r="B1223">
        <v>9</v>
      </c>
      <c r="C1223">
        <v>2019</v>
      </c>
      <c r="D1223" t="s">
        <v>790</v>
      </c>
      <c r="E1223">
        <v>1.37</v>
      </c>
      <c r="F1223">
        <v>1.52</v>
      </c>
    </row>
    <row r="1224" spans="1:6">
      <c r="A1224" s="106">
        <v>43728</v>
      </c>
      <c r="B1224">
        <v>9</v>
      </c>
      <c r="C1224">
        <v>2019</v>
      </c>
      <c r="D1224" t="s">
        <v>790</v>
      </c>
      <c r="E1224">
        <v>1.39</v>
      </c>
      <c r="F1224">
        <v>1.54</v>
      </c>
    </row>
    <row r="1225" spans="1:6">
      <c r="A1225" s="106">
        <v>43727</v>
      </c>
      <c r="B1225">
        <v>9</v>
      </c>
      <c r="C1225">
        <v>2019</v>
      </c>
      <c r="D1225" t="s">
        <v>790</v>
      </c>
      <c r="E1225">
        <v>1.43</v>
      </c>
      <c r="F1225">
        <v>1.58</v>
      </c>
    </row>
    <row r="1226" spans="1:6">
      <c r="A1226" s="106">
        <v>43726</v>
      </c>
      <c r="B1226">
        <v>9</v>
      </c>
      <c r="C1226">
        <v>2019</v>
      </c>
      <c r="D1226" t="s">
        <v>790</v>
      </c>
      <c r="E1226">
        <v>1.43</v>
      </c>
      <c r="F1226">
        <v>1.59</v>
      </c>
    </row>
    <row r="1227" spans="1:6">
      <c r="A1227" s="106">
        <v>43725</v>
      </c>
      <c r="B1227">
        <v>9</v>
      </c>
      <c r="C1227">
        <v>2019</v>
      </c>
      <c r="D1227" t="s">
        <v>790</v>
      </c>
      <c r="E1227">
        <v>1.45</v>
      </c>
      <c r="F1227">
        <v>1.63</v>
      </c>
    </row>
    <row r="1228" spans="1:6">
      <c r="A1228" s="106">
        <v>43724</v>
      </c>
      <c r="B1228">
        <v>9</v>
      </c>
      <c r="C1228">
        <v>2019</v>
      </c>
      <c r="D1228" t="s">
        <v>790</v>
      </c>
      <c r="E1228">
        <v>1.48</v>
      </c>
      <c r="F1228">
        <v>1.67</v>
      </c>
    </row>
    <row r="1229" spans="1:6">
      <c r="A1229" s="106">
        <v>43721</v>
      </c>
      <c r="B1229">
        <v>9</v>
      </c>
      <c r="C1229">
        <v>2019</v>
      </c>
      <c r="D1229" t="s">
        <v>790</v>
      </c>
      <c r="E1229">
        <v>1.51</v>
      </c>
      <c r="F1229">
        <v>1.71</v>
      </c>
    </row>
    <row r="1230" spans="1:6">
      <c r="A1230" s="106">
        <v>43720</v>
      </c>
      <c r="B1230">
        <v>9</v>
      </c>
      <c r="C1230">
        <v>2019</v>
      </c>
      <c r="D1230" t="s">
        <v>790</v>
      </c>
      <c r="E1230">
        <v>1.45</v>
      </c>
      <c r="F1230">
        <v>1.67</v>
      </c>
    </row>
    <row r="1231" spans="1:6">
      <c r="A1231" s="106">
        <v>43719</v>
      </c>
      <c r="B1231">
        <v>9</v>
      </c>
      <c r="C1231">
        <v>2019</v>
      </c>
      <c r="D1231" t="s">
        <v>790</v>
      </c>
      <c r="E1231">
        <v>1.42</v>
      </c>
      <c r="F1231">
        <v>1.63</v>
      </c>
    </row>
    <row r="1232" spans="1:6">
      <c r="A1232" s="106">
        <v>43718</v>
      </c>
      <c r="B1232">
        <v>9</v>
      </c>
      <c r="C1232">
        <v>2019</v>
      </c>
      <c r="D1232" t="s">
        <v>790</v>
      </c>
      <c r="E1232">
        <v>1.43</v>
      </c>
      <c r="F1232">
        <v>1.62</v>
      </c>
    </row>
    <row r="1233" spans="1:6">
      <c r="A1233" s="106">
        <v>43717</v>
      </c>
      <c r="B1233">
        <v>9</v>
      </c>
      <c r="C1233">
        <v>2019</v>
      </c>
      <c r="D1233" t="s">
        <v>790</v>
      </c>
      <c r="E1233">
        <v>1.34</v>
      </c>
      <c r="F1233">
        <v>1.55</v>
      </c>
    </row>
    <row r="1234" spans="1:6">
      <c r="A1234" s="106">
        <v>43714</v>
      </c>
      <c r="B1234">
        <v>9</v>
      </c>
      <c r="C1234">
        <v>2019</v>
      </c>
      <c r="D1234" t="s">
        <v>790</v>
      </c>
      <c r="E1234">
        <v>1.28</v>
      </c>
      <c r="F1234">
        <v>1.5</v>
      </c>
    </row>
    <row r="1235" spans="1:6">
      <c r="A1235" s="106">
        <v>43713</v>
      </c>
      <c r="B1235">
        <v>9</v>
      </c>
      <c r="C1235">
        <v>2019</v>
      </c>
      <c r="D1235" t="s">
        <v>790</v>
      </c>
      <c r="E1235">
        <v>1.26</v>
      </c>
      <c r="F1235">
        <v>1.53</v>
      </c>
    </row>
    <row r="1236" spans="1:6">
      <c r="A1236" s="106">
        <v>43712</v>
      </c>
      <c r="B1236">
        <v>9</v>
      </c>
      <c r="C1236">
        <v>2019</v>
      </c>
      <c r="D1236" t="s">
        <v>790</v>
      </c>
      <c r="E1236">
        <v>1.1299999999999999</v>
      </c>
      <c r="F1236">
        <v>1.4</v>
      </c>
    </row>
    <row r="1237" spans="1:6">
      <c r="A1237" s="106">
        <v>43711</v>
      </c>
      <c r="B1237">
        <v>9</v>
      </c>
      <c r="C1237">
        <v>2019</v>
      </c>
      <c r="D1237" t="s">
        <v>790</v>
      </c>
      <c r="E1237">
        <v>1.1299999999999999</v>
      </c>
      <c r="F1237">
        <v>1.4</v>
      </c>
    </row>
    <row r="1238" spans="1:6">
      <c r="A1238" s="106">
        <v>43710</v>
      </c>
      <c r="B1238">
        <v>9</v>
      </c>
      <c r="C1238">
        <v>2019</v>
      </c>
      <c r="D1238" t="s">
        <v>790</v>
      </c>
      <c r="E1238" t="s">
        <v>736</v>
      </c>
      <c r="F1238" t="s">
        <v>736</v>
      </c>
    </row>
    <row r="1239" spans="1:6">
      <c r="A1239" s="106">
        <v>43707</v>
      </c>
      <c r="B1239">
        <v>8</v>
      </c>
      <c r="C1239">
        <v>2019</v>
      </c>
      <c r="D1239" t="s">
        <v>791</v>
      </c>
      <c r="E1239">
        <v>1.1599999999999999</v>
      </c>
      <c r="F1239">
        <v>1.42</v>
      </c>
    </row>
    <row r="1240" spans="1:6">
      <c r="A1240" s="106">
        <v>43706</v>
      </c>
      <c r="B1240">
        <v>8</v>
      </c>
      <c r="C1240">
        <v>2019</v>
      </c>
      <c r="D1240" t="s">
        <v>791</v>
      </c>
      <c r="E1240">
        <v>1.1499999999999999</v>
      </c>
      <c r="F1240">
        <v>1.4</v>
      </c>
    </row>
    <row r="1241" spans="1:6">
      <c r="A1241" s="106">
        <v>43705</v>
      </c>
      <c r="B1241">
        <v>8</v>
      </c>
      <c r="C1241">
        <v>2019</v>
      </c>
      <c r="D1241" t="s">
        <v>791</v>
      </c>
      <c r="E1241">
        <v>1.1299999999999999</v>
      </c>
      <c r="F1241">
        <v>1.37</v>
      </c>
    </row>
    <row r="1242" spans="1:6">
      <c r="A1242" s="106">
        <v>43704</v>
      </c>
      <c r="B1242">
        <v>8</v>
      </c>
      <c r="C1242">
        <v>2019</v>
      </c>
      <c r="D1242" t="s">
        <v>791</v>
      </c>
      <c r="E1242">
        <v>1.1200000000000001</v>
      </c>
      <c r="F1242">
        <v>1.39</v>
      </c>
    </row>
    <row r="1243" spans="1:6">
      <c r="A1243" s="106">
        <v>43703</v>
      </c>
      <c r="B1243">
        <v>8</v>
      </c>
      <c r="C1243">
        <v>2019</v>
      </c>
      <c r="D1243" t="s">
        <v>791</v>
      </c>
      <c r="E1243">
        <v>1.21</v>
      </c>
      <c r="F1243">
        <v>1.46</v>
      </c>
    </row>
    <row r="1244" spans="1:6">
      <c r="A1244" s="106">
        <v>43700</v>
      </c>
      <c r="B1244">
        <v>8</v>
      </c>
      <c r="C1244">
        <v>2019</v>
      </c>
      <c r="D1244" t="s">
        <v>791</v>
      </c>
      <c r="E1244">
        <v>1.17</v>
      </c>
      <c r="F1244">
        <v>1.43</v>
      </c>
    </row>
    <row r="1245" spans="1:6">
      <c r="A1245" s="106">
        <v>43699</v>
      </c>
      <c r="B1245">
        <v>8</v>
      </c>
      <c r="C1245">
        <v>2019</v>
      </c>
      <c r="D1245" t="s">
        <v>791</v>
      </c>
      <c r="E1245">
        <v>1.28</v>
      </c>
      <c r="F1245">
        <v>1.51</v>
      </c>
    </row>
    <row r="1246" spans="1:6">
      <c r="A1246" s="106">
        <v>43698</v>
      </c>
      <c r="B1246">
        <v>8</v>
      </c>
      <c r="C1246">
        <v>2019</v>
      </c>
      <c r="D1246" t="s">
        <v>791</v>
      </c>
      <c r="E1246">
        <v>1.21</v>
      </c>
      <c r="F1246">
        <v>1.45</v>
      </c>
    </row>
    <row r="1247" spans="1:6">
      <c r="A1247" s="106">
        <v>43697</v>
      </c>
      <c r="B1247">
        <v>8</v>
      </c>
      <c r="C1247">
        <v>2019</v>
      </c>
      <c r="D1247" t="s">
        <v>791</v>
      </c>
      <c r="E1247">
        <v>1.1599999999999999</v>
      </c>
      <c r="F1247">
        <v>1.4</v>
      </c>
    </row>
    <row r="1248" spans="1:6">
      <c r="A1248" s="106">
        <v>43696</v>
      </c>
      <c r="B1248">
        <v>8</v>
      </c>
      <c r="C1248">
        <v>2019</v>
      </c>
      <c r="D1248" t="s">
        <v>791</v>
      </c>
      <c r="E1248">
        <v>1.18</v>
      </c>
      <c r="F1248">
        <v>1.41</v>
      </c>
    </row>
    <row r="1249" spans="1:6">
      <c r="A1249" s="106">
        <v>43693</v>
      </c>
      <c r="B1249">
        <v>8</v>
      </c>
      <c r="C1249">
        <v>2019</v>
      </c>
      <c r="D1249" t="s">
        <v>791</v>
      </c>
      <c r="E1249">
        <v>1.1399999999999999</v>
      </c>
      <c r="F1249">
        <v>1.34</v>
      </c>
    </row>
    <row r="1250" spans="1:6">
      <c r="A1250" s="106">
        <v>43692</v>
      </c>
      <c r="B1250">
        <v>8</v>
      </c>
      <c r="C1250">
        <v>2019</v>
      </c>
      <c r="D1250" t="s">
        <v>791</v>
      </c>
      <c r="E1250">
        <v>1.0900000000000001</v>
      </c>
      <c r="F1250">
        <v>1.3</v>
      </c>
    </row>
    <row r="1251" spans="1:6">
      <c r="A1251" s="106">
        <v>43691</v>
      </c>
      <c r="B1251">
        <v>8</v>
      </c>
      <c r="C1251">
        <v>2019</v>
      </c>
      <c r="D1251" t="s">
        <v>791</v>
      </c>
      <c r="E1251">
        <v>1.1499999999999999</v>
      </c>
      <c r="F1251">
        <v>1.33</v>
      </c>
    </row>
    <row r="1252" spans="1:6">
      <c r="A1252" s="106">
        <v>43690</v>
      </c>
      <c r="B1252">
        <v>8</v>
      </c>
      <c r="C1252">
        <v>2019</v>
      </c>
      <c r="D1252" t="s">
        <v>791</v>
      </c>
      <c r="E1252">
        <v>1.23</v>
      </c>
      <c r="F1252">
        <v>1.46</v>
      </c>
    </row>
    <row r="1253" spans="1:6">
      <c r="A1253" s="106">
        <v>43689</v>
      </c>
      <c r="B1253">
        <v>8</v>
      </c>
      <c r="C1253">
        <v>2019</v>
      </c>
      <c r="D1253" t="s">
        <v>791</v>
      </c>
      <c r="E1253">
        <v>1.2</v>
      </c>
      <c r="F1253">
        <v>1.45</v>
      </c>
    </row>
    <row r="1254" spans="1:6">
      <c r="A1254" s="106">
        <v>43686</v>
      </c>
      <c r="B1254">
        <v>8</v>
      </c>
      <c r="C1254">
        <v>2019</v>
      </c>
      <c r="D1254" t="s">
        <v>791</v>
      </c>
      <c r="E1254">
        <v>1.27</v>
      </c>
      <c r="F1254">
        <v>1.52</v>
      </c>
    </row>
    <row r="1255" spans="1:6">
      <c r="A1255" s="106">
        <v>43685</v>
      </c>
      <c r="B1255">
        <v>8</v>
      </c>
      <c r="C1255">
        <v>2019</v>
      </c>
      <c r="D1255" t="s">
        <v>791</v>
      </c>
      <c r="E1255">
        <v>1.24</v>
      </c>
      <c r="F1255">
        <v>1.49</v>
      </c>
    </row>
    <row r="1256" spans="1:6">
      <c r="A1256" s="106">
        <v>43684</v>
      </c>
      <c r="B1256">
        <v>8</v>
      </c>
      <c r="C1256">
        <v>2019</v>
      </c>
      <c r="D1256" t="s">
        <v>791</v>
      </c>
      <c r="E1256">
        <v>1.22</v>
      </c>
      <c r="F1256">
        <v>1.47</v>
      </c>
    </row>
    <row r="1257" spans="1:6">
      <c r="A1257" s="106">
        <v>43683</v>
      </c>
      <c r="B1257">
        <v>8</v>
      </c>
      <c r="C1257">
        <v>2019</v>
      </c>
      <c r="D1257" t="s">
        <v>791</v>
      </c>
      <c r="E1257">
        <v>1.24</v>
      </c>
      <c r="F1257">
        <v>1.43</v>
      </c>
    </row>
    <row r="1258" spans="1:6">
      <c r="A1258" s="106">
        <v>43682</v>
      </c>
      <c r="B1258">
        <v>8</v>
      </c>
      <c r="C1258">
        <v>2019</v>
      </c>
      <c r="D1258" t="s">
        <v>791</v>
      </c>
      <c r="E1258" t="s">
        <v>736</v>
      </c>
      <c r="F1258" t="s">
        <v>736</v>
      </c>
    </row>
    <row r="1259" spans="1:6">
      <c r="A1259" s="106">
        <v>43679</v>
      </c>
      <c r="B1259">
        <v>8</v>
      </c>
      <c r="C1259">
        <v>2019</v>
      </c>
      <c r="D1259" t="s">
        <v>791</v>
      </c>
      <c r="E1259">
        <v>1.37</v>
      </c>
      <c r="F1259">
        <v>1.61</v>
      </c>
    </row>
    <row r="1260" spans="1:6">
      <c r="A1260" s="106">
        <v>43678</v>
      </c>
      <c r="B1260">
        <v>8</v>
      </c>
      <c r="C1260">
        <v>2019</v>
      </c>
      <c r="D1260" t="s">
        <v>791</v>
      </c>
      <c r="E1260">
        <v>1.39</v>
      </c>
      <c r="F1260">
        <v>1.63</v>
      </c>
    </row>
    <row r="1261" spans="1:6">
      <c r="A1261" s="106">
        <v>43677</v>
      </c>
      <c r="B1261">
        <v>7</v>
      </c>
      <c r="C1261">
        <v>2019</v>
      </c>
      <c r="D1261" t="s">
        <v>792</v>
      </c>
      <c r="E1261">
        <v>1.49</v>
      </c>
      <c r="F1261">
        <v>1.7</v>
      </c>
    </row>
    <row r="1262" spans="1:6">
      <c r="A1262" s="106">
        <v>43676</v>
      </c>
      <c r="B1262">
        <v>7</v>
      </c>
      <c r="C1262">
        <v>2019</v>
      </c>
      <c r="D1262" t="s">
        <v>792</v>
      </c>
      <c r="E1262">
        <v>1.49</v>
      </c>
      <c r="F1262">
        <v>1.74</v>
      </c>
    </row>
    <row r="1263" spans="1:6">
      <c r="A1263" s="106">
        <v>43675</v>
      </c>
      <c r="B1263">
        <v>7</v>
      </c>
      <c r="C1263">
        <v>2019</v>
      </c>
      <c r="D1263" t="s">
        <v>792</v>
      </c>
      <c r="E1263">
        <v>1.47</v>
      </c>
      <c r="F1263">
        <v>1.74</v>
      </c>
    </row>
    <row r="1264" spans="1:6">
      <c r="A1264" s="106">
        <v>43672</v>
      </c>
      <c r="B1264">
        <v>7</v>
      </c>
      <c r="C1264">
        <v>2019</v>
      </c>
      <c r="D1264" t="s">
        <v>792</v>
      </c>
      <c r="E1264">
        <v>1.46</v>
      </c>
      <c r="F1264">
        <v>1.73</v>
      </c>
    </row>
    <row r="1265" spans="1:6">
      <c r="A1265" s="106">
        <v>43671</v>
      </c>
      <c r="B1265">
        <v>7</v>
      </c>
      <c r="C1265">
        <v>2019</v>
      </c>
      <c r="D1265" t="s">
        <v>792</v>
      </c>
      <c r="E1265">
        <v>1.46</v>
      </c>
      <c r="F1265">
        <v>1.72</v>
      </c>
    </row>
    <row r="1266" spans="1:6">
      <c r="A1266" s="106">
        <v>43670</v>
      </c>
      <c r="B1266">
        <v>7</v>
      </c>
      <c r="C1266">
        <v>2019</v>
      </c>
      <c r="D1266" t="s">
        <v>792</v>
      </c>
      <c r="E1266">
        <v>1.45</v>
      </c>
      <c r="F1266">
        <v>1.7</v>
      </c>
    </row>
    <row r="1267" spans="1:6">
      <c r="A1267" s="106">
        <v>43669</v>
      </c>
      <c r="B1267">
        <v>7</v>
      </c>
      <c r="C1267">
        <v>2019</v>
      </c>
      <c r="D1267" t="s">
        <v>792</v>
      </c>
      <c r="E1267">
        <v>1.49</v>
      </c>
      <c r="F1267">
        <v>1.73</v>
      </c>
    </row>
    <row r="1268" spans="1:6">
      <c r="A1268" s="106">
        <v>43668</v>
      </c>
      <c r="B1268">
        <v>7</v>
      </c>
      <c r="C1268">
        <v>2019</v>
      </c>
      <c r="D1268" t="s">
        <v>792</v>
      </c>
      <c r="E1268">
        <v>1.48</v>
      </c>
      <c r="F1268">
        <v>1.72</v>
      </c>
    </row>
    <row r="1269" spans="1:6">
      <c r="A1269" s="106">
        <v>43665</v>
      </c>
      <c r="B1269">
        <v>7</v>
      </c>
      <c r="C1269">
        <v>2019</v>
      </c>
      <c r="D1269" t="s">
        <v>792</v>
      </c>
      <c r="E1269">
        <v>1.5</v>
      </c>
      <c r="F1269">
        <v>1.73</v>
      </c>
    </row>
    <row r="1270" spans="1:6">
      <c r="A1270" s="106">
        <v>43664</v>
      </c>
      <c r="B1270">
        <v>7</v>
      </c>
      <c r="C1270">
        <v>2019</v>
      </c>
      <c r="D1270" t="s">
        <v>792</v>
      </c>
      <c r="E1270">
        <v>1.5</v>
      </c>
      <c r="F1270">
        <v>1.73</v>
      </c>
    </row>
    <row r="1271" spans="1:6">
      <c r="A1271" s="106">
        <v>43663</v>
      </c>
      <c r="B1271">
        <v>7</v>
      </c>
      <c r="C1271">
        <v>2019</v>
      </c>
      <c r="D1271" t="s">
        <v>792</v>
      </c>
      <c r="E1271">
        <v>1.53</v>
      </c>
      <c r="F1271">
        <v>1.74</v>
      </c>
    </row>
    <row r="1272" spans="1:6">
      <c r="A1272" s="106">
        <v>43662</v>
      </c>
      <c r="B1272">
        <v>7</v>
      </c>
      <c r="C1272">
        <v>2019</v>
      </c>
      <c r="D1272" t="s">
        <v>792</v>
      </c>
      <c r="E1272">
        <v>1.59</v>
      </c>
      <c r="F1272">
        <v>1.79</v>
      </c>
    </row>
    <row r="1273" spans="1:6">
      <c r="A1273" s="106">
        <v>43661</v>
      </c>
      <c r="B1273">
        <v>7</v>
      </c>
      <c r="C1273">
        <v>2019</v>
      </c>
      <c r="D1273" t="s">
        <v>792</v>
      </c>
      <c r="E1273">
        <v>1.58</v>
      </c>
      <c r="F1273">
        <v>1.78</v>
      </c>
    </row>
    <row r="1274" spans="1:6">
      <c r="A1274" s="106">
        <v>43658</v>
      </c>
      <c r="B1274">
        <v>7</v>
      </c>
      <c r="C1274">
        <v>2019</v>
      </c>
      <c r="D1274" t="s">
        <v>792</v>
      </c>
      <c r="E1274">
        <v>1.6</v>
      </c>
      <c r="F1274">
        <v>1.79</v>
      </c>
    </row>
    <row r="1275" spans="1:6">
      <c r="A1275" s="106">
        <v>43657</v>
      </c>
      <c r="B1275">
        <v>7</v>
      </c>
      <c r="C1275">
        <v>2019</v>
      </c>
      <c r="D1275" t="s">
        <v>792</v>
      </c>
      <c r="E1275">
        <v>1.62</v>
      </c>
      <c r="F1275">
        <v>1.79</v>
      </c>
    </row>
    <row r="1276" spans="1:6">
      <c r="A1276" s="106">
        <v>43656</v>
      </c>
      <c r="B1276">
        <v>7</v>
      </c>
      <c r="C1276">
        <v>2019</v>
      </c>
      <c r="D1276" t="s">
        <v>792</v>
      </c>
      <c r="E1276">
        <v>1.58</v>
      </c>
      <c r="F1276">
        <v>1.75</v>
      </c>
    </row>
    <row r="1277" spans="1:6">
      <c r="A1277" s="106">
        <v>43655</v>
      </c>
      <c r="B1277">
        <v>7</v>
      </c>
      <c r="C1277">
        <v>2019</v>
      </c>
      <c r="D1277" t="s">
        <v>792</v>
      </c>
      <c r="E1277">
        <v>1.58</v>
      </c>
      <c r="F1277">
        <v>1.73</v>
      </c>
    </row>
    <row r="1278" spans="1:6">
      <c r="A1278" s="106">
        <v>43654</v>
      </c>
      <c r="B1278">
        <v>7</v>
      </c>
      <c r="C1278">
        <v>2019</v>
      </c>
      <c r="D1278" t="s">
        <v>792</v>
      </c>
      <c r="E1278">
        <v>1.59</v>
      </c>
      <c r="F1278">
        <v>1.73</v>
      </c>
    </row>
    <row r="1279" spans="1:6">
      <c r="A1279" s="106">
        <v>43651</v>
      </c>
      <c r="B1279">
        <v>7</v>
      </c>
      <c r="C1279">
        <v>2019</v>
      </c>
      <c r="D1279" t="s">
        <v>792</v>
      </c>
      <c r="E1279">
        <v>1.57</v>
      </c>
      <c r="F1279">
        <v>1.74</v>
      </c>
    </row>
    <row r="1280" spans="1:6">
      <c r="A1280" s="106">
        <v>43650</v>
      </c>
      <c r="B1280">
        <v>7</v>
      </c>
      <c r="C1280">
        <v>2019</v>
      </c>
      <c r="D1280" t="s">
        <v>792</v>
      </c>
      <c r="E1280">
        <v>1.47</v>
      </c>
      <c r="F1280">
        <v>1.66</v>
      </c>
    </row>
    <row r="1281" spans="1:6">
      <c r="A1281" s="106">
        <v>43649</v>
      </c>
      <c r="B1281">
        <v>7</v>
      </c>
      <c r="C1281">
        <v>2019</v>
      </c>
      <c r="D1281" t="s">
        <v>792</v>
      </c>
      <c r="E1281">
        <v>1.45</v>
      </c>
      <c r="F1281">
        <v>1.65</v>
      </c>
    </row>
    <row r="1282" spans="1:6">
      <c r="A1282" s="106">
        <v>43648</v>
      </c>
      <c r="B1282">
        <v>7</v>
      </c>
      <c r="C1282">
        <v>2019</v>
      </c>
      <c r="D1282" t="s">
        <v>792</v>
      </c>
      <c r="E1282">
        <v>1.47</v>
      </c>
      <c r="F1282">
        <v>1.68</v>
      </c>
    </row>
    <row r="1283" spans="1:6">
      <c r="A1283" s="106">
        <v>43647</v>
      </c>
      <c r="B1283">
        <v>7</v>
      </c>
      <c r="C1283">
        <v>2019</v>
      </c>
      <c r="D1283" t="s">
        <v>792</v>
      </c>
      <c r="E1283" t="s">
        <v>736</v>
      </c>
      <c r="F1283" t="s">
        <v>736</v>
      </c>
    </row>
    <row r="1284" spans="1:6">
      <c r="A1284" s="106">
        <v>43644</v>
      </c>
      <c r="B1284">
        <v>6</v>
      </c>
      <c r="C1284">
        <v>2019</v>
      </c>
      <c r="D1284" t="s">
        <v>793</v>
      </c>
      <c r="E1284">
        <v>1.46</v>
      </c>
      <c r="F1284">
        <v>1.68</v>
      </c>
    </row>
    <row r="1285" spans="1:6">
      <c r="A1285" s="106">
        <v>43643</v>
      </c>
      <c r="B1285">
        <v>6</v>
      </c>
      <c r="C1285">
        <v>2019</v>
      </c>
      <c r="D1285" t="s">
        <v>793</v>
      </c>
      <c r="E1285">
        <v>1.47</v>
      </c>
      <c r="F1285">
        <v>1.71</v>
      </c>
    </row>
    <row r="1286" spans="1:6">
      <c r="A1286" s="106">
        <v>43642</v>
      </c>
      <c r="B1286">
        <v>6</v>
      </c>
      <c r="C1286">
        <v>2019</v>
      </c>
      <c r="D1286" t="s">
        <v>793</v>
      </c>
      <c r="E1286">
        <v>1.5</v>
      </c>
      <c r="F1286">
        <v>1.73</v>
      </c>
    </row>
    <row r="1287" spans="1:6">
      <c r="A1287" s="106">
        <v>43641</v>
      </c>
      <c r="B1287">
        <v>6</v>
      </c>
      <c r="C1287">
        <v>2019</v>
      </c>
      <c r="D1287" t="s">
        <v>793</v>
      </c>
      <c r="E1287">
        <v>1.44</v>
      </c>
      <c r="F1287">
        <v>1.69</v>
      </c>
    </row>
    <row r="1288" spans="1:6">
      <c r="A1288" s="106">
        <v>43640</v>
      </c>
      <c r="B1288">
        <v>6</v>
      </c>
      <c r="C1288">
        <v>2019</v>
      </c>
      <c r="D1288" t="s">
        <v>793</v>
      </c>
      <c r="E1288">
        <v>1.46</v>
      </c>
      <c r="F1288">
        <v>1.71</v>
      </c>
    </row>
    <row r="1289" spans="1:6">
      <c r="A1289" s="106">
        <v>43637</v>
      </c>
      <c r="B1289">
        <v>6</v>
      </c>
      <c r="C1289">
        <v>2019</v>
      </c>
      <c r="D1289" t="s">
        <v>793</v>
      </c>
      <c r="E1289">
        <v>1.48</v>
      </c>
      <c r="F1289">
        <v>1.72</v>
      </c>
    </row>
    <row r="1290" spans="1:6">
      <c r="A1290" s="106">
        <v>43636</v>
      </c>
      <c r="B1290">
        <v>6</v>
      </c>
      <c r="C1290">
        <v>2019</v>
      </c>
      <c r="D1290" t="s">
        <v>793</v>
      </c>
      <c r="E1290">
        <v>1.45</v>
      </c>
      <c r="F1290">
        <v>1.69</v>
      </c>
    </row>
    <row r="1291" spans="1:6">
      <c r="A1291" s="106">
        <v>43635</v>
      </c>
      <c r="B1291">
        <v>6</v>
      </c>
      <c r="C1291">
        <v>2019</v>
      </c>
      <c r="D1291" t="s">
        <v>793</v>
      </c>
      <c r="E1291">
        <v>1.44</v>
      </c>
      <c r="F1291">
        <v>1.68</v>
      </c>
    </row>
    <row r="1292" spans="1:6">
      <c r="A1292" s="106">
        <v>43634</v>
      </c>
      <c r="B1292">
        <v>6</v>
      </c>
      <c r="C1292">
        <v>2019</v>
      </c>
      <c r="D1292" t="s">
        <v>793</v>
      </c>
      <c r="E1292">
        <v>1.42</v>
      </c>
      <c r="F1292">
        <v>1.67</v>
      </c>
    </row>
    <row r="1293" spans="1:6">
      <c r="A1293" s="106">
        <v>43633</v>
      </c>
      <c r="B1293">
        <v>6</v>
      </c>
      <c r="C1293">
        <v>2019</v>
      </c>
      <c r="D1293" t="s">
        <v>793</v>
      </c>
      <c r="E1293">
        <v>1.44</v>
      </c>
      <c r="F1293">
        <v>1.69</v>
      </c>
    </row>
    <row r="1294" spans="1:6">
      <c r="A1294" s="106">
        <v>43630</v>
      </c>
      <c r="B1294">
        <v>6</v>
      </c>
      <c r="C1294">
        <v>2019</v>
      </c>
      <c r="D1294" t="s">
        <v>793</v>
      </c>
      <c r="E1294">
        <v>1.44</v>
      </c>
      <c r="F1294">
        <v>1.7</v>
      </c>
    </row>
    <row r="1295" spans="1:6">
      <c r="A1295" s="106">
        <v>43629</v>
      </c>
      <c r="B1295">
        <v>6</v>
      </c>
      <c r="C1295">
        <v>2019</v>
      </c>
      <c r="D1295" t="s">
        <v>793</v>
      </c>
      <c r="E1295">
        <v>1.45</v>
      </c>
      <c r="F1295">
        <v>1.72</v>
      </c>
    </row>
    <row r="1296" spans="1:6">
      <c r="A1296" s="106">
        <v>43628</v>
      </c>
      <c r="B1296">
        <v>6</v>
      </c>
      <c r="C1296">
        <v>2019</v>
      </c>
      <c r="D1296" t="s">
        <v>793</v>
      </c>
      <c r="E1296">
        <v>1.5</v>
      </c>
      <c r="F1296">
        <v>1.75</v>
      </c>
    </row>
    <row r="1297" spans="1:6">
      <c r="A1297" s="106">
        <v>43627</v>
      </c>
      <c r="B1297">
        <v>6</v>
      </c>
      <c r="C1297">
        <v>2019</v>
      </c>
      <c r="D1297" t="s">
        <v>793</v>
      </c>
      <c r="E1297">
        <v>1.53</v>
      </c>
      <c r="F1297">
        <v>1.77</v>
      </c>
    </row>
    <row r="1298" spans="1:6">
      <c r="A1298" s="106">
        <v>43626</v>
      </c>
      <c r="B1298">
        <v>6</v>
      </c>
      <c r="C1298">
        <v>2019</v>
      </c>
      <c r="D1298" t="s">
        <v>793</v>
      </c>
      <c r="E1298">
        <v>1.52</v>
      </c>
      <c r="F1298">
        <v>1.76</v>
      </c>
    </row>
    <row r="1299" spans="1:6">
      <c r="A1299" s="106">
        <v>43623</v>
      </c>
      <c r="B1299">
        <v>6</v>
      </c>
      <c r="C1299">
        <v>2019</v>
      </c>
      <c r="D1299" t="s">
        <v>793</v>
      </c>
      <c r="E1299">
        <v>1.46</v>
      </c>
      <c r="F1299">
        <v>1.72</v>
      </c>
    </row>
    <row r="1300" spans="1:6">
      <c r="A1300" s="106">
        <v>43622</v>
      </c>
      <c r="B1300">
        <v>6</v>
      </c>
      <c r="C1300">
        <v>2019</v>
      </c>
      <c r="D1300" t="s">
        <v>793</v>
      </c>
      <c r="E1300">
        <v>1.46</v>
      </c>
      <c r="F1300">
        <v>1.74</v>
      </c>
    </row>
    <row r="1301" spans="1:6">
      <c r="A1301" s="106">
        <v>43621</v>
      </c>
      <c r="B1301">
        <v>6</v>
      </c>
      <c r="C1301">
        <v>2019</v>
      </c>
      <c r="D1301" t="s">
        <v>793</v>
      </c>
      <c r="E1301">
        <v>1.44</v>
      </c>
      <c r="F1301">
        <v>1.74</v>
      </c>
    </row>
    <row r="1302" spans="1:6">
      <c r="A1302" s="106">
        <v>43620</v>
      </c>
      <c r="B1302">
        <v>6</v>
      </c>
      <c r="C1302">
        <v>2019</v>
      </c>
      <c r="D1302" t="s">
        <v>793</v>
      </c>
      <c r="E1302">
        <v>1.47</v>
      </c>
      <c r="F1302">
        <v>1.74</v>
      </c>
    </row>
    <row r="1303" spans="1:6">
      <c r="A1303" s="106">
        <v>43619</v>
      </c>
      <c r="B1303">
        <v>6</v>
      </c>
      <c r="C1303">
        <v>2019</v>
      </c>
      <c r="D1303" t="s">
        <v>793</v>
      </c>
      <c r="E1303">
        <v>1.42</v>
      </c>
      <c r="F1303">
        <v>1.71</v>
      </c>
    </row>
    <row r="1304" spans="1:6">
      <c r="A1304" s="106">
        <v>43616</v>
      </c>
      <c r="B1304">
        <v>5</v>
      </c>
      <c r="C1304">
        <v>2019</v>
      </c>
      <c r="D1304" t="s">
        <v>794</v>
      </c>
      <c r="E1304">
        <v>1.49</v>
      </c>
      <c r="F1304">
        <v>1.77</v>
      </c>
    </row>
    <row r="1305" spans="1:6">
      <c r="A1305" s="106">
        <v>43615</v>
      </c>
      <c r="B1305">
        <v>5</v>
      </c>
      <c r="C1305">
        <v>2019</v>
      </c>
      <c r="D1305" t="s">
        <v>794</v>
      </c>
      <c r="E1305">
        <v>1.55</v>
      </c>
      <c r="F1305">
        <v>1.81</v>
      </c>
    </row>
    <row r="1306" spans="1:6">
      <c r="A1306" s="106">
        <v>43614</v>
      </c>
      <c r="B1306">
        <v>5</v>
      </c>
      <c r="C1306">
        <v>2019</v>
      </c>
      <c r="D1306" t="s">
        <v>794</v>
      </c>
      <c r="E1306">
        <v>1.57</v>
      </c>
      <c r="F1306">
        <v>1.82</v>
      </c>
    </row>
    <row r="1307" spans="1:6">
      <c r="A1307" s="106">
        <v>43613</v>
      </c>
      <c r="B1307">
        <v>5</v>
      </c>
      <c r="C1307">
        <v>2019</v>
      </c>
      <c r="D1307" t="s">
        <v>794</v>
      </c>
      <c r="E1307">
        <v>1.57</v>
      </c>
      <c r="F1307">
        <v>1.82</v>
      </c>
    </row>
    <row r="1308" spans="1:6">
      <c r="A1308" s="106">
        <v>43612</v>
      </c>
      <c r="B1308">
        <v>5</v>
      </c>
      <c r="C1308">
        <v>2019</v>
      </c>
      <c r="D1308" t="s">
        <v>794</v>
      </c>
      <c r="E1308">
        <v>1.59</v>
      </c>
      <c r="F1308">
        <v>1.85</v>
      </c>
    </row>
    <row r="1309" spans="1:6">
      <c r="A1309" s="106">
        <v>43609</v>
      </c>
      <c r="B1309">
        <v>5</v>
      </c>
      <c r="C1309">
        <v>2019</v>
      </c>
      <c r="D1309" t="s">
        <v>794</v>
      </c>
      <c r="E1309">
        <v>1.61</v>
      </c>
      <c r="F1309">
        <v>1.87</v>
      </c>
    </row>
    <row r="1310" spans="1:6">
      <c r="A1310" s="106">
        <v>43608</v>
      </c>
      <c r="B1310">
        <v>5</v>
      </c>
      <c r="C1310">
        <v>2019</v>
      </c>
      <c r="D1310" t="s">
        <v>794</v>
      </c>
      <c r="E1310">
        <v>1.64</v>
      </c>
      <c r="F1310">
        <v>1.88</v>
      </c>
    </row>
    <row r="1311" spans="1:6">
      <c r="A1311" s="106">
        <v>43607</v>
      </c>
      <c r="B1311">
        <v>5</v>
      </c>
      <c r="C1311">
        <v>2019</v>
      </c>
      <c r="D1311" t="s">
        <v>794</v>
      </c>
      <c r="E1311">
        <v>1.72</v>
      </c>
      <c r="F1311">
        <v>1.96</v>
      </c>
    </row>
    <row r="1312" spans="1:6">
      <c r="A1312" s="106">
        <v>43606</v>
      </c>
      <c r="B1312">
        <v>5</v>
      </c>
      <c r="C1312">
        <v>2019</v>
      </c>
      <c r="D1312" t="s">
        <v>794</v>
      </c>
      <c r="E1312">
        <v>1.75</v>
      </c>
      <c r="F1312">
        <v>1.97</v>
      </c>
    </row>
    <row r="1313" spans="1:6">
      <c r="A1313" s="106">
        <v>43605</v>
      </c>
      <c r="B1313">
        <v>5</v>
      </c>
      <c r="C1313">
        <v>2019</v>
      </c>
      <c r="D1313" t="s">
        <v>794</v>
      </c>
      <c r="E1313" t="s">
        <v>736</v>
      </c>
      <c r="F1313" t="s">
        <v>736</v>
      </c>
    </row>
    <row r="1314" spans="1:6">
      <c r="A1314" s="106">
        <v>43602</v>
      </c>
      <c r="B1314">
        <v>5</v>
      </c>
      <c r="C1314">
        <v>2019</v>
      </c>
      <c r="D1314" t="s">
        <v>794</v>
      </c>
      <c r="E1314">
        <v>1.69</v>
      </c>
      <c r="F1314">
        <v>1.92</v>
      </c>
    </row>
    <row r="1315" spans="1:6">
      <c r="A1315" s="106">
        <v>43601</v>
      </c>
      <c r="B1315">
        <v>5</v>
      </c>
      <c r="C1315">
        <v>2019</v>
      </c>
      <c r="D1315" t="s">
        <v>794</v>
      </c>
      <c r="E1315">
        <v>1.68</v>
      </c>
      <c r="F1315">
        <v>1.91</v>
      </c>
    </row>
    <row r="1316" spans="1:6">
      <c r="A1316" s="106">
        <v>43600</v>
      </c>
      <c r="B1316">
        <v>5</v>
      </c>
      <c r="C1316">
        <v>2019</v>
      </c>
      <c r="D1316" t="s">
        <v>794</v>
      </c>
      <c r="E1316">
        <v>1.66</v>
      </c>
      <c r="F1316">
        <v>1.9</v>
      </c>
    </row>
    <row r="1317" spans="1:6">
      <c r="A1317" s="106">
        <v>43599</v>
      </c>
      <c r="B1317">
        <v>5</v>
      </c>
      <c r="C1317">
        <v>2019</v>
      </c>
      <c r="D1317" t="s">
        <v>794</v>
      </c>
      <c r="E1317">
        <v>1.69</v>
      </c>
      <c r="F1317">
        <v>1.92</v>
      </c>
    </row>
    <row r="1318" spans="1:6">
      <c r="A1318" s="106">
        <v>43598</v>
      </c>
      <c r="B1318">
        <v>5</v>
      </c>
      <c r="C1318">
        <v>2019</v>
      </c>
      <c r="D1318" t="s">
        <v>794</v>
      </c>
      <c r="E1318">
        <v>1.66</v>
      </c>
      <c r="F1318">
        <v>1.9</v>
      </c>
    </row>
    <row r="1319" spans="1:6">
      <c r="A1319" s="106">
        <v>43595</v>
      </c>
      <c r="B1319">
        <v>5</v>
      </c>
      <c r="C1319">
        <v>2019</v>
      </c>
      <c r="D1319" t="s">
        <v>794</v>
      </c>
      <c r="E1319">
        <v>1.73</v>
      </c>
      <c r="F1319">
        <v>1.96</v>
      </c>
    </row>
    <row r="1320" spans="1:6">
      <c r="A1320" s="106">
        <v>43594</v>
      </c>
      <c r="B1320">
        <v>5</v>
      </c>
      <c r="C1320">
        <v>2019</v>
      </c>
      <c r="D1320" t="s">
        <v>794</v>
      </c>
      <c r="E1320">
        <v>1.68</v>
      </c>
      <c r="F1320">
        <v>1.93</v>
      </c>
    </row>
    <row r="1321" spans="1:6">
      <c r="A1321" s="106">
        <v>43593</v>
      </c>
      <c r="B1321">
        <v>5</v>
      </c>
      <c r="C1321">
        <v>2019</v>
      </c>
      <c r="D1321" t="s">
        <v>794</v>
      </c>
      <c r="E1321">
        <v>1.7</v>
      </c>
      <c r="F1321">
        <v>1.95</v>
      </c>
    </row>
    <row r="1322" spans="1:6">
      <c r="A1322" s="106">
        <v>43592</v>
      </c>
      <c r="B1322">
        <v>5</v>
      </c>
      <c r="C1322">
        <v>2019</v>
      </c>
      <c r="D1322" t="s">
        <v>794</v>
      </c>
      <c r="E1322">
        <v>1.68</v>
      </c>
      <c r="F1322">
        <v>1.94</v>
      </c>
    </row>
    <row r="1323" spans="1:6">
      <c r="A1323" s="106">
        <v>43591</v>
      </c>
      <c r="B1323">
        <v>5</v>
      </c>
      <c r="C1323">
        <v>2019</v>
      </c>
      <c r="D1323" t="s">
        <v>794</v>
      </c>
      <c r="E1323">
        <v>1.73</v>
      </c>
      <c r="F1323">
        <v>1.98</v>
      </c>
    </row>
    <row r="1324" spans="1:6">
      <c r="A1324" s="106">
        <v>43588</v>
      </c>
      <c r="B1324">
        <v>5</v>
      </c>
      <c r="C1324">
        <v>2019</v>
      </c>
      <c r="D1324" t="s">
        <v>794</v>
      </c>
      <c r="E1324">
        <v>1.77</v>
      </c>
      <c r="F1324">
        <v>2.0099999999999998</v>
      </c>
    </row>
    <row r="1325" spans="1:6">
      <c r="A1325" s="106">
        <v>43587</v>
      </c>
      <c r="B1325">
        <v>5</v>
      </c>
      <c r="C1325">
        <v>2019</v>
      </c>
      <c r="D1325" t="s">
        <v>794</v>
      </c>
      <c r="E1325">
        <v>1.76</v>
      </c>
      <c r="F1325">
        <v>2.0099999999999998</v>
      </c>
    </row>
    <row r="1326" spans="1:6">
      <c r="A1326" s="106">
        <v>43586</v>
      </c>
      <c r="B1326">
        <v>5</v>
      </c>
      <c r="C1326">
        <v>2019</v>
      </c>
      <c r="D1326" t="s">
        <v>794</v>
      </c>
      <c r="E1326">
        <v>1.7</v>
      </c>
      <c r="F1326">
        <v>1.96</v>
      </c>
    </row>
    <row r="1327" spans="1:6">
      <c r="A1327" s="106">
        <v>43585</v>
      </c>
      <c r="B1327">
        <v>4</v>
      </c>
      <c r="C1327">
        <v>2019</v>
      </c>
      <c r="D1327" t="s">
        <v>795</v>
      </c>
      <c r="E1327">
        <v>1.71</v>
      </c>
      <c r="F1327">
        <v>1.99</v>
      </c>
    </row>
    <row r="1328" spans="1:6">
      <c r="A1328" s="106">
        <v>43584</v>
      </c>
      <c r="B1328">
        <v>4</v>
      </c>
      <c r="C1328">
        <v>2019</v>
      </c>
      <c r="D1328" t="s">
        <v>795</v>
      </c>
      <c r="E1328">
        <v>1.72</v>
      </c>
      <c r="F1328">
        <v>2</v>
      </c>
    </row>
    <row r="1329" spans="1:6">
      <c r="A1329" s="106">
        <v>43581</v>
      </c>
      <c r="B1329">
        <v>4</v>
      </c>
      <c r="C1329">
        <v>2019</v>
      </c>
      <c r="D1329" t="s">
        <v>795</v>
      </c>
      <c r="E1329">
        <v>1.69</v>
      </c>
      <c r="F1329">
        <v>1.98</v>
      </c>
    </row>
    <row r="1330" spans="1:6">
      <c r="A1330" s="106">
        <v>43580</v>
      </c>
      <c r="B1330">
        <v>4</v>
      </c>
      <c r="C1330">
        <v>2019</v>
      </c>
      <c r="D1330" t="s">
        <v>795</v>
      </c>
      <c r="E1330">
        <v>1.7</v>
      </c>
      <c r="F1330">
        <v>1.99</v>
      </c>
    </row>
    <row r="1331" spans="1:6">
      <c r="A1331" s="106">
        <v>43579</v>
      </c>
      <c r="B1331">
        <v>4</v>
      </c>
      <c r="C1331">
        <v>2019</v>
      </c>
      <c r="D1331" t="s">
        <v>795</v>
      </c>
      <c r="E1331">
        <v>1.67</v>
      </c>
      <c r="F1331">
        <v>1.99</v>
      </c>
    </row>
    <row r="1332" spans="1:6">
      <c r="A1332" s="106">
        <v>43578</v>
      </c>
      <c r="B1332">
        <v>4</v>
      </c>
      <c r="C1332">
        <v>2019</v>
      </c>
      <c r="D1332" t="s">
        <v>795</v>
      </c>
      <c r="E1332">
        <v>1.75</v>
      </c>
      <c r="F1332">
        <v>2.06</v>
      </c>
    </row>
    <row r="1333" spans="1:6">
      <c r="A1333" s="106">
        <v>43577</v>
      </c>
      <c r="B1333">
        <v>4</v>
      </c>
      <c r="C1333">
        <v>2019</v>
      </c>
      <c r="D1333" t="s">
        <v>795</v>
      </c>
      <c r="E1333">
        <v>1.79</v>
      </c>
      <c r="F1333">
        <v>2.08</v>
      </c>
    </row>
    <row r="1334" spans="1:6">
      <c r="A1334" s="106">
        <v>43574</v>
      </c>
      <c r="B1334">
        <v>4</v>
      </c>
      <c r="C1334">
        <v>2019</v>
      </c>
      <c r="D1334" t="s">
        <v>795</v>
      </c>
      <c r="E1334" t="s">
        <v>736</v>
      </c>
      <c r="F1334" t="s">
        <v>736</v>
      </c>
    </row>
    <row r="1335" spans="1:6">
      <c r="A1335" s="106">
        <v>43573</v>
      </c>
      <c r="B1335">
        <v>4</v>
      </c>
      <c r="C1335">
        <v>2019</v>
      </c>
      <c r="D1335" t="s">
        <v>795</v>
      </c>
      <c r="E1335">
        <v>1.77</v>
      </c>
      <c r="F1335">
        <v>2.0499999999999998</v>
      </c>
    </row>
    <row r="1336" spans="1:6">
      <c r="A1336" s="106">
        <v>43572</v>
      </c>
      <c r="B1336">
        <v>4</v>
      </c>
      <c r="C1336">
        <v>2019</v>
      </c>
      <c r="D1336" t="s">
        <v>795</v>
      </c>
      <c r="E1336">
        <v>1.8</v>
      </c>
      <c r="F1336">
        <v>2.09</v>
      </c>
    </row>
    <row r="1337" spans="1:6">
      <c r="A1337" s="106">
        <v>43571</v>
      </c>
      <c r="B1337">
        <v>4</v>
      </c>
      <c r="C1337">
        <v>2019</v>
      </c>
      <c r="D1337" t="s">
        <v>795</v>
      </c>
      <c r="E1337">
        <v>1.78</v>
      </c>
      <c r="F1337">
        <v>2.08</v>
      </c>
    </row>
    <row r="1338" spans="1:6">
      <c r="A1338" s="106">
        <v>43570</v>
      </c>
      <c r="B1338">
        <v>4</v>
      </c>
      <c r="C1338">
        <v>2019</v>
      </c>
      <c r="D1338" t="s">
        <v>795</v>
      </c>
      <c r="E1338">
        <v>1.75</v>
      </c>
      <c r="F1338">
        <v>2.0499999999999998</v>
      </c>
    </row>
    <row r="1339" spans="1:6">
      <c r="A1339" s="106">
        <v>43567</v>
      </c>
      <c r="B1339">
        <v>4</v>
      </c>
      <c r="C1339">
        <v>2019</v>
      </c>
      <c r="D1339" t="s">
        <v>795</v>
      </c>
      <c r="E1339">
        <v>1.78</v>
      </c>
      <c r="F1339">
        <v>2.06</v>
      </c>
    </row>
    <row r="1340" spans="1:6">
      <c r="A1340" s="106">
        <v>43566</v>
      </c>
      <c r="B1340">
        <v>4</v>
      </c>
      <c r="C1340">
        <v>2019</v>
      </c>
      <c r="D1340" t="s">
        <v>795</v>
      </c>
      <c r="E1340">
        <v>1.72</v>
      </c>
      <c r="F1340">
        <v>2.0099999999999998</v>
      </c>
    </row>
    <row r="1341" spans="1:6">
      <c r="A1341" s="106">
        <v>43565</v>
      </c>
      <c r="B1341">
        <v>4</v>
      </c>
      <c r="C1341">
        <v>2019</v>
      </c>
      <c r="D1341" t="s">
        <v>795</v>
      </c>
      <c r="E1341">
        <v>1.68</v>
      </c>
      <c r="F1341">
        <v>1.98</v>
      </c>
    </row>
    <row r="1342" spans="1:6">
      <c r="A1342" s="106">
        <v>43564</v>
      </c>
      <c r="B1342">
        <v>4</v>
      </c>
      <c r="C1342">
        <v>2019</v>
      </c>
      <c r="D1342" t="s">
        <v>795</v>
      </c>
      <c r="E1342">
        <v>1.72</v>
      </c>
      <c r="F1342">
        <v>2.0099999999999998</v>
      </c>
    </row>
    <row r="1343" spans="1:6">
      <c r="A1343" s="106">
        <v>43563</v>
      </c>
      <c r="B1343">
        <v>4</v>
      </c>
      <c r="C1343">
        <v>2019</v>
      </c>
      <c r="D1343" t="s">
        <v>795</v>
      </c>
      <c r="E1343">
        <v>1.73</v>
      </c>
      <c r="F1343">
        <v>2</v>
      </c>
    </row>
    <row r="1344" spans="1:6">
      <c r="A1344" s="106">
        <v>43560</v>
      </c>
      <c r="B1344">
        <v>4</v>
      </c>
      <c r="C1344">
        <v>2019</v>
      </c>
      <c r="D1344" t="s">
        <v>795</v>
      </c>
      <c r="E1344">
        <v>1.7</v>
      </c>
      <c r="F1344">
        <v>1.97</v>
      </c>
    </row>
    <row r="1345" spans="1:6">
      <c r="A1345" s="106">
        <v>43559</v>
      </c>
      <c r="B1345">
        <v>4</v>
      </c>
      <c r="C1345">
        <v>2019</v>
      </c>
      <c r="D1345" t="s">
        <v>795</v>
      </c>
      <c r="E1345">
        <v>1.69</v>
      </c>
      <c r="F1345">
        <v>1.97</v>
      </c>
    </row>
    <row r="1346" spans="1:6">
      <c r="A1346" s="106">
        <v>43558</v>
      </c>
      <c r="B1346">
        <v>4</v>
      </c>
      <c r="C1346">
        <v>2019</v>
      </c>
      <c r="D1346" t="s">
        <v>795</v>
      </c>
      <c r="E1346">
        <v>1.7</v>
      </c>
      <c r="F1346">
        <v>1.99</v>
      </c>
    </row>
    <row r="1347" spans="1:6">
      <c r="A1347" s="106">
        <v>43557</v>
      </c>
      <c r="B1347">
        <v>4</v>
      </c>
      <c r="C1347">
        <v>2019</v>
      </c>
      <c r="D1347" t="s">
        <v>795</v>
      </c>
      <c r="E1347">
        <v>1.66</v>
      </c>
      <c r="F1347">
        <v>1.95</v>
      </c>
    </row>
    <row r="1348" spans="1:6">
      <c r="A1348" s="106">
        <v>43556</v>
      </c>
      <c r="B1348">
        <v>4</v>
      </c>
      <c r="C1348">
        <v>2019</v>
      </c>
      <c r="D1348" t="s">
        <v>795</v>
      </c>
      <c r="E1348">
        <v>1.7</v>
      </c>
      <c r="F1348">
        <v>1.97</v>
      </c>
    </row>
    <row r="1349" spans="1:6">
      <c r="A1349" s="106">
        <v>43553</v>
      </c>
      <c r="B1349">
        <v>3</v>
      </c>
      <c r="C1349">
        <v>2019</v>
      </c>
      <c r="D1349" t="s">
        <v>796</v>
      </c>
      <c r="E1349">
        <v>1.62</v>
      </c>
      <c r="F1349">
        <v>1.9</v>
      </c>
    </row>
    <row r="1350" spans="1:6">
      <c r="A1350" s="106">
        <v>43552</v>
      </c>
      <c r="B1350">
        <v>3</v>
      </c>
      <c r="C1350">
        <v>2019</v>
      </c>
      <c r="D1350" t="s">
        <v>796</v>
      </c>
      <c r="E1350">
        <v>1.55</v>
      </c>
      <c r="F1350">
        <v>1.85</v>
      </c>
    </row>
    <row r="1351" spans="1:6">
      <c r="A1351" s="106">
        <v>43551</v>
      </c>
      <c r="B1351">
        <v>3</v>
      </c>
      <c r="C1351">
        <v>2019</v>
      </c>
      <c r="D1351" t="s">
        <v>796</v>
      </c>
      <c r="E1351">
        <v>1.54</v>
      </c>
      <c r="F1351">
        <v>1.84</v>
      </c>
    </row>
    <row r="1352" spans="1:6">
      <c r="A1352" s="106">
        <v>43550</v>
      </c>
      <c r="B1352">
        <v>3</v>
      </c>
      <c r="C1352">
        <v>2019</v>
      </c>
      <c r="D1352" t="s">
        <v>796</v>
      </c>
      <c r="E1352">
        <v>1.57</v>
      </c>
      <c r="F1352">
        <v>1.86</v>
      </c>
    </row>
    <row r="1353" spans="1:6">
      <c r="A1353" s="106">
        <v>43549</v>
      </c>
      <c r="B1353">
        <v>3</v>
      </c>
      <c r="C1353">
        <v>2019</v>
      </c>
      <c r="D1353" t="s">
        <v>796</v>
      </c>
      <c r="E1353">
        <v>1.55</v>
      </c>
      <c r="F1353">
        <v>1.85</v>
      </c>
    </row>
    <row r="1354" spans="1:6">
      <c r="A1354" s="106">
        <v>43546</v>
      </c>
      <c r="B1354">
        <v>3</v>
      </c>
      <c r="C1354">
        <v>2019</v>
      </c>
      <c r="D1354" t="s">
        <v>796</v>
      </c>
      <c r="E1354">
        <v>1.6</v>
      </c>
      <c r="F1354">
        <v>1.89</v>
      </c>
    </row>
    <row r="1355" spans="1:6">
      <c r="A1355" s="106">
        <v>43545</v>
      </c>
      <c r="B1355">
        <v>3</v>
      </c>
      <c r="C1355">
        <v>2019</v>
      </c>
      <c r="D1355" t="s">
        <v>796</v>
      </c>
      <c r="E1355">
        <v>1.67</v>
      </c>
      <c r="F1355">
        <v>1.97</v>
      </c>
    </row>
    <row r="1356" spans="1:6">
      <c r="A1356" s="106">
        <v>43544</v>
      </c>
      <c r="B1356">
        <v>3</v>
      </c>
      <c r="C1356">
        <v>2019</v>
      </c>
      <c r="D1356" t="s">
        <v>796</v>
      </c>
      <c r="E1356">
        <v>1.67</v>
      </c>
      <c r="F1356">
        <v>1.99</v>
      </c>
    </row>
    <row r="1357" spans="1:6">
      <c r="A1357" s="106">
        <v>43543</v>
      </c>
      <c r="B1357">
        <v>3</v>
      </c>
      <c r="C1357">
        <v>2019</v>
      </c>
      <c r="D1357" t="s">
        <v>796</v>
      </c>
      <c r="E1357">
        <v>1.72</v>
      </c>
      <c r="F1357">
        <v>2.0099999999999998</v>
      </c>
    </row>
    <row r="1358" spans="1:6">
      <c r="A1358" s="106">
        <v>43542</v>
      </c>
      <c r="B1358">
        <v>3</v>
      </c>
      <c r="C1358">
        <v>2019</v>
      </c>
      <c r="D1358" t="s">
        <v>796</v>
      </c>
      <c r="E1358">
        <v>1.71</v>
      </c>
      <c r="F1358">
        <v>2.0099999999999998</v>
      </c>
    </row>
    <row r="1359" spans="1:6">
      <c r="A1359" s="106">
        <v>43539</v>
      </c>
      <c r="B1359">
        <v>3</v>
      </c>
      <c r="C1359">
        <v>2019</v>
      </c>
      <c r="D1359" t="s">
        <v>796</v>
      </c>
      <c r="E1359">
        <v>1.71</v>
      </c>
      <c r="F1359">
        <v>2.02</v>
      </c>
    </row>
    <row r="1360" spans="1:6">
      <c r="A1360" s="106">
        <v>43538</v>
      </c>
      <c r="B1360">
        <v>3</v>
      </c>
      <c r="C1360">
        <v>2019</v>
      </c>
      <c r="D1360" t="s">
        <v>796</v>
      </c>
      <c r="E1360">
        <v>1.76</v>
      </c>
      <c r="F1360">
        <v>2.0499999999999998</v>
      </c>
    </row>
    <row r="1361" spans="1:6">
      <c r="A1361" s="106">
        <v>43537</v>
      </c>
      <c r="B1361">
        <v>3</v>
      </c>
      <c r="C1361">
        <v>2019</v>
      </c>
      <c r="D1361" t="s">
        <v>796</v>
      </c>
      <c r="E1361">
        <v>1.76</v>
      </c>
      <c r="F1361">
        <v>2.04</v>
      </c>
    </row>
    <row r="1362" spans="1:6">
      <c r="A1362" s="106">
        <v>43536</v>
      </c>
      <c r="B1362">
        <v>3</v>
      </c>
      <c r="C1362">
        <v>2019</v>
      </c>
      <c r="D1362" t="s">
        <v>796</v>
      </c>
      <c r="E1362">
        <v>1.73</v>
      </c>
      <c r="F1362">
        <v>2.02</v>
      </c>
    </row>
    <row r="1363" spans="1:6">
      <c r="A1363" s="106">
        <v>43535</v>
      </c>
      <c r="B1363">
        <v>3</v>
      </c>
      <c r="C1363">
        <v>2019</v>
      </c>
      <c r="D1363" t="s">
        <v>796</v>
      </c>
      <c r="E1363">
        <v>1.75</v>
      </c>
      <c r="F1363">
        <v>2.0499999999999998</v>
      </c>
    </row>
    <row r="1364" spans="1:6">
      <c r="A1364" s="106">
        <v>43532</v>
      </c>
      <c r="B1364">
        <v>3</v>
      </c>
      <c r="C1364">
        <v>2019</v>
      </c>
      <c r="D1364" t="s">
        <v>796</v>
      </c>
      <c r="E1364">
        <v>1.76</v>
      </c>
      <c r="F1364">
        <v>2.06</v>
      </c>
    </row>
    <row r="1365" spans="1:6">
      <c r="A1365" s="106">
        <v>43531</v>
      </c>
      <c r="B1365">
        <v>3</v>
      </c>
      <c r="C1365">
        <v>2019</v>
      </c>
      <c r="D1365" t="s">
        <v>796</v>
      </c>
      <c r="E1365">
        <v>1.76</v>
      </c>
      <c r="F1365">
        <v>2.0699999999999998</v>
      </c>
    </row>
    <row r="1366" spans="1:6">
      <c r="A1366" s="106">
        <v>43530</v>
      </c>
      <c r="B1366">
        <v>3</v>
      </c>
      <c r="C1366">
        <v>2019</v>
      </c>
      <c r="D1366" t="s">
        <v>796</v>
      </c>
      <c r="E1366">
        <v>1.82</v>
      </c>
      <c r="F1366">
        <v>2.11</v>
      </c>
    </row>
    <row r="1367" spans="1:6">
      <c r="A1367" s="106">
        <v>43529</v>
      </c>
      <c r="B1367">
        <v>3</v>
      </c>
      <c r="C1367">
        <v>2019</v>
      </c>
      <c r="D1367" t="s">
        <v>796</v>
      </c>
      <c r="E1367">
        <v>1.88</v>
      </c>
      <c r="F1367">
        <v>2.16</v>
      </c>
    </row>
    <row r="1368" spans="1:6">
      <c r="A1368" s="106">
        <v>43528</v>
      </c>
      <c r="B1368">
        <v>3</v>
      </c>
      <c r="C1368">
        <v>2019</v>
      </c>
      <c r="D1368" t="s">
        <v>796</v>
      </c>
      <c r="E1368">
        <v>1.89</v>
      </c>
      <c r="F1368">
        <v>2.17</v>
      </c>
    </row>
    <row r="1369" spans="1:6">
      <c r="A1369" s="106">
        <v>43525</v>
      </c>
      <c r="B1369">
        <v>3</v>
      </c>
      <c r="C1369">
        <v>2019</v>
      </c>
      <c r="D1369" t="s">
        <v>796</v>
      </c>
      <c r="E1369">
        <v>1.94</v>
      </c>
      <c r="F1369">
        <v>2.2000000000000002</v>
      </c>
    </row>
    <row r="1370" spans="1:6">
      <c r="A1370" s="106">
        <v>43524</v>
      </c>
      <c r="B1370">
        <v>2</v>
      </c>
      <c r="C1370">
        <v>2019</v>
      </c>
      <c r="D1370" t="s">
        <v>797</v>
      </c>
      <c r="E1370">
        <v>1.94</v>
      </c>
      <c r="F1370">
        <v>2.19</v>
      </c>
    </row>
    <row r="1371" spans="1:6">
      <c r="A1371" s="106">
        <v>43523</v>
      </c>
      <c r="B1371">
        <v>2</v>
      </c>
      <c r="C1371">
        <v>2019</v>
      </c>
      <c r="D1371" t="s">
        <v>797</v>
      </c>
      <c r="E1371">
        <v>1.91</v>
      </c>
      <c r="F1371">
        <v>2.16</v>
      </c>
    </row>
    <row r="1372" spans="1:6">
      <c r="A1372" s="106">
        <v>43522</v>
      </c>
      <c r="B1372">
        <v>2</v>
      </c>
      <c r="C1372">
        <v>2019</v>
      </c>
      <c r="D1372" t="s">
        <v>797</v>
      </c>
      <c r="E1372">
        <v>1.86</v>
      </c>
      <c r="F1372">
        <v>2.12</v>
      </c>
    </row>
    <row r="1373" spans="1:6">
      <c r="A1373" s="106">
        <v>43521</v>
      </c>
      <c r="B1373">
        <v>2</v>
      </c>
      <c r="C1373">
        <v>2019</v>
      </c>
      <c r="D1373" t="s">
        <v>797</v>
      </c>
      <c r="E1373">
        <v>1.89</v>
      </c>
      <c r="F1373">
        <v>2.14</v>
      </c>
    </row>
    <row r="1374" spans="1:6">
      <c r="A1374" s="106">
        <v>43518</v>
      </c>
      <c r="B1374">
        <v>2</v>
      </c>
      <c r="C1374">
        <v>2019</v>
      </c>
      <c r="D1374" t="s">
        <v>797</v>
      </c>
      <c r="E1374">
        <v>1.89</v>
      </c>
      <c r="F1374">
        <v>2.14</v>
      </c>
    </row>
    <row r="1375" spans="1:6">
      <c r="A1375" s="106">
        <v>43517</v>
      </c>
      <c r="B1375">
        <v>2</v>
      </c>
      <c r="C1375">
        <v>2019</v>
      </c>
      <c r="D1375" t="s">
        <v>797</v>
      </c>
      <c r="E1375">
        <v>1.91</v>
      </c>
      <c r="F1375">
        <v>2.17</v>
      </c>
    </row>
    <row r="1376" spans="1:6">
      <c r="A1376" s="106">
        <v>43516</v>
      </c>
      <c r="B1376">
        <v>2</v>
      </c>
      <c r="C1376">
        <v>2019</v>
      </c>
      <c r="D1376" t="s">
        <v>797</v>
      </c>
      <c r="E1376">
        <v>1.89</v>
      </c>
      <c r="F1376">
        <v>2.14</v>
      </c>
    </row>
    <row r="1377" spans="1:6">
      <c r="A1377" s="106">
        <v>43515</v>
      </c>
      <c r="B1377">
        <v>2</v>
      </c>
      <c r="C1377">
        <v>2019</v>
      </c>
      <c r="D1377" t="s">
        <v>797</v>
      </c>
      <c r="E1377">
        <v>1.89</v>
      </c>
      <c r="F1377">
        <v>2.14</v>
      </c>
    </row>
    <row r="1378" spans="1:6">
      <c r="A1378" s="106">
        <v>43514</v>
      </c>
      <c r="B1378">
        <v>2</v>
      </c>
      <c r="C1378">
        <v>2019</v>
      </c>
      <c r="D1378" t="s">
        <v>797</v>
      </c>
      <c r="E1378" t="s">
        <v>736</v>
      </c>
      <c r="F1378" t="s">
        <v>736</v>
      </c>
    </row>
    <row r="1379" spans="1:6">
      <c r="A1379" s="106">
        <v>43511</v>
      </c>
      <c r="B1379">
        <v>2</v>
      </c>
      <c r="C1379">
        <v>2019</v>
      </c>
      <c r="D1379" t="s">
        <v>797</v>
      </c>
      <c r="E1379">
        <v>1.89</v>
      </c>
      <c r="F1379">
        <v>2.15</v>
      </c>
    </row>
    <row r="1380" spans="1:6">
      <c r="A1380" s="106">
        <v>43510</v>
      </c>
      <c r="B1380">
        <v>2</v>
      </c>
      <c r="C1380">
        <v>2019</v>
      </c>
      <c r="D1380" t="s">
        <v>797</v>
      </c>
      <c r="E1380">
        <v>1.88</v>
      </c>
      <c r="F1380">
        <v>2.14</v>
      </c>
    </row>
    <row r="1381" spans="1:6">
      <c r="A1381" s="106">
        <v>43509</v>
      </c>
      <c r="B1381">
        <v>2</v>
      </c>
      <c r="C1381">
        <v>2019</v>
      </c>
      <c r="D1381" t="s">
        <v>797</v>
      </c>
      <c r="E1381">
        <v>1.93</v>
      </c>
      <c r="F1381">
        <v>2.1800000000000002</v>
      </c>
    </row>
    <row r="1382" spans="1:6">
      <c r="A1382" s="106">
        <v>43508</v>
      </c>
      <c r="B1382">
        <v>2</v>
      </c>
      <c r="C1382">
        <v>2019</v>
      </c>
      <c r="D1382" t="s">
        <v>797</v>
      </c>
      <c r="E1382">
        <v>1.92</v>
      </c>
      <c r="F1382">
        <v>2.17</v>
      </c>
    </row>
    <row r="1383" spans="1:6">
      <c r="A1383" s="106">
        <v>43507</v>
      </c>
      <c r="B1383">
        <v>2</v>
      </c>
      <c r="C1383">
        <v>2019</v>
      </c>
      <c r="D1383" t="s">
        <v>797</v>
      </c>
      <c r="E1383">
        <v>1.91</v>
      </c>
      <c r="F1383">
        <v>2.15</v>
      </c>
    </row>
    <row r="1384" spans="1:6">
      <c r="A1384" s="106">
        <v>43504</v>
      </c>
      <c r="B1384">
        <v>2</v>
      </c>
      <c r="C1384">
        <v>2019</v>
      </c>
      <c r="D1384" t="s">
        <v>797</v>
      </c>
      <c r="E1384">
        <v>1.88</v>
      </c>
      <c r="F1384">
        <v>2.14</v>
      </c>
    </row>
    <row r="1385" spans="1:6">
      <c r="A1385" s="106">
        <v>43503</v>
      </c>
      <c r="B1385">
        <v>2</v>
      </c>
      <c r="C1385">
        <v>2019</v>
      </c>
      <c r="D1385" t="s">
        <v>797</v>
      </c>
      <c r="E1385">
        <v>1.87</v>
      </c>
      <c r="F1385">
        <v>2.14</v>
      </c>
    </row>
    <row r="1386" spans="1:6">
      <c r="A1386" s="106">
        <v>43502</v>
      </c>
      <c r="B1386">
        <v>2</v>
      </c>
      <c r="C1386">
        <v>2019</v>
      </c>
      <c r="D1386" t="s">
        <v>797</v>
      </c>
      <c r="E1386">
        <v>1.92</v>
      </c>
      <c r="F1386">
        <v>2.17</v>
      </c>
    </row>
    <row r="1387" spans="1:6">
      <c r="A1387" s="106">
        <v>43501</v>
      </c>
      <c r="B1387">
        <v>2</v>
      </c>
      <c r="C1387">
        <v>2019</v>
      </c>
      <c r="D1387" t="s">
        <v>797</v>
      </c>
      <c r="E1387">
        <v>1.94</v>
      </c>
      <c r="F1387">
        <v>2.1800000000000002</v>
      </c>
    </row>
    <row r="1388" spans="1:6">
      <c r="A1388" s="106">
        <v>43500</v>
      </c>
      <c r="B1388">
        <v>2</v>
      </c>
      <c r="C1388">
        <v>2019</v>
      </c>
      <c r="D1388" t="s">
        <v>797</v>
      </c>
      <c r="E1388">
        <v>1.96</v>
      </c>
      <c r="F1388">
        <v>2.2000000000000002</v>
      </c>
    </row>
    <row r="1389" spans="1:6">
      <c r="A1389" s="106">
        <v>43497</v>
      </c>
      <c r="B1389">
        <v>2</v>
      </c>
      <c r="C1389">
        <v>2019</v>
      </c>
      <c r="D1389" t="s">
        <v>797</v>
      </c>
      <c r="E1389">
        <v>1.96</v>
      </c>
      <c r="F1389">
        <v>2.1800000000000002</v>
      </c>
    </row>
    <row r="1390" spans="1:6">
      <c r="A1390" s="106">
        <v>43496</v>
      </c>
      <c r="B1390">
        <v>1</v>
      </c>
      <c r="C1390">
        <v>2019</v>
      </c>
      <c r="D1390" t="s">
        <v>798</v>
      </c>
      <c r="E1390">
        <v>1.88</v>
      </c>
      <c r="F1390">
        <v>2.14</v>
      </c>
    </row>
    <row r="1391" spans="1:6">
      <c r="A1391" s="106">
        <v>43495</v>
      </c>
      <c r="B1391">
        <v>1</v>
      </c>
      <c r="C1391">
        <v>2019</v>
      </c>
      <c r="D1391" t="s">
        <v>798</v>
      </c>
      <c r="E1391">
        <v>1.92</v>
      </c>
      <c r="F1391">
        <v>2.17</v>
      </c>
    </row>
    <row r="1392" spans="1:6">
      <c r="A1392" s="106">
        <v>43494</v>
      </c>
      <c r="B1392">
        <v>1</v>
      </c>
      <c r="C1392">
        <v>2019</v>
      </c>
      <c r="D1392" t="s">
        <v>798</v>
      </c>
      <c r="E1392">
        <v>1.94</v>
      </c>
      <c r="F1392">
        <v>2.17</v>
      </c>
    </row>
    <row r="1393" spans="1:6">
      <c r="A1393" s="106">
        <v>43493</v>
      </c>
      <c r="B1393">
        <v>1</v>
      </c>
      <c r="C1393">
        <v>2019</v>
      </c>
      <c r="D1393" t="s">
        <v>798</v>
      </c>
      <c r="E1393">
        <v>1.96</v>
      </c>
      <c r="F1393">
        <v>2.1800000000000002</v>
      </c>
    </row>
    <row r="1394" spans="1:6">
      <c r="A1394" s="106">
        <v>43490</v>
      </c>
      <c r="B1394">
        <v>1</v>
      </c>
      <c r="C1394">
        <v>2019</v>
      </c>
      <c r="D1394" t="s">
        <v>798</v>
      </c>
      <c r="E1394">
        <v>1.97</v>
      </c>
      <c r="F1394">
        <v>2.19</v>
      </c>
    </row>
    <row r="1395" spans="1:6">
      <c r="A1395" s="106">
        <v>43489</v>
      </c>
      <c r="B1395">
        <v>1</v>
      </c>
      <c r="C1395">
        <v>2019</v>
      </c>
      <c r="D1395" t="s">
        <v>798</v>
      </c>
      <c r="E1395">
        <v>1.93</v>
      </c>
      <c r="F1395">
        <v>2.16</v>
      </c>
    </row>
    <row r="1396" spans="1:6">
      <c r="A1396" s="106">
        <v>43488</v>
      </c>
      <c r="B1396">
        <v>1</v>
      </c>
      <c r="C1396">
        <v>2019</v>
      </c>
      <c r="D1396" t="s">
        <v>798</v>
      </c>
      <c r="E1396">
        <v>1.97</v>
      </c>
      <c r="F1396">
        <v>2.19</v>
      </c>
    </row>
    <row r="1397" spans="1:6">
      <c r="A1397" s="106">
        <v>43487</v>
      </c>
      <c r="B1397">
        <v>1</v>
      </c>
      <c r="C1397">
        <v>2019</v>
      </c>
      <c r="D1397" t="s">
        <v>798</v>
      </c>
      <c r="E1397">
        <v>1.96</v>
      </c>
      <c r="F1397">
        <v>2.19</v>
      </c>
    </row>
    <row r="1398" spans="1:6">
      <c r="A1398" s="106">
        <v>43486</v>
      </c>
      <c r="B1398">
        <v>1</v>
      </c>
      <c r="C1398">
        <v>2019</v>
      </c>
      <c r="D1398" t="s">
        <v>798</v>
      </c>
      <c r="E1398">
        <v>2.02</v>
      </c>
      <c r="F1398">
        <v>2.23</v>
      </c>
    </row>
    <row r="1399" spans="1:6">
      <c r="A1399" s="106">
        <v>43483</v>
      </c>
      <c r="B1399">
        <v>1</v>
      </c>
      <c r="C1399">
        <v>2019</v>
      </c>
      <c r="D1399" t="s">
        <v>798</v>
      </c>
      <c r="E1399">
        <v>2.0299999999999998</v>
      </c>
      <c r="F1399">
        <v>2.25</v>
      </c>
    </row>
    <row r="1400" spans="1:6">
      <c r="A1400" s="106">
        <v>43482</v>
      </c>
      <c r="B1400">
        <v>1</v>
      </c>
      <c r="C1400">
        <v>2019</v>
      </c>
      <c r="D1400" t="s">
        <v>798</v>
      </c>
      <c r="E1400">
        <v>1.99</v>
      </c>
      <c r="F1400">
        <v>2.2200000000000002</v>
      </c>
    </row>
    <row r="1401" spans="1:6">
      <c r="A1401" s="106">
        <v>43481</v>
      </c>
      <c r="B1401">
        <v>1</v>
      </c>
      <c r="C1401">
        <v>2019</v>
      </c>
      <c r="D1401" t="s">
        <v>798</v>
      </c>
      <c r="E1401">
        <v>1.99</v>
      </c>
      <c r="F1401">
        <v>2.2200000000000002</v>
      </c>
    </row>
    <row r="1402" spans="1:6">
      <c r="A1402" s="106">
        <v>43480</v>
      </c>
      <c r="B1402">
        <v>1</v>
      </c>
      <c r="C1402">
        <v>2019</v>
      </c>
      <c r="D1402" t="s">
        <v>798</v>
      </c>
      <c r="E1402">
        <v>1.97</v>
      </c>
      <c r="F1402">
        <v>2.2000000000000002</v>
      </c>
    </row>
    <row r="1403" spans="1:6">
      <c r="A1403" s="106">
        <v>43479</v>
      </c>
      <c r="B1403">
        <v>1</v>
      </c>
      <c r="C1403">
        <v>2019</v>
      </c>
      <c r="D1403" t="s">
        <v>798</v>
      </c>
      <c r="E1403">
        <v>1.96</v>
      </c>
      <c r="F1403">
        <v>2.17</v>
      </c>
    </row>
    <row r="1404" spans="1:6">
      <c r="A1404" s="106">
        <v>43476</v>
      </c>
      <c r="B1404">
        <v>1</v>
      </c>
      <c r="C1404">
        <v>2019</v>
      </c>
      <c r="D1404" t="s">
        <v>798</v>
      </c>
      <c r="E1404">
        <v>1.95</v>
      </c>
      <c r="F1404">
        <v>2.16</v>
      </c>
    </row>
    <row r="1405" spans="1:6">
      <c r="A1405" s="106">
        <v>43475</v>
      </c>
      <c r="B1405">
        <v>1</v>
      </c>
      <c r="C1405">
        <v>2019</v>
      </c>
      <c r="D1405" t="s">
        <v>798</v>
      </c>
      <c r="E1405">
        <v>1.98</v>
      </c>
      <c r="F1405">
        <v>2.1800000000000002</v>
      </c>
    </row>
    <row r="1406" spans="1:6">
      <c r="A1406" s="106">
        <v>43474</v>
      </c>
      <c r="B1406">
        <v>1</v>
      </c>
      <c r="C1406">
        <v>2019</v>
      </c>
      <c r="D1406" t="s">
        <v>798</v>
      </c>
      <c r="E1406">
        <v>1.98</v>
      </c>
      <c r="F1406">
        <v>2.1800000000000002</v>
      </c>
    </row>
    <row r="1407" spans="1:6">
      <c r="A1407" s="106">
        <v>43473</v>
      </c>
      <c r="B1407">
        <v>1</v>
      </c>
      <c r="C1407">
        <v>2019</v>
      </c>
      <c r="D1407" t="s">
        <v>798</v>
      </c>
      <c r="E1407">
        <v>1.96</v>
      </c>
      <c r="F1407">
        <v>2.17</v>
      </c>
    </row>
    <row r="1408" spans="1:6">
      <c r="A1408" s="106">
        <v>43472</v>
      </c>
      <c r="B1408">
        <v>1</v>
      </c>
      <c r="C1408">
        <v>2019</v>
      </c>
      <c r="D1408" t="s">
        <v>798</v>
      </c>
      <c r="E1408">
        <v>1.95</v>
      </c>
      <c r="F1408">
        <v>2.15</v>
      </c>
    </row>
    <row r="1409" spans="1:6">
      <c r="A1409" s="106">
        <v>43469</v>
      </c>
      <c r="B1409">
        <v>1</v>
      </c>
      <c r="C1409">
        <v>2019</v>
      </c>
      <c r="D1409" t="s">
        <v>798</v>
      </c>
      <c r="E1409">
        <v>1.92</v>
      </c>
      <c r="F1409">
        <v>2.13</v>
      </c>
    </row>
    <row r="1410" spans="1:6">
      <c r="A1410" s="106">
        <v>43468</v>
      </c>
      <c r="B1410">
        <v>1</v>
      </c>
      <c r="C1410">
        <v>2019</v>
      </c>
      <c r="D1410" t="s">
        <v>798</v>
      </c>
      <c r="E1410">
        <v>1.83</v>
      </c>
      <c r="F1410">
        <v>2.0699999999999998</v>
      </c>
    </row>
    <row r="1411" spans="1:6">
      <c r="A1411" s="106">
        <v>43467</v>
      </c>
      <c r="B1411">
        <v>1</v>
      </c>
      <c r="C1411">
        <v>2019</v>
      </c>
      <c r="D1411" t="s">
        <v>798</v>
      </c>
      <c r="E1411">
        <v>1.92</v>
      </c>
      <c r="F1411">
        <v>2.13</v>
      </c>
    </row>
    <row r="1412" spans="1:6">
      <c r="A1412" s="106">
        <v>43466</v>
      </c>
      <c r="B1412">
        <v>1</v>
      </c>
      <c r="C1412">
        <v>2019</v>
      </c>
      <c r="D1412" t="s">
        <v>798</v>
      </c>
      <c r="E1412" t="s">
        <v>736</v>
      </c>
      <c r="F1412" t="s">
        <v>736</v>
      </c>
    </row>
    <row r="1413" spans="1:6">
      <c r="A1413" s="106">
        <v>43465</v>
      </c>
      <c r="B1413">
        <v>12</v>
      </c>
      <c r="C1413">
        <v>2018</v>
      </c>
      <c r="D1413" t="s">
        <v>799</v>
      </c>
      <c r="E1413">
        <v>1.96</v>
      </c>
      <c r="F1413">
        <v>2.1800000000000002</v>
      </c>
    </row>
    <row r="1414" spans="1:6">
      <c r="A1414" s="106">
        <v>43462</v>
      </c>
      <c r="B1414">
        <v>12</v>
      </c>
      <c r="C1414">
        <v>2018</v>
      </c>
      <c r="D1414" t="s">
        <v>799</v>
      </c>
      <c r="E1414">
        <v>1.95</v>
      </c>
      <c r="F1414">
        <v>2.15</v>
      </c>
    </row>
    <row r="1415" spans="1:6">
      <c r="A1415" s="106">
        <v>43461</v>
      </c>
      <c r="B1415">
        <v>12</v>
      </c>
      <c r="C1415">
        <v>2018</v>
      </c>
      <c r="D1415" t="s">
        <v>799</v>
      </c>
      <c r="E1415">
        <v>1.99</v>
      </c>
      <c r="F1415">
        <v>2.16</v>
      </c>
    </row>
    <row r="1416" spans="1:6">
      <c r="A1416" s="106">
        <v>43460</v>
      </c>
      <c r="B1416">
        <v>12</v>
      </c>
      <c r="C1416">
        <v>2018</v>
      </c>
      <c r="D1416" t="s">
        <v>799</v>
      </c>
      <c r="E1416" t="s">
        <v>736</v>
      </c>
      <c r="F1416" t="s">
        <v>736</v>
      </c>
    </row>
    <row r="1417" spans="1:6">
      <c r="A1417" s="106">
        <v>43459</v>
      </c>
      <c r="B1417">
        <v>12</v>
      </c>
      <c r="C1417">
        <v>2018</v>
      </c>
      <c r="D1417" t="s">
        <v>799</v>
      </c>
      <c r="E1417" t="s">
        <v>736</v>
      </c>
      <c r="F1417" t="s">
        <v>736</v>
      </c>
    </row>
    <row r="1418" spans="1:6">
      <c r="A1418" s="106">
        <v>43458</v>
      </c>
      <c r="B1418">
        <v>12</v>
      </c>
      <c r="C1418">
        <v>2018</v>
      </c>
      <c r="D1418" t="s">
        <v>799</v>
      </c>
      <c r="E1418">
        <v>1.98</v>
      </c>
      <c r="F1418">
        <v>2.15</v>
      </c>
    </row>
    <row r="1419" spans="1:6">
      <c r="A1419" s="106">
        <v>43455</v>
      </c>
      <c r="B1419">
        <v>12</v>
      </c>
      <c r="C1419">
        <v>2018</v>
      </c>
      <c r="D1419" t="s">
        <v>799</v>
      </c>
      <c r="E1419">
        <v>2.02</v>
      </c>
      <c r="F1419">
        <v>2.1800000000000002</v>
      </c>
    </row>
    <row r="1420" spans="1:6">
      <c r="A1420" s="106">
        <v>43454</v>
      </c>
      <c r="B1420">
        <v>12</v>
      </c>
      <c r="C1420">
        <v>2018</v>
      </c>
      <c r="D1420" t="s">
        <v>799</v>
      </c>
      <c r="E1420">
        <v>1.99</v>
      </c>
      <c r="F1420">
        <v>2.14</v>
      </c>
    </row>
    <row r="1421" spans="1:6">
      <c r="A1421" s="106">
        <v>43453</v>
      </c>
      <c r="B1421">
        <v>12</v>
      </c>
      <c r="C1421">
        <v>2018</v>
      </c>
      <c r="D1421" t="s">
        <v>799</v>
      </c>
      <c r="E1421">
        <v>1.97</v>
      </c>
      <c r="F1421">
        <v>2.13</v>
      </c>
    </row>
    <row r="1422" spans="1:6">
      <c r="A1422" s="106">
        <v>43452</v>
      </c>
      <c r="B1422">
        <v>12</v>
      </c>
      <c r="C1422">
        <v>2018</v>
      </c>
      <c r="D1422" t="s">
        <v>799</v>
      </c>
      <c r="E1422">
        <v>2.0099999999999998</v>
      </c>
      <c r="F1422">
        <v>2.1800000000000002</v>
      </c>
    </row>
    <row r="1423" spans="1:6">
      <c r="A1423" s="106">
        <v>43451</v>
      </c>
      <c r="B1423">
        <v>12</v>
      </c>
      <c r="C1423">
        <v>2018</v>
      </c>
      <c r="D1423" t="s">
        <v>799</v>
      </c>
      <c r="E1423">
        <v>2.0499999999999998</v>
      </c>
      <c r="F1423">
        <v>2.2200000000000002</v>
      </c>
    </row>
    <row r="1424" spans="1:6">
      <c r="A1424" s="106">
        <v>43448</v>
      </c>
      <c r="B1424">
        <v>12</v>
      </c>
      <c r="C1424">
        <v>2018</v>
      </c>
      <c r="D1424" t="s">
        <v>799</v>
      </c>
      <c r="E1424">
        <v>2.1</v>
      </c>
      <c r="F1424">
        <v>2.2799999999999998</v>
      </c>
    </row>
    <row r="1425" spans="1:6">
      <c r="A1425" s="106">
        <v>43447</v>
      </c>
      <c r="B1425">
        <v>12</v>
      </c>
      <c r="C1425">
        <v>2018</v>
      </c>
      <c r="D1425" t="s">
        <v>799</v>
      </c>
      <c r="E1425">
        <v>2.15</v>
      </c>
      <c r="F1425">
        <v>2.3199999999999998</v>
      </c>
    </row>
    <row r="1426" spans="1:6">
      <c r="A1426" s="106">
        <v>43446</v>
      </c>
      <c r="B1426">
        <v>12</v>
      </c>
      <c r="C1426">
        <v>2018</v>
      </c>
      <c r="D1426" t="s">
        <v>799</v>
      </c>
      <c r="E1426">
        <v>2.12</v>
      </c>
      <c r="F1426">
        <v>2.27</v>
      </c>
    </row>
    <row r="1427" spans="1:6">
      <c r="A1427" s="106">
        <v>43445</v>
      </c>
      <c r="B1427">
        <v>12</v>
      </c>
      <c r="C1427">
        <v>2018</v>
      </c>
      <c r="D1427" t="s">
        <v>799</v>
      </c>
      <c r="E1427">
        <v>2.0699999999999998</v>
      </c>
      <c r="F1427">
        <v>2.2200000000000002</v>
      </c>
    </row>
    <row r="1428" spans="1:6">
      <c r="A1428" s="106">
        <v>43444</v>
      </c>
      <c r="B1428">
        <v>12</v>
      </c>
      <c r="C1428">
        <v>2018</v>
      </c>
      <c r="D1428" t="s">
        <v>799</v>
      </c>
      <c r="E1428">
        <v>2.0499999999999998</v>
      </c>
      <c r="F1428">
        <v>2.21</v>
      </c>
    </row>
    <row r="1429" spans="1:6">
      <c r="A1429" s="106">
        <v>43441</v>
      </c>
      <c r="B1429">
        <v>12</v>
      </c>
      <c r="C1429">
        <v>2018</v>
      </c>
      <c r="D1429" t="s">
        <v>799</v>
      </c>
      <c r="E1429">
        <v>2.0699999999999998</v>
      </c>
      <c r="F1429">
        <v>2.23</v>
      </c>
    </row>
    <row r="1430" spans="1:6">
      <c r="A1430" s="106">
        <v>43440</v>
      </c>
      <c r="B1430">
        <v>12</v>
      </c>
      <c r="C1430">
        <v>2018</v>
      </c>
      <c r="D1430" t="s">
        <v>799</v>
      </c>
      <c r="E1430">
        <v>2.08</v>
      </c>
      <c r="F1430">
        <v>2.23</v>
      </c>
    </row>
    <row r="1431" spans="1:6">
      <c r="A1431" s="106">
        <v>43439</v>
      </c>
      <c r="B1431">
        <v>12</v>
      </c>
      <c r="C1431">
        <v>2018</v>
      </c>
      <c r="D1431" t="s">
        <v>799</v>
      </c>
      <c r="E1431">
        <v>2.12</v>
      </c>
      <c r="F1431">
        <v>2.2400000000000002</v>
      </c>
    </row>
    <row r="1432" spans="1:6">
      <c r="A1432" s="106">
        <v>43438</v>
      </c>
      <c r="B1432">
        <v>12</v>
      </c>
      <c r="C1432">
        <v>2018</v>
      </c>
      <c r="D1432" t="s">
        <v>799</v>
      </c>
      <c r="E1432">
        <v>2.1800000000000002</v>
      </c>
      <c r="F1432">
        <v>2.27</v>
      </c>
    </row>
    <row r="1433" spans="1:6">
      <c r="A1433" s="106">
        <v>43437</v>
      </c>
      <c r="B1433">
        <v>12</v>
      </c>
      <c r="C1433">
        <v>2018</v>
      </c>
      <c r="D1433" t="s">
        <v>799</v>
      </c>
      <c r="E1433">
        <v>2.2400000000000002</v>
      </c>
      <c r="F1433">
        <v>2.35</v>
      </c>
    </row>
    <row r="1434" spans="1:6">
      <c r="A1434" s="106">
        <v>43434</v>
      </c>
      <c r="B1434">
        <v>11</v>
      </c>
      <c r="C1434">
        <v>2018</v>
      </c>
      <c r="D1434" t="s">
        <v>800</v>
      </c>
      <c r="E1434">
        <v>2.27</v>
      </c>
      <c r="F1434">
        <v>2.39</v>
      </c>
    </row>
    <row r="1435" spans="1:6">
      <c r="A1435" s="106">
        <v>43433</v>
      </c>
      <c r="B1435">
        <v>11</v>
      </c>
      <c r="C1435">
        <v>2018</v>
      </c>
      <c r="D1435" t="s">
        <v>800</v>
      </c>
      <c r="E1435">
        <v>2.2999999999999998</v>
      </c>
      <c r="F1435">
        <v>2.41</v>
      </c>
    </row>
    <row r="1436" spans="1:6">
      <c r="A1436" s="106">
        <v>43432</v>
      </c>
      <c r="B1436">
        <v>11</v>
      </c>
      <c r="C1436">
        <v>2018</v>
      </c>
      <c r="D1436" t="s">
        <v>800</v>
      </c>
      <c r="E1436">
        <v>2.33</v>
      </c>
      <c r="F1436">
        <v>2.41</v>
      </c>
    </row>
    <row r="1437" spans="1:6">
      <c r="A1437" s="106">
        <v>43431</v>
      </c>
      <c r="B1437">
        <v>11</v>
      </c>
      <c r="C1437">
        <v>2018</v>
      </c>
      <c r="D1437" t="s">
        <v>800</v>
      </c>
      <c r="E1437">
        <v>2.33</v>
      </c>
      <c r="F1437">
        <v>2.39</v>
      </c>
    </row>
    <row r="1438" spans="1:6">
      <c r="A1438" s="106">
        <v>43430</v>
      </c>
      <c r="B1438">
        <v>11</v>
      </c>
      <c r="C1438">
        <v>2018</v>
      </c>
      <c r="D1438" t="s">
        <v>800</v>
      </c>
      <c r="E1438">
        <v>2.35</v>
      </c>
      <c r="F1438">
        <v>2.41</v>
      </c>
    </row>
    <row r="1439" spans="1:6">
      <c r="A1439" s="106">
        <v>43427</v>
      </c>
      <c r="B1439">
        <v>11</v>
      </c>
      <c r="C1439">
        <v>2018</v>
      </c>
      <c r="D1439" t="s">
        <v>800</v>
      </c>
      <c r="E1439">
        <v>2.34</v>
      </c>
      <c r="F1439">
        <v>2.39</v>
      </c>
    </row>
    <row r="1440" spans="1:6">
      <c r="A1440" s="106">
        <v>43426</v>
      </c>
      <c r="B1440">
        <v>11</v>
      </c>
      <c r="C1440">
        <v>2018</v>
      </c>
      <c r="D1440" t="s">
        <v>800</v>
      </c>
      <c r="E1440">
        <v>2.36</v>
      </c>
      <c r="F1440">
        <v>2.42</v>
      </c>
    </row>
    <row r="1441" spans="1:6">
      <c r="A1441" s="106">
        <v>43425</v>
      </c>
      <c r="B1441">
        <v>11</v>
      </c>
      <c r="C1441">
        <v>2018</v>
      </c>
      <c r="D1441" t="s">
        <v>800</v>
      </c>
      <c r="E1441">
        <v>2.35</v>
      </c>
      <c r="F1441">
        <v>2.41</v>
      </c>
    </row>
    <row r="1442" spans="1:6">
      <c r="A1442" s="106">
        <v>43424</v>
      </c>
      <c r="B1442">
        <v>11</v>
      </c>
      <c r="C1442">
        <v>2018</v>
      </c>
      <c r="D1442" t="s">
        <v>800</v>
      </c>
      <c r="E1442">
        <v>2.34</v>
      </c>
      <c r="F1442">
        <v>2.41</v>
      </c>
    </row>
    <row r="1443" spans="1:6">
      <c r="A1443" s="106">
        <v>43423</v>
      </c>
      <c r="B1443">
        <v>11</v>
      </c>
      <c r="C1443">
        <v>2018</v>
      </c>
      <c r="D1443" t="s">
        <v>800</v>
      </c>
      <c r="E1443">
        <v>2.35</v>
      </c>
      <c r="F1443">
        <v>2.42</v>
      </c>
    </row>
    <row r="1444" spans="1:6">
      <c r="A1444" s="106">
        <v>43420</v>
      </c>
      <c r="B1444">
        <v>11</v>
      </c>
      <c r="C1444">
        <v>2018</v>
      </c>
      <c r="D1444" t="s">
        <v>800</v>
      </c>
      <c r="E1444">
        <v>2.36</v>
      </c>
      <c r="F1444">
        <v>2.42</v>
      </c>
    </row>
    <row r="1445" spans="1:6">
      <c r="A1445" s="106">
        <v>43419</v>
      </c>
      <c r="B1445">
        <v>11</v>
      </c>
      <c r="C1445">
        <v>2018</v>
      </c>
      <c r="D1445" t="s">
        <v>800</v>
      </c>
      <c r="E1445">
        <v>2.38</v>
      </c>
      <c r="F1445">
        <v>2.4300000000000002</v>
      </c>
    </row>
    <row r="1446" spans="1:6">
      <c r="A1446" s="106">
        <v>43418</v>
      </c>
      <c r="B1446">
        <v>11</v>
      </c>
      <c r="C1446">
        <v>2018</v>
      </c>
      <c r="D1446" t="s">
        <v>800</v>
      </c>
      <c r="E1446">
        <v>2.42</v>
      </c>
      <c r="F1446">
        <v>2.46</v>
      </c>
    </row>
    <row r="1447" spans="1:6">
      <c r="A1447" s="106">
        <v>43417</v>
      </c>
      <c r="B1447">
        <v>11</v>
      </c>
      <c r="C1447">
        <v>2018</v>
      </c>
      <c r="D1447" t="s">
        <v>800</v>
      </c>
      <c r="E1447">
        <v>2.46</v>
      </c>
      <c r="F1447">
        <v>2.4900000000000002</v>
      </c>
    </row>
    <row r="1448" spans="1:6">
      <c r="A1448" s="106">
        <v>43416</v>
      </c>
      <c r="B1448">
        <v>11</v>
      </c>
      <c r="C1448">
        <v>2018</v>
      </c>
      <c r="D1448" t="s">
        <v>800</v>
      </c>
      <c r="E1448" t="s">
        <v>736</v>
      </c>
      <c r="F1448" t="s">
        <v>736</v>
      </c>
    </row>
    <row r="1449" spans="1:6">
      <c r="A1449" s="106">
        <v>43413</v>
      </c>
      <c r="B1449">
        <v>11</v>
      </c>
      <c r="C1449">
        <v>2018</v>
      </c>
      <c r="D1449" t="s">
        <v>800</v>
      </c>
      <c r="E1449">
        <v>2.5</v>
      </c>
      <c r="F1449">
        <v>2.5299999999999998</v>
      </c>
    </row>
    <row r="1450" spans="1:6">
      <c r="A1450" s="106">
        <v>43412</v>
      </c>
      <c r="B1450">
        <v>11</v>
      </c>
      <c r="C1450">
        <v>2018</v>
      </c>
      <c r="D1450" t="s">
        <v>800</v>
      </c>
      <c r="E1450">
        <v>2.54</v>
      </c>
      <c r="F1450">
        <v>2.56</v>
      </c>
    </row>
    <row r="1451" spans="1:6">
      <c r="A1451" s="106">
        <v>43411</v>
      </c>
      <c r="B1451">
        <v>11</v>
      </c>
      <c r="C1451">
        <v>2018</v>
      </c>
      <c r="D1451" t="s">
        <v>800</v>
      </c>
      <c r="E1451">
        <v>2.52</v>
      </c>
      <c r="F1451">
        <v>2.5499999999999998</v>
      </c>
    </row>
    <row r="1452" spans="1:6">
      <c r="A1452" s="106">
        <v>43410</v>
      </c>
      <c r="B1452">
        <v>11</v>
      </c>
      <c r="C1452">
        <v>2018</v>
      </c>
      <c r="D1452" t="s">
        <v>800</v>
      </c>
      <c r="E1452">
        <v>2.5299999999999998</v>
      </c>
      <c r="F1452">
        <v>2.56</v>
      </c>
    </row>
    <row r="1453" spans="1:6">
      <c r="A1453" s="106">
        <v>43409</v>
      </c>
      <c r="B1453">
        <v>11</v>
      </c>
      <c r="C1453">
        <v>2018</v>
      </c>
      <c r="D1453" t="s">
        <v>800</v>
      </c>
      <c r="E1453">
        <v>2.52</v>
      </c>
      <c r="F1453">
        <v>2.5499999999999998</v>
      </c>
    </row>
    <row r="1454" spans="1:6">
      <c r="A1454" s="106">
        <v>43406</v>
      </c>
      <c r="B1454">
        <v>11</v>
      </c>
      <c r="C1454">
        <v>2018</v>
      </c>
      <c r="D1454" t="s">
        <v>800</v>
      </c>
      <c r="E1454">
        <v>2.5299999999999998</v>
      </c>
      <c r="F1454">
        <v>2.57</v>
      </c>
    </row>
    <row r="1455" spans="1:6">
      <c r="A1455" s="106">
        <v>43405</v>
      </c>
      <c r="B1455">
        <v>11</v>
      </c>
      <c r="C1455">
        <v>2018</v>
      </c>
      <c r="D1455" t="s">
        <v>800</v>
      </c>
      <c r="E1455">
        <v>2.48</v>
      </c>
      <c r="F1455">
        <v>2.52</v>
      </c>
    </row>
    <row r="1456" spans="1:6">
      <c r="A1456" s="106">
        <v>43404</v>
      </c>
      <c r="B1456">
        <v>10</v>
      </c>
      <c r="C1456">
        <v>2018</v>
      </c>
      <c r="D1456" t="s">
        <v>801</v>
      </c>
      <c r="E1456">
        <v>2.4900000000000002</v>
      </c>
      <c r="F1456">
        <v>2.52</v>
      </c>
    </row>
    <row r="1457" spans="1:6">
      <c r="A1457" s="106">
        <v>43403</v>
      </c>
      <c r="B1457">
        <v>10</v>
      </c>
      <c r="C1457">
        <v>2018</v>
      </c>
      <c r="D1457" t="s">
        <v>801</v>
      </c>
      <c r="E1457">
        <v>2.44</v>
      </c>
      <c r="F1457">
        <v>2.48</v>
      </c>
    </row>
    <row r="1458" spans="1:6">
      <c r="A1458" s="106">
        <v>43402</v>
      </c>
      <c r="B1458">
        <v>10</v>
      </c>
      <c r="C1458">
        <v>2018</v>
      </c>
      <c r="D1458" t="s">
        <v>801</v>
      </c>
      <c r="E1458">
        <v>2.39</v>
      </c>
      <c r="F1458">
        <v>2.4300000000000002</v>
      </c>
    </row>
    <row r="1459" spans="1:6">
      <c r="A1459" s="106">
        <v>43399</v>
      </c>
      <c r="B1459">
        <v>10</v>
      </c>
      <c r="C1459">
        <v>2018</v>
      </c>
      <c r="D1459" t="s">
        <v>801</v>
      </c>
      <c r="E1459">
        <v>2.39</v>
      </c>
      <c r="F1459">
        <v>2.4300000000000002</v>
      </c>
    </row>
    <row r="1460" spans="1:6">
      <c r="A1460" s="106">
        <v>43398</v>
      </c>
      <c r="B1460">
        <v>10</v>
      </c>
      <c r="C1460">
        <v>2018</v>
      </c>
      <c r="D1460" t="s">
        <v>801</v>
      </c>
      <c r="E1460">
        <v>2.4500000000000002</v>
      </c>
      <c r="F1460">
        <v>2.48</v>
      </c>
    </row>
    <row r="1461" spans="1:6">
      <c r="A1461" s="106">
        <v>43397</v>
      </c>
      <c r="B1461">
        <v>10</v>
      </c>
      <c r="C1461">
        <v>2018</v>
      </c>
      <c r="D1461" t="s">
        <v>801</v>
      </c>
      <c r="E1461">
        <v>2.4300000000000002</v>
      </c>
      <c r="F1461">
        <v>2.4700000000000002</v>
      </c>
    </row>
    <row r="1462" spans="1:6">
      <c r="A1462" s="106">
        <v>43396</v>
      </c>
      <c r="B1462">
        <v>10</v>
      </c>
      <c r="C1462">
        <v>2018</v>
      </c>
      <c r="D1462" t="s">
        <v>801</v>
      </c>
      <c r="E1462">
        <v>2.4500000000000002</v>
      </c>
      <c r="F1462">
        <v>2.4900000000000002</v>
      </c>
    </row>
    <row r="1463" spans="1:6">
      <c r="A1463" s="106">
        <v>43395</v>
      </c>
      <c r="B1463">
        <v>10</v>
      </c>
      <c r="C1463">
        <v>2018</v>
      </c>
      <c r="D1463" t="s">
        <v>801</v>
      </c>
      <c r="E1463">
        <v>2.48</v>
      </c>
      <c r="F1463">
        <v>2.52</v>
      </c>
    </row>
    <row r="1464" spans="1:6">
      <c r="A1464" s="106">
        <v>43392</v>
      </c>
      <c r="B1464">
        <v>10</v>
      </c>
      <c r="C1464">
        <v>2018</v>
      </c>
      <c r="D1464" t="s">
        <v>801</v>
      </c>
      <c r="E1464">
        <v>2.4900000000000002</v>
      </c>
      <c r="F1464">
        <v>2.52</v>
      </c>
    </row>
    <row r="1465" spans="1:6">
      <c r="A1465" s="106">
        <v>43391</v>
      </c>
      <c r="B1465">
        <v>10</v>
      </c>
      <c r="C1465">
        <v>2018</v>
      </c>
      <c r="D1465" t="s">
        <v>801</v>
      </c>
      <c r="E1465">
        <v>2.4900000000000002</v>
      </c>
      <c r="F1465">
        <v>2.52</v>
      </c>
    </row>
    <row r="1466" spans="1:6">
      <c r="A1466" s="106">
        <v>43390</v>
      </c>
      <c r="B1466">
        <v>10</v>
      </c>
      <c r="C1466">
        <v>2018</v>
      </c>
      <c r="D1466" t="s">
        <v>801</v>
      </c>
      <c r="E1466">
        <v>2.5099999999999998</v>
      </c>
      <c r="F1466">
        <v>2.5299999999999998</v>
      </c>
    </row>
    <row r="1467" spans="1:6">
      <c r="A1467" s="106">
        <v>43389</v>
      </c>
      <c r="B1467">
        <v>10</v>
      </c>
      <c r="C1467">
        <v>2018</v>
      </c>
      <c r="D1467" t="s">
        <v>801</v>
      </c>
      <c r="E1467">
        <v>2.4900000000000002</v>
      </c>
      <c r="F1467">
        <v>2.52</v>
      </c>
    </row>
    <row r="1468" spans="1:6">
      <c r="A1468" s="106">
        <v>43388</v>
      </c>
      <c r="B1468">
        <v>10</v>
      </c>
      <c r="C1468">
        <v>2018</v>
      </c>
      <c r="D1468" t="s">
        <v>801</v>
      </c>
      <c r="E1468">
        <v>2.5</v>
      </c>
      <c r="F1468">
        <v>2.52</v>
      </c>
    </row>
    <row r="1469" spans="1:6">
      <c r="A1469" s="106">
        <v>43385</v>
      </c>
      <c r="B1469">
        <v>10</v>
      </c>
      <c r="C1469">
        <v>2018</v>
      </c>
      <c r="D1469" t="s">
        <v>801</v>
      </c>
      <c r="E1469">
        <v>2.4900000000000002</v>
      </c>
      <c r="F1469">
        <v>2.5</v>
      </c>
    </row>
    <row r="1470" spans="1:6">
      <c r="A1470" s="106">
        <v>43384</v>
      </c>
      <c r="B1470">
        <v>10</v>
      </c>
      <c r="C1470">
        <v>2018</v>
      </c>
      <c r="D1470" t="s">
        <v>801</v>
      </c>
      <c r="E1470">
        <v>2.4900000000000002</v>
      </c>
      <c r="F1470">
        <v>2.5</v>
      </c>
    </row>
    <row r="1471" spans="1:6">
      <c r="A1471" s="106">
        <v>43383</v>
      </c>
      <c r="B1471">
        <v>10</v>
      </c>
      <c r="C1471">
        <v>2018</v>
      </c>
      <c r="D1471" t="s">
        <v>801</v>
      </c>
      <c r="E1471">
        <v>2.5499999999999998</v>
      </c>
      <c r="F1471">
        <v>2.5499999999999998</v>
      </c>
    </row>
    <row r="1472" spans="1:6">
      <c r="A1472" s="106">
        <v>43382</v>
      </c>
      <c r="B1472">
        <v>10</v>
      </c>
      <c r="C1472">
        <v>2018</v>
      </c>
      <c r="D1472" t="s">
        <v>801</v>
      </c>
      <c r="E1472">
        <v>2.57</v>
      </c>
      <c r="F1472">
        <v>2.56</v>
      </c>
    </row>
    <row r="1473" spans="1:6">
      <c r="A1473" s="106">
        <v>43381</v>
      </c>
      <c r="B1473">
        <v>10</v>
      </c>
      <c r="C1473">
        <v>2018</v>
      </c>
      <c r="D1473" t="s">
        <v>801</v>
      </c>
      <c r="E1473" t="s">
        <v>736</v>
      </c>
      <c r="F1473" t="s">
        <v>736</v>
      </c>
    </row>
    <row r="1474" spans="1:6">
      <c r="A1474" s="106">
        <v>43378</v>
      </c>
      <c r="B1474">
        <v>10</v>
      </c>
      <c r="C1474">
        <v>2018</v>
      </c>
      <c r="D1474" t="s">
        <v>801</v>
      </c>
      <c r="E1474">
        <v>2.6</v>
      </c>
      <c r="F1474">
        <v>2.58</v>
      </c>
    </row>
    <row r="1475" spans="1:6">
      <c r="A1475" s="106">
        <v>43377</v>
      </c>
      <c r="B1475">
        <v>10</v>
      </c>
      <c r="C1475">
        <v>2018</v>
      </c>
      <c r="D1475" t="s">
        <v>801</v>
      </c>
      <c r="E1475">
        <v>2.5499999999999998</v>
      </c>
      <c r="F1475">
        <v>2.54</v>
      </c>
    </row>
    <row r="1476" spans="1:6">
      <c r="A1476" s="106">
        <v>43376</v>
      </c>
      <c r="B1476">
        <v>10</v>
      </c>
      <c r="C1476">
        <v>2018</v>
      </c>
      <c r="D1476" t="s">
        <v>801</v>
      </c>
      <c r="E1476">
        <v>2.5299999999999998</v>
      </c>
      <c r="F1476">
        <v>2.5099999999999998</v>
      </c>
    </row>
    <row r="1477" spans="1:6">
      <c r="A1477" s="106">
        <v>43375</v>
      </c>
      <c r="B1477">
        <v>10</v>
      </c>
      <c r="C1477">
        <v>2018</v>
      </c>
      <c r="D1477" t="s">
        <v>801</v>
      </c>
      <c r="E1477">
        <v>2.46</v>
      </c>
      <c r="F1477">
        <v>2.4500000000000002</v>
      </c>
    </row>
    <row r="1478" spans="1:6">
      <c r="A1478" s="106">
        <v>43374</v>
      </c>
      <c r="B1478">
        <v>10</v>
      </c>
      <c r="C1478">
        <v>2018</v>
      </c>
      <c r="D1478" t="s">
        <v>801</v>
      </c>
      <c r="E1478">
        <v>2.5099999999999998</v>
      </c>
      <c r="F1478">
        <v>2.48</v>
      </c>
    </row>
    <row r="1479" spans="1:6">
      <c r="A1479" s="106">
        <v>43371</v>
      </c>
      <c r="B1479">
        <v>9</v>
      </c>
      <c r="C1479">
        <v>2018</v>
      </c>
      <c r="D1479" t="s">
        <v>802</v>
      </c>
      <c r="E1479">
        <v>2.42</v>
      </c>
      <c r="F1479">
        <v>2.41</v>
      </c>
    </row>
    <row r="1480" spans="1:6">
      <c r="A1480" s="106">
        <v>43370</v>
      </c>
      <c r="B1480">
        <v>9</v>
      </c>
      <c r="C1480">
        <v>2018</v>
      </c>
      <c r="D1480" t="s">
        <v>802</v>
      </c>
      <c r="E1480">
        <v>2.41</v>
      </c>
      <c r="F1480">
        <v>2.41</v>
      </c>
    </row>
    <row r="1481" spans="1:6">
      <c r="A1481" s="106">
        <v>43369</v>
      </c>
      <c r="B1481">
        <v>9</v>
      </c>
      <c r="C1481">
        <v>2018</v>
      </c>
      <c r="D1481" t="s">
        <v>802</v>
      </c>
      <c r="E1481">
        <v>2.42</v>
      </c>
      <c r="F1481">
        <v>2.42</v>
      </c>
    </row>
    <row r="1482" spans="1:6">
      <c r="A1482" s="106">
        <v>43368</v>
      </c>
      <c r="B1482">
        <v>9</v>
      </c>
      <c r="C1482">
        <v>2018</v>
      </c>
      <c r="D1482" t="s">
        <v>802</v>
      </c>
      <c r="E1482">
        <v>2.46</v>
      </c>
      <c r="F1482">
        <v>2.4700000000000002</v>
      </c>
    </row>
    <row r="1483" spans="1:6">
      <c r="A1483" s="106">
        <v>43367</v>
      </c>
      <c r="B1483">
        <v>9</v>
      </c>
      <c r="C1483">
        <v>2018</v>
      </c>
      <c r="D1483" t="s">
        <v>802</v>
      </c>
      <c r="E1483">
        <v>2.44</v>
      </c>
      <c r="F1483">
        <v>2.4500000000000002</v>
      </c>
    </row>
    <row r="1484" spans="1:6">
      <c r="A1484" s="106">
        <v>43364</v>
      </c>
      <c r="B1484">
        <v>9</v>
      </c>
      <c r="C1484">
        <v>2018</v>
      </c>
      <c r="D1484" t="s">
        <v>802</v>
      </c>
      <c r="E1484">
        <v>2.4300000000000002</v>
      </c>
      <c r="F1484">
        <v>2.44</v>
      </c>
    </row>
    <row r="1485" spans="1:6">
      <c r="A1485" s="106">
        <v>43363</v>
      </c>
      <c r="B1485">
        <v>9</v>
      </c>
      <c r="C1485">
        <v>2018</v>
      </c>
      <c r="D1485" t="s">
        <v>802</v>
      </c>
      <c r="E1485">
        <v>2.42</v>
      </c>
      <c r="F1485">
        <v>2.4300000000000002</v>
      </c>
    </row>
    <row r="1486" spans="1:6">
      <c r="A1486" s="106">
        <v>43362</v>
      </c>
      <c r="B1486">
        <v>9</v>
      </c>
      <c r="C1486">
        <v>2018</v>
      </c>
      <c r="D1486" t="s">
        <v>802</v>
      </c>
      <c r="E1486">
        <v>2.42</v>
      </c>
      <c r="F1486">
        <v>2.4300000000000002</v>
      </c>
    </row>
    <row r="1487" spans="1:6">
      <c r="A1487" s="106">
        <v>43361</v>
      </c>
      <c r="B1487">
        <v>9</v>
      </c>
      <c r="C1487">
        <v>2018</v>
      </c>
      <c r="D1487" t="s">
        <v>802</v>
      </c>
      <c r="E1487">
        <v>2.38</v>
      </c>
      <c r="F1487">
        <v>2.4</v>
      </c>
    </row>
    <row r="1488" spans="1:6">
      <c r="A1488" s="106">
        <v>43360</v>
      </c>
      <c r="B1488">
        <v>9</v>
      </c>
      <c r="C1488">
        <v>2018</v>
      </c>
      <c r="D1488" t="s">
        <v>802</v>
      </c>
      <c r="E1488">
        <v>2.34</v>
      </c>
      <c r="F1488">
        <v>2.35</v>
      </c>
    </row>
    <row r="1489" spans="1:6">
      <c r="A1489" s="106">
        <v>43357</v>
      </c>
      <c r="B1489">
        <v>9</v>
      </c>
      <c r="C1489">
        <v>2018</v>
      </c>
      <c r="D1489" t="s">
        <v>802</v>
      </c>
      <c r="E1489">
        <v>2.34</v>
      </c>
      <c r="F1489">
        <v>2.36</v>
      </c>
    </row>
    <row r="1490" spans="1:6">
      <c r="A1490" s="106">
        <v>43356</v>
      </c>
      <c r="B1490">
        <v>9</v>
      </c>
      <c r="C1490">
        <v>2018</v>
      </c>
      <c r="D1490" t="s">
        <v>802</v>
      </c>
      <c r="E1490">
        <v>2.3199999999999998</v>
      </c>
      <c r="F1490">
        <v>2.35</v>
      </c>
    </row>
    <row r="1491" spans="1:6">
      <c r="A1491" s="106">
        <v>43355</v>
      </c>
      <c r="B1491">
        <v>9</v>
      </c>
      <c r="C1491">
        <v>2018</v>
      </c>
      <c r="D1491" t="s">
        <v>802</v>
      </c>
      <c r="E1491">
        <v>2.33</v>
      </c>
      <c r="F1491">
        <v>2.35</v>
      </c>
    </row>
    <row r="1492" spans="1:6">
      <c r="A1492" s="106">
        <v>43354</v>
      </c>
      <c r="B1492">
        <v>9</v>
      </c>
      <c r="C1492">
        <v>2018</v>
      </c>
      <c r="D1492" t="s">
        <v>802</v>
      </c>
      <c r="E1492">
        <v>2.3199999999999998</v>
      </c>
      <c r="F1492">
        <v>2.34</v>
      </c>
    </row>
    <row r="1493" spans="1:6">
      <c r="A1493" s="106">
        <v>43353</v>
      </c>
      <c r="B1493">
        <v>9</v>
      </c>
      <c r="C1493">
        <v>2018</v>
      </c>
      <c r="D1493" t="s">
        <v>802</v>
      </c>
      <c r="E1493">
        <v>2.2799999999999998</v>
      </c>
      <c r="F1493">
        <v>2.2999999999999998</v>
      </c>
    </row>
    <row r="1494" spans="1:6">
      <c r="A1494" s="106">
        <v>43350</v>
      </c>
      <c r="B1494">
        <v>9</v>
      </c>
      <c r="C1494">
        <v>2018</v>
      </c>
      <c r="D1494" t="s">
        <v>802</v>
      </c>
      <c r="E1494">
        <v>2.29</v>
      </c>
      <c r="F1494">
        <v>2.2999999999999998</v>
      </c>
    </row>
    <row r="1495" spans="1:6">
      <c r="A1495" s="106">
        <v>43349</v>
      </c>
      <c r="B1495">
        <v>9</v>
      </c>
      <c r="C1495">
        <v>2018</v>
      </c>
      <c r="D1495" t="s">
        <v>802</v>
      </c>
      <c r="E1495">
        <v>2.23</v>
      </c>
      <c r="F1495">
        <v>2.25</v>
      </c>
    </row>
    <row r="1496" spans="1:6">
      <c r="A1496" s="106">
        <v>43348</v>
      </c>
      <c r="B1496">
        <v>9</v>
      </c>
      <c r="C1496">
        <v>2018</v>
      </c>
      <c r="D1496" t="s">
        <v>802</v>
      </c>
      <c r="E1496">
        <v>2.2400000000000002</v>
      </c>
      <c r="F1496">
        <v>2.2599999999999998</v>
      </c>
    </row>
    <row r="1497" spans="1:6">
      <c r="A1497" s="106">
        <v>43347</v>
      </c>
      <c r="B1497">
        <v>9</v>
      </c>
      <c r="C1497">
        <v>2018</v>
      </c>
      <c r="D1497" t="s">
        <v>802</v>
      </c>
      <c r="E1497">
        <v>2.23</v>
      </c>
      <c r="F1497">
        <v>2.25</v>
      </c>
    </row>
    <row r="1498" spans="1:6">
      <c r="A1498" s="106">
        <v>43346</v>
      </c>
      <c r="B1498">
        <v>9</v>
      </c>
      <c r="C1498">
        <v>2018</v>
      </c>
      <c r="D1498" t="s">
        <v>802</v>
      </c>
      <c r="E1498" t="s">
        <v>736</v>
      </c>
      <c r="F1498" t="s">
        <v>736</v>
      </c>
    </row>
    <row r="1499" spans="1:6">
      <c r="A1499" s="106">
        <v>43343</v>
      </c>
      <c r="B1499">
        <v>8</v>
      </c>
      <c r="C1499">
        <v>2018</v>
      </c>
      <c r="D1499" t="s">
        <v>803</v>
      </c>
      <c r="E1499">
        <v>2.2200000000000002</v>
      </c>
      <c r="F1499">
        <v>2.25</v>
      </c>
    </row>
    <row r="1500" spans="1:6">
      <c r="A1500" s="106">
        <v>43342</v>
      </c>
      <c r="B1500">
        <v>8</v>
      </c>
      <c r="C1500">
        <v>2018</v>
      </c>
      <c r="D1500" t="s">
        <v>803</v>
      </c>
      <c r="E1500">
        <v>2.2799999999999998</v>
      </c>
      <c r="F1500">
        <v>2.2999999999999998</v>
      </c>
    </row>
    <row r="1501" spans="1:6">
      <c r="A1501" s="106">
        <v>43341</v>
      </c>
      <c r="B1501">
        <v>8</v>
      </c>
      <c r="C1501">
        <v>2018</v>
      </c>
      <c r="D1501" t="s">
        <v>803</v>
      </c>
      <c r="E1501">
        <v>2.3199999999999998</v>
      </c>
      <c r="F1501">
        <v>2.3199999999999998</v>
      </c>
    </row>
    <row r="1502" spans="1:6">
      <c r="A1502" s="106">
        <v>43340</v>
      </c>
      <c r="B1502">
        <v>8</v>
      </c>
      <c r="C1502">
        <v>2018</v>
      </c>
      <c r="D1502" t="s">
        <v>803</v>
      </c>
      <c r="E1502">
        <v>2.31</v>
      </c>
      <c r="F1502">
        <v>2.31</v>
      </c>
    </row>
    <row r="1503" spans="1:6">
      <c r="A1503" s="106">
        <v>43339</v>
      </c>
      <c r="B1503">
        <v>8</v>
      </c>
      <c r="C1503">
        <v>2018</v>
      </c>
      <c r="D1503" t="s">
        <v>803</v>
      </c>
      <c r="E1503">
        <v>2.29</v>
      </c>
      <c r="F1503">
        <v>2.29</v>
      </c>
    </row>
    <row r="1504" spans="1:6">
      <c r="A1504" s="106">
        <v>43336</v>
      </c>
      <c r="B1504">
        <v>8</v>
      </c>
      <c r="C1504">
        <v>2018</v>
      </c>
      <c r="D1504" t="s">
        <v>803</v>
      </c>
      <c r="E1504">
        <v>2.2599999999999998</v>
      </c>
      <c r="F1504">
        <v>2.2599999999999998</v>
      </c>
    </row>
    <row r="1505" spans="1:6">
      <c r="A1505" s="106">
        <v>43335</v>
      </c>
      <c r="B1505">
        <v>8</v>
      </c>
      <c r="C1505">
        <v>2018</v>
      </c>
      <c r="D1505" t="s">
        <v>803</v>
      </c>
      <c r="E1505">
        <v>2.25</v>
      </c>
      <c r="F1505">
        <v>2.2599999999999998</v>
      </c>
    </row>
    <row r="1506" spans="1:6">
      <c r="A1506" s="106">
        <v>43334</v>
      </c>
      <c r="B1506">
        <v>8</v>
      </c>
      <c r="C1506">
        <v>2018</v>
      </c>
      <c r="D1506" t="s">
        <v>803</v>
      </c>
      <c r="E1506">
        <v>2.25</v>
      </c>
      <c r="F1506">
        <v>2.2599999999999998</v>
      </c>
    </row>
    <row r="1507" spans="1:6">
      <c r="A1507" s="106">
        <v>43333</v>
      </c>
      <c r="B1507">
        <v>8</v>
      </c>
      <c r="C1507">
        <v>2018</v>
      </c>
      <c r="D1507" t="s">
        <v>803</v>
      </c>
      <c r="E1507">
        <v>2.2599999999999998</v>
      </c>
      <c r="F1507">
        <v>2.27</v>
      </c>
    </row>
    <row r="1508" spans="1:6">
      <c r="A1508" s="106">
        <v>43332</v>
      </c>
      <c r="B1508">
        <v>8</v>
      </c>
      <c r="C1508">
        <v>2018</v>
      </c>
      <c r="D1508" t="s">
        <v>803</v>
      </c>
      <c r="E1508">
        <v>2.25</v>
      </c>
      <c r="F1508">
        <v>2.2599999999999998</v>
      </c>
    </row>
    <row r="1509" spans="1:6">
      <c r="A1509" s="106">
        <v>43329</v>
      </c>
      <c r="B1509">
        <v>8</v>
      </c>
      <c r="C1509">
        <v>2018</v>
      </c>
      <c r="D1509" t="s">
        <v>803</v>
      </c>
      <c r="E1509">
        <v>2.2599999999999998</v>
      </c>
      <c r="F1509">
        <v>2.27</v>
      </c>
    </row>
    <row r="1510" spans="1:6">
      <c r="A1510" s="106">
        <v>43328</v>
      </c>
      <c r="B1510">
        <v>8</v>
      </c>
      <c r="C1510">
        <v>2018</v>
      </c>
      <c r="D1510" t="s">
        <v>803</v>
      </c>
      <c r="E1510">
        <v>2.25</v>
      </c>
      <c r="F1510">
        <v>2.27</v>
      </c>
    </row>
    <row r="1511" spans="1:6">
      <c r="A1511" s="106">
        <v>43327</v>
      </c>
      <c r="B1511">
        <v>8</v>
      </c>
      <c r="C1511">
        <v>2018</v>
      </c>
      <c r="D1511" t="s">
        <v>803</v>
      </c>
      <c r="E1511">
        <v>2.27</v>
      </c>
      <c r="F1511">
        <v>2.2799999999999998</v>
      </c>
    </row>
    <row r="1512" spans="1:6">
      <c r="A1512" s="106">
        <v>43326</v>
      </c>
      <c r="B1512">
        <v>8</v>
      </c>
      <c r="C1512">
        <v>2018</v>
      </c>
      <c r="D1512" t="s">
        <v>803</v>
      </c>
      <c r="E1512">
        <v>2.31</v>
      </c>
      <c r="F1512">
        <v>2.34</v>
      </c>
    </row>
    <row r="1513" spans="1:6">
      <c r="A1513" s="106">
        <v>43325</v>
      </c>
      <c r="B1513">
        <v>8</v>
      </c>
      <c r="C1513">
        <v>2018</v>
      </c>
      <c r="D1513" t="s">
        <v>803</v>
      </c>
      <c r="E1513">
        <v>2.2999999999999998</v>
      </c>
      <c r="F1513">
        <v>2.3199999999999998</v>
      </c>
    </row>
    <row r="1514" spans="1:6">
      <c r="A1514" s="106">
        <v>43322</v>
      </c>
      <c r="B1514">
        <v>8</v>
      </c>
      <c r="C1514">
        <v>2018</v>
      </c>
      <c r="D1514" t="s">
        <v>803</v>
      </c>
      <c r="E1514">
        <v>2.29</v>
      </c>
      <c r="F1514">
        <v>2.31</v>
      </c>
    </row>
    <row r="1515" spans="1:6">
      <c r="A1515" s="106">
        <v>43321</v>
      </c>
      <c r="B1515">
        <v>8</v>
      </c>
      <c r="C1515">
        <v>2018</v>
      </c>
      <c r="D1515" t="s">
        <v>803</v>
      </c>
      <c r="E1515">
        <v>2.33</v>
      </c>
      <c r="F1515">
        <v>2.35</v>
      </c>
    </row>
    <row r="1516" spans="1:6">
      <c r="A1516" s="106">
        <v>43320</v>
      </c>
      <c r="B1516">
        <v>8</v>
      </c>
      <c r="C1516">
        <v>2018</v>
      </c>
      <c r="D1516" t="s">
        <v>803</v>
      </c>
      <c r="E1516">
        <v>2.36</v>
      </c>
      <c r="F1516">
        <v>2.37</v>
      </c>
    </row>
    <row r="1517" spans="1:6">
      <c r="A1517" s="106">
        <v>43319</v>
      </c>
      <c r="B1517">
        <v>8</v>
      </c>
      <c r="C1517">
        <v>2018</v>
      </c>
      <c r="D1517" t="s">
        <v>803</v>
      </c>
      <c r="E1517">
        <v>2.37</v>
      </c>
      <c r="F1517">
        <v>2.38</v>
      </c>
    </row>
    <row r="1518" spans="1:6">
      <c r="A1518" s="106">
        <v>43318</v>
      </c>
      <c r="B1518">
        <v>8</v>
      </c>
      <c r="C1518">
        <v>2018</v>
      </c>
      <c r="D1518" t="s">
        <v>803</v>
      </c>
      <c r="E1518" t="s">
        <v>736</v>
      </c>
      <c r="F1518" t="s">
        <v>736</v>
      </c>
    </row>
    <row r="1519" spans="1:6">
      <c r="A1519" s="106">
        <v>43315</v>
      </c>
      <c r="B1519">
        <v>8</v>
      </c>
      <c r="C1519">
        <v>2018</v>
      </c>
      <c r="D1519" t="s">
        <v>803</v>
      </c>
      <c r="E1519">
        <v>2.35</v>
      </c>
      <c r="F1519">
        <v>2.36</v>
      </c>
    </row>
    <row r="1520" spans="1:6">
      <c r="A1520" s="106">
        <v>43314</v>
      </c>
      <c r="B1520">
        <v>8</v>
      </c>
      <c r="C1520">
        <v>2018</v>
      </c>
      <c r="D1520" t="s">
        <v>803</v>
      </c>
      <c r="E1520">
        <v>2.36</v>
      </c>
      <c r="F1520">
        <v>2.38</v>
      </c>
    </row>
    <row r="1521" spans="1:6">
      <c r="A1521" s="106">
        <v>43313</v>
      </c>
      <c r="B1521">
        <v>8</v>
      </c>
      <c r="C1521">
        <v>2018</v>
      </c>
      <c r="D1521" t="s">
        <v>803</v>
      </c>
      <c r="E1521">
        <v>2.36</v>
      </c>
      <c r="F1521">
        <v>2.37</v>
      </c>
    </row>
    <row r="1522" spans="1:6">
      <c r="A1522" s="106">
        <v>43312</v>
      </c>
      <c r="B1522">
        <v>7</v>
      </c>
      <c r="C1522">
        <v>2018</v>
      </c>
      <c r="D1522" t="s">
        <v>804</v>
      </c>
      <c r="E1522">
        <v>2.31</v>
      </c>
      <c r="F1522">
        <v>2.33</v>
      </c>
    </row>
    <row r="1523" spans="1:6">
      <c r="A1523" s="106">
        <v>43311</v>
      </c>
      <c r="B1523">
        <v>7</v>
      </c>
      <c r="C1523">
        <v>2018</v>
      </c>
      <c r="D1523" t="s">
        <v>804</v>
      </c>
      <c r="E1523">
        <v>2.2999999999999998</v>
      </c>
      <c r="F1523">
        <v>2.34</v>
      </c>
    </row>
    <row r="1524" spans="1:6">
      <c r="A1524" s="106">
        <v>43308</v>
      </c>
      <c r="B1524">
        <v>7</v>
      </c>
      <c r="C1524">
        <v>2018</v>
      </c>
      <c r="D1524" t="s">
        <v>804</v>
      </c>
      <c r="E1524">
        <v>2.29</v>
      </c>
      <c r="F1524">
        <v>2.33</v>
      </c>
    </row>
    <row r="1525" spans="1:6">
      <c r="A1525" s="106">
        <v>43307</v>
      </c>
      <c r="B1525">
        <v>7</v>
      </c>
      <c r="C1525">
        <v>2018</v>
      </c>
      <c r="D1525" t="s">
        <v>804</v>
      </c>
      <c r="E1525">
        <v>2.2799999999999998</v>
      </c>
      <c r="F1525">
        <v>2.3199999999999998</v>
      </c>
    </row>
    <row r="1526" spans="1:6">
      <c r="A1526" s="106">
        <v>43306</v>
      </c>
      <c r="B1526">
        <v>7</v>
      </c>
      <c r="C1526">
        <v>2018</v>
      </c>
      <c r="D1526" t="s">
        <v>804</v>
      </c>
      <c r="E1526">
        <v>2.2799999999999998</v>
      </c>
      <c r="F1526">
        <v>2.2999999999999998</v>
      </c>
    </row>
    <row r="1527" spans="1:6">
      <c r="A1527" s="106">
        <v>43305</v>
      </c>
      <c r="B1527">
        <v>7</v>
      </c>
      <c r="C1527">
        <v>2018</v>
      </c>
      <c r="D1527" t="s">
        <v>804</v>
      </c>
      <c r="E1527">
        <v>2.2200000000000002</v>
      </c>
      <c r="F1527">
        <v>2.27</v>
      </c>
    </row>
    <row r="1528" spans="1:6">
      <c r="A1528" s="106">
        <v>43304</v>
      </c>
      <c r="B1528">
        <v>7</v>
      </c>
      <c r="C1528">
        <v>2018</v>
      </c>
      <c r="D1528" t="s">
        <v>804</v>
      </c>
      <c r="E1528">
        <v>2.23</v>
      </c>
      <c r="F1528">
        <v>2.27</v>
      </c>
    </row>
    <row r="1529" spans="1:6">
      <c r="A1529" s="106">
        <v>43301</v>
      </c>
      <c r="B1529">
        <v>7</v>
      </c>
      <c r="C1529">
        <v>2018</v>
      </c>
      <c r="D1529" t="s">
        <v>804</v>
      </c>
      <c r="E1529">
        <v>2.1800000000000002</v>
      </c>
      <c r="F1529">
        <v>2.2200000000000002</v>
      </c>
    </row>
    <row r="1530" spans="1:6">
      <c r="A1530" s="106">
        <v>43300</v>
      </c>
      <c r="B1530">
        <v>7</v>
      </c>
      <c r="C1530">
        <v>2018</v>
      </c>
      <c r="D1530" t="s">
        <v>804</v>
      </c>
      <c r="E1530">
        <v>2.11</v>
      </c>
      <c r="F1530">
        <v>2.17</v>
      </c>
    </row>
    <row r="1531" spans="1:6">
      <c r="A1531" s="106">
        <v>43299</v>
      </c>
      <c r="B1531">
        <v>7</v>
      </c>
      <c r="C1531">
        <v>2018</v>
      </c>
      <c r="D1531" t="s">
        <v>804</v>
      </c>
      <c r="E1531">
        <v>2.14</v>
      </c>
      <c r="F1531">
        <v>2.2000000000000002</v>
      </c>
    </row>
    <row r="1532" spans="1:6">
      <c r="A1532" s="106">
        <v>43298</v>
      </c>
      <c r="B1532">
        <v>7</v>
      </c>
      <c r="C1532">
        <v>2018</v>
      </c>
      <c r="D1532" t="s">
        <v>804</v>
      </c>
      <c r="E1532">
        <v>2.12</v>
      </c>
      <c r="F1532">
        <v>2.17</v>
      </c>
    </row>
    <row r="1533" spans="1:6">
      <c r="A1533" s="106">
        <v>43297</v>
      </c>
      <c r="B1533">
        <v>7</v>
      </c>
      <c r="C1533">
        <v>2018</v>
      </c>
      <c r="D1533" t="s">
        <v>804</v>
      </c>
      <c r="E1533">
        <v>2.14</v>
      </c>
      <c r="F1533">
        <v>2.19</v>
      </c>
    </row>
    <row r="1534" spans="1:6">
      <c r="A1534" s="106">
        <v>43294</v>
      </c>
      <c r="B1534">
        <v>7</v>
      </c>
      <c r="C1534">
        <v>2018</v>
      </c>
      <c r="D1534" t="s">
        <v>804</v>
      </c>
      <c r="E1534">
        <v>2.14</v>
      </c>
      <c r="F1534">
        <v>2.19</v>
      </c>
    </row>
    <row r="1535" spans="1:6">
      <c r="A1535" s="106">
        <v>43293</v>
      </c>
      <c r="B1535">
        <v>7</v>
      </c>
      <c r="C1535">
        <v>2018</v>
      </c>
      <c r="D1535" t="s">
        <v>804</v>
      </c>
      <c r="E1535">
        <v>2.16</v>
      </c>
      <c r="F1535">
        <v>2.2000000000000002</v>
      </c>
    </row>
    <row r="1536" spans="1:6">
      <c r="A1536" s="106">
        <v>43292</v>
      </c>
      <c r="B1536">
        <v>7</v>
      </c>
      <c r="C1536">
        <v>2018</v>
      </c>
      <c r="D1536" t="s">
        <v>804</v>
      </c>
      <c r="E1536">
        <v>2.14</v>
      </c>
      <c r="F1536">
        <v>2.19</v>
      </c>
    </row>
    <row r="1537" spans="1:6">
      <c r="A1537" s="106">
        <v>43291</v>
      </c>
      <c r="B1537">
        <v>7</v>
      </c>
      <c r="C1537">
        <v>2018</v>
      </c>
      <c r="D1537" t="s">
        <v>804</v>
      </c>
      <c r="E1537">
        <v>2.16</v>
      </c>
      <c r="F1537">
        <v>2.21</v>
      </c>
    </row>
    <row r="1538" spans="1:6">
      <c r="A1538" s="106">
        <v>43290</v>
      </c>
      <c r="B1538">
        <v>7</v>
      </c>
      <c r="C1538">
        <v>2018</v>
      </c>
      <c r="D1538" t="s">
        <v>804</v>
      </c>
      <c r="E1538">
        <v>2.16</v>
      </c>
      <c r="F1538">
        <v>2.21</v>
      </c>
    </row>
    <row r="1539" spans="1:6">
      <c r="A1539" s="106">
        <v>43287</v>
      </c>
      <c r="B1539">
        <v>7</v>
      </c>
      <c r="C1539">
        <v>2018</v>
      </c>
      <c r="D1539" t="s">
        <v>804</v>
      </c>
      <c r="E1539">
        <v>2.13</v>
      </c>
      <c r="F1539">
        <v>2.16</v>
      </c>
    </row>
    <row r="1540" spans="1:6">
      <c r="A1540" s="106">
        <v>43286</v>
      </c>
      <c r="B1540">
        <v>7</v>
      </c>
      <c r="C1540">
        <v>2018</v>
      </c>
      <c r="D1540" t="s">
        <v>804</v>
      </c>
      <c r="E1540">
        <v>2.14</v>
      </c>
      <c r="F1540">
        <v>2.1800000000000002</v>
      </c>
    </row>
    <row r="1541" spans="1:6">
      <c r="A1541" s="106">
        <v>43285</v>
      </c>
      <c r="B1541">
        <v>7</v>
      </c>
      <c r="C1541">
        <v>2018</v>
      </c>
      <c r="D1541" t="s">
        <v>804</v>
      </c>
      <c r="E1541">
        <v>2.16</v>
      </c>
      <c r="F1541">
        <v>2.2000000000000002</v>
      </c>
    </row>
    <row r="1542" spans="1:6">
      <c r="A1542" s="106">
        <v>43284</v>
      </c>
      <c r="B1542">
        <v>7</v>
      </c>
      <c r="C1542">
        <v>2018</v>
      </c>
      <c r="D1542" t="s">
        <v>804</v>
      </c>
      <c r="E1542">
        <v>2.14</v>
      </c>
      <c r="F1542">
        <v>2.19</v>
      </c>
    </row>
    <row r="1543" spans="1:6">
      <c r="A1543" s="106">
        <v>43283</v>
      </c>
      <c r="B1543">
        <v>7</v>
      </c>
      <c r="C1543">
        <v>2018</v>
      </c>
      <c r="D1543" t="s">
        <v>804</v>
      </c>
      <c r="E1543" t="s">
        <v>736</v>
      </c>
      <c r="F1543" t="s">
        <v>736</v>
      </c>
    </row>
    <row r="1544" spans="1:6">
      <c r="A1544" s="106">
        <v>43280</v>
      </c>
      <c r="B1544">
        <v>6</v>
      </c>
      <c r="C1544">
        <v>2018</v>
      </c>
      <c r="D1544" t="s">
        <v>805</v>
      </c>
      <c r="E1544">
        <v>2.17</v>
      </c>
      <c r="F1544">
        <v>2.2000000000000002</v>
      </c>
    </row>
    <row r="1545" spans="1:6">
      <c r="A1545" s="106">
        <v>43279</v>
      </c>
      <c r="B1545">
        <v>6</v>
      </c>
      <c r="C1545">
        <v>2018</v>
      </c>
      <c r="D1545" t="s">
        <v>805</v>
      </c>
      <c r="E1545">
        <v>2.13</v>
      </c>
      <c r="F1545">
        <v>2.2000000000000002</v>
      </c>
    </row>
    <row r="1546" spans="1:6">
      <c r="A1546" s="106">
        <v>43278</v>
      </c>
      <c r="B1546">
        <v>6</v>
      </c>
      <c r="C1546">
        <v>2018</v>
      </c>
      <c r="D1546" t="s">
        <v>805</v>
      </c>
      <c r="E1546">
        <v>2.06</v>
      </c>
      <c r="F1546">
        <v>2.16</v>
      </c>
    </row>
    <row r="1547" spans="1:6">
      <c r="A1547" s="106">
        <v>43277</v>
      </c>
      <c r="B1547">
        <v>6</v>
      </c>
      <c r="C1547">
        <v>2018</v>
      </c>
      <c r="D1547" t="s">
        <v>805</v>
      </c>
      <c r="E1547">
        <v>2.1</v>
      </c>
      <c r="F1547">
        <v>2.1800000000000002</v>
      </c>
    </row>
    <row r="1548" spans="1:6">
      <c r="A1548" s="106">
        <v>43276</v>
      </c>
      <c r="B1548">
        <v>6</v>
      </c>
      <c r="C1548">
        <v>2018</v>
      </c>
      <c r="D1548" t="s">
        <v>805</v>
      </c>
      <c r="E1548">
        <v>2.09</v>
      </c>
      <c r="F1548">
        <v>2.1800000000000002</v>
      </c>
    </row>
    <row r="1549" spans="1:6">
      <c r="A1549" s="106">
        <v>43273</v>
      </c>
      <c r="B1549">
        <v>6</v>
      </c>
      <c r="C1549">
        <v>2018</v>
      </c>
      <c r="D1549" t="s">
        <v>805</v>
      </c>
      <c r="E1549">
        <v>2.12</v>
      </c>
      <c r="F1549">
        <v>2.2000000000000002</v>
      </c>
    </row>
    <row r="1550" spans="1:6">
      <c r="A1550" s="106">
        <v>43272</v>
      </c>
      <c r="B1550">
        <v>6</v>
      </c>
      <c r="C1550">
        <v>2018</v>
      </c>
      <c r="D1550" t="s">
        <v>805</v>
      </c>
      <c r="E1550">
        <v>2.14</v>
      </c>
      <c r="F1550">
        <v>2.2000000000000002</v>
      </c>
    </row>
    <row r="1551" spans="1:6">
      <c r="A1551" s="106">
        <v>43271</v>
      </c>
      <c r="B1551">
        <v>6</v>
      </c>
      <c r="C1551">
        <v>2018</v>
      </c>
      <c r="D1551" t="s">
        <v>805</v>
      </c>
      <c r="E1551">
        <v>2.1800000000000002</v>
      </c>
      <c r="F1551">
        <v>2.2200000000000002</v>
      </c>
    </row>
    <row r="1552" spans="1:6">
      <c r="A1552" s="106">
        <v>43270</v>
      </c>
      <c r="B1552">
        <v>6</v>
      </c>
      <c r="C1552">
        <v>2018</v>
      </c>
      <c r="D1552" t="s">
        <v>805</v>
      </c>
      <c r="E1552">
        <v>2.15</v>
      </c>
      <c r="F1552">
        <v>2.2000000000000002</v>
      </c>
    </row>
    <row r="1553" spans="1:6">
      <c r="A1553" s="106">
        <v>43269</v>
      </c>
      <c r="B1553">
        <v>6</v>
      </c>
      <c r="C1553">
        <v>2018</v>
      </c>
      <c r="D1553" t="s">
        <v>805</v>
      </c>
      <c r="E1553">
        <v>2.2000000000000002</v>
      </c>
      <c r="F1553">
        <v>2.2400000000000002</v>
      </c>
    </row>
    <row r="1554" spans="1:6">
      <c r="A1554" s="106">
        <v>43266</v>
      </c>
      <c r="B1554">
        <v>6</v>
      </c>
      <c r="C1554">
        <v>2018</v>
      </c>
      <c r="D1554" t="s">
        <v>805</v>
      </c>
      <c r="E1554">
        <v>2.2200000000000002</v>
      </c>
      <c r="F1554">
        <v>2.25</v>
      </c>
    </row>
    <row r="1555" spans="1:6">
      <c r="A1555" s="106">
        <v>43265</v>
      </c>
      <c r="B1555">
        <v>6</v>
      </c>
      <c r="C1555">
        <v>2018</v>
      </c>
      <c r="D1555" t="s">
        <v>805</v>
      </c>
      <c r="E1555">
        <v>2.27</v>
      </c>
      <c r="F1555">
        <v>2.29</v>
      </c>
    </row>
    <row r="1556" spans="1:6">
      <c r="A1556" s="106">
        <v>43264</v>
      </c>
      <c r="B1556">
        <v>6</v>
      </c>
      <c r="C1556">
        <v>2018</v>
      </c>
      <c r="D1556" t="s">
        <v>805</v>
      </c>
      <c r="E1556">
        <v>2.3199999999999998</v>
      </c>
      <c r="F1556">
        <v>2.33</v>
      </c>
    </row>
    <row r="1557" spans="1:6">
      <c r="A1557" s="106">
        <v>43263</v>
      </c>
      <c r="B1557">
        <v>6</v>
      </c>
      <c r="C1557">
        <v>2018</v>
      </c>
      <c r="D1557" t="s">
        <v>805</v>
      </c>
      <c r="E1557">
        <v>2.2999999999999998</v>
      </c>
      <c r="F1557">
        <v>2.33</v>
      </c>
    </row>
    <row r="1558" spans="1:6">
      <c r="A1558" s="106">
        <v>43262</v>
      </c>
      <c r="B1558">
        <v>6</v>
      </c>
      <c r="C1558">
        <v>2018</v>
      </c>
      <c r="D1558" t="s">
        <v>805</v>
      </c>
      <c r="E1558">
        <v>2.31</v>
      </c>
      <c r="F1558">
        <v>2.36</v>
      </c>
    </row>
    <row r="1559" spans="1:6">
      <c r="A1559" s="106">
        <v>43259</v>
      </c>
      <c r="B1559">
        <v>6</v>
      </c>
      <c r="C1559">
        <v>2018</v>
      </c>
      <c r="D1559" t="s">
        <v>805</v>
      </c>
      <c r="E1559">
        <v>2.31</v>
      </c>
      <c r="F1559">
        <v>2.36</v>
      </c>
    </row>
    <row r="1560" spans="1:6">
      <c r="A1560" s="106">
        <v>43258</v>
      </c>
      <c r="B1560">
        <v>6</v>
      </c>
      <c r="C1560">
        <v>2018</v>
      </c>
      <c r="D1560" t="s">
        <v>805</v>
      </c>
      <c r="E1560">
        <v>2.27</v>
      </c>
      <c r="F1560">
        <v>2.33</v>
      </c>
    </row>
    <row r="1561" spans="1:6">
      <c r="A1561" s="106">
        <v>43257</v>
      </c>
      <c r="B1561">
        <v>6</v>
      </c>
      <c r="C1561">
        <v>2018</v>
      </c>
      <c r="D1561" t="s">
        <v>805</v>
      </c>
      <c r="E1561">
        <v>2.2999999999999998</v>
      </c>
      <c r="F1561">
        <v>2.35</v>
      </c>
    </row>
    <row r="1562" spans="1:6">
      <c r="A1562" s="106">
        <v>43256</v>
      </c>
      <c r="B1562">
        <v>6</v>
      </c>
      <c r="C1562">
        <v>2018</v>
      </c>
      <c r="D1562" t="s">
        <v>805</v>
      </c>
      <c r="E1562">
        <v>2.2400000000000002</v>
      </c>
      <c r="F1562">
        <v>2.2999999999999998</v>
      </c>
    </row>
    <row r="1563" spans="1:6">
      <c r="A1563" s="106">
        <v>43255</v>
      </c>
      <c r="B1563">
        <v>6</v>
      </c>
      <c r="C1563">
        <v>2018</v>
      </c>
      <c r="D1563" t="s">
        <v>805</v>
      </c>
      <c r="E1563">
        <v>2.27</v>
      </c>
      <c r="F1563">
        <v>2.31</v>
      </c>
    </row>
    <row r="1564" spans="1:6">
      <c r="A1564" s="106">
        <v>43252</v>
      </c>
      <c r="B1564">
        <v>6</v>
      </c>
      <c r="C1564">
        <v>2018</v>
      </c>
      <c r="D1564" t="s">
        <v>805</v>
      </c>
      <c r="E1564">
        <v>2.2400000000000002</v>
      </c>
      <c r="F1564">
        <v>2.27</v>
      </c>
    </row>
    <row r="1565" spans="1:6">
      <c r="A1565" s="106">
        <v>43251</v>
      </c>
      <c r="B1565">
        <v>5</v>
      </c>
      <c r="C1565">
        <v>2018</v>
      </c>
      <c r="D1565" t="s">
        <v>806</v>
      </c>
      <c r="E1565">
        <v>2.23</v>
      </c>
      <c r="F1565">
        <v>2.25</v>
      </c>
    </row>
    <row r="1566" spans="1:6">
      <c r="A1566" s="106">
        <v>43250</v>
      </c>
      <c r="B1566">
        <v>5</v>
      </c>
      <c r="C1566">
        <v>2018</v>
      </c>
      <c r="D1566" t="s">
        <v>806</v>
      </c>
      <c r="E1566">
        <v>2.25</v>
      </c>
      <c r="F1566">
        <v>2.2799999999999998</v>
      </c>
    </row>
    <row r="1567" spans="1:6">
      <c r="A1567" s="106">
        <v>43249</v>
      </c>
      <c r="B1567">
        <v>5</v>
      </c>
      <c r="C1567">
        <v>2018</v>
      </c>
      <c r="D1567" t="s">
        <v>806</v>
      </c>
      <c r="E1567">
        <v>2.19</v>
      </c>
      <c r="F1567">
        <v>2.25</v>
      </c>
    </row>
    <row r="1568" spans="1:6">
      <c r="A1568" s="106">
        <v>43248</v>
      </c>
      <c r="B1568">
        <v>5</v>
      </c>
      <c r="C1568">
        <v>2018</v>
      </c>
      <c r="D1568" t="s">
        <v>806</v>
      </c>
      <c r="E1568">
        <v>2.2999999999999998</v>
      </c>
      <c r="F1568">
        <v>2.34</v>
      </c>
    </row>
    <row r="1569" spans="1:6">
      <c r="A1569" s="106">
        <v>43245</v>
      </c>
      <c r="B1569">
        <v>5</v>
      </c>
      <c r="C1569">
        <v>2018</v>
      </c>
      <c r="D1569" t="s">
        <v>806</v>
      </c>
      <c r="E1569">
        <v>2.35</v>
      </c>
      <c r="F1569">
        <v>2.38</v>
      </c>
    </row>
    <row r="1570" spans="1:6">
      <c r="A1570" s="106">
        <v>43244</v>
      </c>
      <c r="B1570">
        <v>5</v>
      </c>
      <c r="C1570">
        <v>2018</v>
      </c>
      <c r="D1570" t="s">
        <v>806</v>
      </c>
      <c r="E1570">
        <v>2.41</v>
      </c>
      <c r="F1570">
        <v>2.42</v>
      </c>
    </row>
    <row r="1571" spans="1:6">
      <c r="A1571" s="106">
        <v>43243</v>
      </c>
      <c r="B1571">
        <v>5</v>
      </c>
      <c r="C1571">
        <v>2018</v>
      </c>
      <c r="D1571" t="s">
        <v>806</v>
      </c>
      <c r="E1571">
        <v>2.4500000000000002</v>
      </c>
      <c r="F1571">
        <v>2.4500000000000002</v>
      </c>
    </row>
    <row r="1572" spans="1:6">
      <c r="A1572" s="106">
        <v>43242</v>
      </c>
      <c r="B1572">
        <v>5</v>
      </c>
      <c r="C1572">
        <v>2018</v>
      </c>
      <c r="D1572" t="s">
        <v>806</v>
      </c>
      <c r="E1572">
        <v>2.48</v>
      </c>
      <c r="F1572">
        <v>2.4900000000000002</v>
      </c>
    </row>
    <row r="1573" spans="1:6">
      <c r="A1573" s="106">
        <v>43241</v>
      </c>
      <c r="B1573">
        <v>5</v>
      </c>
      <c r="C1573">
        <v>2018</v>
      </c>
      <c r="D1573" t="s">
        <v>806</v>
      </c>
      <c r="E1573" t="s">
        <v>736</v>
      </c>
      <c r="F1573" t="s">
        <v>736</v>
      </c>
    </row>
    <row r="1574" spans="1:6">
      <c r="A1574" s="106">
        <v>43238</v>
      </c>
      <c r="B1574">
        <v>5</v>
      </c>
      <c r="C1574">
        <v>2018</v>
      </c>
      <c r="D1574" t="s">
        <v>806</v>
      </c>
      <c r="E1574">
        <v>2.48</v>
      </c>
      <c r="F1574">
        <v>2.4900000000000002</v>
      </c>
    </row>
    <row r="1575" spans="1:6">
      <c r="A1575" s="106">
        <v>43237</v>
      </c>
      <c r="B1575">
        <v>5</v>
      </c>
      <c r="C1575">
        <v>2018</v>
      </c>
      <c r="D1575" t="s">
        <v>806</v>
      </c>
      <c r="E1575">
        <v>2.52</v>
      </c>
      <c r="F1575">
        <v>2.5299999999999998</v>
      </c>
    </row>
    <row r="1576" spans="1:6">
      <c r="A1576" s="106">
        <v>43236</v>
      </c>
      <c r="B1576">
        <v>5</v>
      </c>
      <c r="C1576">
        <v>2018</v>
      </c>
      <c r="D1576" t="s">
        <v>806</v>
      </c>
      <c r="E1576">
        <v>2.5</v>
      </c>
      <c r="F1576">
        <v>2.5099999999999998</v>
      </c>
    </row>
    <row r="1577" spans="1:6">
      <c r="A1577" s="106">
        <v>43235</v>
      </c>
      <c r="B1577">
        <v>5</v>
      </c>
      <c r="C1577">
        <v>2018</v>
      </c>
      <c r="D1577" t="s">
        <v>806</v>
      </c>
      <c r="E1577">
        <v>2.48</v>
      </c>
      <c r="F1577">
        <v>2.5099999999999998</v>
      </c>
    </row>
    <row r="1578" spans="1:6">
      <c r="A1578" s="106">
        <v>43234</v>
      </c>
      <c r="B1578">
        <v>5</v>
      </c>
      <c r="C1578">
        <v>2018</v>
      </c>
      <c r="D1578" t="s">
        <v>806</v>
      </c>
      <c r="E1578">
        <v>2.42</v>
      </c>
      <c r="F1578">
        <v>2.4500000000000002</v>
      </c>
    </row>
    <row r="1579" spans="1:6">
      <c r="A1579" s="106">
        <v>43231</v>
      </c>
      <c r="B1579">
        <v>5</v>
      </c>
      <c r="C1579">
        <v>2018</v>
      </c>
      <c r="D1579" t="s">
        <v>806</v>
      </c>
      <c r="E1579">
        <v>2.38</v>
      </c>
      <c r="F1579">
        <v>2.41</v>
      </c>
    </row>
    <row r="1580" spans="1:6">
      <c r="A1580" s="106">
        <v>43230</v>
      </c>
      <c r="B1580">
        <v>5</v>
      </c>
      <c r="C1580">
        <v>2018</v>
      </c>
      <c r="D1580" t="s">
        <v>806</v>
      </c>
      <c r="E1580">
        <v>2.4</v>
      </c>
      <c r="F1580">
        <v>2.4300000000000002</v>
      </c>
    </row>
    <row r="1581" spans="1:6">
      <c r="A1581" s="106">
        <v>43229</v>
      </c>
      <c r="B1581">
        <v>5</v>
      </c>
      <c r="C1581">
        <v>2018</v>
      </c>
      <c r="D1581" t="s">
        <v>806</v>
      </c>
      <c r="E1581">
        <v>2.39</v>
      </c>
      <c r="F1581">
        <v>2.44</v>
      </c>
    </row>
    <row r="1582" spans="1:6">
      <c r="A1582" s="106">
        <v>43228</v>
      </c>
      <c r="B1582">
        <v>5</v>
      </c>
      <c r="C1582">
        <v>2018</v>
      </c>
      <c r="D1582" t="s">
        <v>806</v>
      </c>
      <c r="E1582">
        <v>2.35</v>
      </c>
      <c r="F1582">
        <v>2.42</v>
      </c>
    </row>
    <row r="1583" spans="1:6">
      <c r="A1583" s="106">
        <v>43227</v>
      </c>
      <c r="B1583">
        <v>5</v>
      </c>
      <c r="C1583">
        <v>2018</v>
      </c>
      <c r="D1583" t="s">
        <v>806</v>
      </c>
      <c r="E1583">
        <v>2.3199999999999998</v>
      </c>
      <c r="F1583">
        <v>2.41</v>
      </c>
    </row>
    <row r="1584" spans="1:6">
      <c r="A1584" s="106">
        <v>43224</v>
      </c>
      <c r="B1584">
        <v>5</v>
      </c>
      <c r="C1584">
        <v>2018</v>
      </c>
      <c r="D1584" t="s">
        <v>806</v>
      </c>
      <c r="E1584">
        <v>2.33</v>
      </c>
      <c r="F1584">
        <v>2.4</v>
      </c>
    </row>
    <row r="1585" spans="1:6">
      <c r="A1585" s="106">
        <v>43223</v>
      </c>
      <c r="B1585">
        <v>5</v>
      </c>
      <c r="C1585">
        <v>2018</v>
      </c>
      <c r="D1585" t="s">
        <v>806</v>
      </c>
      <c r="E1585">
        <v>2.3199999999999998</v>
      </c>
      <c r="F1585">
        <v>2.4</v>
      </c>
    </row>
    <row r="1586" spans="1:6">
      <c r="A1586" s="106">
        <v>43222</v>
      </c>
      <c r="B1586">
        <v>5</v>
      </c>
      <c r="C1586">
        <v>2018</v>
      </c>
      <c r="D1586" t="s">
        <v>806</v>
      </c>
      <c r="E1586">
        <v>2.36</v>
      </c>
      <c r="F1586">
        <v>2.44</v>
      </c>
    </row>
    <row r="1587" spans="1:6">
      <c r="A1587" s="106">
        <v>43221</v>
      </c>
      <c r="B1587">
        <v>5</v>
      </c>
      <c r="C1587">
        <v>2018</v>
      </c>
      <c r="D1587" t="s">
        <v>806</v>
      </c>
      <c r="E1587">
        <v>2.35</v>
      </c>
      <c r="F1587">
        <v>2.42</v>
      </c>
    </row>
    <row r="1588" spans="1:6">
      <c r="A1588" s="106">
        <v>43220</v>
      </c>
      <c r="B1588">
        <v>4</v>
      </c>
      <c r="C1588">
        <v>2018</v>
      </c>
      <c r="D1588" t="s">
        <v>807</v>
      </c>
      <c r="E1588">
        <v>2.2999999999999998</v>
      </c>
      <c r="F1588">
        <v>2.4</v>
      </c>
    </row>
    <row r="1589" spans="1:6">
      <c r="A1589" s="106">
        <v>43217</v>
      </c>
      <c r="B1589">
        <v>4</v>
      </c>
      <c r="C1589">
        <v>2018</v>
      </c>
      <c r="D1589" t="s">
        <v>807</v>
      </c>
      <c r="E1589">
        <v>2.3199999999999998</v>
      </c>
      <c r="F1589">
        <v>2.41</v>
      </c>
    </row>
    <row r="1590" spans="1:6">
      <c r="A1590" s="106">
        <v>43216</v>
      </c>
      <c r="B1590">
        <v>4</v>
      </c>
      <c r="C1590">
        <v>2018</v>
      </c>
      <c r="D1590" t="s">
        <v>807</v>
      </c>
      <c r="E1590">
        <v>2.35</v>
      </c>
      <c r="F1590">
        <v>2.44</v>
      </c>
    </row>
    <row r="1591" spans="1:6">
      <c r="A1591" s="106">
        <v>43215</v>
      </c>
      <c r="B1591">
        <v>4</v>
      </c>
      <c r="C1591">
        <v>2018</v>
      </c>
      <c r="D1591" t="s">
        <v>807</v>
      </c>
      <c r="E1591">
        <v>2.37</v>
      </c>
      <c r="F1591">
        <v>2.4700000000000002</v>
      </c>
    </row>
    <row r="1592" spans="1:6">
      <c r="A1592" s="106">
        <v>43214</v>
      </c>
      <c r="B1592">
        <v>4</v>
      </c>
      <c r="C1592">
        <v>2018</v>
      </c>
      <c r="D1592" t="s">
        <v>807</v>
      </c>
      <c r="E1592">
        <v>2.34</v>
      </c>
      <c r="F1592">
        <v>2.44</v>
      </c>
    </row>
    <row r="1593" spans="1:6">
      <c r="A1593" s="106">
        <v>43213</v>
      </c>
      <c r="B1593">
        <v>4</v>
      </c>
      <c r="C1593">
        <v>2018</v>
      </c>
      <c r="D1593" t="s">
        <v>807</v>
      </c>
      <c r="E1593">
        <v>2.35</v>
      </c>
      <c r="F1593">
        <v>2.44</v>
      </c>
    </row>
    <row r="1594" spans="1:6">
      <c r="A1594" s="106">
        <v>43210</v>
      </c>
      <c r="B1594">
        <v>4</v>
      </c>
      <c r="C1594">
        <v>2018</v>
      </c>
      <c r="D1594" t="s">
        <v>807</v>
      </c>
      <c r="E1594">
        <v>2.33</v>
      </c>
      <c r="F1594">
        <v>2.44</v>
      </c>
    </row>
    <row r="1595" spans="1:6">
      <c r="A1595" s="106">
        <v>43209</v>
      </c>
      <c r="B1595">
        <v>4</v>
      </c>
      <c r="C1595">
        <v>2018</v>
      </c>
      <c r="D1595" t="s">
        <v>807</v>
      </c>
      <c r="E1595">
        <v>2.3199999999999998</v>
      </c>
      <c r="F1595">
        <v>2.42</v>
      </c>
    </row>
    <row r="1596" spans="1:6">
      <c r="A1596" s="106">
        <v>43208</v>
      </c>
      <c r="B1596">
        <v>4</v>
      </c>
      <c r="C1596">
        <v>2018</v>
      </c>
      <c r="D1596" t="s">
        <v>807</v>
      </c>
      <c r="E1596">
        <v>2.2799999999999998</v>
      </c>
      <c r="F1596">
        <v>2.38</v>
      </c>
    </row>
    <row r="1597" spans="1:6">
      <c r="A1597" s="106">
        <v>43207</v>
      </c>
      <c r="B1597">
        <v>4</v>
      </c>
      <c r="C1597">
        <v>2018</v>
      </c>
      <c r="D1597" t="s">
        <v>807</v>
      </c>
      <c r="E1597">
        <v>2.2400000000000002</v>
      </c>
      <c r="F1597">
        <v>2.34</v>
      </c>
    </row>
    <row r="1598" spans="1:6">
      <c r="A1598" s="106">
        <v>43206</v>
      </c>
      <c r="B1598">
        <v>4</v>
      </c>
      <c r="C1598">
        <v>2018</v>
      </c>
      <c r="D1598" t="s">
        <v>807</v>
      </c>
      <c r="E1598">
        <v>2.27</v>
      </c>
      <c r="F1598">
        <v>2.37</v>
      </c>
    </row>
    <row r="1599" spans="1:6">
      <c r="A1599" s="106">
        <v>43203</v>
      </c>
      <c r="B1599">
        <v>4</v>
      </c>
      <c r="C1599">
        <v>2018</v>
      </c>
      <c r="D1599" t="s">
        <v>807</v>
      </c>
      <c r="E1599">
        <v>2.23</v>
      </c>
      <c r="F1599">
        <v>2.34</v>
      </c>
    </row>
    <row r="1600" spans="1:6">
      <c r="A1600" s="106">
        <v>43202</v>
      </c>
      <c r="B1600">
        <v>4</v>
      </c>
      <c r="C1600">
        <v>2018</v>
      </c>
      <c r="D1600" t="s">
        <v>807</v>
      </c>
      <c r="E1600">
        <v>2.27</v>
      </c>
      <c r="F1600">
        <v>2.38</v>
      </c>
    </row>
    <row r="1601" spans="1:6">
      <c r="A1601" s="106">
        <v>43201</v>
      </c>
      <c r="B1601">
        <v>4</v>
      </c>
      <c r="C1601">
        <v>2018</v>
      </c>
      <c r="D1601" t="s">
        <v>807</v>
      </c>
      <c r="E1601">
        <v>2.2000000000000002</v>
      </c>
      <c r="F1601">
        <v>2.3199999999999998</v>
      </c>
    </row>
    <row r="1602" spans="1:6">
      <c r="A1602" s="106">
        <v>43200</v>
      </c>
      <c r="B1602">
        <v>4</v>
      </c>
      <c r="C1602">
        <v>2018</v>
      </c>
      <c r="D1602" t="s">
        <v>807</v>
      </c>
      <c r="E1602">
        <v>2.1800000000000002</v>
      </c>
      <c r="F1602">
        <v>2.31</v>
      </c>
    </row>
    <row r="1603" spans="1:6">
      <c r="A1603" s="106">
        <v>43199</v>
      </c>
      <c r="B1603">
        <v>4</v>
      </c>
      <c r="C1603">
        <v>2018</v>
      </c>
      <c r="D1603" t="s">
        <v>807</v>
      </c>
      <c r="E1603">
        <v>2.14</v>
      </c>
      <c r="F1603">
        <v>2.29</v>
      </c>
    </row>
    <row r="1604" spans="1:6">
      <c r="A1604" s="106">
        <v>43196</v>
      </c>
      <c r="B1604">
        <v>4</v>
      </c>
      <c r="C1604">
        <v>2018</v>
      </c>
      <c r="D1604" t="s">
        <v>807</v>
      </c>
      <c r="E1604">
        <v>2.14</v>
      </c>
      <c r="F1604">
        <v>2.31</v>
      </c>
    </row>
    <row r="1605" spans="1:6">
      <c r="A1605" s="106">
        <v>43195</v>
      </c>
      <c r="B1605">
        <v>4</v>
      </c>
      <c r="C1605">
        <v>2018</v>
      </c>
      <c r="D1605" t="s">
        <v>807</v>
      </c>
      <c r="E1605">
        <v>2.1800000000000002</v>
      </c>
      <c r="F1605">
        <v>2.34</v>
      </c>
    </row>
    <row r="1606" spans="1:6">
      <c r="A1606" s="106">
        <v>43194</v>
      </c>
      <c r="B1606">
        <v>4</v>
      </c>
      <c r="C1606">
        <v>2018</v>
      </c>
      <c r="D1606" t="s">
        <v>807</v>
      </c>
      <c r="E1606">
        <v>2.17</v>
      </c>
      <c r="F1606">
        <v>2.33</v>
      </c>
    </row>
    <row r="1607" spans="1:6">
      <c r="A1607" s="106">
        <v>43193</v>
      </c>
      <c r="B1607">
        <v>4</v>
      </c>
      <c r="C1607">
        <v>2018</v>
      </c>
      <c r="D1607" t="s">
        <v>807</v>
      </c>
      <c r="E1607">
        <v>2.14</v>
      </c>
      <c r="F1607">
        <v>2.29</v>
      </c>
    </row>
    <row r="1608" spans="1:6">
      <c r="A1608" s="106">
        <v>43192</v>
      </c>
      <c r="B1608">
        <v>4</v>
      </c>
      <c r="C1608">
        <v>2018</v>
      </c>
      <c r="D1608" t="s">
        <v>807</v>
      </c>
      <c r="E1608">
        <v>2.11</v>
      </c>
      <c r="F1608">
        <v>2.25</v>
      </c>
    </row>
    <row r="1609" spans="1:6">
      <c r="A1609" s="106">
        <v>43189</v>
      </c>
      <c r="B1609">
        <v>3</v>
      </c>
      <c r="C1609">
        <v>2018</v>
      </c>
      <c r="D1609" t="s">
        <v>808</v>
      </c>
      <c r="E1609" t="s">
        <v>736</v>
      </c>
      <c r="F1609" t="s">
        <v>736</v>
      </c>
    </row>
    <row r="1610" spans="1:6">
      <c r="A1610" s="106">
        <v>43188</v>
      </c>
      <c r="B1610">
        <v>3</v>
      </c>
      <c r="C1610">
        <v>2018</v>
      </c>
      <c r="D1610" t="s">
        <v>808</v>
      </c>
      <c r="E1610">
        <v>2.09</v>
      </c>
      <c r="F1610">
        <v>2.23</v>
      </c>
    </row>
    <row r="1611" spans="1:6">
      <c r="A1611" s="106">
        <v>43187</v>
      </c>
      <c r="B1611">
        <v>3</v>
      </c>
      <c r="C1611">
        <v>2018</v>
      </c>
      <c r="D1611" t="s">
        <v>808</v>
      </c>
      <c r="E1611">
        <v>2.11</v>
      </c>
      <c r="F1611">
        <v>2.25</v>
      </c>
    </row>
    <row r="1612" spans="1:6">
      <c r="A1612" s="106">
        <v>43186</v>
      </c>
      <c r="B1612">
        <v>3</v>
      </c>
      <c r="C1612">
        <v>2018</v>
      </c>
      <c r="D1612" t="s">
        <v>808</v>
      </c>
      <c r="E1612">
        <v>2.14</v>
      </c>
      <c r="F1612">
        <v>2.2799999999999998</v>
      </c>
    </row>
    <row r="1613" spans="1:6">
      <c r="A1613" s="106">
        <v>43185</v>
      </c>
      <c r="B1613">
        <v>3</v>
      </c>
      <c r="C1613">
        <v>2018</v>
      </c>
      <c r="D1613" t="s">
        <v>808</v>
      </c>
      <c r="E1613">
        <v>2.23</v>
      </c>
      <c r="F1613">
        <v>2.35</v>
      </c>
    </row>
    <row r="1614" spans="1:6">
      <c r="A1614" s="106">
        <v>43182</v>
      </c>
      <c r="B1614">
        <v>3</v>
      </c>
      <c r="C1614">
        <v>2018</v>
      </c>
      <c r="D1614" t="s">
        <v>808</v>
      </c>
      <c r="E1614">
        <v>2.19</v>
      </c>
      <c r="F1614">
        <v>2.31</v>
      </c>
    </row>
    <row r="1615" spans="1:6">
      <c r="A1615" s="106">
        <v>43181</v>
      </c>
      <c r="B1615">
        <v>3</v>
      </c>
      <c r="C1615">
        <v>2018</v>
      </c>
      <c r="D1615" t="s">
        <v>808</v>
      </c>
      <c r="E1615">
        <v>2.17</v>
      </c>
      <c r="F1615">
        <v>2.29</v>
      </c>
    </row>
    <row r="1616" spans="1:6">
      <c r="A1616" s="106">
        <v>43180</v>
      </c>
      <c r="B1616">
        <v>3</v>
      </c>
      <c r="C1616">
        <v>2018</v>
      </c>
      <c r="D1616" t="s">
        <v>808</v>
      </c>
      <c r="E1616">
        <v>2.2599999999999998</v>
      </c>
      <c r="F1616">
        <v>2.37</v>
      </c>
    </row>
    <row r="1617" spans="1:6">
      <c r="A1617" s="106">
        <v>43179</v>
      </c>
      <c r="B1617">
        <v>3</v>
      </c>
      <c r="C1617">
        <v>2018</v>
      </c>
      <c r="D1617" t="s">
        <v>808</v>
      </c>
      <c r="E1617">
        <v>2.2000000000000002</v>
      </c>
      <c r="F1617">
        <v>2.33</v>
      </c>
    </row>
    <row r="1618" spans="1:6">
      <c r="A1618" s="106">
        <v>43178</v>
      </c>
      <c r="B1618">
        <v>3</v>
      </c>
      <c r="C1618">
        <v>2018</v>
      </c>
      <c r="D1618" t="s">
        <v>808</v>
      </c>
      <c r="E1618">
        <v>2.17</v>
      </c>
      <c r="F1618">
        <v>2.2999999999999998</v>
      </c>
    </row>
    <row r="1619" spans="1:6">
      <c r="A1619" s="106">
        <v>43175</v>
      </c>
      <c r="B1619">
        <v>3</v>
      </c>
      <c r="C1619">
        <v>2018</v>
      </c>
      <c r="D1619" t="s">
        <v>808</v>
      </c>
      <c r="E1619">
        <v>2.14</v>
      </c>
      <c r="F1619">
        <v>2.29</v>
      </c>
    </row>
    <row r="1620" spans="1:6">
      <c r="A1620" s="106">
        <v>43174</v>
      </c>
      <c r="B1620">
        <v>3</v>
      </c>
      <c r="C1620">
        <v>2018</v>
      </c>
      <c r="D1620" t="s">
        <v>808</v>
      </c>
      <c r="E1620">
        <v>2.14</v>
      </c>
      <c r="F1620">
        <v>2.29</v>
      </c>
    </row>
    <row r="1621" spans="1:6">
      <c r="A1621" s="106">
        <v>43173</v>
      </c>
      <c r="B1621">
        <v>3</v>
      </c>
      <c r="C1621">
        <v>2018</v>
      </c>
      <c r="D1621" t="s">
        <v>808</v>
      </c>
      <c r="E1621">
        <v>2.16</v>
      </c>
      <c r="F1621">
        <v>2.3199999999999998</v>
      </c>
    </row>
    <row r="1622" spans="1:6">
      <c r="A1622" s="106">
        <v>43172</v>
      </c>
      <c r="B1622">
        <v>3</v>
      </c>
      <c r="C1622">
        <v>2018</v>
      </c>
      <c r="D1622" t="s">
        <v>808</v>
      </c>
      <c r="E1622">
        <v>2.2000000000000002</v>
      </c>
      <c r="F1622">
        <v>2.38</v>
      </c>
    </row>
    <row r="1623" spans="1:6">
      <c r="A1623" s="106">
        <v>43171</v>
      </c>
      <c r="B1623">
        <v>3</v>
      </c>
      <c r="C1623">
        <v>2018</v>
      </c>
      <c r="D1623" t="s">
        <v>808</v>
      </c>
      <c r="E1623">
        <v>2.2400000000000002</v>
      </c>
      <c r="F1623">
        <v>2.42</v>
      </c>
    </row>
    <row r="1624" spans="1:6">
      <c r="A1624" s="106">
        <v>43168</v>
      </c>
      <c r="B1624">
        <v>3</v>
      </c>
      <c r="C1624">
        <v>2018</v>
      </c>
      <c r="D1624" t="s">
        <v>808</v>
      </c>
      <c r="E1624">
        <v>2.27</v>
      </c>
      <c r="F1624">
        <v>2.44</v>
      </c>
    </row>
    <row r="1625" spans="1:6">
      <c r="A1625" s="106">
        <v>43167</v>
      </c>
      <c r="B1625">
        <v>3</v>
      </c>
      <c r="C1625">
        <v>2018</v>
      </c>
      <c r="D1625" t="s">
        <v>808</v>
      </c>
      <c r="E1625">
        <v>2.23</v>
      </c>
      <c r="F1625">
        <v>2.4</v>
      </c>
    </row>
    <row r="1626" spans="1:6">
      <c r="A1626" s="106">
        <v>43166</v>
      </c>
      <c r="B1626">
        <v>3</v>
      </c>
      <c r="C1626">
        <v>2018</v>
      </c>
      <c r="D1626" t="s">
        <v>808</v>
      </c>
      <c r="E1626">
        <v>2.23</v>
      </c>
      <c r="F1626">
        <v>2.41</v>
      </c>
    </row>
    <row r="1627" spans="1:6">
      <c r="A1627" s="106">
        <v>43165</v>
      </c>
      <c r="B1627">
        <v>3</v>
      </c>
      <c r="C1627">
        <v>2018</v>
      </c>
      <c r="D1627" t="s">
        <v>808</v>
      </c>
      <c r="E1627">
        <v>2.23</v>
      </c>
      <c r="F1627">
        <v>2.39</v>
      </c>
    </row>
    <row r="1628" spans="1:6">
      <c r="A1628" s="106">
        <v>43164</v>
      </c>
      <c r="B1628">
        <v>3</v>
      </c>
      <c r="C1628">
        <v>2018</v>
      </c>
      <c r="D1628" t="s">
        <v>808</v>
      </c>
      <c r="E1628">
        <v>2.19</v>
      </c>
      <c r="F1628">
        <v>2.37</v>
      </c>
    </row>
    <row r="1629" spans="1:6">
      <c r="A1629" s="106">
        <v>43161</v>
      </c>
      <c r="B1629">
        <v>3</v>
      </c>
      <c r="C1629">
        <v>2018</v>
      </c>
      <c r="D1629" t="s">
        <v>808</v>
      </c>
      <c r="E1629">
        <v>2.2000000000000002</v>
      </c>
      <c r="F1629">
        <v>2.36</v>
      </c>
    </row>
    <row r="1630" spans="1:6">
      <c r="A1630" s="106">
        <v>43160</v>
      </c>
      <c r="B1630">
        <v>3</v>
      </c>
      <c r="C1630">
        <v>2018</v>
      </c>
      <c r="D1630" t="s">
        <v>808</v>
      </c>
      <c r="E1630">
        <v>2.17</v>
      </c>
      <c r="F1630">
        <v>2.33</v>
      </c>
    </row>
    <row r="1631" spans="1:6">
      <c r="A1631" s="106">
        <v>43159</v>
      </c>
      <c r="B1631">
        <v>2</v>
      </c>
      <c r="C1631">
        <v>2018</v>
      </c>
      <c r="D1631" t="s">
        <v>809</v>
      </c>
      <c r="E1631">
        <v>2.23</v>
      </c>
      <c r="F1631">
        <v>2.37</v>
      </c>
    </row>
    <row r="1632" spans="1:6">
      <c r="A1632" s="106">
        <v>43158</v>
      </c>
      <c r="B1632">
        <v>2</v>
      </c>
      <c r="C1632">
        <v>2018</v>
      </c>
      <c r="D1632" t="s">
        <v>809</v>
      </c>
      <c r="E1632">
        <v>2.27</v>
      </c>
      <c r="F1632">
        <v>2.4300000000000002</v>
      </c>
    </row>
    <row r="1633" spans="1:6">
      <c r="A1633" s="106">
        <v>43157</v>
      </c>
      <c r="B1633">
        <v>2</v>
      </c>
      <c r="C1633">
        <v>2018</v>
      </c>
      <c r="D1633" t="s">
        <v>809</v>
      </c>
      <c r="E1633">
        <v>2.2400000000000002</v>
      </c>
      <c r="F1633">
        <v>2.4</v>
      </c>
    </row>
    <row r="1634" spans="1:6">
      <c r="A1634" s="106">
        <v>43154</v>
      </c>
      <c r="B1634">
        <v>2</v>
      </c>
      <c r="C1634">
        <v>2018</v>
      </c>
      <c r="D1634" t="s">
        <v>809</v>
      </c>
      <c r="E1634">
        <v>2.25</v>
      </c>
      <c r="F1634">
        <v>2.4</v>
      </c>
    </row>
    <row r="1635" spans="1:6">
      <c r="A1635" s="106">
        <v>43153</v>
      </c>
      <c r="B1635">
        <v>2</v>
      </c>
      <c r="C1635">
        <v>2018</v>
      </c>
      <c r="D1635" t="s">
        <v>809</v>
      </c>
      <c r="E1635">
        <v>2.2999999999999998</v>
      </c>
      <c r="F1635">
        <v>2.4500000000000002</v>
      </c>
    </row>
    <row r="1636" spans="1:6">
      <c r="A1636" s="106">
        <v>43152</v>
      </c>
      <c r="B1636">
        <v>2</v>
      </c>
      <c r="C1636">
        <v>2018</v>
      </c>
      <c r="D1636" t="s">
        <v>809</v>
      </c>
      <c r="E1636">
        <v>2.34</v>
      </c>
      <c r="F1636">
        <v>2.48</v>
      </c>
    </row>
    <row r="1637" spans="1:6">
      <c r="A1637" s="106">
        <v>43151</v>
      </c>
      <c r="B1637">
        <v>2</v>
      </c>
      <c r="C1637">
        <v>2018</v>
      </c>
      <c r="D1637" t="s">
        <v>809</v>
      </c>
      <c r="E1637">
        <v>2.3199999999999998</v>
      </c>
      <c r="F1637">
        <v>2.4700000000000002</v>
      </c>
    </row>
    <row r="1638" spans="1:6">
      <c r="A1638" s="106">
        <v>43150</v>
      </c>
      <c r="B1638">
        <v>2</v>
      </c>
      <c r="C1638">
        <v>2018</v>
      </c>
      <c r="D1638" t="s">
        <v>809</v>
      </c>
      <c r="E1638" t="s">
        <v>736</v>
      </c>
      <c r="F1638" t="s">
        <v>736</v>
      </c>
    </row>
    <row r="1639" spans="1:6">
      <c r="A1639" s="106">
        <v>43147</v>
      </c>
      <c r="B1639">
        <v>2</v>
      </c>
      <c r="C1639">
        <v>2018</v>
      </c>
      <c r="D1639" t="s">
        <v>809</v>
      </c>
      <c r="E1639">
        <v>2.31</v>
      </c>
      <c r="F1639">
        <v>2.46</v>
      </c>
    </row>
    <row r="1640" spans="1:6">
      <c r="A1640" s="106">
        <v>43146</v>
      </c>
      <c r="B1640">
        <v>2</v>
      </c>
      <c r="C1640">
        <v>2018</v>
      </c>
      <c r="D1640" t="s">
        <v>809</v>
      </c>
      <c r="E1640">
        <v>2.37</v>
      </c>
      <c r="F1640">
        <v>2.5</v>
      </c>
    </row>
    <row r="1641" spans="1:6">
      <c r="A1641" s="106">
        <v>43145</v>
      </c>
      <c r="B1641">
        <v>2</v>
      </c>
      <c r="C1641">
        <v>2018</v>
      </c>
      <c r="D1641" t="s">
        <v>809</v>
      </c>
      <c r="E1641">
        <v>2.37</v>
      </c>
      <c r="F1641">
        <v>2.5</v>
      </c>
    </row>
    <row r="1642" spans="1:6">
      <c r="A1642" s="106">
        <v>43144</v>
      </c>
      <c r="B1642">
        <v>2</v>
      </c>
      <c r="C1642">
        <v>2018</v>
      </c>
      <c r="D1642" t="s">
        <v>809</v>
      </c>
      <c r="E1642">
        <v>2.3199999999999998</v>
      </c>
      <c r="F1642">
        <v>2.4700000000000002</v>
      </c>
    </row>
    <row r="1643" spans="1:6">
      <c r="A1643" s="106">
        <v>43143</v>
      </c>
      <c r="B1643">
        <v>2</v>
      </c>
      <c r="C1643">
        <v>2018</v>
      </c>
      <c r="D1643" t="s">
        <v>809</v>
      </c>
      <c r="E1643">
        <v>2.34</v>
      </c>
      <c r="F1643">
        <v>2.48</v>
      </c>
    </row>
    <row r="1644" spans="1:6">
      <c r="A1644" s="106">
        <v>43140</v>
      </c>
      <c r="B1644">
        <v>2</v>
      </c>
      <c r="C1644">
        <v>2018</v>
      </c>
      <c r="D1644" t="s">
        <v>809</v>
      </c>
      <c r="E1644">
        <v>2.35</v>
      </c>
      <c r="F1644">
        <v>2.5</v>
      </c>
    </row>
    <row r="1645" spans="1:6">
      <c r="A1645" s="106">
        <v>43139</v>
      </c>
      <c r="B1645">
        <v>2</v>
      </c>
      <c r="C1645">
        <v>2018</v>
      </c>
      <c r="D1645" t="s">
        <v>809</v>
      </c>
      <c r="E1645">
        <v>2.36</v>
      </c>
      <c r="F1645">
        <v>2.4900000000000002</v>
      </c>
    </row>
    <row r="1646" spans="1:6">
      <c r="A1646" s="106">
        <v>43138</v>
      </c>
      <c r="B1646">
        <v>2</v>
      </c>
      <c r="C1646">
        <v>2018</v>
      </c>
      <c r="D1646" t="s">
        <v>809</v>
      </c>
      <c r="E1646">
        <v>2.38</v>
      </c>
      <c r="F1646">
        <v>2.4700000000000002</v>
      </c>
    </row>
    <row r="1647" spans="1:6">
      <c r="A1647" s="106">
        <v>43137</v>
      </c>
      <c r="B1647">
        <v>2</v>
      </c>
      <c r="C1647">
        <v>2018</v>
      </c>
      <c r="D1647" t="s">
        <v>809</v>
      </c>
      <c r="E1647">
        <v>2.36</v>
      </c>
      <c r="F1647">
        <v>2.46</v>
      </c>
    </row>
    <row r="1648" spans="1:6">
      <c r="A1648" s="106">
        <v>43136</v>
      </c>
      <c r="B1648">
        <v>2</v>
      </c>
      <c r="C1648">
        <v>2018</v>
      </c>
      <c r="D1648" t="s">
        <v>809</v>
      </c>
      <c r="E1648">
        <v>2.3199999999999998</v>
      </c>
      <c r="F1648">
        <v>2.4300000000000002</v>
      </c>
    </row>
    <row r="1649" spans="1:6">
      <c r="A1649" s="106">
        <v>43133</v>
      </c>
      <c r="B1649">
        <v>2</v>
      </c>
      <c r="C1649">
        <v>2018</v>
      </c>
      <c r="D1649" t="s">
        <v>809</v>
      </c>
      <c r="E1649">
        <v>2.36</v>
      </c>
      <c r="F1649">
        <v>2.4300000000000002</v>
      </c>
    </row>
    <row r="1650" spans="1:6">
      <c r="A1650" s="106">
        <v>43132</v>
      </c>
      <c r="B1650">
        <v>2</v>
      </c>
      <c r="C1650">
        <v>2018</v>
      </c>
      <c r="D1650" t="s">
        <v>809</v>
      </c>
      <c r="E1650">
        <v>2.37</v>
      </c>
      <c r="F1650">
        <v>2.41</v>
      </c>
    </row>
    <row r="1651" spans="1:6">
      <c r="A1651" s="106">
        <v>43131</v>
      </c>
      <c r="B1651">
        <v>1</v>
      </c>
      <c r="C1651">
        <v>2018</v>
      </c>
      <c r="D1651" t="s">
        <v>810</v>
      </c>
      <c r="E1651">
        <v>2.29</v>
      </c>
      <c r="F1651">
        <v>2.36</v>
      </c>
    </row>
    <row r="1652" spans="1:6">
      <c r="A1652" s="106">
        <v>43130</v>
      </c>
      <c r="B1652">
        <v>1</v>
      </c>
      <c r="C1652">
        <v>2018</v>
      </c>
      <c r="D1652" t="s">
        <v>810</v>
      </c>
      <c r="E1652">
        <v>2.2999999999999998</v>
      </c>
      <c r="F1652">
        <v>2.37</v>
      </c>
    </row>
    <row r="1653" spans="1:6">
      <c r="A1653" s="106">
        <v>43129</v>
      </c>
      <c r="B1653">
        <v>1</v>
      </c>
      <c r="C1653">
        <v>2018</v>
      </c>
      <c r="D1653" t="s">
        <v>810</v>
      </c>
      <c r="E1653">
        <v>2.2799999999999998</v>
      </c>
      <c r="F1653">
        <v>2.34</v>
      </c>
    </row>
    <row r="1654" spans="1:6">
      <c r="A1654" s="106">
        <v>43126</v>
      </c>
      <c r="B1654">
        <v>1</v>
      </c>
      <c r="C1654">
        <v>2018</v>
      </c>
      <c r="D1654" t="s">
        <v>810</v>
      </c>
      <c r="E1654">
        <v>2.2599999999999998</v>
      </c>
      <c r="F1654">
        <v>2.33</v>
      </c>
    </row>
    <row r="1655" spans="1:6">
      <c r="A1655" s="106">
        <v>43125</v>
      </c>
      <c r="B1655">
        <v>1</v>
      </c>
      <c r="C1655">
        <v>2018</v>
      </c>
      <c r="D1655" t="s">
        <v>810</v>
      </c>
      <c r="E1655">
        <v>2.2400000000000002</v>
      </c>
      <c r="F1655">
        <v>2.34</v>
      </c>
    </row>
    <row r="1656" spans="1:6">
      <c r="A1656" s="106">
        <v>43124</v>
      </c>
      <c r="B1656">
        <v>1</v>
      </c>
      <c r="C1656">
        <v>2018</v>
      </c>
      <c r="D1656" t="s">
        <v>810</v>
      </c>
      <c r="E1656">
        <v>2.2599999999999998</v>
      </c>
      <c r="F1656">
        <v>2.37</v>
      </c>
    </row>
    <row r="1657" spans="1:6">
      <c r="A1657" s="106">
        <v>43123</v>
      </c>
      <c r="B1657">
        <v>1</v>
      </c>
      <c r="C1657">
        <v>2018</v>
      </c>
      <c r="D1657" t="s">
        <v>810</v>
      </c>
      <c r="E1657">
        <v>2.23</v>
      </c>
      <c r="F1657">
        <v>2.35</v>
      </c>
    </row>
    <row r="1658" spans="1:6">
      <c r="A1658" s="106">
        <v>43122</v>
      </c>
      <c r="B1658">
        <v>1</v>
      </c>
      <c r="C1658">
        <v>2018</v>
      </c>
      <c r="D1658" t="s">
        <v>810</v>
      </c>
      <c r="E1658">
        <v>2.2400000000000002</v>
      </c>
      <c r="F1658">
        <v>2.37</v>
      </c>
    </row>
    <row r="1659" spans="1:6">
      <c r="A1659" s="106">
        <v>43119</v>
      </c>
      <c r="B1659">
        <v>1</v>
      </c>
      <c r="C1659">
        <v>2018</v>
      </c>
      <c r="D1659" t="s">
        <v>810</v>
      </c>
      <c r="E1659">
        <v>2.23</v>
      </c>
      <c r="F1659">
        <v>2.37</v>
      </c>
    </row>
    <row r="1660" spans="1:6">
      <c r="A1660" s="106">
        <v>43118</v>
      </c>
      <c r="B1660">
        <v>1</v>
      </c>
      <c r="C1660">
        <v>2018</v>
      </c>
      <c r="D1660" t="s">
        <v>810</v>
      </c>
      <c r="E1660">
        <v>2.23</v>
      </c>
      <c r="F1660">
        <v>2.35</v>
      </c>
    </row>
    <row r="1661" spans="1:6">
      <c r="A1661" s="106">
        <v>43117</v>
      </c>
      <c r="B1661">
        <v>1</v>
      </c>
      <c r="C1661">
        <v>2018</v>
      </c>
      <c r="D1661" t="s">
        <v>810</v>
      </c>
      <c r="E1661">
        <v>2.2000000000000002</v>
      </c>
      <c r="F1661">
        <v>2.34</v>
      </c>
    </row>
    <row r="1662" spans="1:6">
      <c r="A1662" s="106">
        <v>43116</v>
      </c>
      <c r="B1662">
        <v>1</v>
      </c>
      <c r="C1662">
        <v>2018</v>
      </c>
      <c r="D1662" t="s">
        <v>810</v>
      </c>
      <c r="E1662">
        <v>2.1800000000000002</v>
      </c>
      <c r="F1662">
        <v>2.35</v>
      </c>
    </row>
    <row r="1663" spans="1:6">
      <c r="A1663" s="106">
        <v>43115</v>
      </c>
      <c r="B1663">
        <v>1</v>
      </c>
      <c r="C1663">
        <v>2018</v>
      </c>
      <c r="D1663" t="s">
        <v>810</v>
      </c>
      <c r="E1663">
        <v>2.19</v>
      </c>
      <c r="F1663">
        <v>2.37</v>
      </c>
    </row>
    <row r="1664" spans="1:6">
      <c r="A1664" s="106">
        <v>43112</v>
      </c>
      <c r="B1664">
        <v>1</v>
      </c>
      <c r="C1664">
        <v>2018</v>
      </c>
      <c r="D1664" t="s">
        <v>810</v>
      </c>
      <c r="E1664">
        <v>2.1800000000000002</v>
      </c>
      <c r="F1664">
        <v>2.37</v>
      </c>
    </row>
    <row r="1665" spans="1:6">
      <c r="A1665" s="106">
        <v>43111</v>
      </c>
      <c r="B1665">
        <v>1</v>
      </c>
      <c r="C1665">
        <v>2018</v>
      </c>
      <c r="D1665" t="s">
        <v>810</v>
      </c>
      <c r="E1665">
        <v>2.17</v>
      </c>
      <c r="F1665">
        <v>2.38</v>
      </c>
    </row>
    <row r="1666" spans="1:6">
      <c r="A1666" s="106">
        <v>43110</v>
      </c>
      <c r="B1666">
        <v>1</v>
      </c>
      <c r="C1666">
        <v>2018</v>
      </c>
      <c r="D1666" t="s">
        <v>810</v>
      </c>
      <c r="E1666">
        <v>2.16</v>
      </c>
      <c r="F1666">
        <v>2.38</v>
      </c>
    </row>
    <row r="1667" spans="1:6">
      <c r="A1667" s="106">
        <v>43109</v>
      </c>
      <c r="B1667">
        <v>1</v>
      </c>
      <c r="C1667">
        <v>2018</v>
      </c>
      <c r="D1667" t="s">
        <v>810</v>
      </c>
      <c r="E1667">
        <v>2.2000000000000002</v>
      </c>
      <c r="F1667">
        <v>2.4</v>
      </c>
    </row>
    <row r="1668" spans="1:6">
      <c r="A1668" s="106">
        <v>43108</v>
      </c>
      <c r="B1668">
        <v>1</v>
      </c>
      <c r="C1668">
        <v>2018</v>
      </c>
      <c r="D1668" t="s">
        <v>810</v>
      </c>
      <c r="E1668">
        <v>2.16</v>
      </c>
      <c r="F1668">
        <v>2.36</v>
      </c>
    </row>
    <row r="1669" spans="1:6">
      <c r="A1669" s="106">
        <v>43105</v>
      </c>
      <c r="B1669">
        <v>1</v>
      </c>
      <c r="C1669">
        <v>2018</v>
      </c>
      <c r="D1669" t="s">
        <v>810</v>
      </c>
      <c r="E1669">
        <v>2.15</v>
      </c>
      <c r="F1669">
        <v>2.36</v>
      </c>
    </row>
    <row r="1670" spans="1:6">
      <c r="A1670" s="106">
        <v>43104</v>
      </c>
      <c r="B1670">
        <v>1</v>
      </c>
      <c r="C1670">
        <v>2018</v>
      </c>
      <c r="D1670" t="s">
        <v>810</v>
      </c>
      <c r="E1670">
        <v>2.08</v>
      </c>
      <c r="F1670">
        <v>2.3199999999999998</v>
      </c>
    </row>
    <row r="1671" spans="1:6">
      <c r="A1671" s="106">
        <v>43103</v>
      </c>
      <c r="B1671">
        <v>1</v>
      </c>
      <c r="C1671">
        <v>2018</v>
      </c>
      <c r="D1671" t="s">
        <v>810</v>
      </c>
      <c r="E1671">
        <v>2.0499999999999998</v>
      </c>
      <c r="F1671">
        <v>2.29</v>
      </c>
    </row>
    <row r="1672" spans="1:6">
      <c r="A1672" s="106">
        <v>43102</v>
      </c>
      <c r="B1672">
        <v>1</v>
      </c>
      <c r="C1672">
        <v>2018</v>
      </c>
      <c r="D1672" t="s">
        <v>810</v>
      </c>
      <c r="E1672">
        <v>2.08</v>
      </c>
      <c r="F1672">
        <v>2.3199999999999998</v>
      </c>
    </row>
    <row r="1673" spans="1:6">
      <c r="A1673" s="106">
        <v>43101</v>
      </c>
      <c r="B1673">
        <v>1</v>
      </c>
      <c r="C1673">
        <v>2018</v>
      </c>
      <c r="D1673" t="s">
        <v>810</v>
      </c>
      <c r="E1673" t="s">
        <v>736</v>
      </c>
      <c r="F1673" t="s">
        <v>736</v>
      </c>
    </row>
    <row r="1674" spans="1:6">
      <c r="A1674" s="106">
        <v>43098</v>
      </c>
      <c r="B1674">
        <v>12</v>
      </c>
      <c r="C1674">
        <v>2017</v>
      </c>
      <c r="D1674" t="s">
        <v>811</v>
      </c>
      <c r="E1674">
        <v>2.04</v>
      </c>
      <c r="F1674">
        <v>2.2599999999999998</v>
      </c>
    </row>
    <row r="1675" spans="1:6">
      <c r="A1675" s="106">
        <v>43097</v>
      </c>
      <c r="B1675">
        <v>12</v>
      </c>
      <c r="C1675">
        <v>2017</v>
      </c>
      <c r="D1675" t="s">
        <v>811</v>
      </c>
      <c r="E1675">
        <v>2.0299999999999998</v>
      </c>
      <c r="F1675">
        <v>2.2400000000000002</v>
      </c>
    </row>
    <row r="1676" spans="1:6">
      <c r="A1676" s="106">
        <v>43096</v>
      </c>
      <c r="B1676">
        <v>12</v>
      </c>
      <c r="C1676">
        <v>2017</v>
      </c>
      <c r="D1676" t="s">
        <v>811</v>
      </c>
      <c r="E1676">
        <v>1.98</v>
      </c>
      <c r="F1676">
        <v>2.2000000000000002</v>
      </c>
    </row>
    <row r="1677" spans="1:6">
      <c r="A1677" s="106">
        <v>43095</v>
      </c>
      <c r="B1677">
        <v>12</v>
      </c>
      <c r="C1677">
        <v>2017</v>
      </c>
      <c r="D1677" t="s">
        <v>811</v>
      </c>
      <c r="E1677" t="s">
        <v>736</v>
      </c>
      <c r="F1677" t="s">
        <v>736</v>
      </c>
    </row>
    <row r="1678" spans="1:6">
      <c r="A1678" s="106">
        <v>43094</v>
      </c>
      <c r="B1678">
        <v>12</v>
      </c>
      <c r="C1678">
        <v>2017</v>
      </c>
      <c r="D1678" t="s">
        <v>811</v>
      </c>
      <c r="E1678" t="s">
        <v>736</v>
      </c>
      <c r="F1678" t="s">
        <v>736</v>
      </c>
    </row>
    <row r="1679" spans="1:6">
      <c r="A1679" s="106">
        <v>43091</v>
      </c>
      <c r="B1679">
        <v>12</v>
      </c>
      <c r="C1679">
        <v>2017</v>
      </c>
      <c r="D1679" t="s">
        <v>811</v>
      </c>
      <c r="E1679">
        <v>2.02</v>
      </c>
      <c r="F1679">
        <v>2.25</v>
      </c>
    </row>
    <row r="1680" spans="1:6">
      <c r="A1680" s="106">
        <v>43090</v>
      </c>
      <c r="B1680">
        <v>12</v>
      </c>
      <c r="C1680">
        <v>2017</v>
      </c>
      <c r="D1680" t="s">
        <v>811</v>
      </c>
      <c r="E1680">
        <v>2.0299999999999998</v>
      </c>
      <c r="F1680">
        <v>2.25</v>
      </c>
    </row>
    <row r="1681" spans="1:6">
      <c r="A1681" s="106">
        <v>43089</v>
      </c>
      <c r="B1681">
        <v>12</v>
      </c>
      <c r="C1681">
        <v>2017</v>
      </c>
      <c r="D1681" t="s">
        <v>811</v>
      </c>
      <c r="E1681">
        <v>1.98</v>
      </c>
      <c r="F1681">
        <v>2.2400000000000002</v>
      </c>
    </row>
    <row r="1682" spans="1:6">
      <c r="A1682" s="106">
        <v>43088</v>
      </c>
      <c r="B1682">
        <v>12</v>
      </c>
      <c r="C1682">
        <v>2017</v>
      </c>
      <c r="D1682" t="s">
        <v>811</v>
      </c>
      <c r="E1682">
        <v>1.93</v>
      </c>
      <c r="F1682">
        <v>2.19</v>
      </c>
    </row>
    <row r="1683" spans="1:6">
      <c r="A1683" s="106">
        <v>43087</v>
      </c>
      <c r="B1683">
        <v>12</v>
      </c>
      <c r="C1683">
        <v>2017</v>
      </c>
      <c r="D1683" t="s">
        <v>811</v>
      </c>
      <c r="E1683">
        <v>1.86</v>
      </c>
      <c r="F1683">
        <v>2.14</v>
      </c>
    </row>
    <row r="1684" spans="1:6">
      <c r="A1684" s="106">
        <v>43084</v>
      </c>
      <c r="B1684">
        <v>12</v>
      </c>
      <c r="C1684">
        <v>2017</v>
      </c>
      <c r="D1684" t="s">
        <v>811</v>
      </c>
      <c r="E1684">
        <v>1.83</v>
      </c>
      <c r="F1684">
        <v>2.1</v>
      </c>
    </row>
    <row r="1685" spans="1:6">
      <c r="A1685" s="106">
        <v>43083</v>
      </c>
      <c r="B1685">
        <v>12</v>
      </c>
      <c r="C1685">
        <v>2017</v>
      </c>
      <c r="D1685" t="s">
        <v>811</v>
      </c>
      <c r="E1685">
        <v>1.86</v>
      </c>
      <c r="F1685">
        <v>2.15</v>
      </c>
    </row>
    <row r="1686" spans="1:6">
      <c r="A1686" s="106">
        <v>43082</v>
      </c>
      <c r="B1686">
        <v>12</v>
      </c>
      <c r="C1686">
        <v>2017</v>
      </c>
      <c r="D1686" t="s">
        <v>811</v>
      </c>
      <c r="E1686">
        <v>1.84</v>
      </c>
      <c r="F1686">
        <v>2.15</v>
      </c>
    </row>
    <row r="1687" spans="1:6">
      <c r="A1687" s="106">
        <v>43081</v>
      </c>
      <c r="B1687">
        <v>12</v>
      </c>
      <c r="C1687">
        <v>2017</v>
      </c>
      <c r="D1687" t="s">
        <v>811</v>
      </c>
      <c r="E1687">
        <v>1.86</v>
      </c>
      <c r="F1687">
        <v>2.16</v>
      </c>
    </row>
    <row r="1688" spans="1:6">
      <c r="A1688" s="106">
        <v>43080</v>
      </c>
      <c r="B1688">
        <v>12</v>
      </c>
      <c r="C1688">
        <v>2017</v>
      </c>
      <c r="D1688" t="s">
        <v>811</v>
      </c>
      <c r="E1688">
        <v>1.86</v>
      </c>
      <c r="F1688">
        <v>2.16</v>
      </c>
    </row>
    <row r="1689" spans="1:6">
      <c r="A1689" s="106">
        <v>43077</v>
      </c>
      <c r="B1689">
        <v>12</v>
      </c>
      <c r="C1689">
        <v>2017</v>
      </c>
      <c r="D1689" t="s">
        <v>811</v>
      </c>
      <c r="E1689">
        <v>1.85</v>
      </c>
      <c r="F1689">
        <v>2.16</v>
      </c>
    </row>
    <row r="1690" spans="1:6">
      <c r="A1690" s="106">
        <v>43076</v>
      </c>
      <c r="B1690">
        <v>12</v>
      </c>
      <c r="C1690">
        <v>2017</v>
      </c>
      <c r="D1690" t="s">
        <v>811</v>
      </c>
      <c r="E1690">
        <v>1.85</v>
      </c>
      <c r="F1690">
        <v>2.16</v>
      </c>
    </row>
    <row r="1691" spans="1:6">
      <c r="A1691" s="106">
        <v>43075</v>
      </c>
      <c r="B1691">
        <v>12</v>
      </c>
      <c r="C1691">
        <v>2017</v>
      </c>
      <c r="D1691" t="s">
        <v>811</v>
      </c>
      <c r="E1691">
        <v>1.84</v>
      </c>
      <c r="F1691">
        <v>2.15</v>
      </c>
    </row>
    <row r="1692" spans="1:6">
      <c r="A1692" s="106">
        <v>43074</v>
      </c>
      <c r="B1692">
        <v>12</v>
      </c>
      <c r="C1692">
        <v>2017</v>
      </c>
      <c r="D1692" t="s">
        <v>811</v>
      </c>
      <c r="E1692">
        <v>1.9</v>
      </c>
      <c r="F1692">
        <v>2.19</v>
      </c>
    </row>
    <row r="1693" spans="1:6">
      <c r="A1693" s="106">
        <v>43073</v>
      </c>
      <c r="B1693">
        <v>12</v>
      </c>
      <c r="C1693">
        <v>2017</v>
      </c>
      <c r="D1693" t="s">
        <v>811</v>
      </c>
      <c r="E1693">
        <v>1.93</v>
      </c>
      <c r="F1693">
        <v>2.2200000000000002</v>
      </c>
    </row>
    <row r="1694" spans="1:6">
      <c r="A1694" s="106">
        <v>43070</v>
      </c>
      <c r="B1694">
        <v>12</v>
      </c>
      <c r="C1694">
        <v>2017</v>
      </c>
      <c r="D1694" t="s">
        <v>811</v>
      </c>
      <c r="E1694">
        <v>1.9</v>
      </c>
      <c r="F1694">
        <v>2.2000000000000002</v>
      </c>
    </row>
    <row r="1695" spans="1:6">
      <c r="A1695" s="106">
        <v>43069</v>
      </c>
      <c r="B1695">
        <v>11</v>
      </c>
      <c r="C1695">
        <v>2017</v>
      </c>
      <c r="D1695" t="s">
        <v>812</v>
      </c>
      <c r="E1695">
        <v>1.89</v>
      </c>
      <c r="F1695">
        <v>2.23</v>
      </c>
    </row>
    <row r="1696" spans="1:6">
      <c r="A1696" s="106">
        <v>43068</v>
      </c>
      <c r="B1696">
        <v>11</v>
      </c>
      <c r="C1696">
        <v>2017</v>
      </c>
      <c r="D1696" t="s">
        <v>812</v>
      </c>
      <c r="E1696">
        <v>1.88</v>
      </c>
      <c r="F1696">
        <v>2.23</v>
      </c>
    </row>
    <row r="1697" spans="1:6">
      <c r="A1697" s="106">
        <v>43067</v>
      </c>
      <c r="B1697">
        <v>11</v>
      </c>
      <c r="C1697">
        <v>2017</v>
      </c>
      <c r="D1697" t="s">
        <v>812</v>
      </c>
      <c r="E1697">
        <v>1.84</v>
      </c>
      <c r="F1697">
        <v>2.2000000000000002</v>
      </c>
    </row>
    <row r="1698" spans="1:6">
      <c r="A1698" s="106">
        <v>43066</v>
      </c>
      <c r="B1698">
        <v>11</v>
      </c>
      <c r="C1698">
        <v>2017</v>
      </c>
      <c r="D1698" t="s">
        <v>812</v>
      </c>
      <c r="E1698">
        <v>1.86</v>
      </c>
      <c r="F1698">
        <v>2.2200000000000002</v>
      </c>
    </row>
    <row r="1699" spans="1:6">
      <c r="A1699" s="106">
        <v>43063</v>
      </c>
      <c r="B1699">
        <v>11</v>
      </c>
      <c r="C1699">
        <v>2017</v>
      </c>
      <c r="D1699" t="s">
        <v>812</v>
      </c>
      <c r="E1699">
        <v>1.89</v>
      </c>
      <c r="F1699">
        <v>2.23</v>
      </c>
    </row>
    <row r="1700" spans="1:6">
      <c r="A1700" s="106">
        <v>43062</v>
      </c>
      <c r="B1700">
        <v>11</v>
      </c>
      <c r="C1700">
        <v>2017</v>
      </c>
      <c r="D1700" t="s">
        <v>812</v>
      </c>
      <c r="E1700">
        <v>1.89</v>
      </c>
      <c r="F1700">
        <v>2.23</v>
      </c>
    </row>
    <row r="1701" spans="1:6">
      <c r="A1701" s="106">
        <v>43061</v>
      </c>
      <c r="B1701">
        <v>11</v>
      </c>
      <c r="C1701">
        <v>2017</v>
      </c>
      <c r="D1701" t="s">
        <v>812</v>
      </c>
      <c r="E1701">
        <v>1.9</v>
      </c>
      <c r="F1701">
        <v>2.25</v>
      </c>
    </row>
    <row r="1702" spans="1:6">
      <c r="A1702" s="106">
        <v>43060</v>
      </c>
      <c r="B1702">
        <v>11</v>
      </c>
      <c r="C1702">
        <v>2017</v>
      </c>
      <c r="D1702" t="s">
        <v>812</v>
      </c>
      <c r="E1702">
        <v>1.92</v>
      </c>
      <c r="F1702">
        <v>2.2599999999999998</v>
      </c>
    </row>
    <row r="1703" spans="1:6">
      <c r="A1703" s="106">
        <v>43059</v>
      </c>
      <c r="B1703">
        <v>11</v>
      </c>
      <c r="C1703">
        <v>2017</v>
      </c>
      <c r="D1703" t="s">
        <v>812</v>
      </c>
      <c r="E1703">
        <v>1.96</v>
      </c>
      <c r="F1703">
        <v>2.2999999999999998</v>
      </c>
    </row>
    <row r="1704" spans="1:6">
      <c r="A1704" s="106">
        <v>43056</v>
      </c>
      <c r="B1704">
        <v>11</v>
      </c>
      <c r="C1704">
        <v>2017</v>
      </c>
      <c r="D1704" t="s">
        <v>812</v>
      </c>
      <c r="E1704">
        <v>1.94</v>
      </c>
      <c r="F1704">
        <v>2.2799999999999998</v>
      </c>
    </row>
    <row r="1705" spans="1:6">
      <c r="A1705" s="106">
        <v>43055</v>
      </c>
      <c r="B1705">
        <v>11</v>
      </c>
      <c r="C1705">
        <v>2017</v>
      </c>
      <c r="D1705" t="s">
        <v>812</v>
      </c>
      <c r="E1705">
        <v>1.97</v>
      </c>
      <c r="F1705">
        <v>2.29</v>
      </c>
    </row>
    <row r="1706" spans="1:6">
      <c r="A1706" s="106">
        <v>43054</v>
      </c>
      <c r="B1706">
        <v>11</v>
      </c>
      <c r="C1706">
        <v>2017</v>
      </c>
      <c r="D1706" t="s">
        <v>812</v>
      </c>
      <c r="E1706">
        <v>1.91</v>
      </c>
      <c r="F1706">
        <v>2.2400000000000002</v>
      </c>
    </row>
    <row r="1707" spans="1:6">
      <c r="A1707" s="106">
        <v>43053</v>
      </c>
      <c r="B1707">
        <v>11</v>
      </c>
      <c r="C1707">
        <v>2017</v>
      </c>
      <c r="D1707" t="s">
        <v>812</v>
      </c>
      <c r="E1707">
        <v>1.95</v>
      </c>
      <c r="F1707">
        <v>2.2799999999999998</v>
      </c>
    </row>
    <row r="1708" spans="1:6">
      <c r="A1708" s="106">
        <v>43052</v>
      </c>
      <c r="B1708">
        <v>11</v>
      </c>
      <c r="C1708">
        <v>2017</v>
      </c>
      <c r="D1708" t="s">
        <v>812</v>
      </c>
      <c r="E1708" t="s">
        <v>736</v>
      </c>
      <c r="F1708" t="s">
        <v>736</v>
      </c>
    </row>
    <row r="1709" spans="1:6">
      <c r="A1709" s="106">
        <v>43049</v>
      </c>
      <c r="B1709">
        <v>11</v>
      </c>
      <c r="C1709">
        <v>2017</v>
      </c>
      <c r="D1709" t="s">
        <v>812</v>
      </c>
      <c r="E1709">
        <v>1.96</v>
      </c>
      <c r="F1709">
        <v>2.2999999999999998</v>
      </c>
    </row>
    <row r="1710" spans="1:6">
      <c r="A1710" s="106">
        <v>43048</v>
      </c>
      <c r="B1710">
        <v>11</v>
      </c>
      <c r="C1710">
        <v>2017</v>
      </c>
      <c r="D1710" t="s">
        <v>812</v>
      </c>
      <c r="E1710">
        <v>1.93</v>
      </c>
      <c r="F1710">
        <v>2.27</v>
      </c>
    </row>
    <row r="1711" spans="1:6">
      <c r="A1711" s="106">
        <v>43047</v>
      </c>
      <c r="B1711">
        <v>11</v>
      </c>
      <c r="C1711">
        <v>2017</v>
      </c>
      <c r="D1711" t="s">
        <v>812</v>
      </c>
      <c r="E1711">
        <v>1.91</v>
      </c>
      <c r="F1711">
        <v>2.2400000000000002</v>
      </c>
    </row>
    <row r="1712" spans="1:6">
      <c r="A1712" s="106">
        <v>43046</v>
      </c>
      <c r="B1712">
        <v>11</v>
      </c>
      <c r="C1712">
        <v>2017</v>
      </c>
      <c r="D1712" t="s">
        <v>812</v>
      </c>
      <c r="E1712">
        <v>1.89</v>
      </c>
      <c r="F1712">
        <v>2.2200000000000002</v>
      </c>
    </row>
    <row r="1713" spans="1:6">
      <c r="A1713" s="106">
        <v>43045</v>
      </c>
      <c r="B1713">
        <v>11</v>
      </c>
      <c r="C1713">
        <v>2017</v>
      </c>
      <c r="D1713" t="s">
        <v>812</v>
      </c>
      <c r="E1713">
        <v>1.92</v>
      </c>
      <c r="F1713">
        <v>2.25</v>
      </c>
    </row>
    <row r="1714" spans="1:6">
      <c r="A1714" s="106">
        <v>43042</v>
      </c>
      <c r="B1714">
        <v>11</v>
      </c>
      <c r="C1714">
        <v>2017</v>
      </c>
      <c r="D1714" t="s">
        <v>812</v>
      </c>
      <c r="E1714">
        <v>1.95</v>
      </c>
      <c r="F1714">
        <v>2.27</v>
      </c>
    </row>
    <row r="1715" spans="1:6">
      <c r="A1715" s="106">
        <v>43041</v>
      </c>
      <c r="B1715">
        <v>11</v>
      </c>
      <c r="C1715">
        <v>2017</v>
      </c>
      <c r="D1715" t="s">
        <v>812</v>
      </c>
      <c r="E1715">
        <v>1.96</v>
      </c>
      <c r="F1715">
        <v>2.2799999999999998</v>
      </c>
    </row>
    <row r="1716" spans="1:6">
      <c r="A1716" s="106">
        <v>43040</v>
      </c>
      <c r="B1716">
        <v>11</v>
      </c>
      <c r="C1716">
        <v>2017</v>
      </c>
      <c r="D1716" t="s">
        <v>812</v>
      </c>
      <c r="E1716">
        <v>1.97</v>
      </c>
      <c r="F1716">
        <v>2.2999999999999998</v>
      </c>
    </row>
    <row r="1717" spans="1:6">
      <c r="A1717" s="106">
        <v>43039</v>
      </c>
      <c r="B1717">
        <v>10</v>
      </c>
      <c r="C1717">
        <v>2017</v>
      </c>
      <c r="D1717" t="s">
        <v>813</v>
      </c>
      <c r="E1717">
        <v>1.95</v>
      </c>
      <c r="F1717">
        <v>2.2999999999999998</v>
      </c>
    </row>
    <row r="1718" spans="1:6">
      <c r="A1718" s="106">
        <v>43038</v>
      </c>
      <c r="B1718">
        <v>10</v>
      </c>
      <c r="C1718">
        <v>2017</v>
      </c>
      <c r="D1718" t="s">
        <v>813</v>
      </c>
      <c r="E1718">
        <v>1.96</v>
      </c>
      <c r="F1718">
        <v>2.31</v>
      </c>
    </row>
    <row r="1719" spans="1:6">
      <c r="A1719" s="106">
        <v>43035</v>
      </c>
      <c r="B1719">
        <v>10</v>
      </c>
      <c r="C1719">
        <v>2017</v>
      </c>
      <c r="D1719" t="s">
        <v>813</v>
      </c>
      <c r="E1719">
        <v>1.98</v>
      </c>
      <c r="F1719">
        <v>2.34</v>
      </c>
    </row>
    <row r="1720" spans="1:6">
      <c r="A1720" s="106">
        <v>43034</v>
      </c>
      <c r="B1720">
        <v>10</v>
      </c>
      <c r="C1720">
        <v>2017</v>
      </c>
      <c r="D1720" t="s">
        <v>813</v>
      </c>
      <c r="E1720">
        <v>2.0299999999999998</v>
      </c>
      <c r="F1720">
        <v>2.38</v>
      </c>
    </row>
    <row r="1721" spans="1:6">
      <c r="A1721" s="106">
        <v>43033</v>
      </c>
      <c r="B1721">
        <v>10</v>
      </c>
      <c r="C1721">
        <v>2017</v>
      </c>
      <c r="D1721" t="s">
        <v>813</v>
      </c>
      <c r="E1721">
        <v>2.04</v>
      </c>
      <c r="F1721">
        <v>2.38</v>
      </c>
    </row>
    <row r="1722" spans="1:6">
      <c r="A1722" s="106">
        <v>43032</v>
      </c>
      <c r="B1722">
        <v>10</v>
      </c>
      <c r="C1722">
        <v>2017</v>
      </c>
      <c r="D1722" t="s">
        <v>813</v>
      </c>
      <c r="E1722">
        <v>2.06</v>
      </c>
      <c r="F1722">
        <v>2.39</v>
      </c>
    </row>
    <row r="1723" spans="1:6">
      <c r="A1723" s="106">
        <v>43031</v>
      </c>
      <c r="B1723">
        <v>10</v>
      </c>
      <c r="C1723">
        <v>2017</v>
      </c>
      <c r="D1723" t="s">
        <v>813</v>
      </c>
      <c r="E1723">
        <v>2.02</v>
      </c>
      <c r="F1723">
        <v>2.37</v>
      </c>
    </row>
    <row r="1724" spans="1:6">
      <c r="A1724" s="106">
        <v>43028</v>
      </c>
      <c r="B1724">
        <v>10</v>
      </c>
      <c r="C1724">
        <v>2017</v>
      </c>
      <c r="D1724" t="s">
        <v>813</v>
      </c>
      <c r="E1724">
        <v>2.0299999999999998</v>
      </c>
      <c r="F1724">
        <v>2.37</v>
      </c>
    </row>
    <row r="1725" spans="1:6">
      <c r="A1725" s="106">
        <v>43027</v>
      </c>
      <c r="B1725">
        <v>10</v>
      </c>
      <c r="C1725">
        <v>2017</v>
      </c>
      <c r="D1725" t="s">
        <v>813</v>
      </c>
      <c r="E1725">
        <v>2.02</v>
      </c>
      <c r="F1725">
        <v>2.35</v>
      </c>
    </row>
    <row r="1726" spans="1:6">
      <c r="A1726" s="106">
        <v>43026</v>
      </c>
      <c r="B1726">
        <v>10</v>
      </c>
      <c r="C1726">
        <v>2017</v>
      </c>
      <c r="D1726" t="s">
        <v>813</v>
      </c>
      <c r="E1726">
        <v>2.0299999999999998</v>
      </c>
      <c r="F1726">
        <v>2.37</v>
      </c>
    </row>
    <row r="1727" spans="1:6">
      <c r="A1727" s="106">
        <v>43025</v>
      </c>
      <c r="B1727">
        <v>10</v>
      </c>
      <c r="C1727">
        <v>2017</v>
      </c>
      <c r="D1727" t="s">
        <v>813</v>
      </c>
      <c r="E1727">
        <v>2.0099999999999998</v>
      </c>
      <c r="F1727">
        <v>2.36</v>
      </c>
    </row>
    <row r="1728" spans="1:6">
      <c r="A1728" s="106">
        <v>43024</v>
      </c>
      <c r="B1728">
        <v>10</v>
      </c>
      <c r="C1728">
        <v>2017</v>
      </c>
      <c r="D1728" t="s">
        <v>813</v>
      </c>
      <c r="E1728">
        <v>2.02</v>
      </c>
      <c r="F1728">
        <v>2.38</v>
      </c>
    </row>
    <row r="1729" spans="1:6">
      <c r="A1729" s="106">
        <v>43021</v>
      </c>
      <c r="B1729">
        <v>10</v>
      </c>
      <c r="C1729">
        <v>2017</v>
      </c>
      <c r="D1729" t="s">
        <v>813</v>
      </c>
      <c r="E1729">
        <v>2.0299999999999998</v>
      </c>
      <c r="F1729">
        <v>2.39</v>
      </c>
    </row>
    <row r="1730" spans="1:6">
      <c r="A1730" s="106">
        <v>43020</v>
      </c>
      <c r="B1730">
        <v>10</v>
      </c>
      <c r="C1730">
        <v>2017</v>
      </c>
      <c r="D1730" t="s">
        <v>813</v>
      </c>
      <c r="E1730">
        <v>2.08</v>
      </c>
      <c r="F1730">
        <v>2.44</v>
      </c>
    </row>
    <row r="1731" spans="1:6">
      <c r="A1731" s="106">
        <v>43019</v>
      </c>
      <c r="B1731">
        <v>10</v>
      </c>
      <c r="C1731">
        <v>2017</v>
      </c>
      <c r="D1731" t="s">
        <v>813</v>
      </c>
      <c r="E1731">
        <v>2.1</v>
      </c>
      <c r="F1731">
        <v>2.46</v>
      </c>
    </row>
    <row r="1732" spans="1:6">
      <c r="A1732" s="106">
        <v>43018</v>
      </c>
      <c r="B1732">
        <v>10</v>
      </c>
      <c r="C1732">
        <v>2017</v>
      </c>
      <c r="D1732" t="s">
        <v>813</v>
      </c>
      <c r="E1732">
        <v>2.12</v>
      </c>
      <c r="F1732">
        <v>2.48</v>
      </c>
    </row>
    <row r="1733" spans="1:6">
      <c r="A1733" s="106">
        <v>43017</v>
      </c>
      <c r="B1733">
        <v>10</v>
      </c>
      <c r="C1733">
        <v>2017</v>
      </c>
      <c r="D1733" t="s">
        <v>813</v>
      </c>
      <c r="E1733" t="s">
        <v>736</v>
      </c>
      <c r="F1733" t="s">
        <v>736</v>
      </c>
    </row>
    <row r="1734" spans="1:6">
      <c r="A1734" s="106">
        <v>43014</v>
      </c>
      <c r="B1734">
        <v>10</v>
      </c>
      <c r="C1734">
        <v>2017</v>
      </c>
      <c r="D1734" t="s">
        <v>813</v>
      </c>
      <c r="E1734">
        <v>2.13</v>
      </c>
      <c r="F1734">
        <v>2.4900000000000002</v>
      </c>
    </row>
    <row r="1735" spans="1:6">
      <c r="A1735" s="106">
        <v>43013</v>
      </c>
      <c r="B1735">
        <v>10</v>
      </c>
      <c r="C1735">
        <v>2017</v>
      </c>
      <c r="D1735" t="s">
        <v>813</v>
      </c>
      <c r="E1735">
        <v>2.1</v>
      </c>
      <c r="F1735">
        <v>2.48</v>
      </c>
    </row>
    <row r="1736" spans="1:6">
      <c r="A1736" s="106">
        <v>43012</v>
      </c>
      <c r="B1736">
        <v>10</v>
      </c>
      <c r="C1736">
        <v>2017</v>
      </c>
      <c r="D1736" t="s">
        <v>813</v>
      </c>
      <c r="E1736">
        <v>2.12</v>
      </c>
      <c r="F1736">
        <v>2.4900000000000002</v>
      </c>
    </row>
    <row r="1737" spans="1:6">
      <c r="A1737" s="106">
        <v>43011</v>
      </c>
      <c r="B1737">
        <v>10</v>
      </c>
      <c r="C1737">
        <v>2017</v>
      </c>
      <c r="D1737" t="s">
        <v>813</v>
      </c>
      <c r="E1737">
        <v>2.11</v>
      </c>
      <c r="F1737">
        <v>2.5</v>
      </c>
    </row>
    <row r="1738" spans="1:6">
      <c r="A1738" s="106">
        <v>43010</v>
      </c>
      <c r="B1738">
        <v>10</v>
      </c>
      <c r="C1738">
        <v>2017</v>
      </c>
      <c r="D1738" t="s">
        <v>813</v>
      </c>
      <c r="E1738">
        <v>2.13</v>
      </c>
      <c r="F1738">
        <v>2.5</v>
      </c>
    </row>
    <row r="1739" spans="1:6">
      <c r="A1739" s="106">
        <v>43007</v>
      </c>
      <c r="B1739">
        <v>9</v>
      </c>
      <c r="C1739">
        <v>2017</v>
      </c>
      <c r="D1739" t="s">
        <v>814</v>
      </c>
      <c r="E1739">
        <v>2.1</v>
      </c>
      <c r="F1739">
        <v>2.4700000000000002</v>
      </c>
    </row>
    <row r="1740" spans="1:6">
      <c r="A1740" s="106">
        <v>43006</v>
      </c>
      <c r="B1740">
        <v>9</v>
      </c>
      <c r="C1740">
        <v>2017</v>
      </c>
      <c r="D1740" t="s">
        <v>814</v>
      </c>
      <c r="E1740">
        <v>2.12</v>
      </c>
      <c r="F1740">
        <v>2.5</v>
      </c>
    </row>
    <row r="1741" spans="1:6">
      <c r="A1741" s="106">
        <v>43005</v>
      </c>
      <c r="B1741">
        <v>9</v>
      </c>
      <c r="C1741">
        <v>2017</v>
      </c>
      <c r="D1741" t="s">
        <v>814</v>
      </c>
      <c r="E1741">
        <v>2.13</v>
      </c>
      <c r="F1741">
        <v>2.4900000000000002</v>
      </c>
    </row>
    <row r="1742" spans="1:6">
      <c r="A1742" s="106">
        <v>43004</v>
      </c>
      <c r="B1742">
        <v>9</v>
      </c>
      <c r="C1742">
        <v>2017</v>
      </c>
      <c r="D1742" t="s">
        <v>814</v>
      </c>
      <c r="E1742">
        <v>2.11</v>
      </c>
      <c r="F1742">
        <v>2.4500000000000002</v>
      </c>
    </row>
    <row r="1743" spans="1:6">
      <c r="A1743" s="106">
        <v>43003</v>
      </c>
      <c r="B1743">
        <v>9</v>
      </c>
      <c r="C1743">
        <v>2017</v>
      </c>
      <c r="D1743" t="s">
        <v>814</v>
      </c>
      <c r="E1743">
        <v>2.09</v>
      </c>
      <c r="F1743">
        <v>2.4300000000000002</v>
      </c>
    </row>
    <row r="1744" spans="1:6">
      <c r="A1744" s="106">
        <v>43000</v>
      </c>
      <c r="B1744">
        <v>9</v>
      </c>
      <c r="C1744">
        <v>2017</v>
      </c>
      <c r="D1744" t="s">
        <v>814</v>
      </c>
      <c r="E1744">
        <v>2.11</v>
      </c>
      <c r="F1744">
        <v>2.4500000000000002</v>
      </c>
    </row>
    <row r="1745" spans="1:6">
      <c r="A1745" s="106">
        <v>42999</v>
      </c>
      <c r="B1745">
        <v>9</v>
      </c>
      <c r="C1745">
        <v>2017</v>
      </c>
      <c r="D1745" t="s">
        <v>814</v>
      </c>
      <c r="E1745">
        <v>2.12</v>
      </c>
      <c r="F1745">
        <v>2.46</v>
      </c>
    </row>
    <row r="1746" spans="1:6">
      <c r="A1746" s="106">
        <v>42998</v>
      </c>
      <c r="B1746">
        <v>9</v>
      </c>
      <c r="C1746">
        <v>2017</v>
      </c>
      <c r="D1746" t="s">
        <v>814</v>
      </c>
      <c r="E1746">
        <v>2.1</v>
      </c>
      <c r="F1746">
        <v>2.4500000000000002</v>
      </c>
    </row>
    <row r="1747" spans="1:6">
      <c r="A1747" s="106">
        <v>42997</v>
      </c>
      <c r="B1747">
        <v>9</v>
      </c>
      <c r="C1747">
        <v>2017</v>
      </c>
      <c r="D1747" t="s">
        <v>814</v>
      </c>
      <c r="E1747">
        <v>2.09</v>
      </c>
      <c r="F1747">
        <v>2.44</v>
      </c>
    </row>
    <row r="1748" spans="1:6">
      <c r="A1748" s="106">
        <v>42996</v>
      </c>
      <c r="B1748">
        <v>9</v>
      </c>
      <c r="C1748">
        <v>2017</v>
      </c>
      <c r="D1748" t="s">
        <v>814</v>
      </c>
      <c r="E1748">
        <v>2.08</v>
      </c>
      <c r="F1748">
        <v>2.44</v>
      </c>
    </row>
    <row r="1749" spans="1:6">
      <c r="A1749" s="106">
        <v>42993</v>
      </c>
      <c r="B1749">
        <v>9</v>
      </c>
      <c r="C1749">
        <v>2017</v>
      </c>
      <c r="D1749" t="s">
        <v>814</v>
      </c>
      <c r="E1749">
        <v>2.09</v>
      </c>
      <c r="F1749">
        <v>2.4300000000000002</v>
      </c>
    </row>
    <row r="1750" spans="1:6">
      <c r="A1750" s="106">
        <v>42992</v>
      </c>
      <c r="B1750">
        <v>9</v>
      </c>
      <c r="C1750">
        <v>2017</v>
      </c>
      <c r="D1750" t="s">
        <v>814</v>
      </c>
      <c r="E1750">
        <v>2.0699999999999998</v>
      </c>
      <c r="F1750">
        <v>2.42</v>
      </c>
    </row>
    <row r="1751" spans="1:6">
      <c r="A1751" s="106">
        <v>42991</v>
      </c>
      <c r="B1751">
        <v>9</v>
      </c>
      <c r="C1751">
        <v>2017</v>
      </c>
      <c r="D1751" t="s">
        <v>814</v>
      </c>
      <c r="E1751">
        <v>2.0699999999999998</v>
      </c>
      <c r="F1751">
        <v>2.42</v>
      </c>
    </row>
    <row r="1752" spans="1:6">
      <c r="A1752" s="106">
        <v>42990</v>
      </c>
      <c r="B1752">
        <v>9</v>
      </c>
      <c r="C1752">
        <v>2017</v>
      </c>
      <c r="D1752" t="s">
        <v>814</v>
      </c>
      <c r="E1752">
        <v>2.0499999999999998</v>
      </c>
      <c r="F1752">
        <v>2.4</v>
      </c>
    </row>
    <row r="1753" spans="1:6">
      <c r="A1753" s="106">
        <v>42989</v>
      </c>
      <c r="B1753">
        <v>9</v>
      </c>
      <c r="C1753">
        <v>2017</v>
      </c>
      <c r="D1753" t="s">
        <v>814</v>
      </c>
      <c r="E1753">
        <v>2.02</v>
      </c>
      <c r="F1753">
        <v>2.38</v>
      </c>
    </row>
    <row r="1754" spans="1:6">
      <c r="A1754" s="106">
        <v>42986</v>
      </c>
      <c r="B1754">
        <v>9</v>
      </c>
      <c r="C1754">
        <v>2017</v>
      </c>
      <c r="D1754" t="s">
        <v>814</v>
      </c>
      <c r="E1754">
        <v>1.99</v>
      </c>
      <c r="F1754">
        <v>2.35</v>
      </c>
    </row>
    <row r="1755" spans="1:6">
      <c r="A1755" s="106">
        <v>42985</v>
      </c>
      <c r="B1755">
        <v>9</v>
      </c>
      <c r="C1755">
        <v>2017</v>
      </c>
      <c r="D1755" t="s">
        <v>814</v>
      </c>
      <c r="E1755">
        <v>1.94</v>
      </c>
      <c r="F1755">
        <v>2.33</v>
      </c>
    </row>
    <row r="1756" spans="1:6">
      <c r="A1756" s="106">
        <v>42984</v>
      </c>
      <c r="B1756">
        <v>9</v>
      </c>
      <c r="C1756">
        <v>2017</v>
      </c>
      <c r="D1756" t="s">
        <v>814</v>
      </c>
      <c r="E1756">
        <v>1.94</v>
      </c>
      <c r="F1756">
        <v>2.34</v>
      </c>
    </row>
    <row r="1757" spans="1:6">
      <c r="A1757" s="106">
        <v>42983</v>
      </c>
      <c r="B1757">
        <v>9</v>
      </c>
      <c r="C1757">
        <v>2017</v>
      </c>
      <c r="D1757" t="s">
        <v>814</v>
      </c>
      <c r="E1757">
        <v>1.86</v>
      </c>
      <c r="F1757">
        <v>2.27</v>
      </c>
    </row>
    <row r="1758" spans="1:6">
      <c r="A1758" s="106">
        <v>42982</v>
      </c>
      <c r="B1758">
        <v>9</v>
      </c>
      <c r="C1758">
        <v>2017</v>
      </c>
      <c r="D1758" t="s">
        <v>814</v>
      </c>
      <c r="E1758" t="s">
        <v>736</v>
      </c>
      <c r="F1758" t="s">
        <v>736</v>
      </c>
    </row>
    <row r="1759" spans="1:6">
      <c r="A1759" s="106">
        <v>42979</v>
      </c>
      <c r="B1759">
        <v>9</v>
      </c>
      <c r="C1759">
        <v>2017</v>
      </c>
      <c r="D1759" t="s">
        <v>814</v>
      </c>
      <c r="E1759">
        <v>1.91</v>
      </c>
      <c r="F1759">
        <v>2.2999999999999998</v>
      </c>
    </row>
    <row r="1760" spans="1:6">
      <c r="A1760" s="106">
        <v>42978</v>
      </c>
      <c r="B1760">
        <v>8</v>
      </c>
      <c r="C1760">
        <v>2017</v>
      </c>
      <c r="D1760" t="s">
        <v>815</v>
      </c>
      <c r="E1760">
        <v>1.85</v>
      </c>
      <c r="F1760">
        <v>2.2599999999999998</v>
      </c>
    </row>
    <row r="1761" spans="1:6">
      <c r="A1761" s="106">
        <v>42977</v>
      </c>
      <c r="B1761">
        <v>8</v>
      </c>
      <c r="C1761">
        <v>2017</v>
      </c>
      <c r="D1761" t="s">
        <v>815</v>
      </c>
      <c r="E1761">
        <v>1.84</v>
      </c>
      <c r="F1761">
        <v>2.27</v>
      </c>
    </row>
    <row r="1762" spans="1:6">
      <c r="A1762" s="106">
        <v>42976</v>
      </c>
      <c r="B1762">
        <v>8</v>
      </c>
      <c r="C1762">
        <v>2017</v>
      </c>
      <c r="D1762" t="s">
        <v>815</v>
      </c>
      <c r="E1762">
        <v>1.83</v>
      </c>
      <c r="F1762">
        <v>2.27</v>
      </c>
    </row>
    <row r="1763" spans="1:6">
      <c r="A1763" s="106">
        <v>42975</v>
      </c>
      <c r="B1763">
        <v>8</v>
      </c>
      <c r="C1763">
        <v>2017</v>
      </c>
      <c r="D1763" t="s">
        <v>815</v>
      </c>
      <c r="E1763">
        <v>1.86</v>
      </c>
      <c r="F1763">
        <v>2.2999999999999998</v>
      </c>
    </row>
    <row r="1764" spans="1:6">
      <c r="A1764" s="106">
        <v>42972</v>
      </c>
      <c r="B1764">
        <v>8</v>
      </c>
      <c r="C1764">
        <v>2017</v>
      </c>
      <c r="D1764" t="s">
        <v>815</v>
      </c>
      <c r="E1764">
        <v>1.87</v>
      </c>
      <c r="F1764">
        <v>2.2999999999999998</v>
      </c>
    </row>
    <row r="1765" spans="1:6">
      <c r="A1765" s="106">
        <v>42971</v>
      </c>
      <c r="B1765">
        <v>8</v>
      </c>
      <c r="C1765">
        <v>2017</v>
      </c>
      <c r="D1765" t="s">
        <v>815</v>
      </c>
      <c r="E1765">
        <v>1.89</v>
      </c>
      <c r="F1765">
        <v>2.31</v>
      </c>
    </row>
    <row r="1766" spans="1:6">
      <c r="A1766" s="106">
        <v>42970</v>
      </c>
      <c r="B1766">
        <v>8</v>
      </c>
      <c r="C1766">
        <v>2017</v>
      </c>
      <c r="D1766" t="s">
        <v>815</v>
      </c>
      <c r="E1766">
        <v>1.88</v>
      </c>
      <c r="F1766">
        <v>2.2999999999999998</v>
      </c>
    </row>
    <row r="1767" spans="1:6">
      <c r="A1767" s="106">
        <v>42969</v>
      </c>
      <c r="B1767">
        <v>8</v>
      </c>
      <c r="C1767">
        <v>2017</v>
      </c>
      <c r="D1767" t="s">
        <v>815</v>
      </c>
      <c r="E1767">
        <v>1.92</v>
      </c>
      <c r="F1767">
        <v>2.3199999999999998</v>
      </c>
    </row>
    <row r="1768" spans="1:6">
      <c r="A1768" s="106">
        <v>42968</v>
      </c>
      <c r="B1768">
        <v>8</v>
      </c>
      <c r="C1768">
        <v>2017</v>
      </c>
      <c r="D1768" t="s">
        <v>815</v>
      </c>
      <c r="E1768">
        <v>1.88</v>
      </c>
      <c r="F1768">
        <v>2.29</v>
      </c>
    </row>
    <row r="1769" spans="1:6">
      <c r="A1769" s="106">
        <v>42965</v>
      </c>
      <c r="B1769">
        <v>8</v>
      </c>
      <c r="C1769">
        <v>2017</v>
      </c>
      <c r="D1769" t="s">
        <v>815</v>
      </c>
      <c r="E1769">
        <v>1.87</v>
      </c>
      <c r="F1769">
        <v>2.29</v>
      </c>
    </row>
    <row r="1770" spans="1:6">
      <c r="A1770" s="106">
        <v>42964</v>
      </c>
      <c r="B1770">
        <v>8</v>
      </c>
      <c r="C1770">
        <v>2017</v>
      </c>
      <c r="D1770" t="s">
        <v>815</v>
      </c>
      <c r="E1770">
        <v>1.85</v>
      </c>
      <c r="F1770">
        <v>2.29</v>
      </c>
    </row>
    <row r="1771" spans="1:6">
      <c r="A1771" s="106">
        <v>42963</v>
      </c>
      <c r="B1771">
        <v>8</v>
      </c>
      <c r="C1771">
        <v>2017</v>
      </c>
      <c r="D1771" t="s">
        <v>815</v>
      </c>
      <c r="E1771">
        <v>1.87</v>
      </c>
      <c r="F1771">
        <v>2.31</v>
      </c>
    </row>
    <row r="1772" spans="1:6">
      <c r="A1772" s="106">
        <v>42962</v>
      </c>
      <c r="B1772">
        <v>8</v>
      </c>
      <c r="C1772">
        <v>2017</v>
      </c>
      <c r="D1772" t="s">
        <v>815</v>
      </c>
      <c r="E1772">
        <v>1.9</v>
      </c>
      <c r="F1772">
        <v>2.34</v>
      </c>
    </row>
    <row r="1773" spans="1:6">
      <c r="A1773" s="106">
        <v>42961</v>
      </c>
      <c r="B1773">
        <v>8</v>
      </c>
      <c r="C1773">
        <v>2017</v>
      </c>
      <c r="D1773" t="s">
        <v>815</v>
      </c>
      <c r="E1773">
        <v>1.88</v>
      </c>
      <c r="F1773">
        <v>2.3199999999999998</v>
      </c>
    </row>
    <row r="1774" spans="1:6">
      <c r="A1774" s="106">
        <v>42958</v>
      </c>
      <c r="B1774">
        <v>8</v>
      </c>
      <c r="C1774">
        <v>2017</v>
      </c>
      <c r="D1774" t="s">
        <v>815</v>
      </c>
      <c r="E1774">
        <v>1.85</v>
      </c>
      <c r="F1774">
        <v>2.29</v>
      </c>
    </row>
    <row r="1775" spans="1:6">
      <c r="A1775" s="106">
        <v>42957</v>
      </c>
      <c r="B1775">
        <v>8</v>
      </c>
      <c r="C1775">
        <v>2017</v>
      </c>
      <c r="D1775" t="s">
        <v>815</v>
      </c>
      <c r="E1775">
        <v>1.85</v>
      </c>
      <c r="F1775">
        <v>2.29</v>
      </c>
    </row>
    <row r="1776" spans="1:6">
      <c r="A1776" s="106">
        <v>42956</v>
      </c>
      <c r="B1776">
        <v>8</v>
      </c>
      <c r="C1776">
        <v>2017</v>
      </c>
      <c r="D1776" t="s">
        <v>815</v>
      </c>
      <c r="E1776">
        <v>1.91</v>
      </c>
      <c r="F1776">
        <v>2.34</v>
      </c>
    </row>
    <row r="1777" spans="1:6">
      <c r="A1777" s="106">
        <v>42955</v>
      </c>
      <c r="B1777">
        <v>8</v>
      </c>
      <c r="C1777">
        <v>2017</v>
      </c>
      <c r="D1777" t="s">
        <v>815</v>
      </c>
      <c r="E1777">
        <v>1.94</v>
      </c>
      <c r="F1777">
        <v>2.37</v>
      </c>
    </row>
    <row r="1778" spans="1:6">
      <c r="A1778" s="106">
        <v>42954</v>
      </c>
      <c r="B1778">
        <v>8</v>
      </c>
      <c r="C1778">
        <v>2017</v>
      </c>
      <c r="D1778" t="s">
        <v>815</v>
      </c>
      <c r="E1778" t="s">
        <v>736</v>
      </c>
      <c r="F1778" t="s">
        <v>736</v>
      </c>
    </row>
    <row r="1779" spans="1:6">
      <c r="A1779" s="106">
        <v>42951</v>
      </c>
      <c r="B1779">
        <v>8</v>
      </c>
      <c r="C1779">
        <v>2017</v>
      </c>
      <c r="D1779" t="s">
        <v>815</v>
      </c>
      <c r="E1779">
        <v>1.92</v>
      </c>
      <c r="F1779">
        <v>2.35</v>
      </c>
    </row>
    <row r="1780" spans="1:6">
      <c r="A1780" s="106">
        <v>42950</v>
      </c>
      <c r="B1780">
        <v>8</v>
      </c>
      <c r="C1780">
        <v>2017</v>
      </c>
      <c r="D1780" t="s">
        <v>815</v>
      </c>
      <c r="E1780">
        <v>1.89</v>
      </c>
      <c r="F1780">
        <v>2.3199999999999998</v>
      </c>
    </row>
    <row r="1781" spans="1:6">
      <c r="A1781" s="106">
        <v>42949</v>
      </c>
      <c r="B1781">
        <v>8</v>
      </c>
      <c r="C1781">
        <v>2017</v>
      </c>
      <c r="D1781" t="s">
        <v>815</v>
      </c>
      <c r="E1781">
        <v>1.93</v>
      </c>
      <c r="F1781">
        <v>2.36</v>
      </c>
    </row>
    <row r="1782" spans="1:6">
      <c r="A1782" s="106">
        <v>42948</v>
      </c>
      <c r="B1782">
        <v>8</v>
      </c>
      <c r="C1782">
        <v>2017</v>
      </c>
      <c r="D1782" t="s">
        <v>815</v>
      </c>
      <c r="E1782">
        <v>1.96</v>
      </c>
      <c r="F1782">
        <v>2.38</v>
      </c>
    </row>
    <row r="1783" spans="1:6">
      <c r="A1783" s="106">
        <v>42947</v>
      </c>
      <c r="B1783">
        <v>7</v>
      </c>
      <c r="C1783">
        <v>2017</v>
      </c>
      <c r="D1783" t="s">
        <v>816</v>
      </c>
      <c r="E1783">
        <v>2.06</v>
      </c>
      <c r="F1783">
        <v>2.4700000000000002</v>
      </c>
    </row>
    <row r="1784" spans="1:6">
      <c r="A1784" s="106">
        <v>42944</v>
      </c>
      <c r="B1784">
        <v>7</v>
      </c>
      <c r="C1784">
        <v>2017</v>
      </c>
      <c r="D1784" t="s">
        <v>816</v>
      </c>
      <c r="E1784">
        <v>2.0299999999999998</v>
      </c>
      <c r="F1784">
        <v>2.4500000000000002</v>
      </c>
    </row>
    <row r="1785" spans="1:6">
      <c r="A1785" s="106">
        <v>42943</v>
      </c>
      <c r="B1785">
        <v>7</v>
      </c>
      <c r="C1785">
        <v>2017</v>
      </c>
      <c r="D1785" t="s">
        <v>816</v>
      </c>
      <c r="E1785">
        <v>2</v>
      </c>
      <c r="F1785">
        <v>2.42</v>
      </c>
    </row>
    <row r="1786" spans="1:6">
      <c r="A1786" s="106">
        <v>42942</v>
      </c>
      <c r="B1786">
        <v>7</v>
      </c>
      <c r="C1786">
        <v>2017</v>
      </c>
      <c r="D1786" t="s">
        <v>816</v>
      </c>
      <c r="E1786">
        <v>1.96</v>
      </c>
      <c r="F1786">
        <v>2.35</v>
      </c>
    </row>
    <row r="1787" spans="1:6">
      <c r="A1787" s="106">
        <v>42941</v>
      </c>
      <c r="B1787">
        <v>7</v>
      </c>
      <c r="C1787">
        <v>2017</v>
      </c>
      <c r="D1787" t="s">
        <v>816</v>
      </c>
      <c r="E1787">
        <v>2.02</v>
      </c>
      <c r="F1787">
        <v>2.36</v>
      </c>
    </row>
    <row r="1788" spans="1:6">
      <c r="A1788" s="106">
        <v>42940</v>
      </c>
      <c r="B1788">
        <v>7</v>
      </c>
      <c r="C1788">
        <v>2017</v>
      </c>
      <c r="D1788" t="s">
        <v>816</v>
      </c>
      <c r="E1788">
        <v>1.92</v>
      </c>
      <c r="F1788">
        <v>2.27</v>
      </c>
    </row>
    <row r="1789" spans="1:6">
      <c r="A1789" s="106">
        <v>42937</v>
      </c>
      <c r="B1789">
        <v>7</v>
      </c>
      <c r="C1789">
        <v>2017</v>
      </c>
      <c r="D1789" t="s">
        <v>816</v>
      </c>
      <c r="E1789">
        <v>1.88</v>
      </c>
      <c r="F1789">
        <v>2.25</v>
      </c>
    </row>
    <row r="1790" spans="1:6">
      <c r="A1790" s="106">
        <v>42936</v>
      </c>
      <c r="B1790">
        <v>7</v>
      </c>
      <c r="C1790">
        <v>2017</v>
      </c>
      <c r="D1790" t="s">
        <v>816</v>
      </c>
      <c r="E1790">
        <v>1.88</v>
      </c>
      <c r="F1790">
        <v>2.25</v>
      </c>
    </row>
    <row r="1791" spans="1:6">
      <c r="A1791" s="106">
        <v>42935</v>
      </c>
      <c r="B1791">
        <v>7</v>
      </c>
      <c r="C1791">
        <v>2017</v>
      </c>
      <c r="D1791" t="s">
        <v>816</v>
      </c>
      <c r="E1791">
        <v>1.89</v>
      </c>
      <c r="F1791">
        <v>2.25</v>
      </c>
    </row>
    <row r="1792" spans="1:6">
      <c r="A1792" s="106">
        <v>42934</v>
      </c>
      <c r="B1792">
        <v>7</v>
      </c>
      <c r="C1792">
        <v>2017</v>
      </c>
      <c r="D1792" t="s">
        <v>816</v>
      </c>
      <c r="E1792">
        <v>1.86</v>
      </c>
      <c r="F1792">
        <v>2.23</v>
      </c>
    </row>
    <row r="1793" spans="1:6">
      <c r="A1793" s="106">
        <v>42933</v>
      </c>
      <c r="B1793">
        <v>7</v>
      </c>
      <c r="C1793">
        <v>2017</v>
      </c>
      <c r="D1793" t="s">
        <v>816</v>
      </c>
      <c r="E1793">
        <v>1.88</v>
      </c>
      <c r="F1793">
        <v>2.25</v>
      </c>
    </row>
    <row r="1794" spans="1:6">
      <c r="A1794" s="106">
        <v>42930</v>
      </c>
      <c r="B1794">
        <v>7</v>
      </c>
      <c r="C1794">
        <v>2017</v>
      </c>
      <c r="D1794" t="s">
        <v>816</v>
      </c>
      <c r="E1794">
        <v>1.9</v>
      </c>
      <c r="F1794">
        <v>2.2400000000000002</v>
      </c>
    </row>
    <row r="1795" spans="1:6">
      <c r="A1795" s="106">
        <v>42929</v>
      </c>
      <c r="B1795">
        <v>7</v>
      </c>
      <c r="C1795">
        <v>2017</v>
      </c>
      <c r="D1795" t="s">
        <v>816</v>
      </c>
      <c r="E1795">
        <v>1.92</v>
      </c>
      <c r="F1795">
        <v>2.25</v>
      </c>
    </row>
    <row r="1796" spans="1:6">
      <c r="A1796" s="106">
        <v>42928</v>
      </c>
      <c r="B1796">
        <v>7</v>
      </c>
      <c r="C1796">
        <v>2017</v>
      </c>
      <c r="D1796" t="s">
        <v>816</v>
      </c>
      <c r="E1796">
        <v>1.88</v>
      </c>
      <c r="F1796">
        <v>2.23</v>
      </c>
    </row>
    <row r="1797" spans="1:6">
      <c r="A1797" s="106">
        <v>42927</v>
      </c>
      <c r="B1797">
        <v>7</v>
      </c>
      <c r="C1797">
        <v>2017</v>
      </c>
      <c r="D1797" t="s">
        <v>816</v>
      </c>
      <c r="E1797">
        <v>1.86</v>
      </c>
      <c r="F1797">
        <v>2.25</v>
      </c>
    </row>
    <row r="1798" spans="1:6">
      <c r="A1798" s="106">
        <v>42926</v>
      </c>
      <c r="B1798">
        <v>7</v>
      </c>
      <c r="C1798">
        <v>2017</v>
      </c>
      <c r="D1798" t="s">
        <v>816</v>
      </c>
      <c r="E1798">
        <v>1.88</v>
      </c>
      <c r="F1798">
        <v>2.2599999999999998</v>
      </c>
    </row>
    <row r="1799" spans="1:6">
      <c r="A1799" s="106">
        <v>42923</v>
      </c>
      <c r="B1799">
        <v>7</v>
      </c>
      <c r="C1799">
        <v>2017</v>
      </c>
      <c r="D1799" t="s">
        <v>816</v>
      </c>
      <c r="E1799">
        <v>1.88</v>
      </c>
      <c r="F1799">
        <v>2.2599999999999998</v>
      </c>
    </row>
    <row r="1800" spans="1:6">
      <c r="A1800" s="106">
        <v>42922</v>
      </c>
      <c r="B1800">
        <v>7</v>
      </c>
      <c r="C1800">
        <v>2017</v>
      </c>
      <c r="D1800" t="s">
        <v>816</v>
      </c>
      <c r="E1800">
        <v>1.83</v>
      </c>
      <c r="F1800">
        <v>2.21</v>
      </c>
    </row>
    <row r="1801" spans="1:6">
      <c r="A1801" s="106">
        <v>42921</v>
      </c>
      <c r="B1801">
        <v>7</v>
      </c>
      <c r="C1801">
        <v>2017</v>
      </c>
      <c r="D1801" t="s">
        <v>816</v>
      </c>
      <c r="E1801">
        <v>1.8</v>
      </c>
      <c r="F1801">
        <v>2.16</v>
      </c>
    </row>
    <row r="1802" spans="1:6">
      <c r="A1802" s="106">
        <v>42920</v>
      </c>
      <c r="B1802">
        <v>7</v>
      </c>
      <c r="C1802">
        <v>2017</v>
      </c>
      <c r="D1802" t="s">
        <v>816</v>
      </c>
      <c r="E1802">
        <v>1.83</v>
      </c>
      <c r="F1802">
        <v>2.19</v>
      </c>
    </row>
    <row r="1803" spans="1:6">
      <c r="A1803" s="106">
        <v>42919</v>
      </c>
      <c r="B1803">
        <v>7</v>
      </c>
      <c r="C1803">
        <v>2017</v>
      </c>
      <c r="D1803" t="s">
        <v>816</v>
      </c>
      <c r="E1803" t="s">
        <v>736</v>
      </c>
      <c r="F1803" t="s">
        <v>736</v>
      </c>
    </row>
    <row r="1804" spans="1:6">
      <c r="A1804" s="106">
        <v>42916</v>
      </c>
      <c r="B1804">
        <v>6</v>
      </c>
      <c r="C1804">
        <v>2017</v>
      </c>
      <c r="D1804" t="s">
        <v>817</v>
      </c>
      <c r="E1804">
        <v>1.75</v>
      </c>
      <c r="F1804">
        <v>2.13</v>
      </c>
    </row>
    <row r="1805" spans="1:6">
      <c r="A1805" s="106">
        <v>42915</v>
      </c>
      <c r="B1805">
        <v>6</v>
      </c>
      <c r="C1805">
        <v>2017</v>
      </c>
      <c r="D1805" t="s">
        <v>817</v>
      </c>
      <c r="E1805">
        <v>1.7</v>
      </c>
      <c r="F1805">
        <v>2.11</v>
      </c>
    </row>
    <row r="1806" spans="1:6">
      <c r="A1806" s="106">
        <v>42914</v>
      </c>
      <c r="B1806">
        <v>6</v>
      </c>
      <c r="C1806">
        <v>2017</v>
      </c>
      <c r="D1806" t="s">
        <v>817</v>
      </c>
      <c r="E1806">
        <v>1.61</v>
      </c>
      <c r="F1806">
        <v>2.06</v>
      </c>
    </row>
    <row r="1807" spans="1:6">
      <c r="A1807" s="106">
        <v>42913</v>
      </c>
      <c r="B1807">
        <v>6</v>
      </c>
      <c r="C1807">
        <v>2017</v>
      </c>
      <c r="D1807" t="s">
        <v>817</v>
      </c>
      <c r="E1807">
        <v>1.57</v>
      </c>
      <c r="F1807">
        <v>2.0299999999999998</v>
      </c>
    </row>
    <row r="1808" spans="1:6">
      <c r="A1808" s="106">
        <v>42912</v>
      </c>
      <c r="B1808">
        <v>6</v>
      </c>
      <c r="C1808">
        <v>2017</v>
      </c>
      <c r="D1808" t="s">
        <v>817</v>
      </c>
      <c r="E1808">
        <v>1.46</v>
      </c>
      <c r="F1808">
        <v>1.96</v>
      </c>
    </row>
    <row r="1809" spans="1:6">
      <c r="A1809" s="106">
        <v>42909</v>
      </c>
      <c r="B1809">
        <v>6</v>
      </c>
      <c r="C1809">
        <v>2017</v>
      </c>
      <c r="D1809" t="s">
        <v>817</v>
      </c>
      <c r="E1809">
        <v>1.48</v>
      </c>
      <c r="F1809">
        <v>1.97</v>
      </c>
    </row>
    <row r="1810" spans="1:6">
      <c r="A1810" s="106">
        <v>42908</v>
      </c>
      <c r="B1810">
        <v>6</v>
      </c>
      <c r="C1810">
        <v>2017</v>
      </c>
      <c r="D1810" t="s">
        <v>817</v>
      </c>
      <c r="E1810">
        <v>1.5</v>
      </c>
      <c r="F1810">
        <v>1.99</v>
      </c>
    </row>
    <row r="1811" spans="1:6">
      <c r="A1811" s="106">
        <v>42907</v>
      </c>
      <c r="B1811">
        <v>6</v>
      </c>
      <c r="C1811">
        <v>2017</v>
      </c>
      <c r="D1811" t="s">
        <v>817</v>
      </c>
      <c r="E1811">
        <v>1.49</v>
      </c>
      <c r="F1811">
        <v>2</v>
      </c>
    </row>
    <row r="1812" spans="1:6">
      <c r="A1812" s="106">
        <v>42906</v>
      </c>
      <c r="B1812">
        <v>6</v>
      </c>
      <c r="C1812">
        <v>2017</v>
      </c>
      <c r="D1812" t="s">
        <v>817</v>
      </c>
      <c r="E1812">
        <v>1.5</v>
      </c>
      <c r="F1812">
        <v>2.0099999999999998</v>
      </c>
    </row>
    <row r="1813" spans="1:6">
      <c r="A1813" s="106">
        <v>42905</v>
      </c>
      <c r="B1813">
        <v>6</v>
      </c>
      <c r="C1813">
        <v>2017</v>
      </c>
      <c r="D1813" t="s">
        <v>817</v>
      </c>
      <c r="E1813">
        <v>1.54</v>
      </c>
      <c r="F1813">
        <v>2.04</v>
      </c>
    </row>
    <row r="1814" spans="1:6">
      <c r="A1814" s="106">
        <v>42902</v>
      </c>
      <c r="B1814">
        <v>6</v>
      </c>
      <c r="C1814">
        <v>2017</v>
      </c>
      <c r="D1814" t="s">
        <v>817</v>
      </c>
      <c r="E1814">
        <v>1.52</v>
      </c>
      <c r="F1814">
        <v>2.04</v>
      </c>
    </row>
    <row r="1815" spans="1:6">
      <c r="A1815" s="106">
        <v>42901</v>
      </c>
      <c r="B1815">
        <v>6</v>
      </c>
      <c r="C1815">
        <v>2017</v>
      </c>
      <c r="D1815" t="s">
        <v>817</v>
      </c>
      <c r="E1815">
        <v>1.53</v>
      </c>
      <c r="F1815">
        <v>2.0499999999999998</v>
      </c>
    </row>
    <row r="1816" spans="1:6">
      <c r="A1816" s="106">
        <v>42900</v>
      </c>
      <c r="B1816">
        <v>6</v>
      </c>
      <c r="C1816">
        <v>2017</v>
      </c>
      <c r="D1816" t="s">
        <v>817</v>
      </c>
      <c r="E1816">
        <v>1.49</v>
      </c>
      <c r="F1816">
        <v>2.04</v>
      </c>
    </row>
    <row r="1817" spans="1:6">
      <c r="A1817" s="106">
        <v>42899</v>
      </c>
      <c r="B1817">
        <v>6</v>
      </c>
      <c r="C1817">
        <v>2017</v>
      </c>
      <c r="D1817" t="s">
        <v>817</v>
      </c>
      <c r="E1817">
        <v>1.56</v>
      </c>
      <c r="F1817">
        <v>2.11</v>
      </c>
    </row>
    <row r="1818" spans="1:6">
      <c r="A1818" s="106">
        <v>42898</v>
      </c>
      <c r="B1818">
        <v>6</v>
      </c>
      <c r="C1818">
        <v>2017</v>
      </c>
      <c r="D1818" t="s">
        <v>817</v>
      </c>
      <c r="E1818">
        <v>1.48</v>
      </c>
      <c r="F1818">
        <v>2.0699999999999998</v>
      </c>
    </row>
    <row r="1819" spans="1:6">
      <c r="A1819" s="106">
        <v>42895</v>
      </c>
      <c r="B1819">
        <v>6</v>
      </c>
      <c r="C1819">
        <v>2017</v>
      </c>
      <c r="D1819" t="s">
        <v>817</v>
      </c>
      <c r="E1819">
        <v>1.42</v>
      </c>
      <c r="F1819">
        <v>2.04</v>
      </c>
    </row>
    <row r="1820" spans="1:6">
      <c r="A1820" s="106">
        <v>42894</v>
      </c>
      <c r="B1820">
        <v>6</v>
      </c>
      <c r="C1820">
        <v>2017</v>
      </c>
      <c r="D1820" t="s">
        <v>817</v>
      </c>
      <c r="E1820">
        <v>1.42</v>
      </c>
      <c r="F1820">
        <v>2.0299999999999998</v>
      </c>
    </row>
    <row r="1821" spans="1:6">
      <c r="A1821" s="106">
        <v>42893</v>
      </c>
      <c r="B1821">
        <v>6</v>
      </c>
      <c r="C1821">
        <v>2017</v>
      </c>
      <c r="D1821" t="s">
        <v>817</v>
      </c>
      <c r="E1821">
        <v>1.41</v>
      </c>
      <c r="F1821">
        <v>2.02</v>
      </c>
    </row>
    <row r="1822" spans="1:6">
      <c r="A1822" s="106">
        <v>42892</v>
      </c>
      <c r="B1822">
        <v>6</v>
      </c>
      <c r="C1822">
        <v>2017</v>
      </c>
      <c r="D1822" t="s">
        <v>817</v>
      </c>
      <c r="E1822">
        <v>1.39</v>
      </c>
      <c r="F1822">
        <v>2</v>
      </c>
    </row>
    <row r="1823" spans="1:6">
      <c r="A1823" s="106">
        <v>42891</v>
      </c>
      <c r="B1823">
        <v>6</v>
      </c>
      <c r="C1823">
        <v>2017</v>
      </c>
      <c r="D1823" t="s">
        <v>817</v>
      </c>
      <c r="E1823">
        <v>1.41</v>
      </c>
      <c r="F1823">
        <v>2.02</v>
      </c>
    </row>
    <row r="1824" spans="1:6">
      <c r="A1824" s="106">
        <v>42888</v>
      </c>
      <c r="B1824">
        <v>6</v>
      </c>
      <c r="C1824">
        <v>2017</v>
      </c>
      <c r="D1824" t="s">
        <v>817</v>
      </c>
      <c r="E1824">
        <v>1.4</v>
      </c>
      <c r="F1824">
        <v>2.0099999999999998</v>
      </c>
    </row>
    <row r="1825" spans="1:6">
      <c r="A1825" s="106">
        <v>42887</v>
      </c>
      <c r="B1825">
        <v>6</v>
      </c>
      <c r="C1825">
        <v>2017</v>
      </c>
      <c r="D1825" t="s">
        <v>817</v>
      </c>
      <c r="E1825">
        <v>1.43</v>
      </c>
      <c r="F1825">
        <v>2.0499999999999998</v>
      </c>
    </row>
    <row r="1826" spans="1:6">
      <c r="A1826" s="106">
        <v>42886</v>
      </c>
      <c r="B1826">
        <v>5</v>
      </c>
      <c r="C1826">
        <v>2017</v>
      </c>
      <c r="D1826" t="s">
        <v>818</v>
      </c>
      <c r="E1826">
        <v>1.41</v>
      </c>
      <c r="F1826">
        <v>2.0499999999999998</v>
      </c>
    </row>
    <row r="1827" spans="1:6">
      <c r="A1827" s="106">
        <v>42885</v>
      </c>
      <c r="B1827">
        <v>5</v>
      </c>
      <c r="C1827">
        <v>2017</v>
      </c>
      <c r="D1827" t="s">
        <v>818</v>
      </c>
      <c r="E1827">
        <v>1.41</v>
      </c>
      <c r="F1827">
        <v>2.06</v>
      </c>
    </row>
    <row r="1828" spans="1:6">
      <c r="A1828" s="106">
        <v>42884</v>
      </c>
      <c r="B1828">
        <v>5</v>
      </c>
      <c r="C1828">
        <v>2017</v>
      </c>
      <c r="D1828" t="s">
        <v>818</v>
      </c>
      <c r="E1828">
        <v>1.41</v>
      </c>
      <c r="F1828">
        <v>2.04</v>
      </c>
    </row>
    <row r="1829" spans="1:6">
      <c r="A1829" s="106">
        <v>42881</v>
      </c>
      <c r="B1829">
        <v>5</v>
      </c>
      <c r="C1829">
        <v>2017</v>
      </c>
      <c r="D1829" t="s">
        <v>818</v>
      </c>
      <c r="E1829">
        <v>1.44</v>
      </c>
      <c r="F1829">
        <v>2.0699999999999998</v>
      </c>
    </row>
    <row r="1830" spans="1:6">
      <c r="A1830" s="106">
        <v>42880</v>
      </c>
      <c r="B1830">
        <v>5</v>
      </c>
      <c r="C1830">
        <v>2017</v>
      </c>
      <c r="D1830" t="s">
        <v>818</v>
      </c>
      <c r="E1830">
        <v>1.46</v>
      </c>
      <c r="F1830">
        <v>2.09</v>
      </c>
    </row>
    <row r="1831" spans="1:6">
      <c r="A1831" s="106">
        <v>42879</v>
      </c>
      <c r="B1831">
        <v>5</v>
      </c>
      <c r="C1831">
        <v>2017</v>
      </c>
      <c r="D1831" t="s">
        <v>818</v>
      </c>
      <c r="E1831">
        <v>1.48</v>
      </c>
      <c r="F1831">
        <v>2.11</v>
      </c>
    </row>
    <row r="1832" spans="1:6">
      <c r="A1832" s="106">
        <v>42878</v>
      </c>
      <c r="B1832">
        <v>5</v>
      </c>
      <c r="C1832">
        <v>2017</v>
      </c>
      <c r="D1832" t="s">
        <v>818</v>
      </c>
      <c r="E1832">
        <v>1.5</v>
      </c>
      <c r="F1832">
        <v>2.13</v>
      </c>
    </row>
    <row r="1833" spans="1:6">
      <c r="A1833" s="106">
        <v>42877</v>
      </c>
      <c r="B1833">
        <v>5</v>
      </c>
      <c r="C1833">
        <v>2017</v>
      </c>
      <c r="D1833" t="s">
        <v>818</v>
      </c>
      <c r="E1833" t="s">
        <v>736</v>
      </c>
      <c r="F1833" t="s">
        <v>736</v>
      </c>
    </row>
    <row r="1834" spans="1:6">
      <c r="A1834" s="106">
        <v>42874</v>
      </c>
      <c r="B1834">
        <v>5</v>
      </c>
      <c r="C1834">
        <v>2017</v>
      </c>
      <c r="D1834" t="s">
        <v>818</v>
      </c>
      <c r="E1834">
        <v>1.47</v>
      </c>
      <c r="F1834">
        <v>2.1</v>
      </c>
    </row>
    <row r="1835" spans="1:6">
      <c r="A1835" s="106">
        <v>42873</v>
      </c>
      <c r="B1835">
        <v>5</v>
      </c>
      <c r="C1835">
        <v>2017</v>
      </c>
      <c r="D1835" t="s">
        <v>818</v>
      </c>
      <c r="E1835">
        <v>1.44</v>
      </c>
      <c r="F1835">
        <v>2.08</v>
      </c>
    </row>
    <row r="1836" spans="1:6">
      <c r="A1836" s="106">
        <v>42872</v>
      </c>
      <c r="B1836">
        <v>5</v>
      </c>
      <c r="C1836">
        <v>2017</v>
      </c>
      <c r="D1836" t="s">
        <v>818</v>
      </c>
      <c r="E1836">
        <v>1.45</v>
      </c>
      <c r="F1836">
        <v>2.1</v>
      </c>
    </row>
    <row r="1837" spans="1:6">
      <c r="A1837" s="106">
        <v>42871</v>
      </c>
      <c r="B1837">
        <v>5</v>
      </c>
      <c r="C1837">
        <v>2017</v>
      </c>
      <c r="D1837" t="s">
        <v>818</v>
      </c>
      <c r="E1837">
        <v>1.57</v>
      </c>
      <c r="F1837">
        <v>2.23</v>
      </c>
    </row>
    <row r="1838" spans="1:6">
      <c r="A1838" s="106">
        <v>42870</v>
      </c>
      <c r="B1838">
        <v>5</v>
      </c>
      <c r="C1838">
        <v>2017</v>
      </c>
      <c r="D1838" t="s">
        <v>818</v>
      </c>
      <c r="E1838">
        <v>1.59</v>
      </c>
      <c r="F1838">
        <v>2.2400000000000002</v>
      </c>
    </row>
    <row r="1839" spans="1:6">
      <c r="A1839" s="106">
        <v>42867</v>
      </c>
      <c r="B1839">
        <v>5</v>
      </c>
      <c r="C1839">
        <v>2017</v>
      </c>
      <c r="D1839" t="s">
        <v>818</v>
      </c>
      <c r="E1839">
        <v>1.57</v>
      </c>
      <c r="F1839">
        <v>2.23</v>
      </c>
    </row>
    <row r="1840" spans="1:6">
      <c r="A1840" s="106">
        <v>42866</v>
      </c>
      <c r="B1840">
        <v>5</v>
      </c>
      <c r="C1840">
        <v>2017</v>
      </c>
      <c r="D1840" t="s">
        <v>818</v>
      </c>
      <c r="E1840">
        <v>1.6</v>
      </c>
      <c r="F1840">
        <v>2.2400000000000002</v>
      </c>
    </row>
    <row r="1841" spans="1:6">
      <c r="A1841" s="106">
        <v>42865</v>
      </c>
      <c r="B1841">
        <v>5</v>
      </c>
      <c r="C1841">
        <v>2017</v>
      </c>
      <c r="D1841" t="s">
        <v>818</v>
      </c>
      <c r="E1841">
        <v>1.63</v>
      </c>
      <c r="F1841">
        <v>2.2599999999999998</v>
      </c>
    </row>
    <row r="1842" spans="1:6">
      <c r="A1842" s="106">
        <v>42864</v>
      </c>
      <c r="B1842">
        <v>5</v>
      </c>
      <c r="C1842">
        <v>2017</v>
      </c>
      <c r="D1842" t="s">
        <v>818</v>
      </c>
      <c r="E1842">
        <v>1.61</v>
      </c>
      <c r="F1842">
        <v>2.23</v>
      </c>
    </row>
    <row r="1843" spans="1:6">
      <c r="A1843" s="106">
        <v>42863</v>
      </c>
      <c r="B1843">
        <v>5</v>
      </c>
      <c r="C1843">
        <v>2017</v>
      </c>
      <c r="D1843" t="s">
        <v>818</v>
      </c>
      <c r="E1843">
        <v>1.57</v>
      </c>
      <c r="F1843">
        <v>2.19</v>
      </c>
    </row>
    <row r="1844" spans="1:6">
      <c r="A1844" s="106">
        <v>42860</v>
      </c>
      <c r="B1844">
        <v>5</v>
      </c>
      <c r="C1844">
        <v>2017</v>
      </c>
      <c r="D1844" t="s">
        <v>818</v>
      </c>
      <c r="E1844">
        <v>1.54</v>
      </c>
      <c r="F1844">
        <v>2.15</v>
      </c>
    </row>
    <row r="1845" spans="1:6">
      <c r="A1845" s="106">
        <v>42859</v>
      </c>
      <c r="B1845">
        <v>5</v>
      </c>
      <c r="C1845">
        <v>2017</v>
      </c>
      <c r="D1845" t="s">
        <v>818</v>
      </c>
      <c r="E1845">
        <v>1.53</v>
      </c>
      <c r="F1845">
        <v>2.14</v>
      </c>
    </row>
    <row r="1846" spans="1:6">
      <c r="A1846" s="106">
        <v>42858</v>
      </c>
      <c r="B1846">
        <v>5</v>
      </c>
      <c r="C1846">
        <v>2017</v>
      </c>
      <c r="D1846" t="s">
        <v>818</v>
      </c>
      <c r="E1846">
        <v>1.53</v>
      </c>
      <c r="F1846">
        <v>2.14</v>
      </c>
    </row>
    <row r="1847" spans="1:6">
      <c r="A1847" s="106">
        <v>42857</v>
      </c>
      <c r="B1847">
        <v>5</v>
      </c>
      <c r="C1847">
        <v>2017</v>
      </c>
      <c r="D1847" t="s">
        <v>818</v>
      </c>
      <c r="E1847">
        <v>1.51</v>
      </c>
      <c r="F1847">
        <v>2.13</v>
      </c>
    </row>
    <row r="1848" spans="1:6">
      <c r="A1848" s="106">
        <v>42856</v>
      </c>
      <c r="B1848">
        <v>5</v>
      </c>
      <c r="C1848">
        <v>2017</v>
      </c>
      <c r="D1848" t="s">
        <v>818</v>
      </c>
      <c r="E1848">
        <v>1.57</v>
      </c>
      <c r="F1848">
        <v>2.1800000000000002</v>
      </c>
    </row>
    <row r="1849" spans="1:6">
      <c r="A1849" s="106">
        <v>42853</v>
      </c>
      <c r="B1849">
        <v>4</v>
      </c>
      <c r="C1849">
        <v>2017</v>
      </c>
      <c r="D1849" t="s">
        <v>819</v>
      </c>
      <c r="E1849">
        <v>1.54</v>
      </c>
      <c r="F1849">
        <v>2.16</v>
      </c>
    </row>
    <row r="1850" spans="1:6">
      <c r="A1850" s="106">
        <v>42852</v>
      </c>
      <c r="B1850">
        <v>4</v>
      </c>
      <c r="C1850">
        <v>2017</v>
      </c>
      <c r="D1850" t="s">
        <v>819</v>
      </c>
      <c r="E1850">
        <v>1.57</v>
      </c>
      <c r="F1850">
        <v>2.1800000000000002</v>
      </c>
    </row>
    <row r="1851" spans="1:6">
      <c r="A1851" s="106">
        <v>42851</v>
      </c>
      <c r="B1851">
        <v>4</v>
      </c>
      <c r="C1851">
        <v>2017</v>
      </c>
      <c r="D1851" t="s">
        <v>819</v>
      </c>
      <c r="E1851">
        <v>1.48</v>
      </c>
      <c r="F1851">
        <v>2.16</v>
      </c>
    </row>
    <row r="1852" spans="1:6">
      <c r="A1852" s="106">
        <v>42850</v>
      </c>
      <c r="B1852">
        <v>4</v>
      </c>
      <c r="C1852">
        <v>2017</v>
      </c>
      <c r="D1852" t="s">
        <v>819</v>
      </c>
      <c r="E1852">
        <v>1.52</v>
      </c>
      <c r="F1852">
        <v>2.19</v>
      </c>
    </row>
    <row r="1853" spans="1:6">
      <c r="A1853" s="106">
        <v>42849</v>
      </c>
      <c r="B1853">
        <v>4</v>
      </c>
      <c r="C1853">
        <v>2017</v>
      </c>
      <c r="D1853" t="s">
        <v>819</v>
      </c>
      <c r="E1853">
        <v>1.48</v>
      </c>
      <c r="F1853">
        <v>2.15</v>
      </c>
    </row>
    <row r="1854" spans="1:6">
      <c r="A1854" s="106">
        <v>42846</v>
      </c>
      <c r="B1854">
        <v>4</v>
      </c>
      <c r="C1854">
        <v>2017</v>
      </c>
      <c r="D1854" t="s">
        <v>819</v>
      </c>
      <c r="E1854">
        <v>1.46</v>
      </c>
      <c r="F1854">
        <v>2.13</v>
      </c>
    </row>
    <row r="1855" spans="1:6">
      <c r="A1855" s="106">
        <v>42845</v>
      </c>
      <c r="B1855">
        <v>4</v>
      </c>
      <c r="C1855">
        <v>2017</v>
      </c>
      <c r="D1855" t="s">
        <v>819</v>
      </c>
      <c r="E1855">
        <v>1.48</v>
      </c>
      <c r="F1855">
        <v>2.15</v>
      </c>
    </row>
    <row r="1856" spans="1:6">
      <c r="A1856" s="106">
        <v>42844</v>
      </c>
      <c r="B1856">
        <v>4</v>
      </c>
      <c r="C1856">
        <v>2017</v>
      </c>
      <c r="D1856" t="s">
        <v>819</v>
      </c>
      <c r="E1856">
        <v>1.46</v>
      </c>
      <c r="F1856">
        <v>2.13</v>
      </c>
    </row>
    <row r="1857" spans="1:6">
      <c r="A1857" s="106">
        <v>42843</v>
      </c>
      <c r="B1857">
        <v>4</v>
      </c>
      <c r="C1857">
        <v>2017</v>
      </c>
      <c r="D1857" t="s">
        <v>819</v>
      </c>
      <c r="E1857">
        <v>1.44</v>
      </c>
      <c r="F1857">
        <v>2.11</v>
      </c>
    </row>
    <row r="1858" spans="1:6">
      <c r="A1858" s="106">
        <v>42842</v>
      </c>
      <c r="B1858">
        <v>4</v>
      </c>
      <c r="C1858">
        <v>2017</v>
      </c>
      <c r="D1858" t="s">
        <v>819</v>
      </c>
      <c r="E1858">
        <v>1.51</v>
      </c>
      <c r="F1858">
        <v>2.1800000000000002</v>
      </c>
    </row>
    <row r="1859" spans="1:6">
      <c r="A1859" s="106">
        <v>42839</v>
      </c>
      <c r="B1859">
        <v>4</v>
      </c>
      <c r="C1859">
        <v>2017</v>
      </c>
      <c r="D1859" t="s">
        <v>819</v>
      </c>
      <c r="E1859" t="s">
        <v>736</v>
      </c>
      <c r="F1859" t="s">
        <v>736</v>
      </c>
    </row>
    <row r="1860" spans="1:6">
      <c r="A1860" s="106">
        <v>42838</v>
      </c>
      <c r="B1860">
        <v>4</v>
      </c>
      <c r="C1860">
        <v>2017</v>
      </c>
      <c r="D1860" t="s">
        <v>819</v>
      </c>
      <c r="E1860">
        <v>1.49</v>
      </c>
      <c r="F1860">
        <v>2.16</v>
      </c>
    </row>
    <row r="1861" spans="1:6">
      <c r="A1861" s="106">
        <v>42837</v>
      </c>
      <c r="B1861">
        <v>4</v>
      </c>
      <c r="C1861">
        <v>2017</v>
      </c>
      <c r="D1861" t="s">
        <v>819</v>
      </c>
      <c r="E1861">
        <v>1.52</v>
      </c>
      <c r="F1861">
        <v>2.2000000000000002</v>
      </c>
    </row>
    <row r="1862" spans="1:6">
      <c r="A1862" s="106">
        <v>42836</v>
      </c>
      <c r="B1862">
        <v>4</v>
      </c>
      <c r="C1862">
        <v>2017</v>
      </c>
      <c r="D1862" t="s">
        <v>819</v>
      </c>
      <c r="E1862">
        <v>1.55</v>
      </c>
      <c r="F1862">
        <v>2.2200000000000002</v>
      </c>
    </row>
    <row r="1863" spans="1:6">
      <c r="A1863" s="106">
        <v>42835</v>
      </c>
      <c r="B1863">
        <v>4</v>
      </c>
      <c r="C1863">
        <v>2017</v>
      </c>
      <c r="D1863" t="s">
        <v>819</v>
      </c>
      <c r="E1863">
        <v>1.6</v>
      </c>
      <c r="F1863">
        <v>2.2599999999999998</v>
      </c>
    </row>
    <row r="1864" spans="1:6">
      <c r="A1864" s="106">
        <v>42832</v>
      </c>
      <c r="B1864">
        <v>4</v>
      </c>
      <c r="C1864">
        <v>2017</v>
      </c>
      <c r="D1864" t="s">
        <v>819</v>
      </c>
      <c r="E1864">
        <v>1.59</v>
      </c>
      <c r="F1864">
        <v>2.2599999999999998</v>
      </c>
    </row>
    <row r="1865" spans="1:6">
      <c r="A1865" s="106">
        <v>42831</v>
      </c>
      <c r="B1865">
        <v>4</v>
      </c>
      <c r="C1865">
        <v>2017</v>
      </c>
      <c r="D1865" t="s">
        <v>819</v>
      </c>
      <c r="E1865">
        <v>1.55</v>
      </c>
      <c r="F1865">
        <v>2.23</v>
      </c>
    </row>
    <row r="1866" spans="1:6">
      <c r="A1866" s="106">
        <v>42830</v>
      </c>
      <c r="B1866">
        <v>4</v>
      </c>
      <c r="C1866">
        <v>2017</v>
      </c>
      <c r="D1866" t="s">
        <v>819</v>
      </c>
      <c r="E1866">
        <v>1.55</v>
      </c>
      <c r="F1866">
        <v>2.2400000000000002</v>
      </c>
    </row>
    <row r="1867" spans="1:6">
      <c r="A1867" s="106">
        <v>42829</v>
      </c>
      <c r="B1867">
        <v>4</v>
      </c>
      <c r="C1867">
        <v>2017</v>
      </c>
      <c r="D1867" t="s">
        <v>819</v>
      </c>
      <c r="E1867">
        <v>1.57</v>
      </c>
      <c r="F1867">
        <v>2.2599999999999998</v>
      </c>
    </row>
    <row r="1868" spans="1:6">
      <c r="A1868" s="106">
        <v>42828</v>
      </c>
      <c r="B1868">
        <v>4</v>
      </c>
      <c r="C1868">
        <v>2017</v>
      </c>
      <c r="D1868" t="s">
        <v>819</v>
      </c>
      <c r="E1868">
        <v>1.58</v>
      </c>
      <c r="F1868">
        <v>2.2599999999999998</v>
      </c>
    </row>
    <row r="1869" spans="1:6">
      <c r="A1869" s="106">
        <v>42825</v>
      </c>
      <c r="B1869">
        <v>3</v>
      </c>
      <c r="C1869">
        <v>2017</v>
      </c>
      <c r="D1869" t="s">
        <v>820</v>
      </c>
      <c r="E1869">
        <v>1.63</v>
      </c>
      <c r="F1869">
        <v>2.31</v>
      </c>
    </row>
    <row r="1870" spans="1:6">
      <c r="A1870" s="106">
        <v>42824</v>
      </c>
      <c r="B1870">
        <v>3</v>
      </c>
      <c r="C1870">
        <v>2017</v>
      </c>
      <c r="D1870" t="s">
        <v>820</v>
      </c>
      <c r="E1870">
        <v>1.63</v>
      </c>
      <c r="F1870">
        <v>2.3199999999999998</v>
      </c>
    </row>
    <row r="1871" spans="1:6">
      <c r="A1871" s="106">
        <v>42823</v>
      </c>
      <c r="B1871">
        <v>3</v>
      </c>
      <c r="C1871">
        <v>2017</v>
      </c>
      <c r="D1871" t="s">
        <v>820</v>
      </c>
      <c r="E1871">
        <v>1.59</v>
      </c>
      <c r="F1871">
        <v>2.2799999999999998</v>
      </c>
    </row>
    <row r="1872" spans="1:6">
      <c r="A1872" s="106">
        <v>42822</v>
      </c>
      <c r="B1872">
        <v>3</v>
      </c>
      <c r="C1872">
        <v>2017</v>
      </c>
      <c r="D1872" t="s">
        <v>820</v>
      </c>
      <c r="E1872">
        <v>1.62</v>
      </c>
      <c r="F1872">
        <v>2.31</v>
      </c>
    </row>
    <row r="1873" spans="1:6">
      <c r="A1873" s="106">
        <v>42821</v>
      </c>
      <c r="B1873">
        <v>3</v>
      </c>
      <c r="C1873">
        <v>2017</v>
      </c>
      <c r="D1873" t="s">
        <v>820</v>
      </c>
      <c r="E1873">
        <v>1.6</v>
      </c>
      <c r="F1873">
        <v>2.2799999999999998</v>
      </c>
    </row>
    <row r="1874" spans="1:6">
      <c r="A1874" s="106">
        <v>42818</v>
      </c>
      <c r="B1874">
        <v>3</v>
      </c>
      <c r="C1874">
        <v>2017</v>
      </c>
      <c r="D1874" t="s">
        <v>820</v>
      </c>
      <c r="E1874">
        <v>1.63</v>
      </c>
      <c r="F1874">
        <v>2.2999999999999998</v>
      </c>
    </row>
    <row r="1875" spans="1:6">
      <c r="A1875" s="106">
        <v>42817</v>
      </c>
      <c r="B1875">
        <v>3</v>
      </c>
      <c r="C1875">
        <v>2017</v>
      </c>
      <c r="D1875" t="s">
        <v>820</v>
      </c>
      <c r="E1875">
        <v>1.68</v>
      </c>
      <c r="F1875">
        <v>2.34</v>
      </c>
    </row>
    <row r="1876" spans="1:6">
      <c r="A1876" s="106">
        <v>42816</v>
      </c>
      <c r="B1876">
        <v>3</v>
      </c>
      <c r="C1876">
        <v>2017</v>
      </c>
      <c r="D1876" t="s">
        <v>820</v>
      </c>
      <c r="E1876">
        <v>1.68</v>
      </c>
      <c r="F1876">
        <v>2.34</v>
      </c>
    </row>
    <row r="1877" spans="1:6">
      <c r="A1877" s="106">
        <v>42815</v>
      </c>
      <c r="B1877">
        <v>3</v>
      </c>
      <c r="C1877">
        <v>2017</v>
      </c>
      <c r="D1877" t="s">
        <v>820</v>
      </c>
      <c r="E1877">
        <v>1.71</v>
      </c>
      <c r="F1877">
        <v>2.37</v>
      </c>
    </row>
    <row r="1878" spans="1:6">
      <c r="A1878" s="106">
        <v>42814</v>
      </c>
      <c r="B1878">
        <v>3</v>
      </c>
      <c r="C1878">
        <v>2017</v>
      </c>
      <c r="D1878" t="s">
        <v>820</v>
      </c>
      <c r="E1878">
        <v>1.73</v>
      </c>
      <c r="F1878">
        <v>2.39</v>
      </c>
    </row>
    <row r="1879" spans="1:6">
      <c r="A1879" s="106">
        <v>42811</v>
      </c>
      <c r="B1879">
        <v>3</v>
      </c>
      <c r="C1879">
        <v>2017</v>
      </c>
      <c r="D1879" t="s">
        <v>820</v>
      </c>
      <c r="E1879">
        <v>1.76</v>
      </c>
      <c r="F1879">
        <v>2.41</v>
      </c>
    </row>
    <row r="1880" spans="1:6">
      <c r="A1880" s="106">
        <v>42810</v>
      </c>
      <c r="B1880">
        <v>3</v>
      </c>
      <c r="C1880">
        <v>2017</v>
      </c>
      <c r="D1880" t="s">
        <v>820</v>
      </c>
      <c r="E1880">
        <v>1.8</v>
      </c>
      <c r="F1880">
        <v>2.4500000000000002</v>
      </c>
    </row>
    <row r="1881" spans="1:6">
      <c r="A1881" s="106">
        <v>42809</v>
      </c>
      <c r="B1881">
        <v>3</v>
      </c>
      <c r="C1881">
        <v>2017</v>
      </c>
      <c r="D1881" t="s">
        <v>820</v>
      </c>
      <c r="E1881">
        <v>1.76</v>
      </c>
      <c r="F1881">
        <v>2.42</v>
      </c>
    </row>
    <row r="1882" spans="1:6">
      <c r="A1882" s="106">
        <v>42808</v>
      </c>
      <c r="B1882">
        <v>3</v>
      </c>
      <c r="C1882">
        <v>2017</v>
      </c>
      <c r="D1882" t="s">
        <v>820</v>
      </c>
      <c r="E1882">
        <v>1.83</v>
      </c>
      <c r="F1882">
        <v>2.4900000000000002</v>
      </c>
    </row>
    <row r="1883" spans="1:6">
      <c r="A1883" s="106">
        <v>42807</v>
      </c>
      <c r="B1883">
        <v>3</v>
      </c>
      <c r="C1883">
        <v>2017</v>
      </c>
      <c r="D1883" t="s">
        <v>820</v>
      </c>
      <c r="E1883">
        <v>1.87</v>
      </c>
      <c r="F1883">
        <v>2.52</v>
      </c>
    </row>
    <row r="1884" spans="1:6">
      <c r="A1884" s="106">
        <v>42804</v>
      </c>
      <c r="B1884">
        <v>3</v>
      </c>
      <c r="C1884">
        <v>2017</v>
      </c>
      <c r="D1884" t="s">
        <v>820</v>
      </c>
      <c r="E1884">
        <v>1.81</v>
      </c>
      <c r="F1884">
        <v>2.48</v>
      </c>
    </row>
    <row r="1885" spans="1:6">
      <c r="A1885" s="106">
        <v>42803</v>
      </c>
      <c r="B1885">
        <v>3</v>
      </c>
      <c r="C1885">
        <v>2017</v>
      </c>
      <c r="D1885" t="s">
        <v>820</v>
      </c>
      <c r="E1885">
        <v>1.81</v>
      </c>
      <c r="F1885">
        <v>2.4900000000000002</v>
      </c>
    </row>
    <row r="1886" spans="1:6">
      <c r="A1886" s="106">
        <v>42802</v>
      </c>
      <c r="B1886">
        <v>3</v>
      </c>
      <c r="C1886">
        <v>2017</v>
      </c>
      <c r="D1886" t="s">
        <v>820</v>
      </c>
      <c r="E1886">
        <v>1.78</v>
      </c>
      <c r="F1886">
        <v>2.46</v>
      </c>
    </row>
    <row r="1887" spans="1:6">
      <c r="A1887" s="106">
        <v>42801</v>
      </c>
      <c r="B1887">
        <v>3</v>
      </c>
      <c r="C1887">
        <v>2017</v>
      </c>
      <c r="D1887" t="s">
        <v>820</v>
      </c>
      <c r="E1887">
        <v>1.73</v>
      </c>
      <c r="F1887">
        <v>2.42</v>
      </c>
    </row>
    <row r="1888" spans="1:6">
      <c r="A1888" s="106">
        <v>42800</v>
      </c>
      <c r="B1888">
        <v>3</v>
      </c>
      <c r="C1888">
        <v>2017</v>
      </c>
      <c r="D1888" t="s">
        <v>820</v>
      </c>
      <c r="E1888">
        <v>1.7</v>
      </c>
      <c r="F1888">
        <v>2.41</v>
      </c>
    </row>
    <row r="1889" spans="1:6">
      <c r="A1889" s="106">
        <v>42797</v>
      </c>
      <c r="B1889">
        <v>3</v>
      </c>
      <c r="C1889">
        <v>2017</v>
      </c>
      <c r="D1889" t="s">
        <v>820</v>
      </c>
      <c r="E1889">
        <v>1.7</v>
      </c>
      <c r="F1889">
        <v>2.41</v>
      </c>
    </row>
    <row r="1890" spans="1:6">
      <c r="A1890" s="106">
        <v>42796</v>
      </c>
      <c r="B1890">
        <v>3</v>
      </c>
      <c r="C1890">
        <v>2017</v>
      </c>
      <c r="D1890" t="s">
        <v>820</v>
      </c>
      <c r="E1890">
        <v>1.7</v>
      </c>
      <c r="F1890">
        <v>2.4</v>
      </c>
    </row>
    <row r="1891" spans="1:6">
      <c r="A1891" s="106">
        <v>42795</v>
      </c>
      <c r="B1891">
        <v>3</v>
      </c>
      <c r="C1891">
        <v>2017</v>
      </c>
      <c r="D1891" t="s">
        <v>820</v>
      </c>
      <c r="E1891">
        <v>1.68</v>
      </c>
      <c r="F1891">
        <v>2.39</v>
      </c>
    </row>
    <row r="1892" spans="1:6">
      <c r="A1892" s="106">
        <v>42794</v>
      </c>
      <c r="B1892">
        <v>2</v>
      </c>
      <c r="C1892">
        <v>2017</v>
      </c>
      <c r="D1892" t="s">
        <v>821</v>
      </c>
      <c r="E1892">
        <v>1.62</v>
      </c>
      <c r="F1892">
        <v>2.34</v>
      </c>
    </row>
    <row r="1893" spans="1:6">
      <c r="A1893" s="106">
        <v>42793</v>
      </c>
      <c r="B1893">
        <v>2</v>
      </c>
      <c r="C1893">
        <v>2017</v>
      </c>
      <c r="D1893" t="s">
        <v>821</v>
      </c>
      <c r="E1893">
        <v>1.64</v>
      </c>
      <c r="F1893">
        <v>2.36</v>
      </c>
    </row>
    <row r="1894" spans="1:6">
      <c r="A1894" s="106">
        <v>42790</v>
      </c>
      <c r="B1894">
        <v>2</v>
      </c>
      <c r="C1894">
        <v>2017</v>
      </c>
      <c r="D1894" t="s">
        <v>821</v>
      </c>
      <c r="E1894">
        <v>1.6</v>
      </c>
      <c r="F1894">
        <v>2.33</v>
      </c>
    </row>
    <row r="1895" spans="1:6">
      <c r="A1895" s="106">
        <v>42789</v>
      </c>
      <c r="B1895">
        <v>2</v>
      </c>
      <c r="C1895">
        <v>2017</v>
      </c>
      <c r="D1895" t="s">
        <v>821</v>
      </c>
      <c r="E1895">
        <v>1.67</v>
      </c>
      <c r="F1895">
        <v>2.4</v>
      </c>
    </row>
    <row r="1896" spans="1:6">
      <c r="A1896" s="106">
        <v>42788</v>
      </c>
      <c r="B1896">
        <v>2</v>
      </c>
      <c r="C1896">
        <v>2017</v>
      </c>
      <c r="D1896" t="s">
        <v>821</v>
      </c>
      <c r="E1896">
        <v>1.71</v>
      </c>
      <c r="F1896">
        <v>2.42</v>
      </c>
    </row>
    <row r="1897" spans="1:6">
      <c r="A1897" s="106">
        <v>42787</v>
      </c>
      <c r="B1897">
        <v>2</v>
      </c>
      <c r="C1897">
        <v>2017</v>
      </c>
      <c r="D1897" t="s">
        <v>821</v>
      </c>
      <c r="E1897">
        <v>1.72</v>
      </c>
      <c r="F1897">
        <v>2.42</v>
      </c>
    </row>
    <row r="1898" spans="1:6">
      <c r="A1898" s="106">
        <v>42786</v>
      </c>
      <c r="B1898">
        <v>2</v>
      </c>
      <c r="C1898">
        <v>2017</v>
      </c>
      <c r="D1898" t="s">
        <v>821</v>
      </c>
      <c r="E1898" t="s">
        <v>736</v>
      </c>
      <c r="F1898" t="s">
        <v>736</v>
      </c>
    </row>
    <row r="1899" spans="1:6">
      <c r="A1899" s="106">
        <v>42783</v>
      </c>
      <c r="B1899">
        <v>2</v>
      </c>
      <c r="C1899">
        <v>2017</v>
      </c>
      <c r="D1899" t="s">
        <v>821</v>
      </c>
      <c r="E1899">
        <v>1.7</v>
      </c>
      <c r="F1899">
        <v>2.41</v>
      </c>
    </row>
    <row r="1900" spans="1:6">
      <c r="A1900" s="106">
        <v>42782</v>
      </c>
      <c r="B1900">
        <v>2</v>
      </c>
      <c r="C1900">
        <v>2017</v>
      </c>
      <c r="D1900" t="s">
        <v>821</v>
      </c>
      <c r="E1900">
        <v>1.74</v>
      </c>
      <c r="F1900">
        <v>2.4300000000000002</v>
      </c>
    </row>
    <row r="1901" spans="1:6">
      <c r="A1901" s="106">
        <v>42781</v>
      </c>
      <c r="B1901">
        <v>2</v>
      </c>
      <c r="C1901">
        <v>2017</v>
      </c>
      <c r="D1901" t="s">
        <v>821</v>
      </c>
      <c r="E1901">
        <v>1.78</v>
      </c>
      <c r="F1901">
        <v>2.46</v>
      </c>
    </row>
    <row r="1902" spans="1:6">
      <c r="A1902" s="106">
        <v>42780</v>
      </c>
      <c r="B1902">
        <v>2</v>
      </c>
      <c r="C1902">
        <v>2017</v>
      </c>
      <c r="D1902" t="s">
        <v>821</v>
      </c>
      <c r="E1902">
        <v>1.76</v>
      </c>
      <c r="F1902">
        <v>2.44</v>
      </c>
    </row>
    <row r="1903" spans="1:6">
      <c r="A1903" s="106">
        <v>42779</v>
      </c>
      <c r="B1903">
        <v>2</v>
      </c>
      <c r="C1903">
        <v>2017</v>
      </c>
      <c r="D1903" t="s">
        <v>821</v>
      </c>
      <c r="E1903">
        <v>1.73</v>
      </c>
      <c r="F1903">
        <v>2.41</v>
      </c>
    </row>
    <row r="1904" spans="1:6">
      <c r="A1904" s="106">
        <v>42776</v>
      </c>
      <c r="B1904">
        <v>2</v>
      </c>
      <c r="C1904">
        <v>2017</v>
      </c>
      <c r="D1904" t="s">
        <v>821</v>
      </c>
      <c r="E1904">
        <v>1.69</v>
      </c>
      <c r="F1904">
        <v>2.37</v>
      </c>
    </row>
    <row r="1905" spans="1:6">
      <c r="A1905" s="106">
        <v>42775</v>
      </c>
      <c r="B1905">
        <v>2</v>
      </c>
      <c r="C1905">
        <v>2017</v>
      </c>
      <c r="D1905" t="s">
        <v>821</v>
      </c>
      <c r="E1905">
        <v>1.68</v>
      </c>
      <c r="F1905">
        <v>2.35</v>
      </c>
    </row>
    <row r="1906" spans="1:6">
      <c r="A1906" s="106">
        <v>42774</v>
      </c>
      <c r="B1906">
        <v>2</v>
      </c>
      <c r="C1906">
        <v>2017</v>
      </c>
      <c r="D1906" t="s">
        <v>821</v>
      </c>
      <c r="E1906">
        <v>1.62</v>
      </c>
      <c r="F1906">
        <v>2.29</v>
      </c>
    </row>
    <row r="1907" spans="1:6">
      <c r="A1907" s="106">
        <v>42773</v>
      </c>
      <c r="B1907">
        <v>2</v>
      </c>
      <c r="C1907">
        <v>2017</v>
      </c>
      <c r="D1907" t="s">
        <v>821</v>
      </c>
      <c r="E1907">
        <v>1.69</v>
      </c>
      <c r="F1907">
        <v>2.36</v>
      </c>
    </row>
    <row r="1908" spans="1:6">
      <c r="A1908" s="106">
        <v>42772</v>
      </c>
      <c r="B1908">
        <v>2</v>
      </c>
      <c r="C1908">
        <v>2017</v>
      </c>
      <c r="D1908" t="s">
        <v>821</v>
      </c>
      <c r="E1908">
        <v>1.7</v>
      </c>
      <c r="F1908">
        <v>2.38</v>
      </c>
    </row>
    <row r="1909" spans="1:6">
      <c r="A1909" s="106">
        <v>42769</v>
      </c>
      <c r="B1909">
        <v>2</v>
      </c>
      <c r="C1909">
        <v>2017</v>
      </c>
      <c r="D1909" t="s">
        <v>821</v>
      </c>
      <c r="E1909">
        <v>1.77</v>
      </c>
      <c r="F1909">
        <v>2.4300000000000002</v>
      </c>
    </row>
    <row r="1910" spans="1:6">
      <c r="A1910" s="106">
        <v>42768</v>
      </c>
      <c r="B1910">
        <v>2</v>
      </c>
      <c r="C1910">
        <v>2017</v>
      </c>
      <c r="D1910" t="s">
        <v>821</v>
      </c>
      <c r="E1910">
        <v>1.76</v>
      </c>
      <c r="F1910">
        <v>2.41</v>
      </c>
    </row>
    <row r="1911" spans="1:6">
      <c r="A1911" s="106">
        <v>42767</v>
      </c>
      <c r="B1911">
        <v>2</v>
      </c>
      <c r="C1911">
        <v>2017</v>
      </c>
      <c r="D1911" t="s">
        <v>821</v>
      </c>
      <c r="E1911">
        <v>1.76</v>
      </c>
      <c r="F1911">
        <v>2.41</v>
      </c>
    </row>
    <row r="1912" spans="1:6">
      <c r="A1912" s="106">
        <v>42766</v>
      </c>
      <c r="B1912">
        <v>1</v>
      </c>
      <c r="C1912">
        <v>2017</v>
      </c>
      <c r="D1912" t="s">
        <v>822</v>
      </c>
      <c r="E1912">
        <v>1.75</v>
      </c>
      <c r="F1912">
        <v>2.41</v>
      </c>
    </row>
    <row r="1913" spans="1:6">
      <c r="A1913" s="106">
        <v>42765</v>
      </c>
      <c r="B1913">
        <v>1</v>
      </c>
      <c r="C1913">
        <v>2017</v>
      </c>
      <c r="D1913" t="s">
        <v>822</v>
      </c>
      <c r="E1913">
        <v>1.78</v>
      </c>
      <c r="F1913">
        <v>2.4300000000000002</v>
      </c>
    </row>
    <row r="1914" spans="1:6">
      <c r="A1914" s="106">
        <v>42762</v>
      </c>
      <c r="B1914">
        <v>1</v>
      </c>
      <c r="C1914">
        <v>2017</v>
      </c>
      <c r="D1914" t="s">
        <v>822</v>
      </c>
      <c r="E1914">
        <v>1.78</v>
      </c>
      <c r="F1914">
        <v>2.4300000000000002</v>
      </c>
    </row>
    <row r="1915" spans="1:6">
      <c r="A1915" s="106">
        <v>42761</v>
      </c>
      <c r="B1915">
        <v>1</v>
      </c>
      <c r="C1915">
        <v>2017</v>
      </c>
      <c r="D1915" t="s">
        <v>822</v>
      </c>
      <c r="E1915">
        <v>1.81</v>
      </c>
      <c r="F1915">
        <v>2.4500000000000002</v>
      </c>
    </row>
    <row r="1916" spans="1:6">
      <c r="A1916" s="106">
        <v>42760</v>
      </c>
      <c r="B1916">
        <v>1</v>
      </c>
      <c r="C1916">
        <v>2017</v>
      </c>
      <c r="D1916" t="s">
        <v>822</v>
      </c>
      <c r="E1916">
        <v>1.82</v>
      </c>
      <c r="F1916">
        <v>2.4500000000000002</v>
      </c>
    </row>
    <row r="1917" spans="1:6">
      <c r="A1917" s="106">
        <v>42759</v>
      </c>
      <c r="B1917">
        <v>1</v>
      </c>
      <c r="C1917">
        <v>2017</v>
      </c>
      <c r="D1917" t="s">
        <v>822</v>
      </c>
      <c r="E1917">
        <v>1.75</v>
      </c>
      <c r="F1917">
        <v>2.39</v>
      </c>
    </row>
    <row r="1918" spans="1:6">
      <c r="A1918" s="106">
        <v>42758</v>
      </c>
      <c r="B1918">
        <v>1</v>
      </c>
      <c r="C1918">
        <v>2017</v>
      </c>
      <c r="D1918" t="s">
        <v>822</v>
      </c>
      <c r="E1918">
        <v>1.68</v>
      </c>
      <c r="F1918">
        <v>2.3199999999999998</v>
      </c>
    </row>
    <row r="1919" spans="1:6">
      <c r="A1919" s="106">
        <v>42755</v>
      </c>
      <c r="B1919">
        <v>1</v>
      </c>
      <c r="C1919">
        <v>2017</v>
      </c>
      <c r="D1919" t="s">
        <v>822</v>
      </c>
      <c r="E1919">
        <v>1.74</v>
      </c>
      <c r="F1919">
        <v>2.38</v>
      </c>
    </row>
    <row r="1920" spans="1:6">
      <c r="A1920" s="106">
        <v>42754</v>
      </c>
      <c r="B1920">
        <v>1</v>
      </c>
      <c r="C1920">
        <v>2017</v>
      </c>
      <c r="D1920" t="s">
        <v>822</v>
      </c>
      <c r="E1920">
        <v>1.75</v>
      </c>
      <c r="F1920">
        <v>2.37</v>
      </c>
    </row>
    <row r="1921" spans="1:6">
      <c r="A1921" s="106">
        <v>42753</v>
      </c>
      <c r="B1921">
        <v>1</v>
      </c>
      <c r="C1921">
        <v>2017</v>
      </c>
      <c r="D1921" t="s">
        <v>822</v>
      </c>
      <c r="E1921">
        <v>1.7</v>
      </c>
      <c r="F1921">
        <v>2.3199999999999998</v>
      </c>
    </row>
    <row r="1922" spans="1:6">
      <c r="A1922" s="106">
        <v>42752</v>
      </c>
      <c r="B1922">
        <v>1</v>
      </c>
      <c r="C1922">
        <v>2017</v>
      </c>
      <c r="D1922" t="s">
        <v>822</v>
      </c>
      <c r="E1922">
        <v>1.66</v>
      </c>
      <c r="F1922">
        <v>2.2799999999999998</v>
      </c>
    </row>
    <row r="1923" spans="1:6">
      <c r="A1923" s="106">
        <v>42751</v>
      </c>
      <c r="B1923">
        <v>1</v>
      </c>
      <c r="C1923">
        <v>2017</v>
      </c>
      <c r="D1923" t="s">
        <v>822</v>
      </c>
      <c r="E1923">
        <v>1.68</v>
      </c>
      <c r="F1923">
        <v>2.29</v>
      </c>
    </row>
    <row r="1924" spans="1:6">
      <c r="A1924" s="106">
        <v>42748</v>
      </c>
      <c r="B1924">
        <v>1</v>
      </c>
      <c r="C1924">
        <v>2017</v>
      </c>
      <c r="D1924" t="s">
        <v>822</v>
      </c>
      <c r="E1924">
        <v>1.71</v>
      </c>
      <c r="F1924">
        <v>2.31</v>
      </c>
    </row>
    <row r="1925" spans="1:6">
      <c r="A1925" s="106">
        <v>42747</v>
      </c>
      <c r="B1925">
        <v>1</v>
      </c>
      <c r="C1925">
        <v>2017</v>
      </c>
      <c r="D1925" t="s">
        <v>822</v>
      </c>
      <c r="E1925">
        <v>1.65</v>
      </c>
      <c r="F1925">
        <v>2.2599999999999998</v>
      </c>
    </row>
    <row r="1926" spans="1:6">
      <c r="A1926" s="106">
        <v>42746</v>
      </c>
      <c r="B1926">
        <v>1</v>
      </c>
      <c r="C1926">
        <v>2017</v>
      </c>
      <c r="D1926" t="s">
        <v>822</v>
      </c>
      <c r="E1926">
        <v>1.68</v>
      </c>
      <c r="F1926">
        <v>2.2799999999999998</v>
      </c>
    </row>
    <row r="1927" spans="1:6">
      <c r="A1927" s="106">
        <v>42745</v>
      </c>
      <c r="B1927">
        <v>1</v>
      </c>
      <c r="C1927">
        <v>2017</v>
      </c>
      <c r="D1927" t="s">
        <v>822</v>
      </c>
      <c r="E1927">
        <v>1.69</v>
      </c>
      <c r="F1927">
        <v>2.2799999999999998</v>
      </c>
    </row>
    <row r="1928" spans="1:6">
      <c r="A1928" s="106">
        <v>42744</v>
      </c>
      <c r="B1928">
        <v>1</v>
      </c>
      <c r="C1928">
        <v>2017</v>
      </c>
      <c r="D1928" t="s">
        <v>822</v>
      </c>
      <c r="E1928">
        <v>1.69</v>
      </c>
      <c r="F1928">
        <v>2.29</v>
      </c>
    </row>
    <row r="1929" spans="1:6">
      <c r="A1929" s="106">
        <v>42741</v>
      </c>
      <c r="B1929">
        <v>1</v>
      </c>
      <c r="C1929">
        <v>2017</v>
      </c>
      <c r="D1929" t="s">
        <v>822</v>
      </c>
      <c r="E1929">
        <v>1.73</v>
      </c>
      <c r="F1929">
        <v>2.31</v>
      </c>
    </row>
    <row r="1930" spans="1:6">
      <c r="A1930" s="106">
        <v>42740</v>
      </c>
      <c r="B1930">
        <v>1</v>
      </c>
      <c r="C1930">
        <v>2017</v>
      </c>
      <c r="D1930" t="s">
        <v>822</v>
      </c>
      <c r="E1930">
        <v>1.67</v>
      </c>
      <c r="F1930">
        <v>2.2599999999999998</v>
      </c>
    </row>
    <row r="1931" spans="1:6">
      <c r="A1931" s="106">
        <v>42739</v>
      </c>
      <c r="B1931">
        <v>1</v>
      </c>
      <c r="C1931">
        <v>2017</v>
      </c>
      <c r="D1931" t="s">
        <v>822</v>
      </c>
      <c r="E1931">
        <v>1.71</v>
      </c>
      <c r="F1931">
        <v>2.2999999999999998</v>
      </c>
    </row>
    <row r="1932" spans="1:6">
      <c r="A1932" s="106">
        <v>42738</v>
      </c>
      <c r="B1932">
        <v>1</v>
      </c>
      <c r="C1932">
        <v>2017</v>
      </c>
      <c r="D1932" t="s">
        <v>822</v>
      </c>
      <c r="E1932">
        <v>1.74</v>
      </c>
      <c r="F1932">
        <v>2.33</v>
      </c>
    </row>
    <row r="1933" spans="1:6">
      <c r="A1933" s="106">
        <v>42737</v>
      </c>
      <c r="B1933">
        <v>1</v>
      </c>
      <c r="C1933">
        <v>2017</v>
      </c>
      <c r="D1933" t="s">
        <v>822</v>
      </c>
      <c r="E1933" t="s">
        <v>736</v>
      </c>
      <c r="F1933" t="s">
        <v>736</v>
      </c>
    </row>
    <row r="1934" spans="1:6">
      <c r="A1934" s="106">
        <v>42734</v>
      </c>
      <c r="B1934">
        <v>12</v>
      </c>
      <c r="C1934">
        <v>2016</v>
      </c>
      <c r="D1934" t="s">
        <v>823</v>
      </c>
      <c r="E1934">
        <v>1.72</v>
      </c>
      <c r="F1934">
        <v>2.31</v>
      </c>
    </row>
    <row r="1935" spans="1:6">
      <c r="A1935" s="106">
        <v>42733</v>
      </c>
      <c r="B1935">
        <v>12</v>
      </c>
      <c r="C1935">
        <v>2016</v>
      </c>
      <c r="D1935" t="s">
        <v>823</v>
      </c>
      <c r="E1935">
        <v>1.72</v>
      </c>
      <c r="F1935">
        <v>2.3199999999999998</v>
      </c>
    </row>
    <row r="1936" spans="1:6">
      <c r="A1936" s="106">
        <v>42732</v>
      </c>
      <c r="B1936">
        <v>12</v>
      </c>
      <c r="C1936">
        <v>2016</v>
      </c>
      <c r="D1936" t="s">
        <v>823</v>
      </c>
      <c r="E1936">
        <v>1.73</v>
      </c>
      <c r="F1936">
        <v>2.34</v>
      </c>
    </row>
    <row r="1937" spans="1:6">
      <c r="A1937" s="106">
        <v>42731</v>
      </c>
      <c r="B1937">
        <v>12</v>
      </c>
      <c r="C1937">
        <v>2016</v>
      </c>
      <c r="D1937" t="s">
        <v>823</v>
      </c>
      <c r="E1937" t="s">
        <v>736</v>
      </c>
      <c r="F1937" t="s">
        <v>736</v>
      </c>
    </row>
    <row r="1938" spans="1:6">
      <c r="A1938" s="106">
        <v>42730</v>
      </c>
      <c r="B1938">
        <v>12</v>
      </c>
      <c r="C1938">
        <v>2016</v>
      </c>
      <c r="D1938" t="s">
        <v>823</v>
      </c>
      <c r="E1938" t="s">
        <v>736</v>
      </c>
      <c r="F1938" t="s">
        <v>736</v>
      </c>
    </row>
    <row r="1939" spans="1:6">
      <c r="A1939" s="106">
        <v>42727</v>
      </c>
      <c r="B1939">
        <v>12</v>
      </c>
      <c r="C1939">
        <v>2016</v>
      </c>
      <c r="D1939" t="s">
        <v>823</v>
      </c>
      <c r="E1939">
        <v>1.79</v>
      </c>
      <c r="F1939">
        <v>2.39</v>
      </c>
    </row>
    <row r="1940" spans="1:6">
      <c r="A1940" s="106">
        <v>42726</v>
      </c>
      <c r="B1940">
        <v>12</v>
      </c>
      <c r="C1940">
        <v>2016</v>
      </c>
      <c r="D1940" t="s">
        <v>823</v>
      </c>
      <c r="E1940">
        <v>1.82</v>
      </c>
      <c r="F1940">
        <v>2.41</v>
      </c>
    </row>
    <row r="1941" spans="1:6">
      <c r="A1941" s="106">
        <v>42725</v>
      </c>
      <c r="B1941">
        <v>12</v>
      </c>
      <c r="C1941">
        <v>2016</v>
      </c>
      <c r="D1941" t="s">
        <v>823</v>
      </c>
      <c r="E1941">
        <v>1.81</v>
      </c>
      <c r="F1941">
        <v>2.4</v>
      </c>
    </row>
    <row r="1942" spans="1:6">
      <c r="A1942" s="106">
        <v>42724</v>
      </c>
      <c r="B1942">
        <v>12</v>
      </c>
      <c r="C1942">
        <v>2016</v>
      </c>
      <c r="D1942" t="s">
        <v>823</v>
      </c>
      <c r="E1942">
        <v>1.81</v>
      </c>
      <c r="F1942">
        <v>2.4</v>
      </c>
    </row>
    <row r="1943" spans="1:6">
      <c r="A1943" s="106">
        <v>42723</v>
      </c>
      <c r="B1943">
        <v>12</v>
      </c>
      <c r="C1943">
        <v>2016</v>
      </c>
      <c r="D1943" t="s">
        <v>823</v>
      </c>
      <c r="E1943">
        <v>1.78</v>
      </c>
      <c r="F1943">
        <v>2.39</v>
      </c>
    </row>
    <row r="1944" spans="1:6">
      <c r="A1944" s="106">
        <v>42720</v>
      </c>
      <c r="B1944">
        <v>12</v>
      </c>
      <c r="C1944">
        <v>2016</v>
      </c>
      <c r="D1944" t="s">
        <v>823</v>
      </c>
      <c r="E1944">
        <v>1.83</v>
      </c>
      <c r="F1944">
        <v>2.42</v>
      </c>
    </row>
    <row r="1945" spans="1:6">
      <c r="A1945" s="106">
        <v>42719</v>
      </c>
      <c r="B1945">
        <v>12</v>
      </c>
      <c r="C1945">
        <v>2016</v>
      </c>
      <c r="D1945" t="s">
        <v>823</v>
      </c>
      <c r="E1945">
        <v>1.84</v>
      </c>
      <c r="F1945">
        <v>2.41</v>
      </c>
    </row>
    <row r="1946" spans="1:6">
      <c r="A1946" s="106">
        <v>42718</v>
      </c>
      <c r="B1946">
        <v>12</v>
      </c>
      <c r="C1946">
        <v>2016</v>
      </c>
      <c r="D1946" t="s">
        <v>823</v>
      </c>
      <c r="E1946">
        <v>1.78</v>
      </c>
      <c r="F1946">
        <v>2.38</v>
      </c>
    </row>
    <row r="1947" spans="1:6">
      <c r="A1947" s="106">
        <v>42717</v>
      </c>
      <c r="B1947">
        <v>12</v>
      </c>
      <c r="C1947">
        <v>2016</v>
      </c>
      <c r="D1947" t="s">
        <v>823</v>
      </c>
      <c r="E1947">
        <v>1.75</v>
      </c>
      <c r="F1947">
        <v>2.37</v>
      </c>
    </row>
    <row r="1948" spans="1:6">
      <c r="A1948" s="106">
        <v>42716</v>
      </c>
      <c r="B1948">
        <v>12</v>
      </c>
      <c r="C1948">
        <v>2016</v>
      </c>
      <c r="D1948" t="s">
        <v>823</v>
      </c>
      <c r="E1948">
        <v>1.75</v>
      </c>
      <c r="F1948">
        <v>2.39</v>
      </c>
    </row>
    <row r="1949" spans="1:6">
      <c r="A1949" s="106">
        <v>42713</v>
      </c>
      <c r="B1949">
        <v>12</v>
      </c>
      <c r="C1949">
        <v>2016</v>
      </c>
      <c r="D1949" t="s">
        <v>823</v>
      </c>
      <c r="E1949">
        <v>1.73</v>
      </c>
      <c r="F1949">
        <v>2.34</v>
      </c>
    </row>
    <row r="1950" spans="1:6">
      <c r="A1950" s="106">
        <v>42712</v>
      </c>
      <c r="B1950">
        <v>12</v>
      </c>
      <c r="C1950">
        <v>2016</v>
      </c>
      <c r="D1950" t="s">
        <v>823</v>
      </c>
      <c r="E1950">
        <v>1.65</v>
      </c>
      <c r="F1950">
        <v>2.27</v>
      </c>
    </row>
    <row r="1951" spans="1:6">
      <c r="A1951" s="106">
        <v>42711</v>
      </c>
      <c r="B1951">
        <v>12</v>
      </c>
      <c r="C1951">
        <v>2016</v>
      </c>
      <c r="D1951" t="s">
        <v>823</v>
      </c>
      <c r="E1951">
        <v>1.59</v>
      </c>
      <c r="F1951">
        <v>2.21</v>
      </c>
    </row>
    <row r="1952" spans="1:6">
      <c r="A1952" s="106">
        <v>42710</v>
      </c>
      <c r="B1952">
        <v>12</v>
      </c>
      <c r="C1952">
        <v>2016</v>
      </c>
      <c r="D1952" t="s">
        <v>823</v>
      </c>
      <c r="E1952">
        <v>1.63</v>
      </c>
      <c r="F1952">
        <v>2.23</v>
      </c>
    </row>
    <row r="1953" spans="1:6">
      <c r="A1953" s="106">
        <v>42709</v>
      </c>
      <c r="B1953">
        <v>12</v>
      </c>
      <c r="C1953">
        <v>2016</v>
      </c>
      <c r="D1953" t="s">
        <v>823</v>
      </c>
      <c r="E1953">
        <v>1.62</v>
      </c>
      <c r="F1953">
        <v>2.2200000000000002</v>
      </c>
    </row>
    <row r="1954" spans="1:6">
      <c r="A1954" s="106">
        <v>42706</v>
      </c>
      <c r="B1954">
        <v>12</v>
      </c>
      <c r="C1954">
        <v>2016</v>
      </c>
      <c r="D1954" t="s">
        <v>823</v>
      </c>
      <c r="E1954">
        <v>1.63</v>
      </c>
      <c r="F1954">
        <v>2.23</v>
      </c>
    </row>
    <row r="1955" spans="1:6">
      <c r="A1955" s="106">
        <v>42705</v>
      </c>
      <c r="B1955">
        <v>12</v>
      </c>
      <c r="C1955">
        <v>2016</v>
      </c>
      <c r="D1955" t="s">
        <v>823</v>
      </c>
      <c r="E1955">
        <v>1.66</v>
      </c>
      <c r="F1955">
        <v>2.25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88EA-DF55-4D7B-ABE2-870F876DA135}">
  <dimension ref="B1:X5874"/>
  <sheetViews>
    <sheetView showGridLines="0" workbookViewId="0">
      <selection activeCell="I15" sqref="I15"/>
    </sheetView>
  </sheetViews>
  <sheetFormatPr defaultColWidth="8.88671875" defaultRowHeight="14.4"/>
  <cols>
    <col min="1" max="1" width="8.88671875" style="23"/>
    <col min="2" max="2" width="18.44140625" style="23" bestFit="1" customWidth="1"/>
    <col min="3" max="3" width="15.21875" style="23" bestFit="1" customWidth="1"/>
    <col min="4" max="4" width="20.33203125" style="23" bestFit="1" customWidth="1"/>
    <col min="5" max="5" width="19.33203125" style="23" bestFit="1" customWidth="1"/>
    <col min="6" max="6" width="6.33203125" style="23" bestFit="1" customWidth="1"/>
    <col min="7" max="10" width="8.88671875" style="23"/>
    <col min="11" max="11" width="35.44140625" bestFit="1" customWidth="1"/>
    <col min="12" max="12" width="10.5546875" bestFit="1" customWidth="1"/>
    <col min="13" max="13" width="8.88671875" style="23"/>
    <col min="14" max="14" width="20.109375" style="23" customWidth="1"/>
    <col min="15" max="15" width="16.88671875" style="23" customWidth="1"/>
    <col min="16" max="17" width="8.88671875" style="23"/>
    <col min="18" max="18" width="12.88671875" customWidth="1"/>
    <col min="21" max="21" width="10" bestFit="1" customWidth="1"/>
    <col min="22" max="16384" width="8.88671875" style="23"/>
  </cols>
  <sheetData>
    <row r="1" spans="2:24">
      <c r="K1" s="107" t="s">
        <v>824</v>
      </c>
      <c r="R1" t="s">
        <v>827</v>
      </c>
    </row>
    <row r="2" spans="2:24" s="25" customFormat="1">
      <c r="B2" s="30" t="s">
        <v>565</v>
      </c>
      <c r="C2" s="30" t="s">
        <v>564</v>
      </c>
      <c r="D2" s="30" t="s">
        <v>563</v>
      </c>
      <c r="E2" s="30" t="s">
        <v>562</v>
      </c>
      <c r="F2" s="30" t="s">
        <v>561</v>
      </c>
      <c r="K2"/>
      <c r="L2"/>
      <c r="R2"/>
      <c r="S2"/>
      <c r="T2"/>
      <c r="U2"/>
    </row>
    <row r="3" spans="2:24">
      <c r="B3" s="23" t="s">
        <v>560</v>
      </c>
      <c r="C3" s="23" t="s">
        <v>559</v>
      </c>
      <c r="D3" s="29">
        <v>6.7728961684822286E-2</v>
      </c>
      <c r="E3" s="29">
        <v>3.3710000000000025E-2</v>
      </c>
      <c r="F3" s="28">
        <f>D3-E3</f>
        <v>3.4018961684822262E-2</v>
      </c>
      <c r="R3" t="s">
        <v>718</v>
      </c>
      <c r="S3" t="s">
        <v>825</v>
      </c>
    </row>
    <row r="4" spans="2:24">
      <c r="B4" s="23" t="s">
        <v>558</v>
      </c>
      <c r="C4" s="23" t="s">
        <v>557</v>
      </c>
      <c r="D4" s="29">
        <v>0.10975045890770106</v>
      </c>
      <c r="E4" s="28">
        <f>E3</f>
        <v>3.3710000000000025E-2</v>
      </c>
      <c r="F4" s="28">
        <f>D4-E4</f>
        <v>7.6040458907701031E-2</v>
      </c>
      <c r="K4" t="s">
        <v>718</v>
      </c>
      <c r="L4" t="s">
        <v>825</v>
      </c>
      <c r="N4" t="s">
        <v>826</v>
      </c>
      <c r="O4" t="s">
        <v>830</v>
      </c>
      <c r="R4" s="106">
        <v>40198</v>
      </c>
      <c r="S4">
        <v>102.4688</v>
      </c>
      <c r="U4" t="s">
        <v>828</v>
      </c>
      <c r="V4" t="s">
        <v>831</v>
      </c>
      <c r="W4"/>
      <c r="X4"/>
    </row>
    <row r="5" spans="2:24" s="25" customFormat="1">
      <c r="B5" s="27" t="s">
        <v>526</v>
      </c>
      <c r="C5" s="27"/>
      <c r="D5" s="27"/>
      <c r="E5" s="27"/>
      <c r="F5" s="26">
        <f>AVERAGE(F3:F4)</f>
        <v>5.502971029626165E-2</v>
      </c>
      <c r="K5" s="106">
        <v>36893</v>
      </c>
      <c r="L5" s="2">
        <v>8611.5</v>
      </c>
      <c r="N5">
        <f>L5874/L5-1</f>
        <v>1.5829763433780411</v>
      </c>
      <c r="O5" s="5">
        <f>N5/(23+134/360)</f>
        <v>6.7728961684822286E-2</v>
      </c>
      <c r="R5" s="106">
        <v>40199</v>
      </c>
      <c r="S5">
        <v>101.5813</v>
      </c>
      <c r="T5"/>
      <c r="U5">
        <f>S3593/S4-1</f>
        <v>1.6810111956029545</v>
      </c>
      <c r="V5" s="6">
        <f>U5/(15+114/360)</f>
        <v>0.10975045890770106</v>
      </c>
      <c r="W5"/>
      <c r="X5"/>
    </row>
    <row r="6" spans="2:24">
      <c r="K6" s="106">
        <v>36894</v>
      </c>
      <c r="L6" s="2">
        <v>8937.7998050000006</v>
      </c>
      <c r="R6" s="106">
        <v>40200</v>
      </c>
      <c r="S6">
        <v>100.92100000000001</v>
      </c>
    </row>
    <row r="7" spans="2:24">
      <c r="K7" s="106">
        <v>36895</v>
      </c>
      <c r="L7" s="2">
        <v>8905.7001949999994</v>
      </c>
      <c r="R7" s="106">
        <v>40203</v>
      </c>
      <c r="S7">
        <v>100.8009</v>
      </c>
    </row>
    <row r="8" spans="2:24">
      <c r="K8" s="106">
        <v>36896</v>
      </c>
      <c r="L8" s="2">
        <v>8690.2001949999994</v>
      </c>
      <c r="R8" s="106">
        <v>40204</v>
      </c>
      <c r="S8">
        <v>100.5855</v>
      </c>
    </row>
    <row r="9" spans="2:24">
      <c r="K9" s="106">
        <v>36899</v>
      </c>
      <c r="L9" s="2">
        <v>8671.7001949999994</v>
      </c>
      <c r="R9" s="106">
        <v>40205</v>
      </c>
      <c r="S9">
        <v>100.46080000000001</v>
      </c>
    </row>
    <row r="10" spans="2:24">
      <c r="K10" s="106">
        <v>36900</v>
      </c>
      <c r="L10" s="2">
        <v>8572</v>
      </c>
      <c r="R10" s="106">
        <v>40206</v>
      </c>
      <c r="S10">
        <v>99.615899999999996</v>
      </c>
    </row>
    <row r="11" spans="2:24">
      <c r="K11" s="106">
        <v>36901</v>
      </c>
      <c r="L11" s="2">
        <v>8600.7998050000006</v>
      </c>
      <c r="R11" s="106">
        <v>40207</v>
      </c>
      <c r="S11">
        <v>99.212500000000006</v>
      </c>
    </row>
    <row r="12" spans="2:24">
      <c r="K12" s="106">
        <v>36902</v>
      </c>
      <c r="L12" s="2">
        <v>8805.4003909999992</v>
      </c>
      <c r="R12" s="106">
        <v>40210</v>
      </c>
      <c r="S12">
        <v>99.344499999999996</v>
      </c>
    </row>
    <row r="13" spans="2:24">
      <c r="K13" s="106">
        <v>36903</v>
      </c>
      <c r="L13" s="2">
        <v>8716.4003909999992</v>
      </c>
      <c r="R13" s="106">
        <v>40211</v>
      </c>
      <c r="S13">
        <v>101.3241</v>
      </c>
    </row>
    <row r="14" spans="2:24">
      <c r="K14" s="106">
        <v>36906</v>
      </c>
      <c r="L14" s="2">
        <v>8778.5</v>
      </c>
      <c r="R14" s="106">
        <v>40212</v>
      </c>
      <c r="S14">
        <v>101.05500000000001</v>
      </c>
    </row>
    <row r="15" spans="2:24">
      <c r="K15" s="106">
        <v>36907</v>
      </c>
      <c r="L15" s="2">
        <v>8744</v>
      </c>
      <c r="R15" s="106">
        <v>40213</v>
      </c>
      <c r="S15">
        <v>99.815100000000001</v>
      </c>
    </row>
    <row r="16" spans="2:24">
      <c r="K16" s="106">
        <v>36908</v>
      </c>
      <c r="L16" s="2">
        <v>8879.4003909999992</v>
      </c>
      <c r="R16" s="106">
        <v>40214</v>
      </c>
      <c r="S16">
        <v>100.09</v>
      </c>
    </row>
    <row r="17" spans="11:19">
      <c r="K17" s="106">
        <v>36909</v>
      </c>
      <c r="L17" s="2">
        <v>8899.0996090000008</v>
      </c>
      <c r="R17" s="106">
        <v>40217</v>
      </c>
      <c r="S17">
        <v>100.8128</v>
      </c>
    </row>
    <row r="18" spans="11:19">
      <c r="K18" s="106">
        <v>36910</v>
      </c>
      <c r="L18" s="2">
        <v>9161.0996090000008</v>
      </c>
      <c r="R18" s="106">
        <v>40218</v>
      </c>
      <c r="S18">
        <v>100.96129999999999</v>
      </c>
    </row>
    <row r="19" spans="11:19">
      <c r="K19" s="106">
        <v>36913</v>
      </c>
      <c r="L19" s="2">
        <v>9121</v>
      </c>
      <c r="R19" s="106">
        <v>40219</v>
      </c>
      <c r="S19">
        <v>101.2105</v>
      </c>
    </row>
    <row r="20" spans="11:19">
      <c r="K20" s="106">
        <v>36914</v>
      </c>
      <c r="L20" s="2">
        <v>9268.7998050000006</v>
      </c>
      <c r="R20" s="106">
        <v>40220</v>
      </c>
      <c r="S20">
        <v>101.2462</v>
      </c>
    </row>
    <row r="21" spans="11:19">
      <c r="K21" s="106">
        <v>36915</v>
      </c>
      <c r="L21" s="2">
        <v>9306.2001949999994</v>
      </c>
      <c r="R21" s="106">
        <v>40221</v>
      </c>
      <c r="S21">
        <v>102.5617</v>
      </c>
    </row>
    <row r="22" spans="11:19">
      <c r="K22" s="106">
        <v>36916</v>
      </c>
      <c r="L22" s="2">
        <v>9183.4003909999992</v>
      </c>
      <c r="R22" s="106">
        <v>40225</v>
      </c>
      <c r="S22">
        <v>103.00960000000001</v>
      </c>
    </row>
    <row r="23" spans="11:19">
      <c r="K23" s="106">
        <v>36917</v>
      </c>
      <c r="L23" s="2">
        <v>9158.2001949999994</v>
      </c>
      <c r="R23" s="106">
        <v>40226</v>
      </c>
      <c r="S23">
        <v>103.1148</v>
      </c>
    </row>
    <row r="24" spans="11:19">
      <c r="K24" s="106">
        <v>36920</v>
      </c>
      <c r="L24" s="2">
        <v>9302.2001949999994</v>
      </c>
      <c r="R24" s="106">
        <v>40227</v>
      </c>
      <c r="S24">
        <v>102.63379999999999</v>
      </c>
    </row>
    <row r="25" spans="11:19">
      <c r="K25" s="106">
        <v>36921</v>
      </c>
      <c r="L25" s="2">
        <v>9348.4003909999992</v>
      </c>
      <c r="R25" s="106">
        <v>40228</v>
      </c>
      <c r="S25">
        <v>103.4157</v>
      </c>
    </row>
    <row r="26" spans="11:19">
      <c r="K26" s="106">
        <v>36922</v>
      </c>
      <c r="L26" s="2">
        <v>9321.9003909999992</v>
      </c>
      <c r="R26" s="106">
        <v>40231</v>
      </c>
      <c r="S26">
        <v>103.2668</v>
      </c>
    </row>
    <row r="27" spans="11:19">
      <c r="K27" s="106">
        <v>36923</v>
      </c>
      <c r="L27" s="2">
        <v>9287.7001949999994</v>
      </c>
      <c r="R27" s="106">
        <v>40232</v>
      </c>
      <c r="S27">
        <v>103.07599999999999</v>
      </c>
    </row>
    <row r="28" spans="11:19">
      <c r="K28" s="106">
        <v>36924</v>
      </c>
      <c r="L28" s="2">
        <v>9224.0996090000008</v>
      </c>
      <c r="R28" s="106">
        <v>40233</v>
      </c>
      <c r="S28">
        <v>103.18729999999999</v>
      </c>
    </row>
    <row r="29" spans="11:19">
      <c r="K29" s="106">
        <v>36927</v>
      </c>
      <c r="L29" s="2">
        <v>9306.0996090000008</v>
      </c>
      <c r="R29" s="106">
        <v>40234</v>
      </c>
      <c r="S29">
        <v>102.2818</v>
      </c>
    </row>
    <row r="30" spans="11:19">
      <c r="K30" s="106">
        <v>36928</v>
      </c>
      <c r="L30" s="2">
        <v>9301.4003909999992</v>
      </c>
      <c r="R30" s="106">
        <v>40235</v>
      </c>
      <c r="S30">
        <v>102.6695</v>
      </c>
    </row>
    <row r="31" spans="11:19">
      <c r="K31" s="106">
        <v>36929</v>
      </c>
      <c r="L31" s="2">
        <v>9137.5996090000008</v>
      </c>
      <c r="R31" s="106">
        <v>40238</v>
      </c>
      <c r="S31">
        <v>103.922</v>
      </c>
    </row>
    <row r="32" spans="11:19">
      <c r="K32" s="106">
        <v>36930</v>
      </c>
      <c r="L32" s="2">
        <v>9080.7001949999994</v>
      </c>
      <c r="R32" s="106">
        <v>40239</v>
      </c>
      <c r="S32">
        <v>104.68980000000001</v>
      </c>
    </row>
    <row r="33" spans="11:19">
      <c r="K33" s="106">
        <v>36931</v>
      </c>
      <c r="L33" s="2">
        <v>8957.5996090000008</v>
      </c>
      <c r="R33" s="106">
        <v>40240</v>
      </c>
      <c r="S33">
        <v>104.46210000000001</v>
      </c>
    </row>
    <row r="34" spans="11:19">
      <c r="K34" s="106">
        <v>36934</v>
      </c>
      <c r="L34" s="2">
        <v>8999.9003909999992</v>
      </c>
      <c r="R34" s="106">
        <v>40241</v>
      </c>
      <c r="S34">
        <v>104.3969</v>
      </c>
    </row>
    <row r="35" spans="11:19">
      <c r="K35" s="106">
        <v>36935</v>
      </c>
      <c r="L35" s="2">
        <v>8942.0996090000008</v>
      </c>
      <c r="R35" s="106">
        <v>40242</v>
      </c>
      <c r="S35">
        <v>105.5304</v>
      </c>
    </row>
    <row r="36" spans="11:19">
      <c r="K36" s="106">
        <v>36936</v>
      </c>
      <c r="L36" s="2">
        <v>8911.5</v>
      </c>
      <c r="R36" s="106">
        <v>40245</v>
      </c>
      <c r="S36">
        <v>105.16419999999999</v>
      </c>
    </row>
    <row r="37" spans="11:19">
      <c r="K37" s="106">
        <v>36937</v>
      </c>
      <c r="L37" s="2">
        <v>8967.2998050000006</v>
      </c>
      <c r="R37" s="106">
        <v>40246</v>
      </c>
      <c r="S37">
        <v>105.48090000000001</v>
      </c>
    </row>
    <row r="38" spans="11:19">
      <c r="K38" s="106">
        <v>36938</v>
      </c>
      <c r="L38" s="2">
        <v>8393.2001949999994</v>
      </c>
      <c r="R38" s="106">
        <v>40247</v>
      </c>
      <c r="S38">
        <v>105.426</v>
      </c>
    </row>
    <row r="39" spans="11:19">
      <c r="K39" s="106">
        <v>36941</v>
      </c>
      <c r="L39" s="2">
        <v>8459.7001949999994</v>
      </c>
      <c r="R39" s="106">
        <v>40248</v>
      </c>
      <c r="S39">
        <v>105.7811</v>
      </c>
    </row>
    <row r="40" spans="11:19">
      <c r="K40" s="106">
        <v>36942</v>
      </c>
      <c r="L40" s="2">
        <v>8236.7001949999994</v>
      </c>
      <c r="R40" s="106">
        <v>40249</v>
      </c>
      <c r="S40">
        <v>106.292</v>
      </c>
    </row>
    <row r="41" spans="11:19">
      <c r="K41" s="106">
        <v>36943</v>
      </c>
      <c r="L41" s="2">
        <v>8060.7998049999997</v>
      </c>
      <c r="R41" s="106">
        <v>40252</v>
      </c>
      <c r="S41">
        <v>106.9361</v>
      </c>
    </row>
    <row r="42" spans="11:19">
      <c r="K42" s="106">
        <v>36944</v>
      </c>
      <c r="L42" s="2">
        <v>8133.2998049999997</v>
      </c>
      <c r="R42" s="106">
        <v>40253</v>
      </c>
      <c r="S42">
        <v>107.1622</v>
      </c>
    </row>
    <row r="43" spans="11:19">
      <c r="K43" s="106">
        <v>36945</v>
      </c>
      <c r="L43" s="2">
        <v>8028.7998049999997</v>
      </c>
      <c r="R43" s="106">
        <v>40254</v>
      </c>
      <c r="S43">
        <v>107.86199999999999</v>
      </c>
    </row>
    <row r="44" spans="11:19">
      <c r="K44" s="106">
        <v>36948</v>
      </c>
      <c r="L44" s="2">
        <v>8140.7998049999997</v>
      </c>
      <c r="R44" s="106">
        <v>40255</v>
      </c>
      <c r="S44">
        <v>107.29649999999999</v>
      </c>
    </row>
    <row r="45" spans="11:19">
      <c r="K45" s="106">
        <v>36949</v>
      </c>
      <c r="L45" s="2">
        <v>8065.7001950000003</v>
      </c>
      <c r="R45" s="106">
        <v>40256</v>
      </c>
      <c r="S45">
        <v>106.01949999999999</v>
      </c>
    </row>
    <row r="46" spans="11:19">
      <c r="K46" s="106">
        <v>36950</v>
      </c>
      <c r="L46" s="2">
        <v>8078.7001950000003</v>
      </c>
      <c r="R46" s="106">
        <v>40259</v>
      </c>
      <c r="S46">
        <v>106.7611</v>
      </c>
    </row>
    <row r="47" spans="11:19">
      <c r="K47" s="106">
        <v>36951</v>
      </c>
      <c r="L47" s="2">
        <v>8103.7998049999997</v>
      </c>
      <c r="R47" s="106">
        <v>40260</v>
      </c>
      <c r="S47">
        <v>107.3165</v>
      </c>
    </row>
    <row r="48" spans="11:19">
      <c r="K48" s="106">
        <v>36952</v>
      </c>
      <c r="L48" s="2">
        <v>8006.8999020000001</v>
      </c>
      <c r="R48" s="106">
        <v>40261</v>
      </c>
      <c r="S48">
        <v>107.1</v>
      </c>
    </row>
    <row r="49" spans="11:19">
      <c r="K49" s="106">
        <v>36955</v>
      </c>
      <c r="L49" s="2">
        <v>8099.2998049999997</v>
      </c>
      <c r="R49" s="106">
        <v>40262</v>
      </c>
      <c r="S49">
        <v>107.3077</v>
      </c>
    </row>
    <row r="50" spans="11:19">
      <c r="K50" s="106">
        <v>36956</v>
      </c>
      <c r="L50" s="2">
        <v>8205.5996090000008</v>
      </c>
      <c r="R50" s="106">
        <v>40263</v>
      </c>
      <c r="S50">
        <v>106.6375</v>
      </c>
    </row>
    <row r="51" spans="11:19">
      <c r="K51" s="106">
        <v>36957</v>
      </c>
      <c r="L51" s="2">
        <v>8301.7998050000006</v>
      </c>
      <c r="R51" s="106">
        <v>40266</v>
      </c>
      <c r="S51">
        <v>107.1315</v>
      </c>
    </row>
    <row r="52" spans="11:19">
      <c r="K52" s="106">
        <v>36958</v>
      </c>
      <c r="L52" s="2">
        <v>8227.5996090000008</v>
      </c>
      <c r="R52" s="106">
        <v>40267</v>
      </c>
      <c r="S52">
        <v>107.1925</v>
      </c>
    </row>
    <row r="53" spans="11:19">
      <c r="K53" s="106">
        <v>36959</v>
      </c>
      <c r="L53" s="2">
        <v>8135.5</v>
      </c>
      <c r="R53" s="106">
        <v>40268</v>
      </c>
      <c r="S53">
        <v>106.3703</v>
      </c>
    </row>
    <row r="54" spans="11:19">
      <c r="K54" s="106">
        <v>36962</v>
      </c>
      <c r="L54" s="2">
        <v>7930.2998049999997</v>
      </c>
      <c r="R54" s="106">
        <v>40269</v>
      </c>
      <c r="S54">
        <v>107.2282</v>
      </c>
    </row>
    <row r="55" spans="11:19">
      <c r="K55" s="106">
        <v>36963</v>
      </c>
      <c r="L55" s="2">
        <v>7959.5</v>
      </c>
      <c r="R55" s="106">
        <v>40273</v>
      </c>
      <c r="S55">
        <v>106.93989999999999</v>
      </c>
    </row>
    <row r="56" spans="11:19">
      <c r="K56" s="106">
        <v>36964</v>
      </c>
      <c r="L56" s="2">
        <v>7806.8999020000001</v>
      </c>
      <c r="R56" s="106">
        <v>40274</v>
      </c>
      <c r="S56">
        <v>106.7407</v>
      </c>
    </row>
    <row r="57" spans="11:19">
      <c r="K57" s="106">
        <v>36965</v>
      </c>
      <c r="L57" s="2">
        <v>7823.1000979999999</v>
      </c>
      <c r="R57" s="106">
        <v>40275</v>
      </c>
      <c r="S57">
        <v>106.61060000000001</v>
      </c>
    </row>
    <row r="58" spans="11:19">
      <c r="K58" s="106">
        <v>36966</v>
      </c>
      <c r="L58" s="2">
        <v>7752.2001950000003</v>
      </c>
      <c r="R58" s="106">
        <v>40276</v>
      </c>
      <c r="S58">
        <v>106.6194</v>
      </c>
    </row>
    <row r="59" spans="11:19">
      <c r="K59" s="106">
        <v>36969</v>
      </c>
      <c r="L59" s="2">
        <v>7911.1000979999999</v>
      </c>
      <c r="R59" s="106">
        <v>40277</v>
      </c>
      <c r="S59">
        <v>106.4091</v>
      </c>
    </row>
    <row r="60" spans="11:19">
      <c r="K60" s="106">
        <v>36970</v>
      </c>
      <c r="L60" s="2">
        <v>7756.5</v>
      </c>
      <c r="R60" s="106">
        <v>40280</v>
      </c>
      <c r="S60">
        <v>107.09310000000001</v>
      </c>
    </row>
    <row r="61" spans="11:19">
      <c r="K61" s="106">
        <v>36971</v>
      </c>
      <c r="L61" s="2">
        <v>7665.5</v>
      </c>
      <c r="R61" s="106">
        <v>40281</v>
      </c>
      <c r="S61">
        <v>106.5968</v>
      </c>
    </row>
    <row r="62" spans="11:19">
      <c r="K62" s="106">
        <v>36972</v>
      </c>
      <c r="L62" s="2">
        <v>7665.7001950000003</v>
      </c>
      <c r="R62" s="106">
        <v>40282</v>
      </c>
      <c r="S62">
        <v>106.0386</v>
      </c>
    </row>
    <row r="63" spans="11:19">
      <c r="K63" s="106">
        <v>36973</v>
      </c>
      <c r="L63" s="2">
        <v>7639.7998049999997</v>
      </c>
      <c r="R63" s="106">
        <v>40283</v>
      </c>
      <c r="S63">
        <v>105.9991</v>
      </c>
    </row>
    <row r="64" spans="11:19">
      <c r="K64" s="106">
        <v>36976</v>
      </c>
      <c r="L64" s="2">
        <v>7686.6000979999999</v>
      </c>
      <c r="R64" s="106">
        <v>40284</v>
      </c>
      <c r="S64">
        <v>105.8175</v>
      </c>
    </row>
    <row r="65" spans="11:19">
      <c r="K65" s="106">
        <v>36977</v>
      </c>
      <c r="L65" s="2">
        <v>7751.2998049999997</v>
      </c>
      <c r="R65" s="106">
        <v>40287</v>
      </c>
      <c r="S65">
        <v>105.7162</v>
      </c>
    </row>
    <row r="66" spans="11:19">
      <c r="K66" s="106">
        <v>36978</v>
      </c>
      <c r="L66" s="2">
        <v>7506.5</v>
      </c>
      <c r="R66" s="106">
        <v>40288</v>
      </c>
      <c r="S66">
        <v>106.0912</v>
      </c>
    </row>
    <row r="67" spans="11:19">
      <c r="K67" s="106">
        <v>36979</v>
      </c>
      <c r="L67" s="2">
        <v>7444.7998049999997</v>
      </c>
      <c r="R67" s="106">
        <v>40289</v>
      </c>
      <c r="S67">
        <v>105.6467</v>
      </c>
    </row>
    <row r="68" spans="11:19">
      <c r="K68" s="106">
        <v>36980</v>
      </c>
      <c r="L68" s="2">
        <v>7608</v>
      </c>
      <c r="R68" s="106">
        <v>40290</v>
      </c>
      <c r="S68">
        <v>105.4713</v>
      </c>
    </row>
    <row r="69" spans="11:19">
      <c r="K69" s="106">
        <v>36983</v>
      </c>
      <c r="L69" s="2">
        <v>7642.7001950000003</v>
      </c>
      <c r="R69" s="106">
        <v>40291</v>
      </c>
      <c r="S69">
        <v>106.148</v>
      </c>
    </row>
    <row r="70" spans="11:19">
      <c r="K70" s="106">
        <v>36984</v>
      </c>
      <c r="L70" s="2">
        <v>7444.3999020000001</v>
      </c>
      <c r="R70" s="106">
        <v>40294</v>
      </c>
      <c r="S70">
        <v>106.09699999999999</v>
      </c>
    </row>
    <row r="71" spans="11:19">
      <c r="K71" s="106">
        <v>36985</v>
      </c>
      <c r="L71" s="2">
        <v>7415.5</v>
      </c>
      <c r="R71" s="106">
        <v>40295</v>
      </c>
      <c r="S71">
        <v>105.4195</v>
      </c>
    </row>
    <row r="72" spans="11:19">
      <c r="K72" s="106">
        <v>36986</v>
      </c>
      <c r="L72" s="2">
        <v>7572.2998049999997</v>
      </c>
      <c r="R72" s="106">
        <v>40296</v>
      </c>
      <c r="S72">
        <v>104.29089999999999</v>
      </c>
    </row>
    <row r="73" spans="11:19">
      <c r="K73" s="106">
        <v>36987</v>
      </c>
      <c r="L73" s="2">
        <v>7474.7998049999997</v>
      </c>
      <c r="R73" s="106">
        <v>40297</v>
      </c>
      <c r="S73">
        <v>104.3182</v>
      </c>
    </row>
    <row r="74" spans="11:19">
      <c r="K74" s="106">
        <v>36990</v>
      </c>
      <c r="L74" s="2">
        <v>7538.1000979999999</v>
      </c>
      <c r="R74" s="106">
        <v>40298</v>
      </c>
      <c r="S74">
        <v>104.99299999999999</v>
      </c>
    </row>
    <row r="75" spans="11:19">
      <c r="K75" s="106">
        <v>36991</v>
      </c>
      <c r="L75" s="2">
        <v>7745.7998049999997</v>
      </c>
      <c r="R75" s="106">
        <v>40301</v>
      </c>
      <c r="S75">
        <v>105.13930000000001</v>
      </c>
    </row>
    <row r="76" spans="11:19">
      <c r="K76" s="106">
        <v>36992</v>
      </c>
      <c r="L76" s="2">
        <v>7712.7001950000003</v>
      </c>
      <c r="R76" s="106">
        <v>40302</v>
      </c>
      <c r="S76">
        <v>104.31399999999999</v>
      </c>
    </row>
    <row r="77" spans="11:19">
      <c r="K77" s="106">
        <v>36993</v>
      </c>
      <c r="L77" s="2">
        <v>7835.2001950000003</v>
      </c>
      <c r="R77" s="106">
        <v>40303</v>
      </c>
      <c r="S77">
        <v>103.9616</v>
      </c>
    </row>
    <row r="78" spans="11:19">
      <c r="K78" s="106">
        <v>36997</v>
      </c>
      <c r="L78" s="2">
        <v>7790.5</v>
      </c>
      <c r="R78" s="106">
        <v>40304</v>
      </c>
      <c r="S78">
        <v>101.9682</v>
      </c>
    </row>
    <row r="79" spans="11:19">
      <c r="K79" s="106">
        <v>36998</v>
      </c>
      <c r="L79" s="2">
        <v>7819.1000979999999</v>
      </c>
      <c r="R79" s="106">
        <v>40305</v>
      </c>
      <c r="S79">
        <v>100.8715</v>
      </c>
    </row>
    <row r="80" spans="11:19">
      <c r="K80" s="106">
        <v>36999</v>
      </c>
      <c r="L80" s="2">
        <v>8131.2001950000003</v>
      </c>
      <c r="R80" s="106">
        <v>40308</v>
      </c>
      <c r="S80">
        <v>102.4945</v>
      </c>
    </row>
    <row r="81" spans="11:19">
      <c r="K81" s="106">
        <v>37000</v>
      </c>
      <c r="L81" s="2">
        <v>8147.7001950000003</v>
      </c>
      <c r="R81" s="106">
        <v>40309</v>
      </c>
      <c r="S81">
        <v>103.4422</v>
      </c>
    </row>
    <row r="82" spans="11:19">
      <c r="K82" s="106">
        <v>37001</v>
      </c>
      <c r="L82" s="2">
        <v>8099.3999020000001</v>
      </c>
      <c r="R82" s="106">
        <v>40310</v>
      </c>
      <c r="S82">
        <v>104.1397</v>
      </c>
    </row>
    <row r="83" spans="11:19">
      <c r="K83" s="106">
        <v>37004</v>
      </c>
      <c r="L83" s="2">
        <v>7929.7998049999997</v>
      </c>
      <c r="R83" s="106">
        <v>40311</v>
      </c>
      <c r="S83">
        <v>104.37730000000001</v>
      </c>
    </row>
    <row r="84" spans="11:19">
      <c r="K84" s="106">
        <v>37005</v>
      </c>
      <c r="L84" s="2">
        <v>7891.7001950000003</v>
      </c>
      <c r="R84" s="106">
        <v>40312</v>
      </c>
      <c r="S84">
        <v>103.1658</v>
      </c>
    </row>
    <row r="85" spans="11:19">
      <c r="K85" s="106">
        <v>37006</v>
      </c>
      <c r="L85" s="2">
        <v>7945.2998049999997</v>
      </c>
      <c r="R85" s="106">
        <v>40315</v>
      </c>
      <c r="S85">
        <v>101.0992</v>
      </c>
    </row>
    <row r="86" spans="11:19">
      <c r="K86" s="106">
        <v>37007</v>
      </c>
      <c r="L86" s="2">
        <v>7960.2998049999997</v>
      </c>
      <c r="R86" s="106">
        <v>40316</v>
      </c>
      <c r="S86">
        <v>100.47920000000001</v>
      </c>
    </row>
    <row r="87" spans="11:19">
      <c r="K87" s="106">
        <v>37008</v>
      </c>
      <c r="L87" s="2">
        <v>7967.2998049999997</v>
      </c>
      <c r="R87" s="106">
        <v>40317</v>
      </c>
      <c r="S87">
        <v>99.236699999999999</v>
      </c>
    </row>
    <row r="88" spans="11:19">
      <c r="K88" s="106">
        <v>37011</v>
      </c>
      <c r="L88" s="2">
        <v>7946.6000979999999</v>
      </c>
      <c r="R88" s="106">
        <v>40318</v>
      </c>
      <c r="S88">
        <v>96.906599999999997</v>
      </c>
    </row>
    <row r="89" spans="11:19">
      <c r="K89" s="106">
        <v>37012</v>
      </c>
      <c r="L89" s="2">
        <v>7946.2998049999997</v>
      </c>
      <c r="R89" s="106">
        <v>40319</v>
      </c>
      <c r="S89">
        <v>98.572999999999993</v>
      </c>
    </row>
    <row r="90" spans="11:19">
      <c r="K90" s="106">
        <v>37013</v>
      </c>
      <c r="L90" s="2">
        <v>8018.3999020000001</v>
      </c>
      <c r="R90" s="106">
        <v>40323</v>
      </c>
      <c r="S90">
        <v>98.167199999999994</v>
      </c>
    </row>
    <row r="91" spans="11:19">
      <c r="K91" s="106">
        <v>37014</v>
      </c>
      <c r="L91" s="2">
        <v>7955.5</v>
      </c>
      <c r="R91" s="106">
        <v>40324</v>
      </c>
      <c r="S91">
        <v>99.001000000000005</v>
      </c>
    </row>
    <row r="92" spans="11:19">
      <c r="K92" s="106">
        <v>37015</v>
      </c>
      <c r="L92" s="2">
        <v>7981.7001950000003</v>
      </c>
      <c r="R92" s="106">
        <v>40325</v>
      </c>
      <c r="S92">
        <v>100.9579</v>
      </c>
    </row>
    <row r="93" spans="11:19">
      <c r="K93" s="106">
        <v>37018</v>
      </c>
      <c r="L93" s="2">
        <v>8022.6000979999999</v>
      </c>
      <c r="R93" s="106">
        <v>40326</v>
      </c>
      <c r="S93">
        <v>101.0757</v>
      </c>
    </row>
    <row r="94" spans="11:19">
      <c r="K94" s="106">
        <v>37019</v>
      </c>
      <c r="L94" s="2">
        <v>8064.2001950000003</v>
      </c>
      <c r="R94" s="106">
        <v>40329</v>
      </c>
      <c r="S94">
        <v>101.6293</v>
      </c>
    </row>
    <row r="95" spans="11:19">
      <c r="K95" s="106">
        <v>37020</v>
      </c>
      <c r="L95" s="2">
        <v>8070.6000979999999</v>
      </c>
      <c r="R95" s="106">
        <v>40330</v>
      </c>
      <c r="S95">
        <v>100.8458</v>
      </c>
    </row>
    <row r="96" spans="11:19">
      <c r="K96" s="106">
        <v>37021</v>
      </c>
      <c r="L96" s="2">
        <v>8121.5</v>
      </c>
      <c r="R96" s="106">
        <v>40331</v>
      </c>
      <c r="S96">
        <v>101.3368</v>
      </c>
    </row>
    <row r="97" spans="11:19">
      <c r="K97" s="106">
        <v>37022</v>
      </c>
      <c r="L97" s="2">
        <v>8023.7001950000003</v>
      </c>
      <c r="R97" s="106">
        <v>40332</v>
      </c>
      <c r="S97">
        <v>101.60120000000001</v>
      </c>
    </row>
    <row r="98" spans="11:19">
      <c r="K98" s="106">
        <v>37025</v>
      </c>
      <c r="L98" s="2">
        <v>8010</v>
      </c>
      <c r="R98" s="106">
        <v>40333</v>
      </c>
      <c r="S98">
        <v>100.99509999999999</v>
      </c>
    </row>
    <row r="99" spans="11:19">
      <c r="K99" s="106">
        <v>37026</v>
      </c>
      <c r="L99" s="2">
        <v>8041.7001950000003</v>
      </c>
      <c r="R99" s="106">
        <v>40336</v>
      </c>
      <c r="S99">
        <v>100.6251</v>
      </c>
    </row>
    <row r="100" spans="11:19">
      <c r="K100" s="106">
        <v>37027</v>
      </c>
      <c r="L100" s="2">
        <v>8146</v>
      </c>
      <c r="R100" s="106">
        <v>40337</v>
      </c>
      <c r="S100">
        <v>100.3994</v>
      </c>
    </row>
    <row r="101" spans="11:19">
      <c r="K101" s="106">
        <v>37028</v>
      </c>
      <c r="L101" s="2">
        <v>8229</v>
      </c>
      <c r="R101" s="106">
        <v>40338</v>
      </c>
      <c r="S101">
        <v>100.0792</v>
      </c>
    </row>
    <row r="102" spans="11:19">
      <c r="K102" s="106">
        <v>37029</v>
      </c>
      <c r="L102" s="2">
        <v>8270.5996090000008</v>
      </c>
      <c r="R102" s="106">
        <v>40339</v>
      </c>
      <c r="S102">
        <v>100.7257</v>
      </c>
    </row>
    <row r="103" spans="11:19">
      <c r="K103" s="106">
        <v>37033</v>
      </c>
      <c r="L103" s="2">
        <v>8395.2998050000006</v>
      </c>
      <c r="R103" s="106">
        <v>40340</v>
      </c>
      <c r="S103">
        <v>100.5556</v>
      </c>
    </row>
    <row r="104" spans="11:19">
      <c r="K104" s="106">
        <v>37034</v>
      </c>
      <c r="L104" s="2">
        <v>8348.5996090000008</v>
      </c>
      <c r="R104" s="106">
        <v>40343</v>
      </c>
      <c r="S104">
        <v>101.41849999999999</v>
      </c>
    </row>
    <row r="105" spans="11:19">
      <c r="K105" s="106">
        <v>37035</v>
      </c>
      <c r="L105" s="2">
        <v>8346.7998050000006</v>
      </c>
      <c r="R105" s="106">
        <v>40344</v>
      </c>
      <c r="S105">
        <v>102.3674</v>
      </c>
    </row>
    <row r="106" spans="11:19">
      <c r="K106" s="106">
        <v>37036</v>
      </c>
      <c r="L106" s="2">
        <v>8292.7998050000006</v>
      </c>
      <c r="R106" s="106">
        <v>40345</v>
      </c>
      <c r="S106">
        <v>102.4269</v>
      </c>
    </row>
    <row r="107" spans="11:19">
      <c r="K107" s="106">
        <v>37039</v>
      </c>
      <c r="L107" s="2">
        <v>8291.0996090000008</v>
      </c>
      <c r="R107" s="106">
        <v>40346</v>
      </c>
      <c r="S107">
        <v>102.8135</v>
      </c>
    </row>
    <row r="108" spans="11:19">
      <c r="K108" s="106">
        <v>37040</v>
      </c>
      <c r="L108" s="2">
        <v>8252</v>
      </c>
      <c r="R108" s="106">
        <v>40347</v>
      </c>
      <c r="S108">
        <v>102.2281</v>
      </c>
    </row>
    <row r="109" spans="11:19">
      <c r="K109" s="106">
        <v>37041</v>
      </c>
      <c r="L109" s="2">
        <v>8101.3999020000001</v>
      </c>
      <c r="R109" s="106">
        <v>40350</v>
      </c>
      <c r="S109">
        <v>102.724</v>
      </c>
    </row>
    <row r="110" spans="11:19">
      <c r="K110" s="106">
        <v>37042</v>
      </c>
      <c r="L110" s="2">
        <v>8161.8999020000001</v>
      </c>
      <c r="R110" s="106">
        <v>40351</v>
      </c>
      <c r="S110">
        <v>101.9674</v>
      </c>
    </row>
    <row r="111" spans="11:19">
      <c r="K111" s="106">
        <v>37043</v>
      </c>
      <c r="L111" s="2">
        <v>8250.9003909999992</v>
      </c>
      <c r="R111" s="106">
        <v>40352</v>
      </c>
      <c r="S111">
        <v>101.53830000000001</v>
      </c>
    </row>
    <row r="112" spans="11:19">
      <c r="K112" s="106">
        <v>37046</v>
      </c>
      <c r="L112" s="2">
        <v>8301.2001949999994</v>
      </c>
      <c r="R112" s="106">
        <v>40353</v>
      </c>
      <c r="S112">
        <v>101.4669</v>
      </c>
    </row>
    <row r="113" spans="11:19">
      <c r="K113" s="106">
        <v>37047</v>
      </c>
      <c r="L113" s="2">
        <v>8258.7998050000006</v>
      </c>
      <c r="R113" s="106">
        <v>40354</v>
      </c>
      <c r="S113">
        <v>102.06950000000001</v>
      </c>
    </row>
    <row r="114" spans="11:19">
      <c r="K114" s="106">
        <v>37048</v>
      </c>
      <c r="L114" s="2">
        <v>8194.4003909999992</v>
      </c>
      <c r="R114" s="106">
        <v>40357</v>
      </c>
      <c r="S114">
        <v>102.09910000000001</v>
      </c>
    </row>
    <row r="115" spans="11:19">
      <c r="K115" s="106">
        <v>37049</v>
      </c>
      <c r="L115" s="2">
        <v>8191.5</v>
      </c>
      <c r="R115" s="106">
        <v>40358</v>
      </c>
      <c r="S115">
        <v>100.2942</v>
      </c>
    </row>
    <row r="116" spans="11:19">
      <c r="K116" s="106">
        <v>37050</v>
      </c>
      <c r="L116" s="2">
        <v>8128.3999020000001</v>
      </c>
      <c r="R116" s="106">
        <v>40359</v>
      </c>
      <c r="S116">
        <v>101.1272</v>
      </c>
    </row>
    <row r="117" spans="11:19">
      <c r="K117" s="106">
        <v>37053</v>
      </c>
      <c r="L117" s="2">
        <v>8091.7998049999997</v>
      </c>
      <c r="R117" s="106">
        <v>40361</v>
      </c>
      <c r="S117">
        <v>100.5372</v>
      </c>
    </row>
    <row r="118" spans="11:19">
      <c r="K118" s="106">
        <v>37054</v>
      </c>
      <c r="L118" s="2">
        <v>8094.7998049999997</v>
      </c>
      <c r="R118" s="106">
        <v>40364</v>
      </c>
      <c r="S118">
        <v>100.09650000000001</v>
      </c>
    </row>
    <row r="119" spans="11:19">
      <c r="K119" s="106">
        <v>37055</v>
      </c>
      <c r="L119" s="2">
        <v>8012.7001950000003</v>
      </c>
      <c r="R119" s="106">
        <v>40365</v>
      </c>
      <c r="S119">
        <v>100.63809999999999</v>
      </c>
    </row>
    <row r="120" spans="11:19">
      <c r="K120" s="106">
        <v>37056</v>
      </c>
      <c r="L120" s="2">
        <v>7920.1000979999999</v>
      </c>
      <c r="R120" s="106">
        <v>40366</v>
      </c>
      <c r="S120">
        <v>101.63890000000001</v>
      </c>
    </row>
    <row r="121" spans="11:19">
      <c r="K121" s="106">
        <v>37057</v>
      </c>
      <c r="L121" s="2">
        <v>7816.1000979999999</v>
      </c>
      <c r="R121" s="106">
        <v>40367</v>
      </c>
      <c r="S121">
        <v>101.5291</v>
      </c>
    </row>
    <row r="122" spans="11:19">
      <c r="K122" s="106">
        <v>37060</v>
      </c>
      <c r="L122" s="2">
        <v>7707.1000979999999</v>
      </c>
      <c r="R122" s="106">
        <v>40368</v>
      </c>
      <c r="S122">
        <v>102.5966</v>
      </c>
    </row>
    <row r="123" spans="11:19">
      <c r="K123" s="106">
        <v>37061</v>
      </c>
      <c r="L123" s="2">
        <v>7702.8999020000001</v>
      </c>
      <c r="R123" s="106">
        <v>40371</v>
      </c>
      <c r="S123">
        <v>103.0753</v>
      </c>
    </row>
    <row r="124" spans="11:19">
      <c r="K124" s="106">
        <v>37062</v>
      </c>
      <c r="L124" s="2">
        <v>7675.7001950000003</v>
      </c>
      <c r="R124" s="106">
        <v>40372</v>
      </c>
      <c r="S124">
        <v>103.67870000000001</v>
      </c>
    </row>
    <row r="125" spans="11:19">
      <c r="K125" s="106">
        <v>37063</v>
      </c>
      <c r="L125" s="2">
        <v>7706.8999020000001</v>
      </c>
      <c r="R125" s="106">
        <v>40373</v>
      </c>
      <c r="S125">
        <v>103.5363</v>
      </c>
    </row>
    <row r="126" spans="11:19">
      <c r="K126" s="106">
        <v>37064</v>
      </c>
      <c r="L126" s="2">
        <v>7739.7001950000003</v>
      </c>
      <c r="R126" s="106">
        <v>40374</v>
      </c>
      <c r="S126">
        <v>103.5459</v>
      </c>
    </row>
    <row r="127" spans="11:19">
      <c r="K127" s="106">
        <v>37067</v>
      </c>
      <c r="L127" s="2">
        <v>7697.7001950000003</v>
      </c>
      <c r="R127" s="106">
        <v>40375</v>
      </c>
      <c r="S127">
        <v>102.9743</v>
      </c>
    </row>
    <row r="128" spans="11:19">
      <c r="K128" s="106">
        <v>37068</v>
      </c>
      <c r="L128" s="2">
        <v>7612</v>
      </c>
      <c r="R128" s="106">
        <v>40378</v>
      </c>
      <c r="S128">
        <v>103.77200000000001</v>
      </c>
    </row>
    <row r="129" spans="11:19">
      <c r="K129" s="106">
        <v>37069</v>
      </c>
      <c r="L129" s="2">
        <v>7530.6000979999999</v>
      </c>
      <c r="R129" s="106">
        <v>40379</v>
      </c>
      <c r="S129">
        <v>104.7869</v>
      </c>
    </row>
    <row r="130" spans="11:19">
      <c r="K130" s="106">
        <v>37070</v>
      </c>
      <c r="L130" s="2">
        <v>7600.1000979999999</v>
      </c>
      <c r="R130" s="106">
        <v>40380</v>
      </c>
      <c r="S130">
        <v>104.90089999999999</v>
      </c>
    </row>
    <row r="131" spans="11:19">
      <c r="K131" s="106">
        <v>37071</v>
      </c>
      <c r="L131" s="2">
        <v>7736.3999020000001</v>
      </c>
      <c r="R131" s="106">
        <v>40381</v>
      </c>
      <c r="S131">
        <v>104.8479</v>
      </c>
    </row>
    <row r="132" spans="11:19">
      <c r="K132" s="106">
        <v>37075</v>
      </c>
      <c r="L132" s="2">
        <v>7748.2998049999997</v>
      </c>
      <c r="R132" s="106">
        <v>40382</v>
      </c>
      <c r="S132">
        <v>105.19759999999999</v>
      </c>
    </row>
    <row r="133" spans="11:19">
      <c r="K133" s="106">
        <v>37076</v>
      </c>
      <c r="L133" s="2">
        <v>7730.6000979999999</v>
      </c>
      <c r="R133" s="106">
        <v>40385</v>
      </c>
      <c r="S133">
        <v>105.6782</v>
      </c>
    </row>
    <row r="134" spans="11:19">
      <c r="K134" s="106">
        <v>37077</v>
      </c>
      <c r="L134" s="2">
        <v>7683</v>
      </c>
      <c r="R134" s="106">
        <v>40386</v>
      </c>
      <c r="S134">
        <v>106.38330000000001</v>
      </c>
    </row>
    <row r="135" spans="11:19">
      <c r="K135" s="106">
        <v>37078</v>
      </c>
      <c r="L135" s="2">
        <v>7594.1000979999999</v>
      </c>
      <c r="R135" s="106">
        <v>40387</v>
      </c>
      <c r="S135">
        <v>105.6694</v>
      </c>
    </row>
    <row r="136" spans="11:19">
      <c r="K136" s="106">
        <v>37081</v>
      </c>
      <c r="L136" s="2">
        <v>7640.7001950000003</v>
      </c>
      <c r="R136" s="106">
        <v>40388</v>
      </c>
      <c r="S136">
        <v>106.1358</v>
      </c>
    </row>
    <row r="137" spans="11:19">
      <c r="K137" s="106">
        <v>37082</v>
      </c>
      <c r="L137" s="2">
        <v>7558.7001950000003</v>
      </c>
      <c r="R137" s="106">
        <v>40389</v>
      </c>
      <c r="S137">
        <v>106.7411</v>
      </c>
    </row>
    <row r="138" spans="11:19">
      <c r="K138" s="106">
        <v>37083</v>
      </c>
      <c r="L138" s="2">
        <v>7570.7998049999997</v>
      </c>
      <c r="R138" s="106">
        <v>40393</v>
      </c>
      <c r="S138">
        <v>106.6405</v>
      </c>
    </row>
    <row r="139" spans="11:19">
      <c r="K139" s="106">
        <v>37084</v>
      </c>
      <c r="L139" s="2">
        <v>7670.7998049999997</v>
      </c>
      <c r="R139" s="106">
        <v>40394</v>
      </c>
      <c r="S139">
        <v>106.6313</v>
      </c>
    </row>
    <row r="140" spans="11:19">
      <c r="K140" s="106">
        <v>37085</v>
      </c>
      <c r="L140" s="2">
        <v>7765.6000979999999</v>
      </c>
      <c r="R140" s="106">
        <v>40395</v>
      </c>
      <c r="S140">
        <v>105.8886</v>
      </c>
    </row>
    <row r="141" spans="11:19">
      <c r="K141" s="106">
        <v>37088</v>
      </c>
      <c r="L141" s="2">
        <v>7643.7001950000003</v>
      </c>
      <c r="R141" s="106">
        <v>40396</v>
      </c>
      <c r="S141">
        <v>105.8813</v>
      </c>
    </row>
    <row r="142" spans="11:19">
      <c r="K142" s="106">
        <v>37089</v>
      </c>
      <c r="L142" s="2">
        <v>7694.1000979999999</v>
      </c>
      <c r="R142" s="106">
        <v>40399</v>
      </c>
      <c r="S142">
        <v>106.7741</v>
      </c>
    </row>
    <row r="143" spans="11:19">
      <c r="K143" s="106">
        <v>37090</v>
      </c>
      <c r="L143" s="2">
        <v>7620.5</v>
      </c>
      <c r="R143" s="106">
        <v>40400</v>
      </c>
      <c r="S143">
        <v>105.8018</v>
      </c>
    </row>
    <row r="144" spans="11:19">
      <c r="K144" s="106">
        <v>37091</v>
      </c>
      <c r="L144" s="2">
        <v>7642.3999020000001</v>
      </c>
      <c r="R144" s="106">
        <v>40401</v>
      </c>
      <c r="S144">
        <v>104.4909</v>
      </c>
    </row>
    <row r="145" spans="11:19">
      <c r="K145" s="106">
        <v>37092</v>
      </c>
      <c r="L145" s="2">
        <v>7648</v>
      </c>
      <c r="R145" s="106">
        <v>40402</v>
      </c>
      <c r="S145">
        <v>104.61839999999999</v>
      </c>
    </row>
    <row r="146" spans="11:19">
      <c r="K146" s="106">
        <v>37095</v>
      </c>
      <c r="L146" s="2">
        <v>7627.2001950000003</v>
      </c>
      <c r="R146" s="106">
        <v>40403</v>
      </c>
      <c r="S146">
        <v>105.4387</v>
      </c>
    </row>
    <row r="147" spans="11:19">
      <c r="K147" s="106">
        <v>37096</v>
      </c>
      <c r="L147" s="2">
        <v>7586.5</v>
      </c>
      <c r="R147" s="106">
        <v>40406</v>
      </c>
      <c r="S147">
        <v>105.8045</v>
      </c>
    </row>
    <row r="148" spans="11:19">
      <c r="K148" s="106">
        <v>37097</v>
      </c>
      <c r="L148" s="2">
        <v>7623.7998049999997</v>
      </c>
      <c r="R148" s="106">
        <v>40407</v>
      </c>
      <c r="S148">
        <v>106.0398</v>
      </c>
    </row>
    <row r="149" spans="11:19">
      <c r="K149" s="106">
        <v>37098</v>
      </c>
      <c r="L149" s="2">
        <v>7602.6000979999999</v>
      </c>
      <c r="R149" s="106">
        <v>40408</v>
      </c>
      <c r="S149">
        <v>106.0993</v>
      </c>
    </row>
    <row r="150" spans="11:19">
      <c r="K150" s="106">
        <v>37099</v>
      </c>
      <c r="L150" s="2">
        <v>7682.2001950000003</v>
      </c>
      <c r="R150" s="106">
        <v>40409</v>
      </c>
      <c r="S150">
        <v>105.5561</v>
      </c>
    </row>
    <row r="151" spans="11:19">
      <c r="K151" s="106">
        <v>37102</v>
      </c>
      <c r="L151" s="2">
        <v>7641.2998049999997</v>
      </c>
      <c r="R151" s="106">
        <v>40410</v>
      </c>
      <c r="S151">
        <v>106.0367</v>
      </c>
    </row>
    <row r="152" spans="11:19">
      <c r="K152" s="106">
        <v>37103</v>
      </c>
      <c r="L152" s="2">
        <v>7689.7001950000003</v>
      </c>
      <c r="R152" s="106">
        <v>40413</v>
      </c>
      <c r="S152">
        <v>106.8532</v>
      </c>
    </row>
    <row r="153" spans="11:19">
      <c r="K153" s="106">
        <v>37104</v>
      </c>
      <c r="L153" s="2">
        <v>7741.3999020000001</v>
      </c>
      <c r="R153" s="106">
        <v>40414</v>
      </c>
      <c r="S153">
        <v>106.5089</v>
      </c>
    </row>
    <row r="154" spans="11:19">
      <c r="K154" s="106">
        <v>37105</v>
      </c>
      <c r="L154" s="2">
        <v>7756.2001950000003</v>
      </c>
      <c r="R154" s="106">
        <v>40415</v>
      </c>
      <c r="S154">
        <v>105.7093</v>
      </c>
    </row>
    <row r="155" spans="11:19">
      <c r="K155" s="106">
        <v>37106</v>
      </c>
      <c r="L155" s="2">
        <v>7744.2001950000003</v>
      </c>
      <c r="R155" s="106">
        <v>40416</v>
      </c>
      <c r="S155">
        <v>105.68859999999999</v>
      </c>
    </row>
    <row r="156" spans="11:19">
      <c r="K156" s="106">
        <v>37110</v>
      </c>
      <c r="L156" s="2">
        <v>7772.2001950000003</v>
      </c>
      <c r="R156" s="106">
        <v>40417</v>
      </c>
      <c r="S156">
        <v>106.1534</v>
      </c>
    </row>
    <row r="157" spans="11:19">
      <c r="K157" s="106">
        <v>37111</v>
      </c>
      <c r="L157" s="2">
        <v>7654.2001950000003</v>
      </c>
      <c r="R157" s="106">
        <v>40420</v>
      </c>
      <c r="S157">
        <v>106.2893</v>
      </c>
    </row>
    <row r="158" spans="11:19">
      <c r="K158" s="106">
        <v>37112</v>
      </c>
      <c r="L158" s="2">
        <v>7695.2998049999997</v>
      </c>
      <c r="R158" s="106">
        <v>40421</v>
      </c>
      <c r="S158">
        <v>106.84739999999999</v>
      </c>
    </row>
    <row r="159" spans="11:19">
      <c r="K159" s="106">
        <v>37113</v>
      </c>
      <c r="L159" s="2">
        <v>7644.7001950000003</v>
      </c>
      <c r="R159" s="106">
        <v>40422</v>
      </c>
      <c r="S159">
        <v>107.4532</v>
      </c>
    </row>
    <row r="160" spans="11:19">
      <c r="K160" s="106">
        <v>37116</v>
      </c>
      <c r="L160" s="2">
        <v>7632.7001950000003</v>
      </c>
      <c r="R160" s="106">
        <v>40423</v>
      </c>
      <c r="S160">
        <v>107.4939</v>
      </c>
    </row>
    <row r="161" spans="11:19">
      <c r="K161" s="106">
        <v>37117</v>
      </c>
      <c r="L161" s="2">
        <v>7605.5</v>
      </c>
      <c r="R161" s="106">
        <v>40424</v>
      </c>
      <c r="S161">
        <v>107.4958</v>
      </c>
    </row>
    <row r="162" spans="11:19">
      <c r="K162" s="106">
        <v>37118</v>
      </c>
      <c r="L162" s="2">
        <v>7532.7001950000003</v>
      </c>
      <c r="R162" s="106">
        <v>40428</v>
      </c>
      <c r="S162">
        <v>107.9491</v>
      </c>
    </row>
    <row r="163" spans="11:19">
      <c r="K163" s="106">
        <v>37119</v>
      </c>
      <c r="L163" s="2">
        <v>7569.5</v>
      </c>
      <c r="R163" s="106">
        <v>40429</v>
      </c>
      <c r="S163">
        <v>107.76560000000001</v>
      </c>
    </row>
    <row r="164" spans="11:19">
      <c r="K164" s="106">
        <v>37120</v>
      </c>
      <c r="L164" s="2">
        <v>7502.7998049999997</v>
      </c>
      <c r="R164" s="106">
        <v>40430</v>
      </c>
      <c r="S164">
        <v>108.0865</v>
      </c>
    </row>
    <row r="165" spans="11:19">
      <c r="K165" s="106">
        <v>37123</v>
      </c>
      <c r="L165" s="2">
        <v>7525.2001950000003</v>
      </c>
      <c r="R165" s="106">
        <v>40431</v>
      </c>
      <c r="S165">
        <v>108.36750000000001</v>
      </c>
    </row>
    <row r="166" spans="11:19">
      <c r="K166" s="106">
        <v>37124</v>
      </c>
      <c r="L166" s="2">
        <v>7473</v>
      </c>
      <c r="R166" s="106">
        <v>40434</v>
      </c>
      <c r="S166">
        <v>108.9122</v>
      </c>
    </row>
    <row r="167" spans="11:19">
      <c r="K167" s="106">
        <v>37125</v>
      </c>
      <c r="L167" s="2">
        <v>7538.6000979999999</v>
      </c>
      <c r="R167" s="106">
        <v>40435</v>
      </c>
      <c r="S167">
        <v>109.08459999999999</v>
      </c>
    </row>
    <row r="168" spans="11:19">
      <c r="K168" s="106">
        <v>37126</v>
      </c>
      <c r="L168" s="2">
        <v>7542.3999020000001</v>
      </c>
      <c r="R168" s="106">
        <v>40436</v>
      </c>
      <c r="S168">
        <v>109.5613</v>
      </c>
    </row>
    <row r="169" spans="11:19">
      <c r="K169" s="106">
        <v>37127</v>
      </c>
      <c r="L169" s="2">
        <v>7630</v>
      </c>
      <c r="R169" s="106">
        <v>40437</v>
      </c>
      <c r="S169">
        <v>110.13249999999999</v>
      </c>
    </row>
    <row r="170" spans="11:19">
      <c r="K170" s="106">
        <v>37130</v>
      </c>
      <c r="L170" s="2">
        <v>7662.2001950000003</v>
      </c>
      <c r="R170" s="106">
        <v>40438</v>
      </c>
      <c r="S170">
        <v>110.41160000000001</v>
      </c>
    </row>
    <row r="171" spans="11:19">
      <c r="K171" s="106">
        <v>37131</v>
      </c>
      <c r="L171" s="2">
        <v>7578.3999020000001</v>
      </c>
      <c r="R171" s="106">
        <v>40441</v>
      </c>
      <c r="S171">
        <v>110.1229</v>
      </c>
    </row>
    <row r="172" spans="11:19">
      <c r="K172" s="106">
        <v>37132</v>
      </c>
      <c r="L172" s="2">
        <v>7494.2998049999997</v>
      </c>
      <c r="R172" s="106">
        <v>40442</v>
      </c>
      <c r="S172">
        <v>110.3083</v>
      </c>
    </row>
    <row r="173" spans="11:19">
      <c r="K173" s="106">
        <v>37133</v>
      </c>
      <c r="L173" s="2">
        <v>7417.7001950000003</v>
      </c>
      <c r="R173" s="106">
        <v>40443</v>
      </c>
      <c r="S173">
        <v>110.3498</v>
      </c>
    </row>
    <row r="174" spans="11:19">
      <c r="K174" s="106">
        <v>37134</v>
      </c>
      <c r="L174" s="2">
        <v>7399.2001950000003</v>
      </c>
      <c r="R174" s="106">
        <v>40444</v>
      </c>
      <c r="S174">
        <v>109.7479</v>
      </c>
    </row>
    <row r="175" spans="11:19">
      <c r="K175" s="106">
        <v>37138</v>
      </c>
      <c r="L175" s="2">
        <v>7462</v>
      </c>
      <c r="R175" s="106">
        <v>40445</v>
      </c>
      <c r="S175">
        <v>110.53400000000001</v>
      </c>
    </row>
    <row r="176" spans="11:19">
      <c r="K176" s="106">
        <v>37139</v>
      </c>
      <c r="L176" s="2">
        <v>7447.7001950000003</v>
      </c>
      <c r="R176" s="106">
        <v>40448</v>
      </c>
      <c r="S176">
        <v>111.1121</v>
      </c>
    </row>
    <row r="177" spans="11:19">
      <c r="K177" s="106">
        <v>37140</v>
      </c>
      <c r="L177" s="2">
        <v>7416</v>
      </c>
      <c r="R177" s="106">
        <v>40449</v>
      </c>
      <c r="S177">
        <v>112.2291</v>
      </c>
    </row>
    <row r="178" spans="11:19">
      <c r="K178" s="106">
        <v>37141</v>
      </c>
      <c r="L178" s="2">
        <v>7368.7998049999997</v>
      </c>
      <c r="R178" s="106">
        <v>40450</v>
      </c>
      <c r="S178">
        <v>113.5949</v>
      </c>
    </row>
    <row r="179" spans="11:19">
      <c r="K179" s="106">
        <v>37144</v>
      </c>
      <c r="L179" s="2">
        <v>7344.7001950000003</v>
      </c>
      <c r="R179" s="106">
        <v>40451</v>
      </c>
      <c r="S179">
        <v>113.6275</v>
      </c>
    </row>
    <row r="180" spans="11:19">
      <c r="K180" s="106">
        <v>37145</v>
      </c>
      <c r="L180" s="2">
        <v>7048.7998049999997</v>
      </c>
      <c r="R180" s="106">
        <v>40452</v>
      </c>
      <c r="S180">
        <v>114.0194</v>
      </c>
    </row>
    <row r="181" spans="11:19">
      <c r="K181" s="106">
        <v>37147</v>
      </c>
      <c r="L181" s="2">
        <v>7102.2998049999997</v>
      </c>
      <c r="R181" s="106">
        <v>40455</v>
      </c>
      <c r="S181">
        <v>113.42100000000001</v>
      </c>
    </row>
    <row r="182" spans="11:19">
      <c r="K182" s="106">
        <v>37148</v>
      </c>
      <c r="L182" s="2">
        <v>6890.8999020000001</v>
      </c>
      <c r="R182" s="106">
        <v>40456</v>
      </c>
      <c r="S182">
        <v>113.7684</v>
      </c>
    </row>
    <row r="183" spans="11:19">
      <c r="K183" s="106">
        <v>37151</v>
      </c>
      <c r="L183" s="2">
        <v>6908</v>
      </c>
      <c r="R183" s="106">
        <v>40457</v>
      </c>
      <c r="S183">
        <v>113.34310000000001</v>
      </c>
    </row>
    <row r="184" spans="11:19">
      <c r="K184" s="106">
        <v>37152</v>
      </c>
      <c r="L184" s="2">
        <v>6844.5</v>
      </c>
      <c r="R184" s="106">
        <v>40458</v>
      </c>
      <c r="S184">
        <v>113.3197</v>
      </c>
    </row>
    <row r="185" spans="11:19">
      <c r="K185" s="106">
        <v>37153</v>
      </c>
      <c r="L185" s="2">
        <v>6696.2998049999997</v>
      </c>
      <c r="R185" s="106">
        <v>40459</v>
      </c>
      <c r="S185">
        <v>113.8935</v>
      </c>
    </row>
    <row r="186" spans="11:19">
      <c r="K186" s="106">
        <v>37154</v>
      </c>
      <c r="L186" s="2">
        <v>6521.7998049999997</v>
      </c>
      <c r="R186" s="106">
        <v>40463</v>
      </c>
      <c r="S186">
        <v>114.5073</v>
      </c>
    </row>
    <row r="187" spans="11:19">
      <c r="K187" s="106">
        <v>37155</v>
      </c>
      <c r="L187" s="2">
        <v>6513.1000979999999</v>
      </c>
      <c r="R187" s="106">
        <v>40464</v>
      </c>
      <c r="S187">
        <v>114.6981</v>
      </c>
    </row>
    <row r="188" spans="11:19">
      <c r="K188" s="106">
        <v>37158</v>
      </c>
      <c r="L188" s="2">
        <v>6662</v>
      </c>
      <c r="R188" s="106">
        <v>40465</v>
      </c>
      <c r="S188">
        <v>114.0313</v>
      </c>
    </row>
    <row r="189" spans="11:19">
      <c r="K189" s="106">
        <v>37159</v>
      </c>
      <c r="L189" s="2">
        <v>6702</v>
      </c>
      <c r="R189" s="106">
        <v>40466</v>
      </c>
      <c r="S189">
        <v>113.8985</v>
      </c>
    </row>
    <row r="190" spans="11:19">
      <c r="K190" s="106">
        <v>37160</v>
      </c>
      <c r="L190" s="2">
        <v>6654.7998049999997</v>
      </c>
      <c r="R190" s="106">
        <v>40469</v>
      </c>
      <c r="S190">
        <v>114.3334</v>
      </c>
    </row>
    <row r="191" spans="11:19">
      <c r="K191" s="106">
        <v>37161</v>
      </c>
      <c r="L191" s="2">
        <v>6669.5</v>
      </c>
      <c r="R191" s="106">
        <v>40470</v>
      </c>
      <c r="S191">
        <v>114.3258</v>
      </c>
    </row>
    <row r="192" spans="11:19">
      <c r="K192" s="106">
        <v>37162</v>
      </c>
      <c r="L192" s="2">
        <v>6838.6000979999999</v>
      </c>
      <c r="R192" s="106">
        <v>40471</v>
      </c>
      <c r="S192">
        <v>114.6071</v>
      </c>
    </row>
    <row r="193" spans="11:19">
      <c r="K193" s="106">
        <v>37165</v>
      </c>
      <c r="L193" s="2">
        <v>6799</v>
      </c>
      <c r="R193" s="106">
        <v>40472</v>
      </c>
      <c r="S193">
        <v>114.68429999999999</v>
      </c>
    </row>
    <row r="194" spans="11:19">
      <c r="K194" s="106">
        <v>37166</v>
      </c>
      <c r="L194" s="2">
        <v>6839.6000979999999</v>
      </c>
      <c r="R194" s="106">
        <v>40473</v>
      </c>
      <c r="S194">
        <v>115.07470000000001</v>
      </c>
    </row>
    <row r="195" spans="11:19">
      <c r="K195" s="106">
        <v>37167</v>
      </c>
      <c r="L195" s="2">
        <v>6903.7998049999997</v>
      </c>
      <c r="R195" s="106">
        <v>40476</v>
      </c>
      <c r="S195">
        <v>115.4282</v>
      </c>
    </row>
    <row r="196" spans="11:19">
      <c r="K196" s="106">
        <v>37168</v>
      </c>
      <c r="L196" s="2">
        <v>6899.3999020000001</v>
      </c>
      <c r="R196" s="106">
        <v>40477</v>
      </c>
      <c r="S196">
        <v>115.38249999999999</v>
      </c>
    </row>
    <row r="197" spans="11:19">
      <c r="K197" s="106">
        <v>37169</v>
      </c>
      <c r="L197" s="2">
        <v>6894.2001950000003</v>
      </c>
      <c r="R197" s="106">
        <v>40478</v>
      </c>
      <c r="S197">
        <v>114.86320000000001</v>
      </c>
    </row>
    <row r="198" spans="11:19">
      <c r="K198" s="106">
        <v>37173</v>
      </c>
      <c r="L198" s="2">
        <v>6869.2998049999997</v>
      </c>
      <c r="R198" s="106">
        <v>40479</v>
      </c>
      <c r="S198">
        <v>114.1054</v>
      </c>
    </row>
    <row r="199" spans="11:19">
      <c r="K199" s="106">
        <v>37174</v>
      </c>
      <c r="L199" s="2">
        <v>6952.2998049999997</v>
      </c>
      <c r="R199" s="106">
        <v>40480</v>
      </c>
      <c r="S199">
        <v>114.45699999999999</v>
      </c>
    </row>
    <row r="200" spans="11:19">
      <c r="K200" s="106">
        <v>37175</v>
      </c>
      <c r="L200" s="2">
        <v>7060.1000979999999</v>
      </c>
      <c r="R200" s="106">
        <v>40483</v>
      </c>
      <c r="S200">
        <v>115.125</v>
      </c>
    </row>
    <row r="201" spans="11:19">
      <c r="K201" s="106">
        <v>37176</v>
      </c>
      <c r="L201" s="2">
        <v>7031</v>
      </c>
      <c r="R201" s="106">
        <v>40484</v>
      </c>
      <c r="S201">
        <v>115.1772</v>
      </c>
    </row>
    <row r="202" spans="11:19">
      <c r="K202" s="106">
        <v>37179</v>
      </c>
      <c r="L202" s="2">
        <v>6955.6000979999999</v>
      </c>
      <c r="R202" s="106">
        <v>40485</v>
      </c>
      <c r="S202">
        <v>115.3069</v>
      </c>
    </row>
    <row r="203" spans="11:19">
      <c r="K203" s="106">
        <v>37180</v>
      </c>
      <c r="L203" s="2">
        <v>7026.8999020000001</v>
      </c>
      <c r="R203" s="106">
        <v>40486</v>
      </c>
      <c r="S203">
        <v>114.928</v>
      </c>
    </row>
    <row r="204" spans="11:19">
      <c r="K204" s="106">
        <v>37181</v>
      </c>
      <c r="L204" s="2">
        <v>6956.7998049999997</v>
      </c>
      <c r="R204" s="106">
        <v>40487</v>
      </c>
      <c r="S204">
        <v>115.73909999999999</v>
      </c>
    </row>
    <row r="205" spans="11:19">
      <c r="K205" s="106">
        <v>37182</v>
      </c>
      <c r="L205" s="2">
        <v>6900</v>
      </c>
      <c r="R205" s="106">
        <v>40490</v>
      </c>
      <c r="S205">
        <v>117.2811</v>
      </c>
    </row>
    <row r="206" spans="11:19">
      <c r="K206" s="106">
        <v>37183</v>
      </c>
      <c r="L206" s="2">
        <v>6911</v>
      </c>
      <c r="R206" s="106">
        <v>40491</v>
      </c>
      <c r="S206">
        <v>116.8792</v>
      </c>
    </row>
    <row r="207" spans="11:19">
      <c r="K207" s="106">
        <v>37186</v>
      </c>
      <c r="L207" s="2">
        <v>6905.2001950000003</v>
      </c>
      <c r="R207" s="106">
        <v>40492</v>
      </c>
      <c r="S207">
        <v>116.2132</v>
      </c>
    </row>
    <row r="208" spans="11:19">
      <c r="K208" s="106">
        <v>37187</v>
      </c>
      <c r="L208" s="2">
        <v>6904.2001950000003</v>
      </c>
      <c r="R208" s="106">
        <v>40493</v>
      </c>
      <c r="S208">
        <v>115.7007</v>
      </c>
    </row>
    <row r="209" spans="11:19">
      <c r="K209" s="106">
        <v>37188</v>
      </c>
      <c r="L209" s="2">
        <v>6896.8999020000001</v>
      </c>
      <c r="R209" s="106">
        <v>40494</v>
      </c>
      <c r="S209">
        <v>114.3396</v>
      </c>
    </row>
    <row r="210" spans="11:19">
      <c r="K210" s="106">
        <v>37189</v>
      </c>
      <c r="L210" s="2">
        <v>6943.7001950000003</v>
      </c>
      <c r="R210" s="106">
        <v>40497</v>
      </c>
      <c r="S210">
        <v>115.1104</v>
      </c>
    </row>
    <row r="211" spans="11:19">
      <c r="K211" s="106">
        <v>37190</v>
      </c>
      <c r="L211" s="2">
        <v>7004.8999020000001</v>
      </c>
      <c r="R211" s="106">
        <v>40498</v>
      </c>
      <c r="S211">
        <v>113.9699</v>
      </c>
    </row>
    <row r="212" spans="11:19">
      <c r="K212" s="106">
        <v>37193</v>
      </c>
      <c r="L212" s="2">
        <v>6896.2998049999997</v>
      </c>
      <c r="R212" s="106">
        <v>40499</v>
      </c>
      <c r="S212">
        <v>113.9457</v>
      </c>
    </row>
    <row r="213" spans="11:19">
      <c r="K213" s="106">
        <v>37194</v>
      </c>
      <c r="L213" s="2">
        <v>6825.3999020000001</v>
      </c>
      <c r="R213" s="106">
        <v>40500</v>
      </c>
      <c r="S213">
        <v>115.10420000000001</v>
      </c>
    </row>
    <row r="214" spans="11:19">
      <c r="K214" s="106">
        <v>37195</v>
      </c>
      <c r="L214" s="2">
        <v>6885.7001950000003</v>
      </c>
      <c r="R214" s="106">
        <v>40501</v>
      </c>
      <c r="S214">
        <v>116.08150000000001</v>
      </c>
    </row>
    <row r="215" spans="11:19">
      <c r="K215" s="106">
        <v>37196</v>
      </c>
      <c r="L215" s="2">
        <v>6984.6000979999999</v>
      </c>
      <c r="R215" s="106">
        <v>40504</v>
      </c>
      <c r="S215">
        <v>116.959</v>
      </c>
    </row>
    <row r="216" spans="11:19">
      <c r="K216" s="106">
        <v>37197</v>
      </c>
      <c r="L216" s="2">
        <v>7024</v>
      </c>
      <c r="R216" s="106">
        <v>40505</v>
      </c>
      <c r="S216">
        <v>116.842</v>
      </c>
    </row>
    <row r="217" spans="11:19">
      <c r="K217" s="106">
        <v>37200</v>
      </c>
      <c r="L217" s="2">
        <v>7079.2998049999997</v>
      </c>
      <c r="R217" s="106">
        <v>40506</v>
      </c>
      <c r="S217">
        <v>116.6377</v>
      </c>
    </row>
    <row r="218" spans="11:19">
      <c r="K218" s="106">
        <v>37201</v>
      </c>
      <c r="L218" s="2">
        <v>7145.5</v>
      </c>
      <c r="R218" s="106">
        <v>40507</v>
      </c>
      <c r="S218">
        <v>116.64960000000001</v>
      </c>
    </row>
    <row r="219" spans="11:19">
      <c r="K219" s="106">
        <v>37202</v>
      </c>
      <c r="L219" s="2">
        <v>7147.2998049999997</v>
      </c>
      <c r="R219" s="106">
        <v>40508</v>
      </c>
      <c r="S219">
        <v>117.0239</v>
      </c>
    </row>
    <row r="220" spans="11:19">
      <c r="K220" s="106">
        <v>37203</v>
      </c>
      <c r="L220" s="2">
        <v>7140.7998049999997</v>
      </c>
      <c r="R220" s="106">
        <v>40511</v>
      </c>
      <c r="S220">
        <v>116.7963</v>
      </c>
    </row>
    <row r="221" spans="11:19">
      <c r="K221" s="106">
        <v>37204</v>
      </c>
      <c r="L221" s="2">
        <v>7209.7001950000003</v>
      </c>
      <c r="R221" s="106">
        <v>40512</v>
      </c>
      <c r="S221">
        <v>116.6328</v>
      </c>
    </row>
    <row r="222" spans="11:19">
      <c r="K222" s="106">
        <v>37207</v>
      </c>
      <c r="L222" s="2">
        <v>7223.8999020000001</v>
      </c>
      <c r="R222" s="106">
        <v>40513</v>
      </c>
      <c r="S222">
        <v>117.15900000000001</v>
      </c>
    </row>
    <row r="223" spans="11:19">
      <c r="K223" s="106">
        <v>37208</v>
      </c>
      <c r="L223" s="2">
        <v>7324.3999020000001</v>
      </c>
      <c r="R223" s="106">
        <v>40514</v>
      </c>
      <c r="S223">
        <v>117.3302</v>
      </c>
    </row>
    <row r="224" spans="11:19">
      <c r="K224" s="106">
        <v>37209</v>
      </c>
      <c r="L224" s="2">
        <v>7349.5</v>
      </c>
      <c r="R224" s="106">
        <v>40515</v>
      </c>
      <c r="S224">
        <v>116.627</v>
      </c>
    </row>
    <row r="225" spans="11:19">
      <c r="K225" s="106">
        <v>37210</v>
      </c>
      <c r="L225" s="2">
        <v>7262.8999020000001</v>
      </c>
      <c r="R225" s="106">
        <v>40518</v>
      </c>
      <c r="S225">
        <v>116.81740000000001</v>
      </c>
    </row>
    <row r="226" spans="11:19">
      <c r="K226" s="106">
        <v>37211</v>
      </c>
      <c r="L226" s="2">
        <v>7315.2998049999997</v>
      </c>
      <c r="R226" s="106">
        <v>40519</v>
      </c>
      <c r="S226">
        <v>116.8377</v>
      </c>
    </row>
    <row r="227" spans="11:19">
      <c r="K227" s="106">
        <v>37214</v>
      </c>
      <c r="L227" s="2">
        <v>7422.7998049999997</v>
      </c>
      <c r="R227" s="106">
        <v>40520</v>
      </c>
      <c r="S227">
        <v>116.295</v>
      </c>
    </row>
    <row r="228" spans="11:19">
      <c r="K228" s="106">
        <v>37215</v>
      </c>
      <c r="L228" s="2">
        <v>7381.2001950000003</v>
      </c>
      <c r="R228" s="106">
        <v>40521</v>
      </c>
      <c r="S228">
        <v>116.3092</v>
      </c>
    </row>
    <row r="229" spans="11:19">
      <c r="K229" s="106">
        <v>37216</v>
      </c>
      <c r="L229" s="2">
        <v>7330.8999020000001</v>
      </c>
      <c r="R229" s="106">
        <v>40522</v>
      </c>
      <c r="S229">
        <v>116.51990000000001</v>
      </c>
    </row>
    <row r="230" spans="11:19">
      <c r="K230" s="106">
        <v>37217</v>
      </c>
      <c r="L230" s="2">
        <v>7382.5</v>
      </c>
      <c r="R230" s="106">
        <v>40525</v>
      </c>
      <c r="S230">
        <v>117.1798</v>
      </c>
    </row>
    <row r="231" spans="11:19">
      <c r="K231" s="106">
        <v>37218</v>
      </c>
      <c r="L231" s="2">
        <v>7432.3999020000001</v>
      </c>
      <c r="R231" s="106">
        <v>40526</v>
      </c>
      <c r="S231">
        <v>117.09950000000001</v>
      </c>
    </row>
    <row r="232" spans="11:19">
      <c r="K232" s="106">
        <v>37221</v>
      </c>
      <c r="L232" s="2">
        <v>7466.3999020000001</v>
      </c>
      <c r="R232" s="106">
        <v>40527</v>
      </c>
      <c r="S232">
        <v>117.7747</v>
      </c>
    </row>
    <row r="233" spans="11:19">
      <c r="K233" s="106">
        <v>37222</v>
      </c>
      <c r="L233" s="2">
        <v>7462.6000979999999</v>
      </c>
      <c r="R233" s="106">
        <v>40528</v>
      </c>
      <c r="S233">
        <v>118.0765</v>
      </c>
    </row>
    <row r="234" spans="11:19">
      <c r="K234" s="106">
        <v>37223</v>
      </c>
      <c r="L234" s="2">
        <v>7358.2001950000003</v>
      </c>
      <c r="R234" s="106">
        <v>40529</v>
      </c>
      <c r="S234">
        <v>118.1429</v>
      </c>
    </row>
    <row r="235" spans="11:19">
      <c r="K235" s="106">
        <v>37224</v>
      </c>
      <c r="L235" s="2">
        <v>7400.5</v>
      </c>
      <c r="R235" s="106">
        <v>40532</v>
      </c>
      <c r="S235">
        <v>118.00620000000001</v>
      </c>
    </row>
    <row r="236" spans="11:19">
      <c r="K236" s="106">
        <v>37225</v>
      </c>
      <c r="L236" s="2">
        <v>7425.7001950000003</v>
      </c>
      <c r="R236" s="106">
        <v>40533</v>
      </c>
      <c r="S236">
        <v>118.32250000000001</v>
      </c>
    </row>
    <row r="237" spans="11:19">
      <c r="K237" s="106">
        <v>37228</v>
      </c>
      <c r="L237" s="2">
        <v>7374.7998049999997</v>
      </c>
      <c r="R237" s="106">
        <v>40534</v>
      </c>
      <c r="S237">
        <v>118.5536</v>
      </c>
    </row>
    <row r="238" spans="11:19">
      <c r="K238" s="106">
        <v>37229</v>
      </c>
      <c r="L238" s="2">
        <v>7450.1000979999999</v>
      </c>
      <c r="R238" s="106">
        <v>40535</v>
      </c>
      <c r="S238">
        <v>118.44029999999999</v>
      </c>
    </row>
    <row r="239" spans="11:19">
      <c r="K239" s="106">
        <v>37230</v>
      </c>
      <c r="L239" s="2">
        <v>7620.2001950000003</v>
      </c>
      <c r="R239" s="106">
        <v>40536</v>
      </c>
      <c r="S239">
        <v>118.6829</v>
      </c>
    </row>
    <row r="240" spans="11:19">
      <c r="K240" s="106">
        <v>37231</v>
      </c>
      <c r="L240" s="2">
        <v>7613.7001950000003</v>
      </c>
      <c r="R240" s="106">
        <v>40541</v>
      </c>
      <c r="S240">
        <v>118.8699</v>
      </c>
    </row>
    <row r="241" spans="11:19">
      <c r="K241" s="106">
        <v>37232</v>
      </c>
      <c r="L241" s="2">
        <v>7616.7998049999997</v>
      </c>
      <c r="R241" s="106">
        <v>40542</v>
      </c>
      <c r="S241">
        <v>119.29640000000001</v>
      </c>
    </row>
    <row r="242" spans="11:19">
      <c r="K242" s="106">
        <v>37235</v>
      </c>
      <c r="L242" s="2">
        <v>7559.7998049999997</v>
      </c>
      <c r="R242" s="106">
        <v>40543</v>
      </c>
      <c r="S242">
        <v>119.0591</v>
      </c>
    </row>
    <row r="243" spans="11:19">
      <c r="K243" s="106">
        <v>37236</v>
      </c>
      <c r="L243" s="2">
        <v>7531.6000979999999</v>
      </c>
      <c r="R243" s="106">
        <v>40547</v>
      </c>
      <c r="S243">
        <v>119.1528</v>
      </c>
    </row>
    <row r="244" spans="11:19">
      <c r="K244" s="106">
        <v>37237</v>
      </c>
      <c r="L244" s="2">
        <v>7577.7001950000003</v>
      </c>
      <c r="R244" s="106">
        <v>40548</v>
      </c>
      <c r="S244">
        <v>119.4937</v>
      </c>
    </row>
    <row r="245" spans="11:19">
      <c r="K245" s="106">
        <v>37238</v>
      </c>
      <c r="L245" s="2">
        <v>7451.2001950000003</v>
      </c>
      <c r="R245" s="106">
        <v>40549</v>
      </c>
      <c r="S245">
        <v>119.1632</v>
      </c>
    </row>
    <row r="246" spans="11:19">
      <c r="K246" s="106">
        <v>37239</v>
      </c>
      <c r="L246" s="2">
        <v>7425.7001950000003</v>
      </c>
      <c r="R246" s="106">
        <v>40550</v>
      </c>
      <c r="S246">
        <v>119.4679</v>
      </c>
    </row>
    <row r="247" spans="11:19">
      <c r="K247" s="106">
        <v>37242</v>
      </c>
      <c r="L247" s="2">
        <v>7515.3999020000001</v>
      </c>
      <c r="R247" s="106">
        <v>40553</v>
      </c>
      <c r="S247">
        <v>119.4933</v>
      </c>
    </row>
    <row r="248" spans="11:19">
      <c r="K248" s="106">
        <v>37243</v>
      </c>
      <c r="L248" s="2">
        <v>7586.5</v>
      </c>
      <c r="R248" s="106">
        <v>40554</v>
      </c>
      <c r="S248">
        <v>119.9815</v>
      </c>
    </row>
    <row r="249" spans="11:19">
      <c r="K249" s="106">
        <v>37244</v>
      </c>
      <c r="L249" s="2">
        <v>7501.1000979999999</v>
      </c>
      <c r="R249" s="106">
        <v>40555</v>
      </c>
      <c r="S249">
        <v>120.2072</v>
      </c>
    </row>
    <row r="250" spans="11:19">
      <c r="K250" s="106">
        <v>37245</v>
      </c>
      <c r="L250" s="2">
        <v>7455</v>
      </c>
      <c r="R250" s="106">
        <v>40556</v>
      </c>
      <c r="S250">
        <v>120.46250000000001</v>
      </c>
    </row>
    <row r="251" spans="11:19">
      <c r="K251" s="106">
        <v>37246</v>
      </c>
      <c r="L251" s="2">
        <v>7528.2998049999997</v>
      </c>
      <c r="R251" s="106">
        <v>40557</v>
      </c>
      <c r="S251">
        <v>120.8625</v>
      </c>
    </row>
    <row r="252" spans="11:19">
      <c r="K252" s="106">
        <v>37249</v>
      </c>
      <c r="L252" s="2">
        <v>7552.6000979999999</v>
      </c>
      <c r="R252" s="106">
        <v>40560</v>
      </c>
      <c r="S252">
        <v>121.0652</v>
      </c>
    </row>
    <row r="253" spans="11:19">
      <c r="K253" s="106">
        <v>37252</v>
      </c>
      <c r="L253" s="2">
        <v>7650.6000979999999</v>
      </c>
      <c r="R253" s="106">
        <v>40561</v>
      </c>
      <c r="S253">
        <v>121.16419999999999</v>
      </c>
    </row>
    <row r="254" spans="11:19">
      <c r="K254" s="106">
        <v>37253</v>
      </c>
      <c r="L254" s="2">
        <v>7675</v>
      </c>
      <c r="R254" s="106">
        <v>40562</v>
      </c>
      <c r="S254">
        <v>120.575</v>
      </c>
    </row>
    <row r="255" spans="11:19">
      <c r="K255" s="106">
        <v>37256</v>
      </c>
      <c r="L255" s="2">
        <v>7688.3999020000001</v>
      </c>
      <c r="R255" s="106">
        <v>40563</v>
      </c>
      <c r="S255">
        <v>120.0322</v>
      </c>
    </row>
    <row r="256" spans="11:19">
      <c r="K256" s="106">
        <v>37258</v>
      </c>
      <c r="L256" s="2">
        <v>7646.7998049999997</v>
      </c>
      <c r="R256" s="106">
        <v>40564</v>
      </c>
      <c r="S256">
        <v>118.9877</v>
      </c>
    </row>
    <row r="257" spans="11:19">
      <c r="K257" s="106">
        <v>37259</v>
      </c>
      <c r="L257" s="2">
        <v>7774.2001950000003</v>
      </c>
      <c r="R257" s="106">
        <v>40567</v>
      </c>
      <c r="S257">
        <v>119.74509999999999</v>
      </c>
    </row>
    <row r="258" spans="11:19">
      <c r="K258" s="106">
        <v>37260</v>
      </c>
      <c r="L258" s="2">
        <v>7833.2001950000003</v>
      </c>
      <c r="R258" s="106">
        <v>40568</v>
      </c>
      <c r="S258">
        <v>119.0142</v>
      </c>
    </row>
    <row r="259" spans="11:19">
      <c r="K259" s="106">
        <v>37263</v>
      </c>
      <c r="L259" s="2">
        <v>7870.2998049999997</v>
      </c>
      <c r="R259" s="106">
        <v>40569</v>
      </c>
      <c r="S259">
        <v>119.51049999999999</v>
      </c>
    </row>
    <row r="260" spans="11:19">
      <c r="K260" s="106">
        <v>37264</v>
      </c>
      <c r="L260" s="2">
        <v>7782</v>
      </c>
      <c r="R260" s="106">
        <v>40570</v>
      </c>
      <c r="S260">
        <v>119.6495</v>
      </c>
    </row>
    <row r="261" spans="11:19">
      <c r="K261" s="106">
        <v>37265</v>
      </c>
      <c r="L261" s="2">
        <v>7775.7998049999997</v>
      </c>
      <c r="R261" s="106">
        <v>40571</v>
      </c>
      <c r="S261">
        <v>119.9435</v>
      </c>
    </row>
    <row r="262" spans="11:19">
      <c r="K262" s="106">
        <v>37266</v>
      </c>
      <c r="L262" s="2">
        <v>7722.3999020000001</v>
      </c>
      <c r="R262" s="106">
        <v>40574</v>
      </c>
      <c r="S262">
        <v>119.7877</v>
      </c>
    </row>
    <row r="263" spans="11:19">
      <c r="K263" s="106">
        <v>37267</v>
      </c>
      <c r="L263" s="2">
        <v>7701.8999020000001</v>
      </c>
      <c r="R263" s="106">
        <v>40575</v>
      </c>
      <c r="S263">
        <v>120.2092</v>
      </c>
    </row>
    <row r="264" spans="11:19">
      <c r="K264" s="106">
        <v>37270</v>
      </c>
      <c r="L264" s="2">
        <v>7623.2998049999997</v>
      </c>
      <c r="R264" s="106">
        <v>40576</v>
      </c>
      <c r="S264">
        <v>120.2602</v>
      </c>
    </row>
    <row r="265" spans="11:19">
      <c r="K265" s="106">
        <v>37271</v>
      </c>
      <c r="L265" s="2">
        <v>7643.8999020000001</v>
      </c>
      <c r="R265" s="106">
        <v>40577</v>
      </c>
      <c r="S265">
        <v>120.3608</v>
      </c>
    </row>
    <row r="266" spans="11:19">
      <c r="K266" s="106">
        <v>37272</v>
      </c>
      <c r="L266" s="2">
        <v>7584</v>
      </c>
      <c r="R266" s="106">
        <v>40578</v>
      </c>
      <c r="S266">
        <v>120.1405</v>
      </c>
    </row>
    <row r="267" spans="11:19">
      <c r="K267" s="106">
        <v>37273</v>
      </c>
      <c r="L267" s="2">
        <v>7652.7001950000003</v>
      </c>
      <c r="R267" s="106">
        <v>40581</v>
      </c>
      <c r="S267">
        <v>119.00230000000001</v>
      </c>
    </row>
    <row r="268" spans="11:19">
      <c r="K268" s="106">
        <v>37274</v>
      </c>
      <c r="L268" s="2">
        <v>7604.7998049999997</v>
      </c>
      <c r="R268" s="106">
        <v>40582</v>
      </c>
      <c r="S268">
        <v>118.71899999999999</v>
      </c>
    </row>
    <row r="269" spans="11:19">
      <c r="K269" s="106">
        <v>37277</v>
      </c>
      <c r="L269" s="2">
        <v>7582.8999020000001</v>
      </c>
      <c r="R269" s="106">
        <v>40583</v>
      </c>
      <c r="S269">
        <v>118.306</v>
      </c>
    </row>
    <row r="270" spans="11:19">
      <c r="K270" s="106">
        <v>37278</v>
      </c>
      <c r="L270" s="2">
        <v>7559.2998049999997</v>
      </c>
      <c r="R270" s="106">
        <v>40584</v>
      </c>
      <c r="S270">
        <v>117.9494</v>
      </c>
    </row>
    <row r="271" spans="11:19">
      <c r="K271" s="106">
        <v>37279</v>
      </c>
      <c r="L271" s="2">
        <v>7598.5</v>
      </c>
      <c r="R271" s="106">
        <v>40585</v>
      </c>
      <c r="S271">
        <v>117.9755</v>
      </c>
    </row>
    <row r="272" spans="11:19">
      <c r="K272" s="106">
        <v>37280</v>
      </c>
      <c r="L272" s="2">
        <v>7657.6000979999999</v>
      </c>
      <c r="R272" s="106">
        <v>40588</v>
      </c>
      <c r="S272">
        <v>116.8366</v>
      </c>
    </row>
    <row r="273" spans="11:19">
      <c r="K273" s="106">
        <v>37281</v>
      </c>
      <c r="L273" s="2">
        <v>7659.2998049999997</v>
      </c>
      <c r="R273" s="106">
        <v>40589</v>
      </c>
      <c r="S273">
        <v>117.07380000000001</v>
      </c>
    </row>
    <row r="274" spans="11:19">
      <c r="K274" s="106">
        <v>37284</v>
      </c>
      <c r="L274" s="2">
        <v>7643.7001950000003</v>
      </c>
      <c r="R274" s="106">
        <v>40590</v>
      </c>
      <c r="S274">
        <v>117.5932</v>
      </c>
    </row>
    <row r="275" spans="11:19">
      <c r="K275" s="106">
        <v>37285</v>
      </c>
      <c r="L275" s="2">
        <v>7567.1000979999999</v>
      </c>
      <c r="R275" s="106">
        <v>40591</v>
      </c>
      <c r="S275">
        <v>118.09910000000001</v>
      </c>
    </row>
    <row r="276" spans="11:19">
      <c r="K276" s="106">
        <v>37286</v>
      </c>
      <c r="L276" s="2">
        <v>7548.7998049999997</v>
      </c>
      <c r="R276" s="106">
        <v>40592</v>
      </c>
      <c r="S276">
        <v>118.5505</v>
      </c>
    </row>
    <row r="277" spans="11:19">
      <c r="K277" s="106">
        <v>37287</v>
      </c>
      <c r="L277" s="2">
        <v>7648.5</v>
      </c>
      <c r="R277" s="106">
        <v>40596</v>
      </c>
      <c r="S277">
        <v>117.498</v>
      </c>
    </row>
    <row r="278" spans="11:19">
      <c r="K278" s="106">
        <v>37288</v>
      </c>
      <c r="L278" s="2">
        <v>7690.5</v>
      </c>
      <c r="R278" s="106">
        <v>40597</v>
      </c>
      <c r="S278">
        <v>117.1502</v>
      </c>
    </row>
    <row r="279" spans="11:19">
      <c r="K279" s="106">
        <v>37291</v>
      </c>
      <c r="L279" s="2">
        <v>7591.1000979999999</v>
      </c>
      <c r="R279" s="106">
        <v>40598</v>
      </c>
      <c r="S279">
        <v>117.2957</v>
      </c>
    </row>
    <row r="280" spans="11:19">
      <c r="K280" s="106">
        <v>37292</v>
      </c>
      <c r="L280" s="2">
        <v>7523.5</v>
      </c>
      <c r="R280" s="106">
        <v>40599</v>
      </c>
      <c r="S280">
        <v>117.4066</v>
      </c>
    </row>
    <row r="281" spans="11:19">
      <c r="K281" s="106">
        <v>37293</v>
      </c>
      <c r="L281" s="2">
        <v>7497.1000979999999</v>
      </c>
      <c r="R281" s="106">
        <v>40602</v>
      </c>
      <c r="S281">
        <v>117.74209999999999</v>
      </c>
    </row>
    <row r="282" spans="11:19">
      <c r="K282" s="106">
        <v>37294</v>
      </c>
      <c r="L282" s="2">
        <v>7483.3999020000001</v>
      </c>
      <c r="R282" s="106">
        <v>40603</v>
      </c>
      <c r="S282">
        <v>117.67189999999999</v>
      </c>
    </row>
    <row r="283" spans="11:19">
      <c r="K283" s="106">
        <v>37295</v>
      </c>
      <c r="L283" s="2">
        <v>7535.3999020000001</v>
      </c>
      <c r="R283" s="106">
        <v>40604</v>
      </c>
      <c r="S283">
        <v>117.3686</v>
      </c>
    </row>
    <row r="284" spans="11:19">
      <c r="K284" s="106">
        <v>37298</v>
      </c>
      <c r="L284" s="2">
        <v>7604.5</v>
      </c>
      <c r="R284" s="106">
        <v>40605</v>
      </c>
      <c r="S284">
        <v>117.1414</v>
      </c>
    </row>
    <row r="285" spans="11:19">
      <c r="K285" s="106">
        <v>37299</v>
      </c>
      <c r="L285" s="2">
        <v>7543.7998049999997</v>
      </c>
      <c r="R285" s="106">
        <v>40606</v>
      </c>
      <c r="S285">
        <v>116.7805</v>
      </c>
    </row>
    <row r="286" spans="11:19">
      <c r="K286" s="106">
        <v>37300</v>
      </c>
      <c r="L286" s="2">
        <v>7561.3999020000001</v>
      </c>
      <c r="R286" s="106">
        <v>40609</v>
      </c>
      <c r="S286">
        <v>116.2593</v>
      </c>
    </row>
    <row r="287" spans="11:19">
      <c r="K287" s="106">
        <v>37301</v>
      </c>
      <c r="L287" s="2">
        <v>7526.3999020000001</v>
      </c>
      <c r="R287" s="106">
        <v>40610</v>
      </c>
      <c r="S287">
        <v>115.9096</v>
      </c>
    </row>
    <row r="288" spans="11:19">
      <c r="K288" s="106">
        <v>37302</v>
      </c>
      <c r="L288" s="2">
        <v>7515.2998049999997</v>
      </c>
      <c r="R288" s="106">
        <v>40611</v>
      </c>
      <c r="S288">
        <v>115.37560000000001</v>
      </c>
    </row>
    <row r="289" spans="11:19">
      <c r="K289" s="106">
        <v>37305</v>
      </c>
      <c r="L289" s="2">
        <v>7558.6000979999999</v>
      </c>
      <c r="R289" s="106">
        <v>40612</v>
      </c>
      <c r="S289">
        <v>114.46510000000001</v>
      </c>
    </row>
    <row r="290" spans="11:19">
      <c r="K290" s="106">
        <v>37306</v>
      </c>
      <c r="L290" s="2">
        <v>7471</v>
      </c>
      <c r="R290" s="106">
        <v>40613</v>
      </c>
      <c r="S290">
        <v>114.3047</v>
      </c>
    </row>
    <row r="291" spans="11:19">
      <c r="K291" s="106">
        <v>37307</v>
      </c>
      <c r="L291" s="2">
        <v>7431.7998049999997</v>
      </c>
      <c r="R291" s="106">
        <v>40616</v>
      </c>
      <c r="S291">
        <v>114.5645</v>
      </c>
    </row>
    <row r="292" spans="11:19">
      <c r="K292" s="106">
        <v>37308</v>
      </c>
      <c r="L292" s="2">
        <v>7418.1000979999999</v>
      </c>
      <c r="R292" s="106">
        <v>40617</v>
      </c>
      <c r="S292">
        <v>114.69119999999999</v>
      </c>
    </row>
    <row r="293" spans="11:19">
      <c r="K293" s="106">
        <v>37309</v>
      </c>
      <c r="L293" s="2">
        <v>7426.6000979999999</v>
      </c>
      <c r="R293" s="106">
        <v>40618</v>
      </c>
      <c r="S293">
        <v>114.7273</v>
      </c>
    </row>
    <row r="294" spans="11:19">
      <c r="K294" s="106">
        <v>37312</v>
      </c>
      <c r="L294" s="2">
        <v>7512.5</v>
      </c>
      <c r="R294" s="106">
        <v>40619</v>
      </c>
      <c r="S294">
        <v>116.7928</v>
      </c>
    </row>
    <row r="295" spans="11:19">
      <c r="K295" s="106">
        <v>37313</v>
      </c>
      <c r="L295" s="2">
        <v>7567.5</v>
      </c>
      <c r="R295" s="106">
        <v>40620</v>
      </c>
      <c r="S295">
        <v>117.11490000000001</v>
      </c>
    </row>
    <row r="296" spans="11:19">
      <c r="K296" s="106">
        <v>37314</v>
      </c>
      <c r="L296" s="2">
        <v>7646.8999020000001</v>
      </c>
      <c r="R296" s="106">
        <v>40623</v>
      </c>
      <c r="S296">
        <v>117.95359999999999</v>
      </c>
    </row>
    <row r="297" spans="11:19">
      <c r="K297" s="106">
        <v>37315</v>
      </c>
      <c r="L297" s="2">
        <v>7637.5</v>
      </c>
      <c r="R297" s="106">
        <v>40624</v>
      </c>
      <c r="S297">
        <v>118.1091</v>
      </c>
    </row>
    <row r="298" spans="11:19">
      <c r="K298" s="106">
        <v>37316</v>
      </c>
      <c r="L298" s="2">
        <v>7710.7998049999997</v>
      </c>
      <c r="R298" s="106">
        <v>40625</v>
      </c>
      <c r="S298">
        <v>118.2803</v>
      </c>
    </row>
    <row r="299" spans="11:19">
      <c r="K299" s="106">
        <v>37319</v>
      </c>
      <c r="L299" s="2">
        <v>7861.7998049999997</v>
      </c>
      <c r="R299" s="106">
        <v>40626</v>
      </c>
      <c r="S299">
        <v>118.5689</v>
      </c>
    </row>
    <row r="300" spans="11:19">
      <c r="K300" s="106">
        <v>37320</v>
      </c>
      <c r="L300" s="2">
        <v>7856.1000979999999</v>
      </c>
      <c r="R300" s="106">
        <v>40627</v>
      </c>
      <c r="S300">
        <v>118.9659</v>
      </c>
    </row>
    <row r="301" spans="11:19">
      <c r="K301" s="106">
        <v>37321</v>
      </c>
      <c r="L301" s="2">
        <v>7944.2998049999997</v>
      </c>
      <c r="R301" s="106">
        <v>40630</v>
      </c>
      <c r="S301">
        <v>118.6396</v>
      </c>
    </row>
    <row r="302" spans="11:19">
      <c r="K302" s="106">
        <v>37322</v>
      </c>
      <c r="L302" s="2">
        <v>7958.1000979999999</v>
      </c>
      <c r="R302" s="106">
        <v>40631</v>
      </c>
      <c r="S302">
        <v>118.9271</v>
      </c>
    </row>
    <row r="303" spans="11:19">
      <c r="K303" s="106">
        <v>37323</v>
      </c>
      <c r="L303" s="2">
        <v>7910.2998049999997</v>
      </c>
      <c r="R303" s="106">
        <v>40632</v>
      </c>
      <c r="S303">
        <v>119.56619999999999</v>
      </c>
    </row>
    <row r="304" spans="11:19">
      <c r="K304" s="106">
        <v>37326</v>
      </c>
      <c r="L304" s="2">
        <v>7908.2001950000003</v>
      </c>
      <c r="R304" s="106">
        <v>40633</v>
      </c>
      <c r="S304">
        <v>120.3869</v>
      </c>
    </row>
    <row r="305" spans="11:19">
      <c r="K305" s="106">
        <v>37327</v>
      </c>
      <c r="L305" s="2">
        <v>7866.1000979999999</v>
      </c>
      <c r="R305" s="106">
        <v>40634</v>
      </c>
      <c r="S305">
        <v>120.1309</v>
      </c>
    </row>
    <row r="306" spans="11:19">
      <c r="K306" s="106">
        <v>37328</v>
      </c>
      <c r="L306" s="2">
        <v>7864.2001950000003</v>
      </c>
      <c r="R306" s="106">
        <v>40637</v>
      </c>
      <c r="S306">
        <v>119.79730000000001</v>
      </c>
    </row>
    <row r="307" spans="11:19">
      <c r="K307" s="106">
        <v>37329</v>
      </c>
      <c r="L307" s="2">
        <v>7828.6000979999999</v>
      </c>
      <c r="R307" s="106">
        <v>40638</v>
      </c>
      <c r="S307">
        <v>119.6549</v>
      </c>
    </row>
    <row r="308" spans="11:19">
      <c r="K308" s="106">
        <v>37330</v>
      </c>
      <c r="L308" s="2">
        <v>7871.7001950000003</v>
      </c>
      <c r="R308" s="106">
        <v>40639</v>
      </c>
      <c r="S308">
        <v>119.6023</v>
      </c>
    </row>
    <row r="309" spans="11:19">
      <c r="K309" s="106">
        <v>37333</v>
      </c>
      <c r="L309" s="2">
        <v>7917.7001950000003</v>
      </c>
      <c r="R309" s="106">
        <v>40640</v>
      </c>
      <c r="S309">
        <v>118.09950000000001</v>
      </c>
    </row>
    <row r="310" spans="11:19">
      <c r="K310" s="106">
        <v>37334</v>
      </c>
      <c r="L310" s="2">
        <v>7936.8999020000001</v>
      </c>
      <c r="R310" s="106">
        <v>40641</v>
      </c>
      <c r="S310">
        <v>118.44799999999999</v>
      </c>
    </row>
    <row r="311" spans="11:19">
      <c r="K311" s="106">
        <v>37335</v>
      </c>
      <c r="L311" s="2">
        <v>7915.3999020000001</v>
      </c>
      <c r="R311" s="106">
        <v>40644</v>
      </c>
      <c r="S311">
        <v>117.4807</v>
      </c>
    </row>
    <row r="312" spans="11:19">
      <c r="K312" s="106">
        <v>37336</v>
      </c>
      <c r="L312" s="2">
        <v>7856.2001950000003</v>
      </c>
      <c r="R312" s="106">
        <v>40645</v>
      </c>
      <c r="S312">
        <v>117.0086</v>
      </c>
    </row>
    <row r="313" spans="11:19">
      <c r="K313" s="106">
        <v>37337</v>
      </c>
      <c r="L313" s="2">
        <v>7856.1000979999999</v>
      </c>
      <c r="R313" s="106">
        <v>40646</v>
      </c>
      <c r="S313">
        <v>117.3847</v>
      </c>
    </row>
    <row r="314" spans="11:19">
      <c r="K314" s="106">
        <v>37340</v>
      </c>
      <c r="L314" s="2">
        <v>7751.2998049999997</v>
      </c>
      <c r="R314" s="106">
        <v>40647</v>
      </c>
      <c r="S314">
        <v>116.5928</v>
      </c>
    </row>
    <row r="315" spans="11:19">
      <c r="K315" s="106">
        <v>37341</v>
      </c>
      <c r="L315" s="2">
        <v>7756.7001950000003</v>
      </c>
      <c r="R315" s="106">
        <v>40648</v>
      </c>
      <c r="S315">
        <v>115.51</v>
      </c>
    </row>
    <row r="316" spans="11:19">
      <c r="K316" s="106">
        <v>37342</v>
      </c>
      <c r="L316" s="2">
        <v>7835.8999020000001</v>
      </c>
      <c r="R316" s="106">
        <v>40651</v>
      </c>
      <c r="S316">
        <v>115.7388</v>
      </c>
    </row>
    <row r="317" spans="11:19">
      <c r="K317" s="106">
        <v>37343</v>
      </c>
      <c r="L317" s="2">
        <v>7851.5</v>
      </c>
      <c r="R317" s="106">
        <v>40652</v>
      </c>
      <c r="S317">
        <v>115.6581</v>
      </c>
    </row>
    <row r="318" spans="11:19">
      <c r="K318" s="106">
        <v>37347</v>
      </c>
      <c r="L318" s="2">
        <v>7888.5</v>
      </c>
      <c r="R318" s="106">
        <v>40653</v>
      </c>
      <c r="S318">
        <v>116.5214</v>
      </c>
    </row>
    <row r="319" spans="11:19">
      <c r="K319" s="106">
        <v>37348</v>
      </c>
      <c r="L319" s="2">
        <v>7893.3999020000001</v>
      </c>
      <c r="R319" s="106">
        <v>40654</v>
      </c>
      <c r="S319">
        <v>116.92489999999999</v>
      </c>
    </row>
    <row r="320" spans="11:19">
      <c r="K320" s="106">
        <v>37349</v>
      </c>
      <c r="L320" s="2">
        <v>7842.2998049999997</v>
      </c>
      <c r="R320" s="106">
        <v>40658</v>
      </c>
      <c r="S320">
        <v>117.369</v>
      </c>
    </row>
    <row r="321" spans="11:19">
      <c r="K321" s="106">
        <v>37350</v>
      </c>
      <c r="L321" s="2">
        <v>7784.5</v>
      </c>
      <c r="R321" s="106">
        <v>40659</v>
      </c>
      <c r="S321">
        <v>117.8058</v>
      </c>
    </row>
    <row r="322" spans="11:19">
      <c r="K322" s="106">
        <v>37351</v>
      </c>
      <c r="L322" s="2">
        <v>7782.1000979999999</v>
      </c>
      <c r="R322" s="106">
        <v>40660</v>
      </c>
      <c r="S322">
        <v>117.0968</v>
      </c>
    </row>
    <row r="323" spans="11:19">
      <c r="K323" s="106">
        <v>37354</v>
      </c>
      <c r="L323" s="2">
        <v>7747.6000979999999</v>
      </c>
      <c r="R323" s="106">
        <v>40661</v>
      </c>
      <c r="S323">
        <v>117.625</v>
      </c>
    </row>
    <row r="324" spans="11:19">
      <c r="K324" s="106">
        <v>37355</v>
      </c>
      <c r="L324" s="2">
        <v>7722.1000979999999</v>
      </c>
      <c r="R324" s="106">
        <v>40662</v>
      </c>
      <c r="S324">
        <v>117.86069999999999</v>
      </c>
    </row>
    <row r="325" spans="11:19">
      <c r="K325" s="106">
        <v>37356</v>
      </c>
      <c r="L325" s="2">
        <v>7800.1000979999999</v>
      </c>
      <c r="R325" s="106">
        <v>40665</v>
      </c>
      <c r="S325">
        <v>118.2277</v>
      </c>
    </row>
    <row r="326" spans="11:19">
      <c r="K326" s="106">
        <v>37357</v>
      </c>
      <c r="L326" s="2">
        <v>7688.7001950000003</v>
      </c>
      <c r="R326" s="106">
        <v>40666</v>
      </c>
      <c r="S326">
        <v>118.1724</v>
      </c>
    </row>
    <row r="327" spans="11:19">
      <c r="K327" s="106">
        <v>37358</v>
      </c>
      <c r="L327" s="2">
        <v>7731</v>
      </c>
      <c r="R327" s="106">
        <v>40667</v>
      </c>
      <c r="S327">
        <v>118.1632</v>
      </c>
    </row>
    <row r="328" spans="11:19">
      <c r="K328" s="106">
        <v>37361</v>
      </c>
      <c r="L328" s="2">
        <v>7761.2998049999997</v>
      </c>
      <c r="R328" s="106">
        <v>40668</v>
      </c>
      <c r="S328">
        <v>118.0262</v>
      </c>
    </row>
    <row r="329" spans="11:19">
      <c r="K329" s="106">
        <v>37362</v>
      </c>
      <c r="L329" s="2">
        <v>7841.6000979999999</v>
      </c>
      <c r="R329" s="106">
        <v>40669</v>
      </c>
      <c r="S329">
        <v>118.71559999999999</v>
      </c>
    </row>
    <row r="330" spans="11:19">
      <c r="K330" s="106">
        <v>37363</v>
      </c>
      <c r="L330" s="2">
        <v>7868.1000979999999</v>
      </c>
      <c r="R330" s="106">
        <v>40672</v>
      </c>
      <c r="S330">
        <v>119.59</v>
      </c>
    </row>
    <row r="331" spans="11:19">
      <c r="K331" s="106">
        <v>37364</v>
      </c>
      <c r="L331" s="2">
        <v>7818.1000979999999</v>
      </c>
      <c r="R331" s="106">
        <v>40673</v>
      </c>
      <c r="S331">
        <v>119.2726</v>
      </c>
    </row>
    <row r="332" spans="11:19">
      <c r="K332" s="106">
        <v>37365</v>
      </c>
      <c r="L332" s="2">
        <v>7899.6000979999999</v>
      </c>
      <c r="R332" s="106">
        <v>40674</v>
      </c>
      <c r="S332">
        <v>118.99769999999999</v>
      </c>
    </row>
    <row r="333" spans="11:19">
      <c r="K333" s="106">
        <v>37368</v>
      </c>
      <c r="L333" s="2">
        <v>7814.2998049999997</v>
      </c>
      <c r="R333" s="106">
        <v>40675</v>
      </c>
      <c r="S333">
        <v>118.4384</v>
      </c>
    </row>
    <row r="334" spans="11:19">
      <c r="K334" s="106">
        <v>37369</v>
      </c>
      <c r="L334" s="2">
        <v>7717.7998049999997</v>
      </c>
      <c r="R334" s="106">
        <v>40676</v>
      </c>
      <c r="S334">
        <v>118.79389999999999</v>
      </c>
    </row>
    <row r="335" spans="11:19">
      <c r="K335" s="106">
        <v>37370</v>
      </c>
      <c r="L335" s="2">
        <v>7713.3999020000001</v>
      </c>
      <c r="R335" s="106">
        <v>40679</v>
      </c>
      <c r="S335">
        <v>118.67100000000001</v>
      </c>
    </row>
    <row r="336" spans="11:19">
      <c r="K336" s="106">
        <v>37371</v>
      </c>
      <c r="L336" s="2">
        <v>7686.2998049999997</v>
      </c>
      <c r="R336" s="106">
        <v>40680</v>
      </c>
      <c r="S336">
        <v>118.2914</v>
      </c>
    </row>
    <row r="337" spans="11:19">
      <c r="K337" s="106">
        <v>37372</v>
      </c>
      <c r="L337" s="2">
        <v>7629.6000979999999</v>
      </c>
      <c r="R337" s="106">
        <v>40681</v>
      </c>
      <c r="S337">
        <v>119.3205</v>
      </c>
    </row>
    <row r="338" spans="11:19">
      <c r="K338" s="106">
        <v>37375</v>
      </c>
      <c r="L338" s="2">
        <v>7582.5</v>
      </c>
      <c r="R338" s="106">
        <v>40682</v>
      </c>
      <c r="S338">
        <v>119.8115</v>
      </c>
    </row>
    <row r="339" spans="11:19">
      <c r="K339" s="106">
        <v>37376</v>
      </c>
      <c r="L339" s="2">
        <v>7663.3999020000001</v>
      </c>
      <c r="R339" s="106">
        <v>40683</v>
      </c>
      <c r="S339">
        <v>120.6583</v>
      </c>
    </row>
    <row r="340" spans="11:19">
      <c r="K340" s="106">
        <v>37377</v>
      </c>
      <c r="L340" s="2">
        <v>7647.2998049999997</v>
      </c>
      <c r="R340" s="106">
        <v>40687</v>
      </c>
      <c r="S340">
        <v>120.7304</v>
      </c>
    </row>
    <row r="341" spans="11:19">
      <c r="K341" s="106">
        <v>37378</v>
      </c>
      <c r="L341" s="2">
        <v>7670.5</v>
      </c>
      <c r="R341" s="106">
        <v>40688</v>
      </c>
      <c r="S341">
        <v>120.9892</v>
      </c>
    </row>
    <row r="342" spans="11:19">
      <c r="K342" s="106">
        <v>37379</v>
      </c>
      <c r="L342" s="2">
        <v>7663.8999020000001</v>
      </c>
      <c r="R342" s="106">
        <v>40689</v>
      </c>
      <c r="S342">
        <v>121.75109999999999</v>
      </c>
    </row>
    <row r="343" spans="11:19">
      <c r="K343" s="106">
        <v>37382</v>
      </c>
      <c r="L343" s="2">
        <v>7581.1000979999999</v>
      </c>
      <c r="R343" s="106">
        <v>40690</v>
      </c>
      <c r="S343">
        <v>122.2778</v>
      </c>
    </row>
    <row r="344" spans="11:19">
      <c r="K344" s="106">
        <v>37383</v>
      </c>
      <c r="L344" s="2">
        <v>7561.3999020000001</v>
      </c>
      <c r="R344" s="106">
        <v>40693</v>
      </c>
      <c r="S344">
        <v>121.9933</v>
      </c>
    </row>
    <row r="345" spans="11:19">
      <c r="K345" s="106">
        <v>37384</v>
      </c>
      <c r="L345" s="2">
        <v>7707.7998049999997</v>
      </c>
      <c r="R345" s="106">
        <v>40694</v>
      </c>
      <c r="S345">
        <v>121.72199999999999</v>
      </c>
    </row>
    <row r="346" spans="11:19">
      <c r="K346" s="106">
        <v>37385</v>
      </c>
      <c r="L346" s="2">
        <v>7632.2998049999997</v>
      </c>
      <c r="R346" s="106">
        <v>40695</v>
      </c>
      <c r="S346">
        <v>121.4164</v>
      </c>
    </row>
    <row r="347" spans="11:19">
      <c r="K347" s="106">
        <v>37386</v>
      </c>
      <c r="L347" s="2">
        <v>7596.1000979999999</v>
      </c>
      <c r="R347" s="106">
        <v>40696</v>
      </c>
      <c r="S347">
        <v>121.3078</v>
      </c>
    </row>
    <row r="348" spans="11:19">
      <c r="K348" s="106">
        <v>37389</v>
      </c>
      <c r="L348" s="2">
        <v>7661.3999020000001</v>
      </c>
      <c r="R348" s="106">
        <v>40697</v>
      </c>
      <c r="S348">
        <v>120.7462</v>
      </c>
    </row>
    <row r="349" spans="11:19">
      <c r="K349" s="106">
        <v>37390</v>
      </c>
      <c r="L349" s="2">
        <v>7716.8999020000001</v>
      </c>
      <c r="R349" s="106">
        <v>40700</v>
      </c>
      <c r="S349">
        <v>120.0821</v>
      </c>
    </row>
    <row r="350" spans="11:19">
      <c r="K350" s="106">
        <v>37391</v>
      </c>
      <c r="L350" s="2">
        <v>7707</v>
      </c>
      <c r="R350" s="106">
        <v>40701</v>
      </c>
      <c r="S350">
        <v>119.3854</v>
      </c>
    </row>
    <row r="351" spans="11:19">
      <c r="K351" s="106">
        <v>37392</v>
      </c>
      <c r="L351" s="2">
        <v>7738.1000979999999</v>
      </c>
      <c r="R351" s="106">
        <v>40702</v>
      </c>
      <c r="S351">
        <v>118.7747</v>
      </c>
    </row>
    <row r="352" spans="11:19">
      <c r="K352" s="106">
        <v>37393</v>
      </c>
      <c r="L352" s="2">
        <v>7727</v>
      </c>
      <c r="R352" s="106">
        <v>40703</v>
      </c>
      <c r="S352">
        <v>118.9659</v>
      </c>
    </row>
    <row r="353" spans="11:19">
      <c r="K353" s="106">
        <v>37397</v>
      </c>
      <c r="L353" s="2">
        <v>7688.2998049999997</v>
      </c>
      <c r="R353" s="106">
        <v>40704</v>
      </c>
      <c r="S353">
        <v>118.121</v>
      </c>
    </row>
    <row r="354" spans="11:19">
      <c r="K354" s="106">
        <v>37398</v>
      </c>
      <c r="L354" s="2">
        <v>7638.3999020000001</v>
      </c>
      <c r="R354" s="106">
        <v>40707</v>
      </c>
      <c r="S354">
        <v>117.4627</v>
      </c>
    </row>
    <row r="355" spans="11:19">
      <c r="K355" s="106">
        <v>37399</v>
      </c>
      <c r="L355" s="2">
        <v>7725.1000979999999</v>
      </c>
      <c r="R355" s="106">
        <v>40708</v>
      </c>
      <c r="S355">
        <v>118.77970000000001</v>
      </c>
    </row>
    <row r="356" spans="11:19">
      <c r="K356" s="106">
        <v>37400</v>
      </c>
      <c r="L356" s="2">
        <v>7667.7998049999997</v>
      </c>
      <c r="R356" s="106">
        <v>40709</v>
      </c>
      <c r="S356">
        <v>118.4131</v>
      </c>
    </row>
    <row r="357" spans="11:19">
      <c r="K357" s="106">
        <v>37403</v>
      </c>
      <c r="L357" s="2">
        <v>7667</v>
      </c>
      <c r="R357" s="106">
        <v>40710</v>
      </c>
      <c r="S357">
        <v>118.273</v>
      </c>
    </row>
    <row r="358" spans="11:19">
      <c r="K358" s="106">
        <v>37404</v>
      </c>
      <c r="L358" s="2">
        <v>7660.6000979999999</v>
      </c>
      <c r="R358" s="106">
        <v>40711</v>
      </c>
      <c r="S358">
        <v>118.53360000000001</v>
      </c>
    </row>
    <row r="359" spans="11:19">
      <c r="K359" s="106">
        <v>37405</v>
      </c>
      <c r="L359" s="2">
        <v>7611.8999020000001</v>
      </c>
      <c r="R359" s="106">
        <v>40714</v>
      </c>
      <c r="S359">
        <v>118.8227</v>
      </c>
    </row>
    <row r="360" spans="11:19">
      <c r="K360" s="106">
        <v>37406</v>
      </c>
      <c r="L360" s="2">
        <v>7580.6000979999999</v>
      </c>
      <c r="R360" s="106">
        <v>40715</v>
      </c>
      <c r="S360">
        <v>119.20959999999999</v>
      </c>
    </row>
    <row r="361" spans="11:19">
      <c r="K361" s="106">
        <v>37407</v>
      </c>
      <c r="L361" s="2">
        <v>7656.1000979999999</v>
      </c>
      <c r="R361" s="106">
        <v>40716</v>
      </c>
      <c r="S361">
        <v>119.8506</v>
      </c>
    </row>
    <row r="362" spans="11:19">
      <c r="K362" s="106">
        <v>37410</v>
      </c>
      <c r="L362" s="2">
        <v>7599.5</v>
      </c>
      <c r="R362" s="106">
        <v>40717</v>
      </c>
      <c r="S362">
        <v>119.0334</v>
      </c>
    </row>
    <row r="363" spans="11:19">
      <c r="K363" s="106">
        <v>37411</v>
      </c>
      <c r="L363" s="2">
        <v>7568</v>
      </c>
      <c r="R363" s="106">
        <v>40718</v>
      </c>
      <c r="S363">
        <v>118.5762</v>
      </c>
    </row>
    <row r="364" spans="11:19">
      <c r="K364" s="106">
        <v>37412</v>
      </c>
      <c r="L364" s="2">
        <v>7547.8999020000001</v>
      </c>
      <c r="R364" s="106">
        <v>40721</v>
      </c>
      <c r="S364">
        <v>118.6407</v>
      </c>
    </row>
    <row r="365" spans="11:19">
      <c r="K365" s="106">
        <v>37413</v>
      </c>
      <c r="L365" s="2">
        <v>7498.8999020000001</v>
      </c>
      <c r="R365" s="106">
        <v>40722</v>
      </c>
      <c r="S365">
        <v>119.2557</v>
      </c>
    </row>
    <row r="366" spans="11:19">
      <c r="K366" s="106">
        <v>37414</v>
      </c>
      <c r="L366" s="2">
        <v>7478.6000979999999</v>
      </c>
      <c r="R366" s="106">
        <v>40723</v>
      </c>
      <c r="S366">
        <v>119.3125</v>
      </c>
    </row>
    <row r="367" spans="11:19">
      <c r="K367" s="106">
        <v>37417</v>
      </c>
      <c r="L367" s="2">
        <v>7460.7001950000003</v>
      </c>
      <c r="R367" s="106">
        <v>40724</v>
      </c>
      <c r="S367">
        <v>119.4875</v>
      </c>
    </row>
    <row r="368" spans="11:19">
      <c r="K368" s="106">
        <v>37418</v>
      </c>
      <c r="L368" s="2">
        <v>7398.7998049999997</v>
      </c>
      <c r="R368" s="106">
        <v>40728</v>
      </c>
      <c r="S368">
        <v>120.39190000000001</v>
      </c>
    </row>
    <row r="369" spans="11:19">
      <c r="K369" s="106">
        <v>37419</v>
      </c>
      <c r="L369" s="2">
        <v>7359.6000979999999</v>
      </c>
      <c r="R369" s="106">
        <v>40729</v>
      </c>
      <c r="S369">
        <v>120.3201</v>
      </c>
    </row>
    <row r="370" spans="11:19">
      <c r="K370" s="106">
        <v>37420</v>
      </c>
      <c r="L370" s="2">
        <v>7283.6000979999999</v>
      </c>
      <c r="R370" s="106">
        <v>40730</v>
      </c>
      <c r="S370">
        <v>120.69970000000001</v>
      </c>
    </row>
    <row r="371" spans="11:19">
      <c r="K371" s="106">
        <v>37421</v>
      </c>
      <c r="L371" s="2">
        <v>7249</v>
      </c>
      <c r="R371" s="106">
        <v>40731</v>
      </c>
      <c r="S371">
        <v>120.75960000000001</v>
      </c>
    </row>
    <row r="372" spans="11:19">
      <c r="K372" s="106">
        <v>37424</v>
      </c>
      <c r="L372" s="2">
        <v>7357.3999020000001</v>
      </c>
      <c r="R372" s="106">
        <v>40732</v>
      </c>
      <c r="S372">
        <v>120.58069999999999</v>
      </c>
    </row>
    <row r="373" spans="11:19">
      <c r="K373" s="106">
        <v>37425</v>
      </c>
      <c r="L373" s="2">
        <v>7327.5</v>
      </c>
      <c r="R373" s="106">
        <v>40735</v>
      </c>
      <c r="S373">
        <v>119.9504</v>
      </c>
    </row>
    <row r="374" spans="11:19">
      <c r="K374" s="106">
        <v>37426</v>
      </c>
      <c r="L374" s="2">
        <v>7247.7998049999997</v>
      </c>
      <c r="R374" s="106">
        <v>40736</v>
      </c>
      <c r="S374">
        <v>120.4237</v>
      </c>
    </row>
    <row r="375" spans="11:19">
      <c r="K375" s="106">
        <v>37427</v>
      </c>
      <c r="L375" s="2">
        <v>7225.3999020000001</v>
      </c>
      <c r="R375" s="106">
        <v>40737</v>
      </c>
      <c r="S375">
        <v>120.709</v>
      </c>
    </row>
    <row r="376" spans="11:19">
      <c r="K376" s="106">
        <v>37428</v>
      </c>
      <c r="L376" s="2">
        <v>7139.3999020000001</v>
      </c>
      <c r="R376" s="106">
        <v>40738</v>
      </c>
      <c r="S376">
        <v>120.4498</v>
      </c>
    </row>
    <row r="377" spans="11:19">
      <c r="K377" s="106">
        <v>37431</v>
      </c>
      <c r="L377" s="2">
        <v>7129.8999020000001</v>
      </c>
      <c r="R377" s="106">
        <v>40739</v>
      </c>
      <c r="S377">
        <v>120.6913</v>
      </c>
    </row>
    <row r="378" spans="11:19">
      <c r="K378" s="106">
        <v>37432</v>
      </c>
      <c r="L378" s="2">
        <v>7120.7998049999997</v>
      </c>
      <c r="R378" s="106">
        <v>40742</v>
      </c>
      <c r="S378">
        <v>120.983</v>
      </c>
    </row>
    <row r="379" spans="11:19">
      <c r="K379" s="106">
        <v>37433</v>
      </c>
      <c r="L379" s="2">
        <v>7021</v>
      </c>
      <c r="R379" s="106">
        <v>40743</v>
      </c>
      <c r="S379">
        <v>121.1861</v>
      </c>
    </row>
    <row r="380" spans="11:19">
      <c r="K380" s="106">
        <v>37434</v>
      </c>
      <c r="L380" s="2">
        <v>7073.7998049999997</v>
      </c>
      <c r="R380" s="106">
        <v>40744</v>
      </c>
      <c r="S380">
        <v>120.98569999999999</v>
      </c>
    </row>
    <row r="381" spans="11:19">
      <c r="K381" s="106">
        <v>37435</v>
      </c>
      <c r="L381" s="2">
        <v>7145.6000979999999</v>
      </c>
      <c r="R381" s="106">
        <v>40745</v>
      </c>
      <c r="S381">
        <v>121.30889999999999</v>
      </c>
    </row>
    <row r="382" spans="11:19">
      <c r="K382" s="106">
        <v>37439</v>
      </c>
      <c r="L382" s="2">
        <v>7013.3999020000001</v>
      </c>
      <c r="R382" s="106">
        <v>40746</v>
      </c>
      <c r="S382">
        <v>121.4333</v>
      </c>
    </row>
    <row r="383" spans="11:19">
      <c r="K383" s="106">
        <v>37440</v>
      </c>
      <c r="L383" s="2">
        <v>7024.1000979999999</v>
      </c>
      <c r="R383" s="106">
        <v>40749</v>
      </c>
      <c r="S383">
        <v>121.1335</v>
      </c>
    </row>
    <row r="384" spans="11:19">
      <c r="K384" s="106">
        <v>37441</v>
      </c>
      <c r="L384" s="2">
        <v>7029.7998049999997</v>
      </c>
      <c r="R384" s="106">
        <v>40750</v>
      </c>
      <c r="S384">
        <v>120.21339999999999</v>
      </c>
    </row>
    <row r="385" spans="11:19">
      <c r="K385" s="106">
        <v>37442</v>
      </c>
      <c r="L385" s="2">
        <v>7112.5</v>
      </c>
      <c r="R385" s="106">
        <v>40751</v>
      </c>
      <c r="S385">
        <v>118.7839</v>
      </c>
    </row>
    <row r="386" spans="11:19">
      <c r="K386" s="106">
        <v>37445</v>
      </c>
      <c r="L386" s="2">
        <v>7092</v>
      </c>
      <c r="R386" s="106">
        <v>40752</v>
      </c>
      <c r="S386">
        <v>119.577</v>
      </c>
    </row>
    <row r="387" spans="11:19">
      <c r="K387" s="106">
        <v>37446</v>
      </c>
      <c r="L387" s="2">
        <v>7034.7998049999997</v>
      </c>
      <c r="R387" s="106">
        <v>40753</v>
      </c>
      <c r="S387">
        <v>118.8184</v>
      </c>
    </row>
    <row r="388" spans="11:19">
      <c r="K388" s="106">
        <v>37447</v>
      </c>
      <c r="L388" s="2">
        <v>6916.3999020000001</v>
      </c>
      <c r="R388" s="106">
        <v>40757</v>
      </c>
      <c r="S388">
        <v>118.3755</v>
      </c>
    </row>
    <row r="389" spans="11:19">
      <c r="K389" s="106">
        <v>37448</v>
      </c>
      <c r="L389" s="2">
        <v>6863.2998049999997</v>
      </c>
      <c r="R389" s="106">
        <v>40758</v>
      </c>
      <c r="S389">
        <v>117.4308</v>
      </c>
    </row>
    <row r="390" spans="11:19">
      <c r="K390" s="106">
        <v>37449</v>
      </c>
      <c r="L390" s="2">
        <v>6819.7998049999997</v>
      </c>
      <c r="R390" s="106">
        <v>40759</v>
      </c>
      <c r="S390">
        <v>114.8651</v>
      </c>
    </row>
    <row r="391" spans="11:19">
      <c r="K391" s="106">
        <v>37452</v>
      </c>
      <c r="L391" s="2">
        <v>6677.7998049999997</v>
      </c>
      <c r="R391" s="106">
        <v>40760</v>
      </c>
      <c r="S391">
        <v>113.5485</v>
      </c>
    </row>
    <row r="392" spans="11:19">
      <c r="K392" s="106">
        <v>37453</v>
      </c>
      <c r="L392" s="2">
        <v>6695.7001950000003</v>
      </c>
      <c r="R392" s="106">
        <v>40763</v>
      </c>
      <c r="S392">
        <v>108.599</v>
      </c>
    </row>
    <row r="393" spans="11:19">
      <c r="K393" s="106">
        <v>37454</v>
      </c>
      <c r="L393" s="2">
        <v>6699.7001950000003</v>
      </c>
      <c r="R393" s="106">
        <v>40764</v>
      </c>
      <c r="S393">
        <v>112.717</v>
      </c>
    </row>
    <row r="394" spans="11:19">
      <c r="K394" s="106">
        <v>37455</v>
      </c>
      <c r="L394" s="2">
        <v>6715.3999020000001</v>
      </c>
      <c r="R394" s="106">
        <v>40765</v>
      </c>
      <c r="S394">
        <v>113.9289</v>
      </c>
    </row>
    <row r="395" spans="11:19">
      <c r="K395" s="106">
        <v>37456</v>
      </c>
      <c r="L395" s="2">
        <v>6535.3999020000001</v>
      </c>
      <c r="R395" s="106">
        <v>40766</v>
      </c>
      <c r="S395">
        <v>116.09569999999999</v>
      </c>
    </row>
    <row r="396" spans="11:19">
      <c r="K396" s="106">
        <v>37459</v>
      </c>
      <c r="L396" s="2">
        <v>6366.7001950000003</v>
      </c>
      <c r="R396" s="106">
        <v>40767</v>
      </c>
      <c r="S396">
        <v>118.2676</v>
      </c>
    </row>
    <row r="397" spans="11:19">
      <c r="K397" s="106">
        <v>37460</v>
      </c>
      <c r="L397" s="2">
        <v>6161.1000979999999</v>
      </c>
      <c r="R397" s="106">
        <v>40770</v>
      </c>
      <c r="S397">
        <v>118.8058</v>
      </c>
    </row>
    <row r="398" spans="11:19">
      <c r="K398" s="106">
        <v>37461</v>
      </c>
      <c r="L398" s="2">
        <v>6382.1000979999999</v>
      </c>
      <c r="R398" s="106">
        <v>40771</v>
      </c>
      <c r="S398">
        <v>118.0177</v>
      </c>
    </row>
    <row r="399" spans="11:19">
      <c r="K399" s="106">
        <v>37462</v>
      </c>
      <c r="L399" s="2">
        <v>6278.3999020000001</v>
      </c>
      <c r="R399" s="106">
        <v>40772</v>
      </c>
      <c r="S399">
        <v>117.7889</v>
      </c>
    </row>
    <row r="400" spans="11:19">
      <c r="K400" s="106">
        <v>37463</v>
      </c>
      <c r="L400" s="2">
        <v>6309.8999020000001</v>
      </c>
      <c r="R400" s="106">
        <v>40773</v>
      </c>
      <c r="S400">
        <v>116.5218</v>
      </c>
    </row>
    <row r="401" spans="11:19">
      <c r="K401" s="106">
        <v>37466</v>
      </c>
      <c r="L401" s="2">
        <v>6483.1000979999999</v>
      </c>
      <c r="R401" s="106">
        <v>40774</v>
      </c>
      <c r="S401">
        <v>114.773</v>
      </c>
    </row>
    <row r="402" spans="11:19">
      <c r="K402" s="106">
        <v>37467</v>
      </c>
      <c r="L402" s="2">
        <v>6511.2001950000003</v>
      </c>
      <c r="R402" s="106">
        <v>40777</v>
      </c>
      <c r="S402">
        <v>115.148</v>
      </c>
    </row>
    <row r="403" spans="11:19">
      <c r="K403" s="106">
        <v>37468</v>
      </c>
      <c r="L403" s="2">
        <v>6605.3999020000001</v>
      </c>
      <c r="R403" s="106">
        <v>40778</v>
      </c>
      <c r="S403">
        <v>116.48309999999999</v>
      </c>
    </row>
    <row r="404" spans="11:19">
      <c r="K404" s="106">
        <v>37469</v>
      </c>
      <c r="L404" s="2">
        <v>6550.7001950000003</v>
      </c>
      <c r="R404" s="106">
        <v>40779</v>
      </c>
      <c r="S404">
        <v>116.24890000000001</v>
      </c>
    </row>
    <row r="405" spans="11:19">
      <c r="K405" s="106">
        <v>37470</v>
      </c>
      <c r="L405" s="2">
        <v>6536.5</v>
      </c>
      <c r="R405" s="106">
        <v>40780</v>
      </c>
      <c r="S405">
        <v>115.6382</v>
      </c>
    </row>
    <row r="406" spans="11:19">
      <c r="K406" s="106">
        <v>37474</v>
      </c>
      <c r="L406" s="2">
        <v>6519.2001950000003</v>
      </c>
      <c r="R406" s="106">
        <v>40781</v>
      </c>
      <c r="S406">
        <v>116.24160000000001</v>
      </c>
    </row>
    <row r="407" spans="11:19">
      <c r="K407" s="106">
        <v>37475</v>
      </c>
      <c r="L407" s="2">
        <v>6486.7001950000003</v>
      </c>
      <c r="R407" s="106">
        <v>40784</v>
      </c>
      <c r="S407">
        <v>117.8573</v>
      </c>
    </row>
    <row r="408" spans="11:19">
      <c r="K408" s="106">
        <v>37476</v>
      </c>
      <c r="L408" s="2">
        <v>6612.2001950000003</v>
      </c>
      <c r="R408" s="106">
        <v>40785</v>
      </c>
      <c r="S408">
        <v>118.706</v>
      </c>
    </row>
    <row r="409" spans="11:19">
      <c r="K409" s="106">
        <v>37477</v>
      </c>
      <c r="L409" s="2">
        <v>6645.8999020000001</v>
      </c>
      <c r="R409" s="106">
        <v>40786</v>
      </c>
      <c r="S409">
        <v>120.5558</v>
      </c>
    </row>
    <row r="410" spans="11:19">
      <c r="K410" s="106">
        <v>37480</v>
      </c>
      <c r="L410" s="2">
        <v>6571.3999020000001</v>
      </c>
      <c r="R410" s="106">
        <v>40787</v>
      </c>
      <c r="S410">
        <v>119.9455</v>
      </c>
    </row>
    <row r="411" spans="11:19">
      <c r="K411" s="106">
        <v>37481</v>
      </c>
      <c r="L411" s="2">
        <v>6529</v>
      </c>
      <c r="R411" s="106">
        <v>40788</v>
      </c>
      <c r="S411">
        <v>118.35939999999999</v>
      </c>
    </row>
    <row r="412" spans="11:19">
      <c r="K412" s="106">
        <v>37482</v>
      </c>
      <c r="L412" s="2">
        <v>6550.1000979999999</v>
      </c>
      <c r="R412" s="106">
        <v>40792</v>
      </c>
      <c r="S412">
        <v>118.25190000000001</v>
      </c>
    </row>
    <row r="413" spans="11:19">
      <c r="K413" s="106">
        <v>37483</v>
      </c>
      <c r="L413" s="2">
        <v>6557.6000979999999</v>
      </c>
      <c r="R413" s="106">
        <v>40793</v>
      </c>
      <c r="S413">
        <v>119.56659999999999</v>
      </c>
    </row>
    <row r="414" spans="11:19">
      <c r="K414" s="106">
        <v>37484</v>
      </c>
      <c r="L414" s="2">
        <v>6571.7001950000003</v>
      </c>
      <c r="R414" s="106">
        <v>40794</v>
      </c>
      <c r="S414">
        <v>119.6365</v>
      </c>
    </row>
    <row r="415" spans="11:19">
      <c r="K415" s="106">
        <v>37487</v>
      </c>
      <c r="L415" s="2">
        <v>6658.1000979999999</v>
      </c>
      <c r="R415" s="106">
        <v>40795</v>
      </c>
      <c r="S415">
        <v>118.37090000000001</v>
      </c>
    </row>
    <row r="416" spans="11:19">
      <c r="K416" s="106">
        <v>37488</v>
      </c>
      <c r="L416" s="2">
        <v>6655.2998049999997</v>
      </c>
      <c r="R416" s="106">
        <v>40798</v>
      </c>
      <c r="S416">
        <v>117.4051</v>
      </c>
    </row>
    <row r="417" spans="11:19">
      <c r="K417" s="106">
        <v>37489</v>
      </c>
      <c r="L417" s="2">
        <v>6664.8999020000001</v>
      </c>
      <c r="R417" s="106">
        <v>40799</v>
      </c>
      <c r="S417">
        <v>118.2073</v>
      </c>
    </row>
    <row r="418" spans="11:19">
      <c r="K418" s="106">
        <v>37490</v>
      </c>
      <c r="L418" s="2">
        <v>6727.7998049999997</v>
      </c>
      <c r="R418" s="106">
        <v>40800</v>
      </c>
      <c r="S418">
        <v>118.6615</v>
      </c>
    </row>
    <row r="419" spans="11:19">
      <c r="K419" s="106">
        <v>37491</v>
      </c>
      <c r="L419" s="2">
        <v>6614.2998049999997</v>
      </c>
      <c r="R419" s="106">
        <v>40801</v>
      </c>
      <c r="S419">
        <v>120.2483</v>
      </c>
    </row>
    <row r="420" spans="11:19">
      <c r="K420" s="106">
        <v>37494</v>
      </c>
      <c r="L420" s="2">
        <v>6697.8999020000001</v>
      </c>
      <c r="R420" s="106">
        <v>40802</v>
      </c>
      <c r="S420">
        <v>119.9731</v>
      </c>
    </row>
    <row r="421" spans="11:19">
      <c r="K421" s="106">
        <v>37495</v>
      </c>
      <c r="L421" s="2">
        <v>6642.7998049999997</v>
      </c>
      <c r="R421" s="106">
        <v>40805</v>
      </c>
      <c r="S421">
        <v>119.3643</v>
      </c>
    </row>
    <row r="422" spans="11:19">
      <c r="K422" s="106">
        <v>37496</v>
      </c>
      <c r="L422" s="2">
        <v>6579.8999020000001</v>
      </c>
      <c r="R422" s="106">
        <v>40806</v>
      </c>
      <c r="S422">
        <v>119.33929999999999</v>
      </c>
    </row>
    <row r="423" spans="11:19">
      <c r="K423" s="106">
        <v>37497</v>
      </c>
      <c r="L423" s="2">
        <v>6590</v>
      </c>
      <c r="R423" s="106">
        <v>40807</v>
      </c>
      <c r="S423">
        <v>118.83799999999999</v>
      </c>
    </row>
    <row r="424" spans="11:19">
      <c r="K424" s="106">
        <v>37498</v>
      </c>
      <c r="L424" s="2">
        <v>6612</v>
      </c>
      <c r="R424" s="106">
        <v>40808</v>
      </c>
      <c r="S424">
        <v>116.5222</v>
      </c>
    </row>
    <row r="425" spans="11:19">
      <c r="K425" s="106">
        <v>37502</v>
      </c>
      <c r="L425" s="2">
        <v>6453.5</v>
      </c>
      <c r="R425" s="106">
        <v>40809</v>
      </c>
      <c r="S425">
        <v>117.53830000000001</v>
      </c>
    </row>
    <row r="426" spans="11:19">
      <c r="K426" s="106">
        <v>37503</v>
      </c>
      <c r="L426" s="2">
        <v>6517.7001950000003</v>
      </c>
      <c r="R426" s="106">
        <v>40812</v>
      </c>
      <c r="S426">
        <v>118.544</v>
      </c>
    </row>
    <row r="427" spans="11:19">
      <c r="K427" s="106">
        <v>37504</v>
      </c>
      <c r="L427" s="2">
        <v>6484.8999020000001</v>
      </c>
      <c r="R427" s="106">
        <v>40813</v>
      </c>
      <c r="S427">
        <v>120.9803</v>
      </c>
    </row>
    <row r="428" spans="11:19">
      <c r="K428" s="106">
        <v>37505</v>
      </c>
      <c r="L428" s="2">
        <v>6479.7998049999997</v>
      </c>
      <c r="R428" s="106">
        <v>40814</v>
      </c>
      <c r="S428">
        <v>120.59</v>
      </c>
    </row>
    <row r="429" spans="11:19">
      <c r="K429" s="106">
        <v>37508</v>
      </c>
      <c r="L429" s="2">
        <v>6522.2001950000003</v>
      </c>
      <c r="R429" s="106">
        <v>40815</v>
      </c>
      <c r="S429">
        <v>121.0851</v>
      </c>
    </row>
    <row r="430" spans="11:19">
      <c r="K430" s="106">
        <v>37509</v>
      </c>
      <c r="L430" s="2">
        <v>6544.2001950000003</v>
      </c>
      <c r="R430" s="106">
        <v>40816</v>
      </c>
      <c r="S430">
        <v>120.15730000000001</v>
      </c>
    </row>
    <row r="431" spans="11:19">
      <c r="K431" s="106">
        <v>37510</v>
      </c>
      <c r="L431" s="2">
        <v>6618.2998049999997</v>
      </c>
      <c r="R431" s="106">
        <v>40819</v>
      </c>
      <c r="S431">
        <v>117.92100000000001</v>
      </c>
    </row>
    <row r="432" spans="11:19">
      <c r="K432" s="106">
        <v>37511</v>
      </c>
      <c r="L432" s="2">
        <v>6517</v>
      </c>
      <c r="R432" s="106">
        <v>40820</v>
      </c>
      <c r="S432">
        <v>116.3107</v>
      </c>
    </row>
    <row r="433" spans="11:19">
      <c r="K433" s="106">
        <v>37512</v>
      </c>
      <c r="L433" s="2">
        <v>6495.2998049999997</v>
      </c>
      <c r="R433" s="106">
        <v>40821</v>
      </c>
      <c r="S433">
        <v>117.108</v>
      </c>
    </row>
    <row r="434" spans="11:19">
      <c r="K434" s="106">
        <v>37515</v>
      </c>
      <c r="L434" s="2">
        <v>6500.6000979999999</v>
      </c>
      <c r="R434" s="106">
        <v>40822</v>
      </c>
      <c r="S434">
        <v>119.114</v>
      </c>
    </row>
    <row r="435" spans="11:19">
      <c r="K435" s="106">
        <v>37516</v>
      </c>
      <c r="L435" s="2">
        <v>6392.2998049999997</v>
      </c>
      <c r="R435" s="106">
        <v>40823</v>
      </c>
      <c r="S435">
        <v>118.4722</v>
      </c>
    </row>
    <row r="436" spans="11:19">
      <c r="K436" s="106">
        <v>37517</v>
      </c>
      <c r="L436" s="2">
        <v>6304.7998049999997</v>
      </c>
      <c r="R436" s="106">
        <v>40827</v>
      </c>
      <c r="S436">
        <v>120.5765</v>
      </c>
    </row>
    <row r="437" spans="11:19">
      <c r="K437" s="106">
        <v>37518</v>
      </c>
      <c r="L437" s="2">
        <v>6188.2001950000003</v>
      </c>
      <c r="R437" s="106">
        <v>40828</v>
      </c>
      <c r="S437">
        <v>121.58029999999999</v>
      </c>
    </row>
    <row r="438" spans="11:19">
      <c r="K438" s="106">
        <v>37519</v>
      </c>
      <c r="L438" s="2">
        <v>6202</v>
      </c>
      <c r="R438" s="106">
        <v>40829</v>
      </c>
      <c r="S438">
        <v>120.0856</v>
      </c>
    </row>
    <row r="439" spans="11:19">
      <c r="K439" s="106">
        <v>37522</v>
      </c>
      <c r="L439" s="2">
        <v>6080.1000979999999</v>
      </c>
      <c r="R439" s="106">
        <v>40830</v>
      </c>
      <c r="S439">
        <v>119.90779999999999</v>
      </c>
    </row>
    <row r="440" spans="11:19">
      <c r="K440" s="106">
        <v>37523</v>
      </c>
      <c r="L440" s="2">
        <v>6068.8999020000001</v>
      </c>
      <c r="R440" s="106">
        <v>40833</v>
      </c>
      <c r="S440">
        <v>120.53740000000001</v>
      </c>
    </row>
    <row r="441" spans="11:19">
      <c r="K441" s="106">
        <v>37524</v>
      </c>
      <c r="L441" s="2">
        <v>6165</v>
      </c>
      <c r="R441" s="106">
        <v>40834</v>
      </c>
      <c r="S441">
        <v>120.9308</v>
      </c>
    </row>
    <row r="442" spans="11:19">
      <c r="K442" s="106">
        <v>37525</v>
      </c>
      <c r="L442" s="2">
        <v>6179.3999020000001</v>
      </c>
      <c r="R442" s="106">
        <v>40835</v>
      </c>
      <c r="S442">
        <v>120.4211</v>
      </c>
    </row>
    <row r="443" spans="11:19">
      <c r="K443" s="106">
        <v>37526</v>
      </c>
      <c r="L443" s="2">
        <v>6111.1000979999999</v>
      </c>
      <c r="R443" s="106">
        <v>40836</v>
      </c>
      <c r="S443">
        <v>120.02719999999999</v>
      </c>
    </row>
    <row r="444" spans="11:19">
      <c r="K444" s="106">
        <v>37529</v>
      </c>
      <c r="L444" s="2">
        <v>6180.3999020000001</v>
      </c>
      <c r="R444" s="106">
        <v>40837</v>
      </c>
      <c r="S444">
        <v>120.1961</v>
      </c>
    </row>
    <row r="445" spans="11:19">
      <c r="K445" s="106">
        <v>37530</v>
      </c>
      <c r="L445" s="2">
        <v>6218.6000979999999</v>
      </c>
      <c r="R445" s="106">
        <v>40840</v>
      </c>
      <c r="S445">
        <v>120.4905</v>
      </c>
    </row>
    <row r="446" spans="11:19">
      <c r="K446" s="106">
        <v>37531</v>
      </c>
      <c r="L446" s="2">
        <v>6100.7001950000003</v>
      </c>
      <c r="R446" s="106">
        <v>40841</v>
      </c>
      <c r="S446">
        <v>119.5616</v>
      </c>
    </row>
    <row r="447" spans="11:19">
      <c r="K447" s="106">
        <v>37532</v>
      </c>
      <c r="L447" s="2">
        <v>6026.7998049999997</v>
      </c>
      <c r="R447" s="106">
        <v>40842</v>
      </c>
      <c r="S447">
        <v>120.2449</v>
      </c>
    </row>
    <row r="448" spans="11:19">
      <c r="K448" s="106">
        <v>37533</v>
      </c>
      <c r="L448" s="2">
        <v>5935.2998049999997</v>
      </c>
      <c r="R448" s="106">
        <v>40843</v>
      </c>
      <c r="S448">
        <v>120.83369999999999</v>
      </c>
    </row>
    <row r="449" spans="11:19">
      <c r="K449" s="106">
        <v>37536</v>
      </c>
      <c r="L449" s="2">
        <v>5841</v>
      </c>
      <c r="R449" s="106">
        <v>40844</v>
      </c>
      <c r="S449">
        <v>120.3451</v>
      </c>
    </row>
    <row r="450" spans="11:19">
      <c r="K450" s="106">
        <v>37537</v>
      </c>
      <c r="L450" s="2">
        <v>5830.6000979999999</v>
      </c>
      <c r="R450" s="106">
        <v>40847</v>
      </c>
      <c r="S450">
        <v>120.07599999999999</v>
      </c>
    </row>
    <row r="451" spans="11:19">
      <c r="K451" s="106">
        <v>37538</v>
      </c>
      <c r="L451" s="2">
        <v>5695.2998049999997</v>
      </c>
      <c r="R451" s="106">
        <v>40848</v>
      </c>
      <c r="S451">
        <v>119.2403</v>
      </c>
    </row>
    <row r="452" spans="11:19">
      <c r="K452" s="106">
        <v>37539</v>
      </c>
      <c r="L452" s="2">
        <v>5812.8999020000001</v>
      </c>
      <c r="R452" s="106">
        <v>40849</v>
      </c>
      <c r="S452">
        <v>120.0575</v>
      </c>
    </row>
    <row r="453" spans="11:19">
      <c r="K453" s="106">
        <v>37540</v>
      </c>
      <c r="L453" s="2">
        <v>5978.7001950000003</v>
      </c>
      <c r="R453" s="106">
        <v>40850</v>
      </c>
      <c r="S453">
        <v>120.3823</v>
      </c>
    </row>
    <row r="454" spans="11:19">
      <c r="K454" s="106">
        <v>37544</v>
      </c>
      <c r="L454" s="2">
        <v>6219.3999020000001</v>
      </c>
      <c r="R454" s="106">
        <v>40851</v>
      </c>
      <c r="S454">
        <v>120.8322</v>
      </c>
    </row>
    <row r="455" spans="11:19">
      <c r="K455" s="106">
        <v>37545</v>
      </c>
      <c r="L455" s="2">
        <v>6157.1000979999999</v>
      </c>
      <c r="R455" s="106">
        <v>40854</v>
      </c>
      <c r="S455">
        <v>120.7281</v>
      </c>
    </row>
    <row r="456" spans="11:19">
      <c r="K456" s="106">
        <v>37546</v>
      </c>
      <c r="L456" s="2">
        <v>6274.7998049999997</v>
      </c>
      <c r="R456" s="106">
        <v>40855</v>
      </c>
      <c r="S456">
        <v>120.9984</v>
      </c>
    </row>
    <row r="457" spans="11:19">
      <c r="K457" s="106">
        <v>37547</v>
      </c>
      <c r="L457" s="2">
        <v>6326.6000979999999</v>
      </c>
      <c r="R457" s="106">
        <v>40856</v>
      </c>
      <c r="S457">
        <v>120.4284</v>
      </c>
    </row>
    <row r="458" spans="11:19">
      <c r="K458" s="106">
        <v>37550</v>
      </c>
      <c r="L458" s="2">
        <v>6362.2998049999997</v>
      </c>
      <c r="R458" s="106">
        <v>40857</v>
      </c>
      <c r="S458">
        <v>120.06180000000001</v>
      </c>
    </row>
    <row r="459" spans="11:19">
      <c r="K459" s="106">
        <v>37551</v>
      </c>
      <c r="L459" s="2">
        <v>6291.7001950000003</v>
      </c>
      <c r="R459" s="106">
        <v>40858</v>
      </c>
      <c r="S459">
        <v>120.29900000000001</v>
      </c>
    </row>
    <row r="460" spans="11:19">
      <c r="K460" s="106">
        <v>37552</v>
      </c>
      <c r="L460" s="2">
        <v>6335.2001950000003</v>
      </c>
      <c r="R460" s="106">
        <v>40861</v>
      </c>
      <c r="S460">
        <v>120.0898</v>
      </c>
    </row>
    <row r="461" spans="11:19">
      <c r="K461" s="106">
        <v>37553</v>
      </c>
      <c r="L461" s="2">
        <v>6336.8999020000001</v>
      </c>
      <c r="R461" s="106">
        <v>40862</v>
      </c>
      <c r="S461">
        <v>119.6798</v>
      </c>
    </row>
    <row r="462" spans="11:19">
      <c r="K462" s="106">
        <v>37554</v>
      </c>
      <c r="L462" s="2">
        <v>6405.8999020000001</v>
      </c>
      <c r="R462" s="106">
        <v>40863</v>
      </c>
      <c r="S462">
        <v>120.1692</v>
      </c>
    </row>
    <row r="463" spans="11:19">
      <c r="K463" s="106">
        <v>37557</v>
      </c>
      <c r="L463" s="2">
        <v>6419.3999020000001</v>
      </c>
      <c r="R463" s="106">
        <v>40864</v>
      </c>
      <c r="S463">
        <v>119.258</v>
      </c>
    </row>
    <row r="464" spans="11:19">
      <c r="K464" s="106">
        <v>37558</v>
      </c>
      <c r="L464" s="2">
        <v>6294.7998049999997</v>
      </c>
      <c r="R464" s="106">
        <v>40865</v>
      </c>
      <c r="S464">
        <v>118.6181</v>
      </c>
    </row>
    <row r="465" spans="11:19">
      <c r="K465" s="106">
        <v>37559</v>
      </c>
      <c r="L465" s="2">
        <v>6330.3999020000001</v>
      </c>
      <c r="R465" s="106">
        <v>40868</v>
      </c>
      <c r="S465">
        <v>118.36239999999999</v>
      </c>
    </row>
    <row r="466" spans="11:19">
      <c r="K466" s="106">
        <v>37560</v>
      </c>
      <c r="L466" s="2">
        <v>6248.7998049999997</v>
      </c>
      <c r="R466" s="106">
        <v>40869</v>
      </c>
      <c r="S466">
        <v>118.6879</v>
      </c>
    </row>
    <row r="467" spans="11:19">
      <c r="K467" s="106">
        <v>37561</v>
      </c>
      <c r="L467" s="2">
        <v>6321.3999020000001</v>
      </c>
      <c r="R467" s="106">
        <v>40870</v>
      </c>
      <c r="S467">
        <v>117.8626</v>
      </c>
    </row>
    <row r="468" spans="11:19">
      <c r="K468" s="106">
        <v>37564</v>
      </c>
      <c r="L468" s="2">
        <v>6432.7001950000003</v>
      </c>
      <c r="R468" s="106">
        <v>40871</v>
      </c>
      <c r="S468">
        <v>117.9068</v>
      </c>
    </row>
    <row r="469" spans="11:19">
      <c r="K469" s="106">
        <v>37565</v>
      </c>
      <c r="L469" s="2">
        <v>6399.6000979999999</v>
      </c>
      <c r="R469" s="106">
        <v>40872</v>
      </c>
      <c r="S469">
        <v>118.13630000000001</v>
      </c>
    </row>
    <row r="470" spans="11:19">
      <c r="K470" s="106">
        <v>37566</v>
      </c>
      <c r="L470" s="2">
        <v>6437.8999020000001</v>
      </c>
      <c r="R470" s="106">
        <v>40875</v>
      </c>
      <c r="S470">
        <v>119.233</v>
      </c>
    </row>
    <row r="471" spans="11:19">
      <c r="K471" s="106">
        <v>37567</v>
      </c>
      <c r="L471" s="2">
        <v>6384.3999020000001</v>
      </c>
      <c r="R471" s="106">
        <v>40876</v>
      </c>
      <c r="S471">
        <v>120.4748</v>
      </c>
    </row>
    <row r="472" spans="11:19">
      <c r="K472" s="106">
        <v>37568</v>
      </c>
      <c r="L472" s="2">
        <v>6390</v>
      </c>
      <c r="R472" s="106">
        <v>40877</v>
      </c>
      <c r="S472">
        <v>121.26479999999999</v>
      </c>
    </row>
    <row r="473" spans="11:19">
      <c r="K473" s="106">
        <v>37571</v>
      </c>
      <c r="L473" s="2">
        <v>6293.8999020000001</v>
      </c>
      <c r="R473" s="106">
        <v>40878</v>
      </c>
      <c r="S473">
        <v>120.87860000000001</v>
      </c>
    </row>
    <row r="474" spans="11:19">
      <c r="K474" s="106">
        <v>37572</v>
      </c>
      <c r="L474" s="2">
        <v>6329.7001950000003</v>
      </c>
      <c r="R474" s="106">
        <v>40879</v>
      </c>
      <c r="S474">
        <v>120.2069</v>
      </c>
    </row>
    <row r="475" spans="11:19">
      <c r="K475" s="106">
        <v>37573</v>
      </c>
      <c r="L475" s="2">
        <v>6301.7998049999997</v>
      </c>
      <c r="R475" s="106">
        <v>40882</v>
      </c>
      <c r="S475">
        <v>119.97190000000001</v>
      </c>
    </row>
    <row r="476" spans="11:19">
      <c r="K476" s="106">
        <v>37574</v>
      </c>
      <c r="L476" s="2">
        <v>6370.8999020000001</v>
      </c>
      <c r="R476" s="106">
        <v>40883</v>
      </c>
      <c r="S476">
        <v>117.6784</v>
      </c>
    </row>
    <row r="477" spans="11:19">
      <c r="K477" s="106">
        <v>37575</v>
      </c>
      <c r="L477" s="2">
        <v>6457.3999020000001</v>
      </c>
      <c r="R477" s="106">
        <v>40884</v>
      </c>
      <c r="S477">
        <v>118.38200000000001</v>
      </c>
    </row>
    <row r="478" spans="11:19">
      <c r="K478" s="106">
        <v>37578</v>
      </c>
      <c r="L478" s="2">
        <v>6485</v>
      </c>
      <c r="R478" s="106">
        <v>40885</v>
      </c>
      <c r="S478">
        <v>118.0772</v>
      </c>
    </row>
    <row r="479" spans="11:19">
      <c r="K479" s="106">
        <v>37579</v>
      </c>
      <c r="L479" s="2">
        <v>6423.7001950000003</v>
      </c>
      <c r="R479" s="106">
        <v>40886</v>
      </c>
      <c r="S479">
        <v>118.2757</v>
      </c>
    </row>
    <row r="480" spans="11:19">
      <c r="K480" s="106">
        <v>37580</v>
      </c>
      <c r="L480" s="2">
        <v>6493.1000979999999</v>
      </c>
      <c r="R480" s="106">
        <v>40889</v>
      </c>
      <c r="S480">
        <v>117.5548</v>
      </c>
    </row>
    <row r="481" spans="11:19">
      <c r="K481" s="106">
        <v>37581</v>
      </c>
      <c r="L481" s="2">
        <v>6567.7998049999997</v>
      </c>
      <c r="R481" s="106">
        <v>40890</v>
      </c>
      <c r="S481">
        <v>117.3751</v>
      </c>
    </row>
    <row r="482" spans="11:19">
      <c r="K482" s="106">
        <v>37582</v>
      </c>
      <c r="L482" s="2">
        <v>6553.8999020000001</v>
      </c>
      <c r="R482" s="106">
        <v>40891</v>
      </c>
      <c r="S482">
        <v>116.9871</v>
      </c>
    </row>
    <row r="483" spans="11:19">
      <c r="K483" s="106">
        <v>37585</v>
      </c>
      <c r="L483" s="2">
        <v>6578.2001950000003</v>
      </c>
      <c r="R483" s="106">
        <v>40892</v>
      </c>
      <c r="S483">
        <v>118.4776</v>
      </c>
    </row>
    <row r="484" spans="11:19">
      <c r="K484" s="106">
        <v>37586</v>
      </c>
      <c r="L484" s="2">
        <v>6477.7998049999997</v>
      </c>
      <c r="R484" s="106">
        <v>40893</v>
      </c>
      <c r="S484">
        <v>120.2794</v>
      </c>
    </row>
    <row r="485" spans="11:19">
      <c r="K485" s="106">
        <v>37587</v>
      </c>
      <c r="L485" s="2">
        <v>6604.2998049999997</v>
      </c>
      <c r="R485" s="106">
        <v>40896</v>
      </c>
      <c r="S485">
        <v>118.8008</v>
      </c>
    </row>
    <row r="486" spans="11:19">
      <c r="K486" s="106">
        <v>37588</v>
      </c>
      <c r="L486" s="2">
        <v>6629.3999020000001</v>
      </c>
      <c r="R486" s="106">
        <v>40897</v>
      </c>
      <c r="S486">
        <v>119.5651</v>
      </c>
    </row>
    <row r="487" spans="11:19">
      <c r="K487" s="106">
        <v>37589</v>
      </c>
      <c r="L487" s="2">
        <v>6570.3999020000001</v>
      </c>
      <c r="R487" s="106">
        <v>40898</v>
      </c>
      <c r="S487">
        <v>120.1558</v>
      </c>
    </row>
    <row r="488" spans="11:19">
      <c r="K488" s="106">
        <v>37592</v>
      </c>
      <c r="L488" s="2">
        <v>6665.2998049999997</v>
      </c>
      <c r="R488" s="106">
        <v>40899</v>
      </c>
      <c r="S488">
        <v>121.5373</v>
      </c>
    </row>
    <row r="489" spans="11:19">
      <c r="K489" s="106">
        <v>37593</v>
      </c>
      <c r="L489" s="2">
        <v>6640.6000979999999</v>
      </c>
      <c r="R489" s="106">
        <v>40900</v>
      </c>
      <c r="S489">
        <v>122.2129</v>
      </c>
    </row>
    <row r="490" spans="11:19">
      <c r="K490" s="106">
        <v>37594</v>
      </c>
      <c r="L490" s="2">
        <v>6610.3999020000001</v>
      </c>
      <c r="R490" s="106">
        <v>40905</v>
      </c>
      <c r="S490">
        <v>122.02979999999999</v>
      </c>
    </row>
    <row r="491" spans="11:19">
      <c r="K491" s="106">
        <v>37595</v>
      </c>
      <c r="L491" s="2">
        <v>6542</v>
      </c>
      <c r="R491" s="106">
        <v>40906</v>
      </c>
      <c r="S491">
        <v>122.1507</v>
      </c>
    </row>
    <row r="492" spans="11:19">
      <c r="K492" s="106">
        <v>37596</v>
      </c>
      <c r="L492" s="2">
        <v>6577.2001950000003</v>
      </c>
      <c r="R492" s="106">
        <v>40907</v>
      </c>
      <c r="S492">
        <v>122.4808</v>
      </c>
    </row>
    <row r="493" spans="11:19">
      <c r="K493" s="106">
        <v>37599</v>
      </c>
      <c r="L493" s="2">
        <v>6504.1000979999999</v>
      </c>
      <c r="R493" s="106">
        <v>40911</v>
      </c>
      <c r="S493">
        <v>123.4221</v>
      </c>
    </row>
    <row r="494" spans="11:19">
      <c r="K494" s="106">
        <v>37600</v>
      </c>
      <c r="L494" s="2">
        <v>6597.2001950000003</v>
      </c>
      <c r="R494" s="106">
        <v>40912</v>
      </c>
      <c r="S494">
        <v>123.3468</v>
      </c>
    </row>
    <row r="495" spans="11:19">
      <c r="K495" s="106">
        <v>37601</v>
      </c>
      <c r="L495" s="2">
        <v>6587.2998049999997</v>
      </c>
      <c r="R495" s="106">
        <v>40913</v>
      </c>
      <c r="S495">
        <v>123.0873</v>
      </c>
    </row>
    <row r="496" spans="11:19">
      <c r="K496" s="106">
        <v>37602</v>
      </c>
      <c r="L496" s="2">
        <v>6637.1000979999999</v>
      </c>
      <c r="R496" s="106">
        <v>40914</v>
      </c>
      <c r="S496">
        <v>122.8497</v>
      </c>
    </row>
    <row r="497" spans="11:19">
      <c r="K497" s="106">
        <v>37603</v>
      </c>
      <c r="L497" s="2">
        <v>6664.2998049999997</v>
      </c>
      <c r="R497" s="106">
        <v>40917</v>
      </c>
      <c r="S497">
        <v>122.60599999999999</v>
      </c>
    </row>
    <row r="498" spans="11:19">
      <c r="K498" s="106">
        <v>37606</v>
      </c>
      <c r="L498" s="2">
        <v>6724.3999020000001</v>
      </c>
      <c r="R498" s="106">
        <v>40918</v>
      </c>
      <c r="S498">
        <v>121.874</v>
      </c>
    </row>
    <row r="499" spans="11:19">
      <c r="K499" s="106">
        <v>37607</v>
      </c>
      <c r="L499" s="2">
        <v>6621.5</v>
      </c>
      <c r="R499" s="106">
        <v>40919</v>
      </c>
      <c r="S499">
        <v>122.2025</v>
      </c>
    </row>
    <row r="500" spans="11:19">
      <c r="K500" s="106">
        <v>37608</v>
      </c>
      <c r="L500" s="2">
        <v>6560.8999020000001</v>
      </c>
      <c r="R500" s="106">
        <v>40920</v>
      </c>
      <c r="S500">
        <v>121.15689999999999</v>
      </c>
    </row>
    <row r="501" spans="11:19">
      <c r="K501" s="106">
        <v>37609</v>
      </c>
      <c r="L501" s="2">
        <v>6537</v>
      </c>
      <c r="R501" s="106">
        <v>40921</v>
      </c>
      <c r="S501">
        <v>121.0659</v>
      </c>
    </row>
    <row r="502" spans="11:19">
      <c r="K502" s="106">
        <v>37610</v>
      </c>
      <c r="L502" s="2">
        <v>6560.6000979999999</v>
      </c>
      <c r="R502" s="106">
        <v>40924</v>
      </c>
      <c r="S502">
        <v>122.04859999999999</v>
      </c>
    </row>
    <row r="503" spans="11:19">
      <c r="K503" s="106">
        <v>37613</v>
      </c>
      <c r="L503" s="2">
        <v>6628.2998049999997</v>
      </c>
      <c r="R503" s="106">
        <v>40925</v>
      </c>
      <c r="S503">
        <v>122.4498</v>
      </c>
    </row>
    <row r="504" spans="11:19">
      <c r="K504" s="106">
        <v>37614</v>
      </c>
      <c r="L504" s="2">
        <v>6609.1000979999999</v>
      </c>
      <c r="R504" s="106">
        <v>40926</v>
      </c>
      <c r="S504">
        <v>122.449</v>
      </c>
    </row>
    <row r="505" spans="11:19">
      <c r="K505" s="106">
        <v>37617</v>
      </c>
      <c r="L505" s="2">
        <v>6595.7998049999997</v>
      </c>
      <c r="R505" s="106">
        <v>40927</v>
      </c>
      <c r="S505">
        <v>122.4709</v>
      </c>
    </row>
    <row r="506" spans="11:19">
      <c r="K506" s="106">
        <v>37620</v>
      </c>
      <c r="L506" s="2">
        <v>6617.6000979999999</v>
      </c>
      <c r="R506" s="106">
        <v>40928</v>
      </c>
      <c r="S506">
        <v>122.5737</v>
      </c>
    </row>
    <row r="507" spans="11:19">
      <c r="K507" s="106">
        <v>37621</v>
      </c>
      <c r="L507" s="2">
        <v>6614.5</v>
      </c>
      <c r="R507" s="106">
        <v>40931</v>
      </c>
      <c r="S507">
        <v>122.7998</v>
      </c>
    </row>
    <row r="508" spans="11:19">
      <c r="K508" s="106">
        <v>37623</v>
      </c>
      <c r="L508" s="2">
        <v>6740.1000979999999</v>
      </c>
      <c r="R508" s="106">
        <v>40932</v>
      </c>
      <c r="S508">
        <v>122.8781</v>
      </c>
    </row>
    <row r="509" spans="11:19">
      <c r="K509" s="106">
        <v>37624</v>
      </c>
      <c r="L509" s="2">
        <v>6772.7001950000003</v>
      </c>
      <c r="R509" s="106">
        <v>40933</v>
      </c>
      <c r="S509">
        <v>121.6467</v>
      </c>
    </row>
    <row r="510" spans="11:19">
      <c r="K510" s="106">
        <v>37627</v>
      </c>
      <c r="L510" s="2">
        <v>6837.2998049999997</v>
      </c>
      <c r="R510" s="106">
        <v>40934</v>
      </c>
      <c r="S510">
        <v>121.4678</v>
      </c>
    </row>
    <row r="511" spans="11:19">
      <c r="K511" s="106">
        <v>37628</v>
      </c>
      <c r="L511" s="2">
        <v>6802.7998049999997</v>
      </c>
      <c r="R511" s="106">
        <v>40935</v>
      </c>
      <c r="S511">
        <v>121.01220000000001</v>
      </c>
    </row>
    <row r="512" spans="11:19">
      <c r="K512" s="106">
        <v>37629</v>
      </c>
      <c r="L512" s="2">
        <v>6723.1000979999999</v>
      </c>
      <c r="R512" s="106">
        <v>40938</v>
      </c>
      <c r="S512">
        <v>121.4928</v>
      </c>
    </row>
    <row r="513" spans="11:19">
      <c r="K513" s="106">
        <v>37630</v>
      </c>
      <c r="L513" s="2">
        <v>6772.2001950000003</v>
      </c>
      <c r="R513" s="106">
        <v>40939</v>
      </c>
      <c r="S513">
        <v>121.4556</v>
      </c>
    </row>
    <row r="514" spans="11:19">
      <c r="K514" s="106">
        <v>37631</v>
      </c>
      <c r="L514" s="2">
        <v>6801.7998049999997</v>
      </c>
      <c r="R514" s="106">
        <v>40940</v>
      </c>
      <c r="S514">
        <v>122.4482</v>
      </c>
    </row>
    <row r="515" spans="11:19">
      <c r="K515" s="106">
        <v>37634</v>
      </c>
      <c r="L515" s="2">
        <v>6809.8999020000001</v>
      </c>
      <c r="R515" s="106">
        <v>40941</v>
      </c>
      <c r="S515">
        <v>122.7131</v>
      </c>
    </row>
    <row r="516" spans="11:19">
      <c r="K516" s="106">
        <v>37635</v>
      </c>
      <c r="L516" s="2">
        <v>6811</v>
      </c>
      <c r="R516" s="106">
        <v>40942</v>
      </c>
      <c r="S516">
        <v>123.1046</v>
      </c>
    </row>
    <row r="517" spans="11:19">
      <c r="K517" s="106">
        <v>37636</v>
      </c>
      <c r="L517" s="2">
        <v>6801.3999020000001</v>
      </c>
      <c r="R517" s="106">
        <v>40945</v>
      </c>
      <c r="S517">
        <v>123.2186</v>
      </c>
    </row>
    <row r="518" spans="11:19">
      <c r="K518" s="106">
        <v>37637</v>
      </c>
      <c r="L518" s="2">
        <v>6827</v>
      </c>
      <c r="R518" s="106">
        <v>40946</v>
      </c>
      <c r="S518">
        <v>123.2582</v>
      </c>
    </row>
    <row r="519" spans="11:19">
      <c r="K519" s="106">
        <v>37638</v>
      </c>
      <c r="L519" s="2">
        <v>6755.8999020000001</v>
      </c>
      <c r="R519" s="106">
        <v>40947</v>
      </c>
      <c r="S519">
        <v>123.4221</v>
      </c>
    </row>
    <row r="520" spans="11:19">
      <c r="K520" s="106">
        <v>37641</v>
      </c>
      <c r="L520" s="2">
        <v>6740.3999020000001</v>
      </c>
      <c r="R520" s="106">
        <v>40948</v>
      </c>
      <c r="S520">
        <v>123.4378</v>
      </c>
    </row>
    <row r="521" spans="11:19">
      <c r="K521" s="106">
        <v>37642</v>
      </c>
      <c r="L521" s="2">
        <v>6690.7998049999997</v>
      </c>
      <c r="R521" s="106">
        <v>40949</v>
      </c>
      <c r="S521">
        <v>123.1772</v>
      </c>
    </row>
    <row r="522" spans="11:19">
      <c r="K522" s="106">
        <v>37643</v>
      </c>
      <c r="L522" s="2">
        <v>6721.2998049999997</v>
      </c>
      <c r="R522" s="106">
        <v>40952</v>
      </c>
      <c r="S522">
        <v>123.33029999999999</v>
      </c>
    </row>
    <row r="523" spans="11:19">
      <c r="K523" s="106">
        <v>37644</v>
      </c>
      <c r="L523" s="2">
        <v>6737.3999020000001</v>
      </c>
      <c r="R523" s="106">
        <v>40953</v>
      </c>
      <c r="S523">
        <v>122.6317</v>
      </c>
    </row>
    <row r="524" spans="11:19">
      <c r="K524" s="106">
        <v>37645</v>
      </c>
      <c r="L524" s="2">
        <v>6664.8999020000001</v>
      </c>
      <c r="R524" s="106">
        <v>40954</v>
      </c>
      <c r="S524">
        <v>122.7753</v>
      </c>
    </row>
    <row r="525" spans="11:19">
      <c r="K525" s="106">
        <v>37648</v>
      </c>
      <c r="L525" s="2">
        <v>6556.5</v>
      </c>
      <c r="R525" s="106">
        <v>40955</v>
      </c>
      <c r="S525">
        <v>123.2873</v>
      </c>
    </row>
    <row r="526" spans="11:19">
      <c r="K526" s="106">
        <v>37649</v>
      </c>
      <c r="L526" s="2">
        <v>6570.1000979999999</v>
      </c>
      <c r="R526" s="106">
        <v>40956</v>
      </c>
      <c r="S526">
        <v>124.4999</v>
      </c>
    </row>
    <row r="527" spans="11:19">
      <c r="K527" s="106">
        <v>37650</v>
      </c>
      <c r="L527" s="2">
        <v>6573.2001950000003</v>
      </c>
      <c r="R527" s="106">
        <v>40960</v>
      </c>
      <c r="S527">
        <v>124.45269999999999</v>
      </c>
    </row>
    <row r="528" spans="11:19">
      <c r="K528" s="106">
        <v>37651</v>
      </c>
      <c r="L528" s="2">
        <v>6546.2998049999997</v>
      </c>
      <c r="R528" s="106">
        <v>40961</v>
      </c>
      <c r="S528">
        <v>124.7349</v>
      </c>
    </row>
    <row r="529" spans="11:19">
      <c r="K529" s="106">
        <v>37652</v>
      </c>
      <c r="L529" s="2">
        <v>6569.5</v>
      </c>
      <c r="R529" s="106">
        <v>40962</v>
      </c>
      <c r="S529">
        <v>125.63849999999999</v>
      </c>
    </row>
    <row r="530" spans="11:19">
      <c r="K530" s="106">
        <v>37655</v>
      </c>
      <c r="L530" s="2">
        <v>6593.7001950000003</v>
      </c>
      <c r="R530" s="106">
        <v>40963</v>
      </c>
      <c r="S530">
        <v>125.5605</v>
      </c>
    </row>
    <row r="531" spans="11:19">
      <c r="K531" s="106">
        <v>37656</v>
      </c>
      <c r="L531" s="2">
        <v>6544.8999020000001</v>
      </c>
      <c r="R531" s="106">
        <v>40966</v>
      </c>
      <c r="S531">
        <v>125.8143</v>
      </c>
    </row>
    <row r="532" spans="11:19">
      <c r="K532" s="106">
        <v>37657</v>
      </c>
      <c r="L532" s="2">
        <v>6521</v>
      </c>
      <c r="R532" s="106">
        <v>40967</v>
      </c>
      <c r="S532">
        <v>125.336</v>
      </c>
    </row>
    <row r="533" spans="11:19">
      <c r="K533" s="106">
        <v>37658</v>
      </c>
      <c r="L533" s="2">
        <v>6489.2998049999997</v>
      </c>
      <c r="R533" s="106">
        <v>40968</v>
      </c>
      <c r="S533">
        <v>125.7022</v>
      </c>
    </row>
    <row r="534" spans="11:19">
      <c r="K534" s="106">
        <v>37659</v>
      </c>
      <c r="L534" s="2">
        <v>6477.7001950000003</v>
      </c>
      <c r="R534" s="106">
        <v>40969</v>
      </c>
      <c r="S534">
        <v>126.3244</v>
      </c>
    </row>
    <row r="535" spans="11:19">
      <c r="K535" s="106">
        <v>37662</v>
      </c>
      <c r="L535" s="2">
        <v>6444.1000979999999</v>
      </c>
      <c r="R535" s="106">
        <v>40970</v>
      </c>
      <c r="S535">
        <v>126.372</v>
      </c>
    </row>
    <row r="536" spans="11:19">
      <c r="K536" s="106">
        <v>37663</v>
      </c>
      <c r="L536" s="2">
        <v>6474</v>
      </c>
      <c r="R536" s="106">
        <v>40973</v>
      </c>
      <c r="S536">
        <v>125.49760000000001</v>
      </c>
    </row>
    <row r="537" spans="11:19">
      <c r="K537" s="106">
        <v>37664</v>
      </c>
      <c r="L537" s="2">
        <v>6452.5</v>
      </c>
      <c r="R537" s="106">
        <v>40974</v>
      </c>
      <c r="S537">
        <v>124.36369999999999</v>
      </c>
    </row>
    <row r="538" spans="11:19">
      <c r="K538" s="106">
        <v>37665</v>
      </c>
      <c r="L538" s="2">
        <v>6453.1000979999999</v>
      </c>
      <c r="R538" s="106">
        <v>40975</v>
      </c>
      <c r="S538">
        <v>125.8189</v>
      </c>
    </row>
    <row r="539" spans="11:19">
      <c r="K539" s="106">
        <v>37666</v>
      </c>
      <c r="L539" s="2">
        <v>6487.1000979999999</v>
      </c>
      <c r="R539" s="106">
        <v>40976</v>
      </c>
      <c r="S539">
        <v>125.9686</v>
      </c>
    </row>
    <row r="540" spans="11:19">
      <c r="K540" s="106">
        <v>37669</v>
      </c>
      <c r="L540" s="2">
        <v>6564.1000979999999</v>
      </c>
      <c r="R540" s="106">
        <v>40977</v>
      </c>
      <c r="S540">
        <v>126.5693</v>
      </c>
    </row>
    <row r="541" spans="11:19">
      <c r="K541" s="106">
        <v>37670</v>
      </c>
      <c r="L541" s="2">
        <v>6592.6000979999999</v>
      </c>
      <c r="R541" s="106">
        <v>40980</v>
      </c>
      <c r="S541">
        <v>126.63420000000001</v>
      </c>
    </row>
    <row r="542" spans="11:19">
      <c r="K542" s="106">
        <v>37671</v>
      </c>
      <c r="L542" s="2">
        <v>6559.7001950000003</v>
      </c>
      <c r="R542" s="106">
        <v>40981</v>
      </c>
      <c r="S542">
        <v>127.08369999999999</v>
      </c>
    </row>
    <row r="543" spans="11:19">
      <c r="K543" s="106">
        <v>37672</v>
      </c>
      <c r="L543" s="2">
        <v>6566.1000979999999</v>
      </c>
      <c r="R543" s="106">
        <v>40982</v>
      </c>
      <c r="S543">
        <v>126.13590000000001</v>
      </c>
    </row>
    <row r="544" spans="11:19">
      <c r="K544" s="106">
        <v>37673</v>
      </c>
      <c r="L544" s="2">
        <v>6558.6000979999999</v>
      </c>
      <c r="R544" s="106">
        <v>40983</v>
      </c>
      <c r="S544">
        <v>126.49720000000001</v>
      </c>
    </row>
    <row r="545" spans="11:19">
      <c r="K545" s="106">
        <v>37676</v>
      </c>
      <c r="L545" s="2">
        <v>6502.2998049999997</v>
      </c>
      <c r="R545" s="106">
        <v>40984</v>
      </c>
      <c r="S545">
        <v>126.1747</v>
      </c>
    </row>
    <row r="546" spans="11:19">
      <c r="K546" s="106">
        <v>37677</v>
      </c>
      <c r="L546" s="2">
        <v>6503.5</v>
      </c>
      <c r="R546" s="106">
        <v>40987</v>
      </c>
      <c r="S546">
        <v>125.5886</v>
      </c>
    </row>
    <row r="547" spans="11:19">
      <c r="K547" s="106">
        <v>37678</v>
      </c>
      <c r="L547" s="2">
        <v>6508.2998049999997</v>
      </c>
      <c r="R547" s="106">
        <v>40988</v>
      </c>
      <c r="S547">
        <v>125.7337</v>
      </c>
    </row>
    <row r="548" spans="11:19">
      <c r="K548" s="106">
        <v>37679</v>
      </c>
      <c r="L548" s="2">
        <v>6582.2001950000003</v>
      </c>
      <c r="R548" s="106">
        <v>40989</v>
      </c>
      <c r="S548">
        <v>125.41119999999999</v>
      </c>
    </row>
    <row r="549" spans="11:19">
      <c r="K549" s="106">
        <v>37680</v>
      </c>
      <c r="L549" s="2">
        <v>6555.1000979999999</v>
      </c>
      <c r="R549" s="106">
        <v>40990</v>
      </c>
      <c r="S549">
        <v>125.12260000000001</v>
      </c>
    </row>
    <row r="550" spans="11:19">
      <c r="K550" s="106">
        <v>37683</v>
      </c>
      <c r="L550" s="2">
        <v>6472.5</v>
      </c>
      <c r="R550" s="106">
        <v>40991</v>
      </c>
      <c r="S550">
        <v>125.69370000000001</v>
      </c>
    </row>
    <row r="551" spans="11:19">
      <c r="K551" s="106">
        <v>37684</v>
      </c>
      <c r="L551" s="2">
        <v>6422.2998049999997</v>
      </c>
      <c r="R551" s="106">
        <v>40994</v>
      </c>
      <c r="S551">
        <v>126.50709999999999</v>
      </c>
    </row>
    <row r="552" spans="11:19">
      <c r="K552" s="106">
        <v>37685</v>
      </c>
      <c r="L552" s="2">
        <v>6389.8999020000001</v>
      </c>
      <c r="R552" s="106">
        <v>40995</v>
      </c>
      <c r="S552">
        <v>126.6645</v>
      </c>
    </row>
    <row r="553" spans="11:19">
      <c r="K553" s="106">
        <v>37686</v>
      </c>
      <c r="L553" s="2">
        <v>6328.6000979999999</v>
      </c>
      <c r="R553" s="106">
        <v>40996</v>
      </c>
      <c r="S553">
        <v>126.19540000000001</v>
      </c>
    </row>
    <row r="554" spans="11:19">
      <c r="K554" s="106">
        <v>37687</v>
      </c>
      <c r="L554" s="2">
        <v>6359.8999020000001</v>
      </c>
      <c r="R554" s="106">
        <v>40997</v>
      </c>
      <c r="S554">
        <v>125.283</v>
      </c>
    </row>
    <row r="555" spans="11:19">
      <c r="K555" s="106">
        <v>37690</v>
      </c>
      <c r="L555" s="2">
        <v>6277.7001950000003</v>
      </c>
      <c r="R555" s="106">
        <v>40998</v>
      </c>
      <c r="S555">
        <v>125.8143</v>
      </c>
    </row>
    <row r="556" spans="11:19">
      <c r="K556" s="106">
        <v>37691</v>
      </c>
      <c r="L556" s="2">
        <v>6290.7001950000003</v>
      </c>
      <c r="R556" s="106">
        <v>41001</v>
      </c>
      <c r="S556">
        <v>125.8185</v>
      </c>
    </row>
    <row r="557" spans="11:19">
      <c r="K557" s="106">
        <v>37692</v>
      </c>
      <c r="L557" s="2">
        <v>6228.6000979999999</v>
      </c>
      <c r="R557" s="106">
        <v>41002</v>
      </c>
      <c r="S557">
        <v>125.9267</v>
      </c>
    </row>
    <row r="558" spans="11:19">
      <c r="K558" s="106">
        <v>37693</v>
      </c>
      <c r="L558" s="2">
        <v>6295.3999020000001</v>
      </c>
      <c r="R558" s="106">
        <v>41003</v>
      </c>
      <c r="S558">
        <v>125.473</v>
      </c>
    </row>
    <row r="559" spans="11:19">
      <c r="K559" s="106">
        <v>37694</v>
      </c>
      <c r="L559" s="2">
        <v>6304.5</v>
      </c>
      <c r="R559" s="106">
        <v>41004</v>
      </c>
      <c r="S559">
        <v>125.17749999999999</v>
      </c>
    </row>
    <row r="560" spans="11:19">
      <c r="K560" s="106">
        <v>37697</v>
      </c>
      <c r="L560" s="2">
        <v>6406.6000979999999</v>
      </c>
      <c r="R560" s="106">
        <v>41008</v>
      </c>
      <c r="S560">
        <v>125.4757</v>
      </c>
    </row>
    <row r="561" spans="11:19">
      <c r="K561" s="106">
        <v>37698</v>
      </c>
      <c r="L561" s="2">
        <v>6438.6000979999999</v>
      </c>
      <c r="R561" s="106">
        <v>41009</v>
      </c>
      <c r="S561">
        <v>124.2051</v>
      </c>
    </row>
    <row r="562" spans="11:19">
      <c r="K562" s="106">
        <v>37699</v>
      </c>
      <c r="L562" s="2">
        <v>6453.5</v>
      </c>
      <c r="R562" s="106">
        <v>41010</v>
      </c>
      <c r="S562">
        <v>126.1947</v>
      </c>
    </row>
    <row r="563" spans="11:19">
      <c r="K563" s="106">
        <v>37700</v>
      </c>
      <c r="L563" s="2">
        <v>6475.6000979999999</v>
      </c>
      <c r="R563" s="106">
        <v>41011</v>
      </c>
      <c r="S563">
        <v>126.1356</v>
      </c>
    </row>
    <row r="564" spans="11:19">
      <c r="K564" s="106">
        <v>37701</v>
      </c>
      <c r="L564" s="2">
        <v>6535.8999020000001</v>
      </c>
      <c r="R564" s="106">
        <v>41012</v>
      </c>
      <c r="S564">
        <v>125.12260000000001</v>
      </c>
    </row>
    <row r="565" spans="11:19">
      <c r="K565" s="106">
        <v>37704</v>
      </c>
      <c r="L565" s="2">
        <v>6364</v>
      </c>
      <c r="R565" s="106">
        <v>41015</v>
      </c>
      <c r="S565">
        <v>124.2201</v>
      </c>
    </row>
    <row r="566" spans="11:19">
      <c r="K566" s="106">
        <v>37705</v>
      </c>
      <c r="L566" s="2">
        <v>6385</v>
      </c>
      <c r="R566" s="106">
        <v>41016</v>
      </c>
      <c r="S566">
        <v>123.7748</v>
      </c>
    </row>
    <row r="567" spans="11:19">
      <c r="K567" s="106">
        <v>37706</v>
      </c>
      <c r="L567" s="2">
        <v>6357</v>
      </c>
      <c r="R567" s="106">
        <v>41017</v>
      </c>
      <c r="S567">
        <v>124.2466</v>
      </c>
    </row>
    <row r="568" spans="11:19">
      <c r="K568" s="106">
        <v>37707</v>
      </c>
      <c r="L568" s="2">
        <v>6353.3999020000001</v>
      </c>
      <c r="R568" s="106">
        <v>41018</v>
      </c>
      <c r="S568">
        <v>124.057</v>
      </c>
    </row>
    <row r="569" spans="11:19">
      <c r="K569" s="106">
        <v>37708</v>
      </c>
      <c r="L569" s="2">
        <v>6379.5</v>
      </c>
      <c r="R569" s="106">
        <v>41019</v>
      </c>
      <c r="S569">
        <v>124.62009999999999</v>
      </c>
    </row>
    <row r="570" spans="11:19">
      <c r="K570" s="106">
        <v>37711</v>
      </c>
      <c r="L570" s="2">
        <v>6343.2998049999997</v>
      </c>
      <c r="R570" s="106">
        <v>41022</v>
      </c>
      <c r="S570">
        <v>124.1199</v>
      </c>
    </row>
    <row r="571" spans="11:19">
      <c r="K571" s="106">
        <v>37712</v>
      </c>
      <c r="L571" s="2">
        <v>6335.1000979999999</v>
      </c>
      <c r="R571" s="106">
        <v>41023</v>
      </c>
      <c r="S571">
        <v>124.6324</v>
      </c>
    </row>
    <row r="572" spans="11:19">
      <c r="K572" s="106">
        <v>37713</v>
      </c>
      <c r="L572" s="2">
        <v>6411.2001950000003</v>
      </c>
      <c r="R572" s="106">
        <v>41024</v>
      </c>
      <c r="S572">
        <v>125.9237</v>
      </c>
    </row>
    <row r="573" spans="11:19">
      <c r="K573" s="106">
        <v>37714</v>
      </c>
      <c r="L573" s="2">
        <v>6396.6000979999999</v>
      </c>
      <c r="R573" s="106">
        <v>41025</v>
      </c>
      <c r="S573">
        <v>126.39619999999999</v>
      </c>
    </row>
    <row r="574" spans="11:19">
      <c r="K574" s="106">
        <v>37715</v>
      </c>
      <c r="L574" s="2">
        <v>6395</v>
      </c>
      <c r="R574" s="106">
        <v>41026</v>
      </c>
      <c r="S574">
        <v>127.1367</v>
      </c>
    </row>
    <row r="575" spans="11:19">
      <c r="K575" s="106">
        <v>37718</v>
      </c>
      <c r="L575" s="2">
        <v>6434.2998049999997</v>
      </c>
      <c r="R575" s="106">
        <v>41029</v>
      </c>
      <c r="S575">
        <v>126.9666</v>
      </c>
    </row>
    <row r="576" spans="11:19">
      <c r="K576" s="106">
        <v>37719</v>
      </c>
      <c r="L576" s="2">
        <v>6438.7001950000003</v>
      </c>
      <c r="R576" s="106">
        <v>41030</v>
      </c>
      <c r="S576">
        <v>128.2165</v>
      </c>
    </row>
    <row r="577" spans="11:19">
      <c r="K577" s="106">
        <v>37720</v>
      </c>
      <c r="L577" s="2">
        <v>6414.5</v>
      </c>
      <c r="R577" s="106">
        <v>41031</v>
      </c>
      <c r="S577">
        <v>128.85599999999999</v>
      </c>
    </row>
    <row r="578" spans="11:19">
      <c r="K578" s="106">
        <v>37721</v>
      </c>
      <c r="L578" s="2">
        <v>6418.5</v>
      </c>
      <c r="R578" s="106">
        <v>41032</v>
      </c>
      <c r="S578">
        <v>128.04949999999999</v>
      </c>
    </row>
    <row r="579" spans="11:19">
      <c r="K579" s="106">
        <v>37722</v>
      </c>
      <c r="L579" s="2">
        <v>6432.1000979999999</v>
      </c>
      <c r="R579" s="106">
        <v>41033</v>
      </c>
      <c r="S579">
        <v>127.7032</v>
      </c>
    </row>
    <row r="580" spans="11:19">
      <c r="K580" s="106">
        <v>37725</v>
      </c>
      <c r="L580" s="2">
        <v>6462.3999020000001</v>
      </c>
      <c r="R580" s="106">
        <v>41036</v>
      </c>
      <c r="S580">
        <v>128.63829999999999</v>
      </c>
    </row>
    <row r="581" spans="11:19">
      <c r="K581" s="106">
        <v>37726</v>
      </c>
      <c r="L581" s="2">
        <v>6488.2001950000003</v>
      </c>
      <c r="R581" s="106">
        <v>41037</v>
      </c>
      <c r="S581">
        <v>127.7762</v>
      </c>
    </row>
    <row r="582" spans="11:19">
      <c r="K582" s="106">
        <v>37727</v>
      </c>
      <c r="L582" s="2">
        <v>6481.3999020000001</v>
      </c>
      <c r="R582" s="106">
        <v>41038</v>
      </c>
      <c r="S582">
        <v>127.5712</v>
      </c>
    </row>
    <row r="583" spans="11:19">
      <c r="K583" s="106">
        <v>37728</v>
      </c>
      <c r="L583" s="2">
        <v>6525.7001950000003</v>
      </c>
      <c r="R583" s="106">
        <v>41039</v>
      </c>
      <c r="S583">
        <v>129.0575</v>
      </c>
    </row>
    <row r="584" spans="11:19">
      <c r="K584" s="106">
        <v>37732</v>
      </c>
      <c r="L584" s="2">
        <v>6570.7998049999997</v>
      </c>
      <c r="R584" s="106">
        <v>41040</v>
      </c>
      <c r="S584">
        <v>128.57499999999999</v>
      </c>
    </row>
    <row r="585" spans="11:19">
      <c r="K585" s="106">
        <v>37733</v>
      </c>
      <c r="L585" s="2">
        <v>6582.8999020000001</v>
      </c>
      <c r="R585" s="106">
        <v>41043</v>
      </c>
      <c r="S585">
        <v>127.5954</v>
      </c>
    </row>
    <row r="586" spans="11:19">
      <c r="K586" s="106">
        <v>37734</v>
      </c>
      <c r="L586" s="2">
        <v>6616.8999020000001</v>
      </c>
      <c r="R586" s="106">
        <v>41044</v>
      </c>
      <c r="S586">
        <v>127.1977</v>
      </c>
    </row>
    <row r="587" spans="11:19">
      <c r="K587" s="106">
        <v>37735</v>
      </c>
      <c r="L587" s="2">
        <v>6561.6000979999999</v>
      </c>
      <c r="R587" s="106">
        <v>41045</v>
      </c>
      <c r="S587">
        <v>126.4864</v>
      </c>
    </row>
    <row r="588" spans="11:19">
      <c r="K588" s="106">
        <v>37736</v>
      </c>
      <c r="L588" s="2">
        <v>6521.7001950000003</v>
      </c>
      <c r="R588" s="106">
        <v>41046</v>
      </c>
      <c r="S588">
        <v>126.8207</v>
      </c>
    </row>
    <row r="589" spans="11:19">
      <c r="K589" s="106">
        <v>37739</v>
      </c>
      <c r="L589" s="2">
        <v>6548.7001950000003</v>
      </c>
      <c r="R589" s="106">
        <v>41047</v>
      </c>
      <c r="S589">
        <v>126.2903</v>
      </c>
    </row>
    <row r="590" spans="11:19">
      <c r="K590" s="106">
        <v>37740</v>
      </c>
      <c r="L590" s="2">
        <v>6545.3999020000001</v>
      </c>
      <c r="R590" s="106">
        <v>41051</v>
      </c>
      <c r="S590">
        <v>127.1309</v>
      </c>
    </row>
    <row r="591" spans="11:19">
      <c r="K591" s="106">
        <v>37741</v>
      </c>
      <c r="L591" s="2">
        <v>6586.1000979999999</v>
      </c>
      <c r="R591" s="106">
        <v>41052</v>
      </c>
      <c r="S591">
        <v>125.8373</v>
      </c>
    </row>
    <row r="592" spans="11:19">
      <c r="K592" s="106">
        <v>37742</v>
      </c>
      <c r="L592" s="2">
        <v>6569.2998049999997</v>
      </c>
      <c r="R592" s="106">
        <v>41053</v>
      </c>
      <c r="S592">
        <v>125.9859</v>
      </c>
    </row>
    <row r="593" spans="11:19">
      <c r="K593" s="106">
        <v>37743</v>
      </c>
      <c r="L593" s="2">
        <v>6618.1000979999999</v>
      </c>
      <c r="R593" s="106">
        <v>41054</v>
      </c>
      <c r="S593">
        <v>126.1413</v>
      </c>
    </row>
    <row r="594" spans="11:19">
      <c r="K594" s="106">
        <v>37746</v>
      </c>
      <c r="L594" s="2">
        <v>6659.7001950000003</v>
      </c>
      <c r="R594" s="106">
        <v>41057</v>
      </c>
      <c r="S594">
        <v>125.8484</v>
      </c>
    </row>
    <row r="595" spans="11:19">
      <c r="K595" s="106">
        <v>37747</v>
      </c>
      <c r="L595" s="2">
        <v>6693.7001950000003</v>
      </c>
      <c r="R595" s="106">
        <v>41058</v>
      </c>
      <c r="S595">
        <v>125.99809999999999</v>
      </c>
    </row>
    <row r="596" spans="11:19">
      <c r="K596" s="106">
        <v>37748</v>
      </c>
      <c r="L596" s="2">
        <v>6650.6000979999999</v>
      </c>
      <c r="R596" s="106">
        <v>41059</v>
      </c>
      <c r="S596">
        <v>124.79940000000001</v>
      </c>
    </row>
    <row r="597" spans="11:19">
      <c r="K597" s="106">
        <v>37749</v>
      </c>
      <c r="L597" s="2">
        <v>6620.7998049999997</v>
      </c>
      <c r="R597" s="106">
        <v>41060</v>
      </c>
      <c r="S597">
        <v>125.05</v>
      </c>
    </row>
    <row r="598" spans="11:19">
      <c r="K598" s="106">
        <v>37750</v>
      </c>
      <c r="L598" s="2">
        <v>6650</v>
      </c>
      <c r="R598" s="106">
        <v>41061</v>
      </c>
      <c r="S598">
        <v>122.6559</v>
      </c>
    </row>
    <row r="599" spans="11:19">
      <c r="K599" s="106">
        <v>37753</v>
      </c>
      <c r="L599" s="2">
        <v>6717.5</v>
      </c>
      <c r="R599" s="106">
        <v>41064</v>
      </c>
      <c r="S599">
        <v>122.8447</v>
      </c>
    </row>
    <row r="600" spans="11:19">
      <c r="K600" s="106">
        <v>37754</v>
      </c>
      <c r="L600" s="2">
        <v>6702.8999020000001</v>
      </c>
      <c r="R600" s="106">
        <v>41065</v>
      </c>
      <c r="S600">
        <v>125.0849</v>
      </c>
    </row>
    <row r="601" spans="11:19">
      <c r="K601" s="106">
        <v>37755</v>
      </c>
      <c r="L601" s="2">
        <v>6742.3999020000001</v>
      </c>
      <c r="R601" s="106">
        <v>41066</v>
      </c>
      <c r="S601">
        <v>126.8676</v>
      </c>
    </row>
    <row r="602" spans="11:19">
      <c r="K602" s="106">
        <v>37756</v>
      </c>
      <c r="L602" s="2">
        <v>6758.3999020000001</v>
      </c>
      <c r="R602" s="106">
        <v>41067</v>
      </c>
      <c r="S602">
        <v>126.7923</v>
      </c>
    </row>
    <row r="603" spans="11:19">
      <c r="K603" s="106">
        <v>37757</v>
      </c>
      <c r="L603" s="2">
        <v>6742</v>
      </c>
      <c r="R603" s="106">
        <v>41068</v>
      </c>
      <c r="S603">
        <v>126.2242</v>
      </c>
    </row>
    <row r="604" spans="11:19">
      <c r="K604" s="106">
        <v>37761</v>
      </c>
      <c r="L604" s="2">
        <v>6732.1000979999999</v>
      </c>
      <c r="R604" s="106">
        <v>41071</v>
      </c>
      <c r="S604">
        <v>125.7375</v>
      </c>
    </row>
    <row r="605" spans="11:19">
      <c r="K605" s="106">
        <v>37762</v>
      </c>
      <c r="L605" s="2">
        <v>6726.3999020000001</v>
      </c>
      <c r="R605" s="106">
        <v>41072</v>
      </c>
      <c r="S605">
        <v>125.57210000000001</v>
      </c>
    </row>
    <row r="606" spans="11:19">
      <c r="K606" s="106">
        <v>37763</v>
      </c>
      <c r="L606" s="2">
        <v>6779.2998049999997</v>
      </c>
      <c r="R606" s="106">
        <v>41073</v>
      </c>
      <c r="S606">
        <v>125.2619</v>
      </c>
    </row>
    <row r="607" spans="11:19">
      <c r="K607" s="106">
        <v>37764</v>
      </c>
      <c r="L607" s="2">
        <v>6782.8999020000001</v>
      </c>
      <c r="R607" s="106">
        <v>41074</v>
      </c>
      <c r="S607">
        <v>124.93600000000001</v>
      </c>
    </row>
    <row r="608" spans="11:19">
      <c r="K608" s="106">
        <v>37767</v>
      </c>
      <c r="L608" s="2">
        <v>6784.8999020000001</v>
      </c>
      <c r="R608" s="106">
        <v>41075</v>
      </c>
      <c r="S608">
        <v>124.40779999999999</v>
      </c>
    </row>
    <row r="609" spans="11:19">
      <c r="K609" s="106">
        <v>37768</v>
      </c>
      <c r="L609" s="2">
        <v>6840.2001950000003</v>
      </c>
      <c r="R609" s="106">
        <v>41078</v>
      </c>
      <c r="S609">
        <v>124.6481</v>
      </c>
    </row>
    <row r="610" spans="11:19">
      <c r="K610" s="106">
        <v>37769</v>
      </c>
      <c r="L610" s="2">
        <v>6836.2001950000003</v>
      </c>
      <c r="R610" s="106">
        <v>41079</v>
      </c>
      <c r="S610">
        <v>126.0903</v>
      </c>
    </row>
    <row r="611" spans="11:19">
      <c r="K611" s="106">
        <v>37770</v>
      </c>
      <c r="L611" s="2">
        <v>6836.6000979999999</v>
      </c>
      <c r="R611" s="106">
        <v>41080</v>
      </c>
      <c r="S611">
        <v>125.5797</v>
      </c>
    </row>
    <row r="612" spans="11:19">
      <c r="K612" s="106">
        <v>37771</v>
      </c>
      <c r="L612" s="2">
        <v>6859.7998049999997</v>
      </c>
      <c r="R612" s="106">
        <v>41081</v>
      </c>
      <c r="S612">
        <v>123.9111</v>
      </c>
    </row>
    <row r="613" spans="11:19">
      <c r="K613" s="106">
        <v>37774</v>
      </c>
      <c r="L613" s="2">
        <v>6940.2001950000003</v>
      </c>
      <c r="R613" s="106">
        <v>41082</v>
      </c>
      <c r="S613">
        <v>125.0727</v>
      </c>
    </row>
    <row r="614" spans="11:19">
      <c r="K614" s="106">
        <v>37775</v>
      </c>
      <c r="L614" s="2">
        <v>6931.2998049999997</v>
      </c>
      <c r="R614" s="106">
        <v>41085</v>
      </c>
      <c r="S614">
        <v>123.32689999999999</v>
      </c>
    </row>
    <row r="615" spans="11:19">
      <c r="K615" s="106">
        <v>37776</v>
      </c>
      <c r="L615" s="2">
        <v>7001.2998049999997</v>
      </c>
      <c r="R615" s="106">
        <v>41086</v>
      </c>
      <c r="S615">
        <v>123.50920000000001</v>
      </c>
    </row>
    <row r="616" spans="11:19">
      <c r="K616" s="106">
        <v>37777</v>
      </c>
      <c r="L616" s="2">
        <v>7034.8999020000001</v>
      </c>
      <c r="R616" s="106">
        <v>41087</v>
      </c>
      <c r="S616">
        <v>123.8938</v>
      </c>
    </row>
    <row r="617" spans="11:19">
      <c r="K617" s="106">
        <v>37778</v>
      </c>
      <c r="L617" s="2">
        <v>7046.8999020000001</v>
      </c>
      <c r="R617" s="106">
        <v>41088</v>
      </c>
      <c r="S617">
        <v>123.99290000000001</v>
      </c>
    </row>
    <row r="618" spans="11:19">
      <c r="K618" s="106">
        <v>37781</v>
      </c>
      <c r="L618" s="2">
        <v>6972.3999020000001</v>
      </c>
      <c r="R618" s="106">
        <v>41089</v>
      </c>
      <c r="S618">
        <v>124.8189</v>
      </c>
    </row>
    <row r="619" spans="11:19">
      <c r="K619" s="106">
        <v>37782</v>
      </c>
      <c r="L619" s="2">
        <v>7042.7001950000003</v>
      </c>
      <c r="R619" s="106">
        <v>41093</v>
      </c>
      <c r="S619">
        <v>125.9479</v>
      </c>
    </row>
    <row r="620" spans="11:19">
      <c r="K620" s="106">
        <v>37783</v>
      </c>
      <c r="L620" s="2">
        <v>7100.7998049999997</v>
      </c>
      <c r="R620" s="106">
        <v>41094</v>
      </c>
      <c r="S620">
        <v>126.83799999999999</v>
      </c>
    </row>
    <row r="621" spans="11:19">
      <c r="K621" s="106">
        <v>37784</v>
      </c>
      <c r="L621" s="2">
        <v>7106.8999020000001</v>
      </c>
      <c r="R621" s="106">
        <v>41095</v>
      </c>
      <c r="S621">
        <v>126.6127</v>
      </c>
    </row>
    <row r="622" spans="11:19">
      <c r="K622" s="106">
        <v>37785</v>
      </c>
      <c r="L622" s="2">
        <v>7010.6000979999999</v>
      </c>
      <c r="R622" s="106">
        <v>41096</v>
      </c>
      <c r="S622">
        <v>126.4753</v>
      </c>
    </row>
    <row r="623" spans="11:19">
      <c r="K623" s="106">
        <v>37788</v>
      </c>
      <c r="L623" s="2">
        <v>7099.2998049999997</v>
      </c>
      <c r="R623" s="106">
        <v>41099</v>
      </c>
      <c r="S623">
        <v>126.4975</v>
      </c>
    </row>
    <row r="624" spans="11:19">
      <c r="K624" s="106">
        <v>37789</v>
      </c>
      <c r="L624" s="2">
        <v>7121</v>
      </c>
      <c r="R624" s="106">
        <v>41100</v>
      </c>
      <c r="S624">
        <v>127.2131</v>
      </c>
    </row>
    <row r="625" spans="11:19">
      <c r="K625" s="106">
        <v>37790</v>
      </c>
      <c r="L625" s="2">
        <v>7103.5</v>
      </c>
      <c r="R625" s="106">
        <v>41101</v>
      </c>
      <c r="S625">
        <v>127.2169</v>
      </c>
    </row>
    <row r="626" spans="11:19">
      <c r="K626" s="106">
        <v>37791</v>
      </c>
      <c r="L626" s="2">
        <v>7078.5</v>
      </c>
      <c r="R626" s="106">
        <v>41102</v>
      </c>
      <c r="S626">
        <v>127.0622</v>
      </c>
    </row>
    <row r="627" spans="11:19">
      <c r="K627" s="106">
        <v>37792</v>
      </c>
      <c r="L627" s="2">
        <v>7070.8999020000001</v>
      </c>
      <c r="R627" s="106">
        <v>41103</v>
      </c>
      <c r="S627">
        <v>128.14699999999999</v>
      </c>
    </row>
    <row r="628" spans="11:19">
      <c r="K628" s="106">
        <v>37795</v>
      </c>
      <c r="L628" s="2">
        <v>7014.7001950000003</v>
      </c>
      <c r="R628" s="106">
        <v>41106</v>
      </c>
      <c r="S628">
        <v>128.1712</v>
      </c>
    </row>
    <row r="629" spans="11:19">
      <c r="K629" s="106">
        <v>37796</v>
      </c>
      <c r="L629" s="2">
        <v>6988.8999020000001</v>
      </c>
      <c r="R629" s="106">
        <v>41107</v>
      </c>
      <c r="S629">
        <v>127.3205</v>
      </c>
    </row>
    <row r="630" spans="11:19">
      <c r="K630" s="106">
        <v>37797</v>
      </c>
      <c r="L630" s="2">
        <v>6970.6000979999999</v>
      </c>
      <c r="R630" s="106">
        <v>41108</v>
      </c>
      <c r="S630">
        <v>128.94120000000001</v>
      </c>
    </row>
    <row r="631" spans="11:19">
      <c r="K631" s="106">
        <v>37798</v>
      </c>
      <c r="L631" s="2">
        <v>6991.3999020000001</v>
      </c>
      <c r="R631" s="106">
        <v>41109</v>
      </c>
      <c r="S631">
        <v>129.40369999999999</v>
      </c>
    </row>
    <row r="632" spans="11:19">
      <c r="K632" s="106">
        <v>37799</v>
      </c>
      <c r="L632" s="2">
        <v>6979.1000979999999</v>
      </c>
      <c r="R632" s="106">
        <v>41110</v>
      </c>
      <c r="S632">
        <v>130.07589999999999</v>
      </c>
    </row>
    <row r="633" spans="11:19">
      <c r="K633" s="106">
        <v>37802</v>
      </c>
      <c r="L633" s="2">
        <v>6983.1000979999999</v>
      </c>
      <c r="R633" s="106">
        <v>41113</v>
      </c>
      <c r="S633">
        <v>129.25980000000001</v>
      </c>
    </row>
    <row r="634" spans="11:19">
      <c r="K634" s="106">
        <v>37804</v>
      </c>
      <c r="L634" s="2">
        <v>6990.2998049999997</v>
      </c>
      <c r="R634" s="106">
        <v>41114</v>
      </c>
      <c r="S634">
        <v>127.90479999999999</v>
      </c>
    </row>
    <row r="635" spans="11:19">
      <c r="K635" s="106">
        <v>37805</v>
      </c>
      <c r="L635" s="2">
        <v>6999.7998049999997</v>
      </c>
      <c r="R635" s="106">
        <v>41115</v>
      </c>
      <c r="S635">
        <v>127.3159</v>
      </c>
    </row>
    <row r="636" spans="11:19">
      <c r="K636" s="106">
        <v>37806</v>
      </c>
      <c r="L636" s="2">
        <v>7001.8999020000001</v>
      </c>
      <c r="R636" s="106">
        <v>41116</v>
      </c>
      <c r="S636">
        <v>128.5001</v>
      </c>
    </row>
    <row r="637" spans="11:19">
      <c r="K637" s="106">
        <v>37809</v>
      </c>
      <c r="L637" s="2">
        <v>7068.3999020000001</v>
      </c>
      <c r="R637" s="106">
        <v>41117</v>
      </c>
      <c r="S637">
        <v>128.91589999999999</v>
      </c>
    </row>
    <row r="638" spans="11:19">
      <c r="K638" s="106">
        <v>37810</v>
      </c>
      <c r="L638" s="2">
        <v>7089.6000979999999</v>
      </c>
      <c r="R638" s="106">
        <v>41120</v>
      </c>
      <c r="S638">
        <v>128.15469999999999</v>
      </c>
    </row>
    <row r="639" spans="11:19">
      <c r="K639" s="106">
        <v>37811</v>
      </c>
      <c r="L639" s="2">
        <v>7117.2998049999997</v>
      </c>
      <c r="R639" s="106">
        <v>41121</v>
      </c>
      <c r="S639">
        <v>127.55889999999999</v>
      </c>
    </row>
    <row r="640" spans="11:19">
      <c r="K640" s="106">
        <v>37812</v>
      </c>
      <c r="L640" s="2">
        <v>7071.5</v>
      </c>
      <c r="R640" s="106">
        <v>41122</v>
      </c>
      <c r="S640">
        <v>126.8411</v>
      </c>
    </row>
    <row r="641" spans="11:19">
      <c r="K641" s="106">
        <v>37813</v>
      </c>
      <c r="L641" s="2">
        <v>7077.6000979999999</v>
      </c>
      <c r="R641" s="106">
        <v>41123</v>
      </c>
      <c r="S641">
        <v>126.7221</v>
      </c>
    </row>
    <row r="642" spans="11:19">
      <c r="K642" s="106">
        <v>37816</v>
      </c>
      <c r="L642" s="2">
        <v>7116</v>
      </c>
      <c r="R642" s="106">
        <v>41124</v>
      </c>
      <c r="S642">
        <v>127.0795</v>
      </c>
    </row>
    <row r="643" spans="11:19">
      <c r="K643" s="106">
        <v>37817</v>
      </c>
      <c r="L643" s="2">
        <v>7116.1000979999999</v>
      </c>
      <c r="R643" s="106">
        <v>41128</v>
      </c>
      <c r="S643">
        <v>128.50819999999999</v>
      </c>
    </row>
    <row r="644" spans="11:19">
      <c r="K644" s="106">
        <v>37818</v>
      </c>
      <c r="L644" s="2">
        <v>7082</v>
      </c>
      <c r="R644" s="106">
        <v>41129</v>
      </c>
      <c r="S644">
        <v>128.30940000000001</v>
      </c>
    </row>
    <row r="645" spans="11:19">
      <c r="K645" s="106">
        <v>37819</v>
      </c>
      <c r="L645" s="2">
        <v>7069.3999020000001</v>
      </c>
      <c r="R645" s="106">
        <v>41130</v>
      </c>
      <c r="S645">
        <v>128.7243</v>
      </c>
    </row>
    <row r="646" spans="11:19">
      <c r="K646" s="106">
        <v>37820</v>
      </c>
      <c r="L646" s="2">
        <v>7114.7001950000003</v>
      </c>
      <c r="R646" s="106">
        <v>41131</v>
      </c>
      <c r="S646">
        <v>128.7604</v>
      </c>
    </row>
    <row r="647" spans="11:19">
      <c r="K647" s="106">
        <v>37823</v>
      </c>
      <c r="L647" s="2">
        <v>7136</v>
      </c>
      <c r="R647" s="106">
        <v>41134</v>
      </c>
      <c r="S647">
        <v>128.8065</v>
      </c>
    </row>
    <row r="648" spans="11:19">
      <c r="K648" s="106">
        <v>37824</v>
      </c>
      <c r="L648" s="2">
        <v>7185.2001950000003</v>
      </c>
      <c r="R648" s="106">
        <v>41135</v>
      </c>
      <c r="S648">
        <v>129.29859999999999</v>
      </c>
    </row>
    <row r="649" spans="11:19">
      <c r="K649" s="106">
        <v>37825</v>
      </c>
      <c r="L649" s="2">
        <v>7231.2998049999997</v>
      </c>
      <c r="R649" s="106">
        <v>41136</v>
      </c>
      <c r="S649">
        <v>128.83519999999999</v>
      </c>
    </row>
    <row r="650" spans="11:19">
      <c r="K650" s="106">
        <v>37826</v>
      </c>
      <c r="L650" s="2">
        <v>7251.3999020000001</v>
      </c>
      <c r="R650" s="106">
        <v>41137</v>
      </c>
      <c r="S650">
        <v>129.5538</v>
      </c>
    </row>
    <row r="651" spans="11:19">
      <c r="K651" s="106">
        <v>37827</v>
      </c>
      <c r="L651" s="2">
        <v>7262.6000979999999</v>
      </c>
      <c r="R651" s="106">
        <v>41138</v>
      </c>
      <c r="S651">
        <v>129.61099999999999</v>
      </c>
    </row>
    <row r="652" spans="11:19">
      <c r="K652" s="106">
        <v>37830</v>
      </c>
      <c r="L652" s="2">
        <v>7284.5</v>
      </c>
      <c r="R652" s="106">
        <v>41141</v>
      </c>
      <c r="S652">
        <v>129.3922</v>
      </c>
    </row>
    <row r="653" spans="11:19">
      <c r="K653" s="106">
        <v>37831</v>
      </c>
      <c r="L653" s="2">
        <v>7227.3999020000001</v>
      </c>
      <c r="R653" s="106">
        <v>41142</v>
      </c>
      <c r="S653">
        <v>130.53</v>
      </c>
    </row>
    <row r="654" spans="11:19">
      <c r="K654" s="106">
        <v>37832</v>
      </c>
      <c r="L654" s="2">
        <v>7205</v>
      </c>
      <c r="R654" s="106">
        <v>41143</v>
      </c>
      <c r="S654">
        <v>130.37950000000001</v>
      </c>
    </row>
    <row r="655" spans="11:19">
      <c r="K655" s="106">
        <v>37833</v>
      </c>
      <c r="L655" s="2">
        <v>7257.8999020000001</v>
      </c>
      <c r="R655" s="106">
        <v>41144</v>
      </c>
      <c r="S655">
        <v>130.48390000000001</v>
      </c>
    </row>
    <row r="656" spans="11:19">
      <c r="K656" s="106">
        <v>37834</v>
      </c>
      <c r="L656" s="2">
        <v>7218.6000979999999</v>
      </c>
      <c r="R656" s="106">
        <v>41145</v>
      </c>
      <c r="S656">
        <v>130.072</v>
      </c>
    </row>
    <row r="657" spans="11:19">
      <c r="K657" s="106">
        <v>37838</v>
      </c>
      <c r="L657" s="2">
        <v>7189.5</v>
      </c>
      <c r="R657" s="106">
        <v>41148</v>
      </c>
      <c r="S657">
        <v>130.07589999999999</v>
      </c>
    </row>
    <row r="658" spans="11:19">
      <c r="K658" s="106">
        <v>37839</v>
      </c>
      <c r="L658" s="2">
        <v>7139.1000979999999</v>
      </c>
      <c r="R658" s="106">
        <v>41149</v>
      </c>
      <c r="S658">
        <v>128.9573</v>
      </c>
    </row>
    <row r="659" spans="11:19">
      <c r="K659" s="106">
        <v>37840</v>
      </c>
      <c r="L659" s="2">
        <v>7180.2998049999997</v>
      </c>
      <c r="R659" s="106">
        <v>41150</v>
      </c>
      <c r="S659">
        <v>128.59960000000001</v>
      </c>
    </row>
    <row r="660" spans="11:19">
      <c r="K660" s="106">
        <v>37841</v>
      </c>
      <c r="L660" s="2">
        <v>7252</v>
      </c>
      <c r="R660" s="106">
        <v>41151</v>
      </c>
      <c r="S660">
        <v>127.4894</v>
      </c>
    </row>
    <row r="661" spans="11:19">
      <c r="K661" s="106">
        <v>37844</v>
      </c>
      <c r="L661" s="2">
        <v>7317.7998049999997</v>
      </c>
      <c r="R661" s="106">
        <v>41152</v>
      </c>
      <c r="S661">
        <v>127.2131</v>
      </c>
    </row>
    <row r="662" spans="11:19">
      <c r="K662" s="106">
        <v>37845</v>
      </c>
      <c r="L662" s="2">
        <v>7354</v>
      </c>
      <c r="R662" s="106">
        <v>41156</v>
      </c>
      <c r="S662">
        <v>127.0994</v>
      </c>
    </row>
    <row r="663" spans="11:19">
      <c r="K663" s="106">
        <v>37846</v>
      </c>
      <c r="L663" s="2">
        <v>7372.2998049999997</v>
      </c>
      <c r="R663" s="106">
        <v>41157</v>
      </c>
      <c r="S663">
        <v>126.51519999999999</v>
      </c>
    </row>
    <row r="664" spans="11:19">
      <c r="K664" s="106">
        <v>37847</v>
      </c>
      <c r="L664" s="2">
        <v>7393.7998049999997</v>
      </c>
      <c r="R664" s="106">
        <v>41158</v>
      </c>
      <c r="S664">
        <v>126.93170000000001</v>
      </c>
    </row>
    <row r="665" spans="11:19">
      <c r="K665" s="106">
        <v>37848</v>
      </c>
      <c r="L665" s="2">
        <v>7390.6000979999999</v>
      </c>
      <c r="R665" s="106">
        <v>41159</v>
      </c>
      <c r="S665">
        <v>126.9766</v>
      </c>
    </row>
    <row r="666" spans="11:19">
      <c r="K666" s="106">
        <v>37851</v>
      </c>
      <c r="L666" s="2">
        <v>7411.2998049999997</v>
      </c>
      <c r="R666" s="106">
        <v>41162</v>
      </c>
      <c r="S666">
        <v>126.93089999999999</v>
      </c>
    </row>
    <row r="667" spans="11:19">
      <c r="K667" s="106">
        <v>37852</v>
      </c>
      <c r="L667" s="2">
        <v>7474.8999020000001</v>
      </c>
      <c r="R667" s="106">
        <v>41163</v>
      </c>
      <c r="S667">
        <v>127.67870000000001</v>
      </c>
    </row>
    <row r="668" spans="11:19">
      <c r="K668" s="106">
        <v>37853</v>
      </c>
      <c r="L668" s="2">
        <v>7491.1000979999999</v>
      </c>
      <c r="R668" s="106">
        <v>41164</v>
      </c>
      <c r="S668">
        <v>128.17189999999999</v>
      </c>
    </row>
    <row r="669" spans="11:19">
      <c r="K669" s="106">
        <v>37854</v>
      </c>
      <c r="L669" s="2">
        <v>7516.5</v>
      </c>
      <c r="R669" s="106">
        <v>41165</v>
      </c>
      <c r="S669">
        <v>127.48869999999999</v>
      </c>
    </row>
    <row r="670" spans="11:19">
      <c r="K670" s="106">
        <v>37855</v>
      </c>
      <c r="L670" s="2">
        <v>7467.2001950000003</v>
      </c>
      <c r="R670" s="106">
        <v>41166</v>
      </c>
      <c r="S670">
        <v>127.937</v>
      </c>
    </row>
    <row r="671" spans="11:19">
      <c r="K671" s="106">
        <v>37858</v>
      </c>
      <c r="L671" s="2">
        <v>7441.2001950000003</v>
      </c>
      <c r="R671" s="106">
        <v>41169</v>
      </c>
      <c r="S671">
        <v>127.4825</v>
      </c>
    </row>
    <row r="672" spans="11:19">
      <c r="K672" s="106">
        <v>37859</v>
      </c>
      <c r="L672" s="2">
        <v>7442.7998049999997</v>
      </c>
      <c r="R672" s="106">
        <v>41170</v>
      </c>
      <c r="S672">
        <v>126.7989</v>
      </c>
    </row>
    <row r="673" spans="11:19">
      <c r="K673" s="106">
        <v>37860</v>
      </c>
      <c r="L673" s="2">
        <v>7500.6000979999999</v>
      </c>
      <c r="R673" s="106">
        <v>41171</v>
      </c>
      <c r="S673">
        <v>128.16540000000001</v>
      </c>
    </row>
    <row r="674" spans="11:19">
      <c r="K674" s="106">
        <v>37861</v>
      </c>
      <c r="L674" s="2">
        <v>7517</v>
      </c>
      <c r="R674" s="106">
        <v>41172</v>
      </c>
      <c r="S674">
        <v>127.85680000000001</v>
      </c>
    </row>
    <row r="675" spans="11:19">
      <c r="K675" s="106">
        <v>37862</v>
      </c>
      <c r="L675" s="2">
        <v>7510.2998049999997</v>
      </c>
      <c r="R675" s="106">
        <v>41173</v>
      </c>
      <c r="S675">
        <v>127.2653</v>
      </c>
    </row>
    <row r="676" spans="11:19">
      <c r="K676" s="106">
        <v>37866</v>
      </c>
      <c r="L676" s="2">
        <v>7566.8999020000001</v>
      </c>
      <c r="R676" s="106">
        <v>41176</v>
      </c>
      <c r="S676">
        <v>127.0223</v>
      </c>
    </row>
    <row r="677" spans="11:19">
      <c r="K677" s="106">
        <v>37867</v>
      </c>
      <c r="L677" s="2">
        <v>7580.3999020000001</v>
      </c>
      <c r="R677" s="106">
        <v>41177</v>
      </c>
      <c r="S677">
        <v>127.428</v>
      </c>
    </row>
    <row r="678" spans="11:19">
      <c r="K678" s="106">
        <v>37868</v>
      </c>
      <c r="L678" s="2">
        <v>7594.8999020000001</v>
      </c>
      <c r="R678" s="106">
        <v>41178</v>
      </c>
      <c r="S678">
        <v>127.94929999999999</v>
      </c>
    </row>
    <row r="679" spans="11:19">
      <c r="K679" s="106">
        <v>37869</v>
      </c>
      <c r="L679" s="2">
        <v>7612.5</v>
      </c>
      <c r="R679" s="106">
        <v>41179</v>
      </c>
      <c r="S679">
        <v>128.28749999999999</v>
      </c>
    </row>
    <row r="680" spans="11:19">
      <c r="K680" s="106">
        <v>37872</v>
      </c>
      <c r="L680" s="2">
        <v>7636</v>
      </c>
      <c r="R680" s="106">
        <v>41180</v>
      </c>
      <c r="S680">
        <v>129.6705</v>
      </c>
    </row>
    <row r="681" spans="11:19">
      <c r="K681" s="106">
        <v>37873</v>
      </c>
      <c r="L681" s="2">
        <v>7596.5</v>
      </c>
      <c r="R681" s="106">
        <v>41183</v>
      </c>
      <c r="S681">
        <v>129.97649999999999</v>
      </c>
    </row>
    <row r="682" spans="11:19">
      <c r="K682" s="106">
        <v>37874</v>
      </c>
      <c r="L682" s="2">
        <v>7571.1000979999999</v>
      </c>
      <c r="R682" s="106">
        <v>41184</v>
      </c>
      <c r="S682">
        <v>130.07400000000001</v>
      </c>
    </row>
    <row r="683" spans="11:19">
      <c r="K683" s="106">
        <v>37875</v>
      </c>
      <c r="L683" s="2">
        <v>7598.5</v>
      </c>
      <c r="R683" s="106">
        <v>41185</v>
      </c>
      <c r="S683">
        <v>130.05510000000001</v>
      </c>
    </row>
    <row r="684" spans="11:19">
      <c r="K684" s="106">
        <v>37876</v>
      </c>
      <c r="L684" s="2">
        <v>7580.1000979999999</v>
      </c>
      <c r="R684" s="106">
        <v>41186</v>
      </c>
      <c r="S684">
        <v>130.39490000000001</v>
      </c>
    </row>
    <row r="685" spans="11:19">
      <c r="K685" s="106">
        <v>37879</v>
      </c>
      <c r="L685" s="2">
        <v>7575.2998049999997</v>
      </c>
      <c r="R685" s="106">
        <v>41187</v>
      </c>
      <c r="S685">
        <v>130.1995</v>
      </c>
    </row>
    <row r="686" spans="11:19">
      <c r="K686" s="106">
        <v>37880</v>
      </c>
      <c r="L686" s="2">
        <v>7625.3999020000001</v>
      </c>
      <c r="R686" s="106">
        <v>41191</v>
      </c>
      <c r="S686">
        <v>129.60300000000001</v>
      </c>
    </row>
    <row r="687" spans="11:19">
      <c r="K687" s="106">
        <v>37881</v>
      </c>
      <c r="L687" s="2">
        <v>7613.6000979999999</v>
      </c>
      <c r="R687" s="106">
        <v>41192</v>
      </c>
      <c r="S687">
        <v>129.1892</v>
      </c>
    </row>
    <row r="688" spans="11:19">
      <c r="K688" s="106">
        <v>37882</v>
      </c>
      <c r="L688" s="2">
        <v>7600.6000979999999</v>
      </c>
      <c r="R688" s="106">
        <v>41193</v>
      </c>
      <c r="S688">
        <v>128.18809999999999</v>
      </c>
    </row>
    <row r="689" spans="11:19">
      <c r="K689" s="106">
        <v>37883</v>
      </c>
      <c r="L689" s="2">
        <v>7602.2001950000003</v>
      </c>
      <c r="R689" s="106">
        <v>41194</v>
      </c>
      <c r="S689">
        <v>128.27099999999999</v>
      </c>
    </row>
    <row r="690" spans="11:19">
      <c r="K690" s="106">
        <v>37886</v>
      </c>
      <c r="L690" s="2">
        <v>7566.5</v>
      </c>
      <c r="R690" s="106">
        <v>41197</v>
      </c>
      <c r="S690">
        <v>128.72890000000001</v>
      </c>
    </row>
    <row r="691" spans="11:19">
      <c r="K691" s="106">
        <v>37887</v>
      </c>
      <c r="L691" s="2">
        <v>7644</v>
      </c>
      <c r="R691" s="106">
        <v>41198</v>
      </c>
      <c r="S691">
        <v>129.55500000000001</v>
      </c>
    </row>
    <row r="692" spans="11:19">
      <c r="K692" s="106">
        <v>37888</v>
      </c>
      <c r="L692" s="2">
        <v>7602.2998049999997</v>
      </c>
      <c r="R692" s="106">
        <v>41199</v>
      </c>
      <c r="S692">
        <v>130.25630000000001</v>
      </c>
    </row>
    <row r="693" spans="11:19">
      <c r="K693" s="106">
        <v>37889</v>
      </c>
      <c r="L693" s="2">
        <v>7513.3999020000001</v>
      </c>
      <c r="R693" s="106">
        <v>41200</v>
      </c>
      <c r="S693">
        <v>129.92500000000001</v>
      </c>
    </row>
    <row r="694" spans="11:19">
      <c r="K694" s="106">
        <v>37890</v>
      </c>
      <c r="L694" s="2">
        <v>7433.1000979999999</v>
      </c>
      <c r="R694" s="106">
        <v>41201</v>
      </c>
      <c r="S694">
        <v>129.05629999999999</v>
      </c>
    </row>
    <row r="695" spans="11:19">
      <c r="K695" s="106">
        <v>37893</v>
      </c>
      <c r="L695" s="2">
        <v>7445.6000979999999</v>
      </c>
      <c r="R695" s="106">
        <v>41204</v>
      </c>
      <c r="S695">
        <v>128.92660000000001</v>
      </c>
    </row>
    <row r="696" spans="11:19">
      <c r="K696" s="106">
        <v>37894</v>
      </c>
      <c r="L696" s="2">
        <v>7421.1000979999999</v>
      </c>
      <c r="R696" s="106">
        <v>41205</v>
      </c>
      <c r="S696">
        <v>128.37</v>
      </c>
    </row>
    <row r="697" spans="11:19">
      <c r="K697" s="106">
        <v>37895</v>
      </c>
      <c r="L697" s="2">
        <v>7509.7001950000003</v>
      </c>
      <c r="R697" s="106">
        <v>41206</v>
      </c>
      <c r="S697">
        <v>128.15039999999999</v>
      </c>
    </row>
    <row r="698" spans="11:19">
      <c r="K698" s="106">
        <v>37896</v>
      </c>
      <c r="L698" s="2">
        <v>7541.3999020000001</v>
      </c>
      <c r="R698" s="106">
        <v>41207</v>
      </c>
      <c r="S698">
        <v>127.66289999999999</v>
      </c>
    </row>
    <row r="699" spans="11:19">
      <c r="K699" s="106">
        <v>37897</v>
      </c>
      <c r="L699" s="2">
        <v>7519.6000979999999</v>
      </c>
      <c r="R699" s="106">
        <v>41208</v>
      </c>
      <c r="S699">
        <v>128.38040000000001</v>
      </c>
    </row>
    <row r="700" spans="11:19">
      <c r="K700" s="106">
        <v>37900</v>
      </c>
      <c r="L700" s="2">
        <v>7562.8999020000001</v>
      </c>
      <c r="R700" s="106">
        <v>41211</v>
      </c>
      <c r="S700">
        <v>129.09899999999999</v>
      </c>
    </row>
    <row r="701" spans="11:19">
      <c r="K701" s="106">
        <v>37901</v>
      </c>
      <c r="L701" s="2">
        <v>7561.2001950000003</v>
      </c>
      <c r="R701" s="106">
        <v>41212</v>
      </c>
      <c r="S701">
        <v>129.11160000000001</v>
      </c>
    </row>
    <row r="702" spans="11:19">
      <c r="K702" s="106">
        <v>37902</v>
      </c>
      <c r="L702" s="2">
        <v>7569.2998049999997</v>
      </c>
      <c r="R702" s="106">
        <v>41213</v>
      </c>
      <c r="S702">
        <v>129.6713</v>
      </c>
    </row>
    <row r="703" spans="11:19">
      <c r="K703" s="106">
        <v>37903</v>
      </c>
      <c r="L703" s="2">
        <v>7604.5</v>
      </c>
      <c r="R703" s="106">
        <v>41214</v>
      </c>
      <c r="S703">
        <v>130.27430000000001</v>
      </c>
    </row>
    <row r="704" spans="11:19">
      <c r="K704" s="106">
        <v>37904</v>
      </c>
      <c r="L704" s="2">
        <v>7633.6000979999999</v>
      </c>
      <c r="R704" s="106">
        <v>41215</v>
      </c>
      <c r="S704">
        <v>130.51349999999999</v>
      </c>
    </row>
    <row r="705" spans="11:19">
      <c r="K705" s="106">
        <v>37908</v>
      </c>
      <c r="L705" s="2">
        <v>7749.3999020000001</v>
      </c>
      <c r="R705" s="106">
        <v>41218</v>
      </c>
      <c r="S705">
        <v>130.226</v>
      </c>
    </row>
    <row r="706" spans="11:19">
      <c r="K706" s="106">
        <v>37909</v>
      </c>
      <c r="L706" s="2">
        <v>7783.2001950000003</v>
      </c>
      <c r="R706" s="106">
        <v>41219</v>
      </c>
      <c r="S706">
        <v>129.1174</v>
      </c>
    </row>
    <row r="707" spans="11:19">
      <c r="K707" s="106">
        <v>37910</v>
      </c>
      <c r="L707" s="2">
        <v>7792.7998049999997</v>
      </c>
      <c r="R707" s="106">
        <v>41220</v>
      </c>
      <c r="S707">
        <v>127.2534</v>
      </c>
    </row>
    <row r="708" spans="11:19">
      <c r="K708" s="106">
        <v>37911</v>
      </c>
      <c r="L708" s="2">
        <v>7717.5</v>
      </c>
      <c r="R708" s="106">
        <v>41221</v>
      </c>
      <c r="S708">
        <v>126.6664</v>
      </c>
    </row>
    <row r="709" spans="11:19">
      <c r="K709" s="106">
        <v>37914</v>
      </c>
      <c r="L709" s="2">
        <v>7719.8999020000001</v>
      </c>
      <c r="R709" s="106">
        <v>41222</v>
      </c>
      <c r="S709">
        <v>126.44</v>
      </c>
    </row>
    <row r="710" spans="11:19">
      <c r="K710" s="106">
        <v>37915</v>
      </c>
      <c r="L710" s="2">
        <v>7768</v>
      </c>
      <c r="R710" s="106">
        <v>41225</v>
      </c>
      <c r="S710">
        <v>126.6818</v>
      </c>
    </row>
    <row r="711" spans="11:19">
      <c r="K711" s="106">
        <v>37916</v>
      </c>
      <c r="L711" s="2">
        <v>7711.2001950000003</v>
      </c>
      <c r="R711" s="106">
        <v>41226</v>
      </c>
      <c r="S711">
        <v>125.9901</v>
      </c>
    </row>
    <row r="712" spans="11:19">
      <c r="K712" s="106">
        <v>37917</v>
      </c>
      <c r="L712" s="2">
        <v>7650.2001950000003</v>
      </c>
      <c r="R712" s="106">
        <v>41227</v>
      </c>
      <c r="S712">
        <v>123.90989999999999</v>
      </c>
    </row>
    <row r="713" spans="11:19">
      <c r="K713" s="106">
        <v>37918</v>
      </c>
      <c r="L713" s="2">
        <v>7614.3999020000001</v>
      </c>
      <c r="R713" s="106">
        <v>41228</v>
      </c>
      <c r="S713">
        <v>121.4936</v>
      </c>
    </row>
    <row r="714" spans="11:19">
      <c r="K714" s="106">
        <v>37921</v>
      </c>
      <c r="L714" s="2">
        <v>7664.2001950000003</v>
      </c>
      <c r="R714" s="106">
        <v>41229</v>
      </c>
      <c r="S714">
        <v>121.8129</v>
      </c>
    </row>
    <row r="715" spans="11:19">
      <c r="K715" s="106">
        <v>37922</v>
      </c>
      <c r="L715" s="2">
        <v>7719.2001950000003</v>
      </c>
      <c r="R715" s="106">
        <v>41232</v>
      </c>
      <c r="S715">
        <v>124.3575</v>
      </c>
    </row>
    <row r="716" spans="11:19">
      <c r="K716" s="106">
        <v>37923</v>
      </c>
      <c r="L716" s="2">
        <v>7730.5</v>
      </c>
      <c r="R716" s="106">
        <v>41233</v>
      </c>
      <c r="S716">
        <v>123.49850000000001</v>
      </c>
    </row>
    <row r="717" spans="11:19">
      <c r="K717" s="106">
        <v>37924</v>
      </c>
      <c r="L717" s="2">
        <v>7739.3999020000001</v>
      </c>
      <c r="R717" s="106">
        <v>41234</v>
      </c>
      <c r="S717">
        <v>123.73909999999999</v>
      </c>
    </row>
    <row r="718" spans="11:19">
      <c r="K718" s="106">
        <v>37925</v>
      </c>
      <c r="L718" s="2">
        <v>7772.7001950000003</v>
      </c>
      <c r="R718" s="106">
        <v>41235</v>
      </c>
      <c r="S718">
        <v>124.1276</v>
      </c>
    </row>
    <row r="719" spans="11:19">
      <c r="K719" s="106">
        <v>37928</v>
      </c>
      <c r="L719" s="2">
        <v>7843.5</v>
      </c>
      <c r="R719" s="106">
        <v>41236</v>
      </c>
      <c r="S719">
        <v>124.5878</v>
      </c>
    </row>
    <row r="720" spans="11:19">
      <c r="K720" s="106">
        <v>37929</v>
      </c>
      <c r="L720" s="2">
        <v>7863.7001950000003</v>
      </c>
      <c r="R720" s="106">
        <v>41239</v>
      </c>
      <c r="S720">
        <v>124.8926</v>
      </c>
    </row>
    <row r="721" spans="11:19">
      <c r="K721" s="106">
        <v>37930</v>
      </c>
      <c r="L721" s="2">
        <v>7867.7001950000003</v>
      </c>
      <c r="R721" s="106">
        <v>41240</v>
      </c>
      <c r="S721">
        <v>124.8873</v>
      </c>
    </row>
    <row r="722" spans="11:19">
      <c r="K722" s="106">
        <v>37931</v>
      </c>
      <c r="L722" s="2">
        <v>7870.8999020000001</v>
      </c>
      <c r="R722" s="106">
        <v>41241</v>
      </c>
      <c r="S722">
        <v>123.99250000000001</v>
      </c>
    </row>
    <row r="723" spans="11:19">
      <c r="K723" s="106">
        <v>37932</v>
      </c>
      <c r="L723" s="2">
        <v>7860.3999020000001</v>
      </c>
      <c r="R723" s="106">
        <v>41242</v>
      </c>
      <c r="S723">
        <v>124.1859</v>
      </c>
    </row>
    <row r="724" spans="11:19">
      <c r="K724" s="106">
        <v>37935</v>
      </c>
      <c r="L724" s="2">
        <v>7815.5</v>
      </c>
      <c r="R724" s="106">
        <v>41243</v>
      </c>
      <c r="S724">
        <v>125.1763</v>
      </c>
    </row>
    <row r="725" spans="11:19">
      <c r="K725" s="106">
        <v>37936</v>
      </c>
      <c r="L725" s="2">
        <v>7772.2001950000003</v>
      </c>
      <c r="R725" s="106">
        <v>41246</v>
      </c>
      <c r="S725">
        <v>124.9391</v>
      </c>
    </row>
    <row r="726" spans="11:19">
      <c r="K726" s="106">
        <v>37937</v>
      </c>
      <c r="L726" s="2">
        <v>7797.2998049999997</v>
      </c>
      <c r="R726" s="106">
        <v>41247</v>
      </c>
      <c r="S726">
        <v>124.5775</v>
      </c>
    </row>
    <row r="727" spans="11:19">
      <c r="K727" s="106">
        <v>37938</v>
      </c>
      <c r="L727" s="2">
        <v>7767.6000979999999</v>
      </c>
      <c r="R727" s="106">
        <v>41248</v>
      </c>
      <c r="S727">
        <v>124.9053</v>
      </c>
    </row>
    <row r="728" spans="11:19">
      <c r="K728" s="106">
        <v>37939</v>
      </c>
      <c r="L728" s="2">
        <v>7752.3999020000001</v>
      </c>
      <c r="R728" s="106">
        <v>41249</v>
      </c>
      <c r="S728">
        <v>124.8327</v>
      </c>
    </row>
    <row r="729" spans="11:19">
      <c r="K729" s="106">
        <v>37942</v>
      </c>
      <c r="L729" s="2">
        <v>7766.1000979999999</v>
      </c>
      <c r="R729" s="106">
        <v>41250</v>
      </c>
      <c r="S729">
        <v>125.2308</v>
      </c>
    </row>
    <row r="730" spans="11:19">
      <c r="K730" s="106">
        <v>37943</v>
      </c>
      <c r="L730" s="2">
        <v>7737.3999020000001</v>
      </c>
      <c r="R730" s="106">
        <v>41253</v>
      </c>
      <c r="S730">
        <v>125.4819</v>
      </c>
    </row>
    <row r="731" spans="11:19">
      <c r="K731" s="106">
        <v>37944</v>
      </c>
      <c r="L731" s="2">
        <v>7801.1000979999999</v>
      </c>
      <c r="R731" s="106">
        <v>41254</v>
      </c>
      <c r="S731">
        <v>126.4983</v>
      </c>
    </row>
    <row r="732" spans="11:19">
      <c r="K732" s="106">
        <v>37945</v>
      </c>
      <c r="L732" s="2">
        <v>7809.7998049999997</v>
      </c>
      <c r="R732" s="106">
        <v>41255</v>
      </c>
      <c r="S732">
        <v>126.87220000000001</v>
      </c>
    </row>
    <row r="733" spans="11:19">
      <c r="K733" s="106">
        <v>37946</v>
      </c>
      <c r="L733" s="2">
        <v>7783.6000979999999</v>
      </c>
      <c r="R733" s="106">
        <v>41256</v>
      </c>
      <c r="S733">
        <v>126.5348</v>
      </c>
    </row>
    <row r="734" spans="11:19">
      <c r="K734" s="106">
        <v>37949</v>
      </c>
      <c r="L734" s="2">
        <v>7850.2001950000003</v>
      </c>
      <c r="R734" s="106">
        <v>41257</v>
      </c>
      <c r="S734">
        <v>126.2208</v>
      </c>
    </row>
    <row r="735" spans="11:19">
      <c r="K735" s="106">
        <v>37950</v>
      </c>
      <c r="L735" s="2">
        <v>7822.2998049999997</v>
      </c>
      <c r="R735" s="106">
        <v>41260</v>
      </c>
      <c r="S735">
        <v>126.87260000000001</v>
      </c>
    </row>
    <row r="736" spans="11:19">
      <c r="K736" s="106">
        <v>37951</v>
      </c>
      <c r="L736" s="2">
        <v>7860.3999020000001</v>
      </c>
      <c r="R736" s="106">
        <v>41261</v>
      </c>
      <c r="S736">
        <v>127.16200000000001</v>
      </c>
    </row>
    <row r="737" spans="11:19">
      <c r="K737" s="106">
        <v>37952</v>
      </c>
      <c r="L737" s="2">
        <v>7880.5</v>
      </c>
      <c r="R737" s="106">
        <v>41262</v>
      </c>
      <c r="S737">
        <v>127.19159999999999</v>
      </c>
    </row>
    <row r="738" spans="11:19">
      <c r="K738" s="106">
        <v>37953</v>
      </c>
      <c r="L738" s="2">
        <v>7859.3999020000001</v>
      </c>
      <c r="R738" s="106">
        <v>41263</v>
      </c>
      <c r="S738">
        <v>127.38160000000001</v>
      </c>
    </row>
    <row r="739" spans="11:19">
      <c r="K739" s="106">
        <v>37956</v>
      </c>
      <c r="L739" s="2">
        <v>7924.6000979999999</v>
      </c>
      <c r="R739" s="106">
        <v>41264</v>
      </c>
      <c r="S739">
        <v>127.23609999999999</v>
      </c>
    </row>
    <row r="740" spans="11:19">
      <c r="K740" s="106">
        <v>37957</v>
      </c>
      <c r="L740" s="2">
        <v>7927.6000979999999</v>
      </c>
      <c r="R740" s="106">
        <v>41267</v>
      </c>
      <c r="S740">
        <v>127.2008</v>
      </c>
    </row>
    <row r="741" spans="11:19">
      <c r="K741" s="106">
        <v>37958</v>
      </c>
      <c r="L741" s="2">
        <v>7959.8999020000001</v>
      </c>
      <c r="R741" s="106">
        <v>41270</v>
      </c>
      <c r="S741">
        <v>127.6794</v>
      </c>
    </row>
    <row r="742" spans="11:19">
      <c r="K742" s="106">
        <v>37959</v>
      </c>
      <c r="L742" s="2">
        <v>7993.2998049999997</v>
      </c>
      <c r="R742" s="106">
        <v>41271</v>
      </c>
      <c r="S742">
        <v>127.3758</v>
      </c>
    </row>
    <row r="743" spans="11:19">
      <c r="K743" s="106">
        <v>37960</v>
      </c>
      <c r="L743" s="2">
        <v>7990.2998049999997</v>
      </c>
      <c r="R743" s="106">
        <v>41274</v>
      </c>
      <c r="S743">
        <v>128.65520000000001</v>
      </c>
    </row>
    <row r="744" spans="11:19">
      <c r="K744" s="106">
        <v>37963</v>
      </c>
      <c r="L744" s="2">
        <v>7990.7998049999997</v>
      </c>
      <c r="R744" s="106">
        <v>41276</v>
      </c>
      <c r="S744">
        <v>130.41749999999999</v>
      </c>
    </row>
    <row r="745" spans="11:19">
      <c r="K745" s="106">
        <v>37964</v>
      </c>
      <c r="L745" s="2">
        <v>7975.8999020000001</v>
      </c>
      <c r="R745" s="106">
        <v>41277</v>
      </c>
      <c r="S745">
        <v>130.4075</v>
      </c>
    </row>
    <row r="746" spans="11:19">
      <c r="K746" s="106">
        <v>37965</v>
      </c>
      <c r="L746" s="2">
        <v>7887.1000979999999</v>
      </c>
      <c r="R746" s="106">
        <v>41278</v>
      </c>
      <c r="S746">
        <v>130.83709999999999</v>
      </c>
    </row>
    <row r="747" spans="11:19">
      <c r="K747" s="106">
        <v>37966</v>
      </c>
      <c r="L747" s="2">
        <v>7956.2001950000003</v>
      </c>
      <c r="R747" s="106">
        <v>41281</v>
      </c>
      <c r="S747">
        <v>131.1653</v>
      </c>
    </row>
    <row r="748" spans="11:19">
      <c r="K748" s="106">
        <v>37967</v>
      </c>
      <c r="L748" s="2">
        <v>7979.2001950000003</v>
      </c>
      <c r="R748" s="106">
        <v>41282</v>
      </c>
      <c r="S748">
        <v>131.196</v>
      </c>
    </row>
    <row r="749" spans="11:19">
      <c r="K749" s="106">
        <v>37970</v>
      </c>
      <c r="L749" s="2">
        <v>7932.1000979999999</v>
      </c>
      <c r="R749" s="106">
        <v>41283</v>
      </c>
      <c r="S749">
        <v>131.37950000000001</v>
      </c>
    </row>
    <row r="750" spans="11:19">
      <c r="K750" s="106">
        <v>37971</v>
      </c>
      <c r="L750" s="2">
        <v>7987.2998049999997</v>
      </c>
      <c r="R750" s="106">
        <v>41284</v>
      </c>
      <c r="S750">
        <v>131.71960000000001</v>
      </c>
    </row>
    <row r="751" spans="11:19">
      <c r="K751" s="106">
        <v>37972</v>
      </c>
      <c r="L751" s="2">
        <v>8040.2001950000003</v>
      </c>
      <c r="R751" s="106">
        <v>41285</v>
      </c>
      <c r="S751">
        <v>132.6036</v>
      </c>
    </row>
    <row r="752" spans="11:19">
      <c r="K752" s="106">
        <v>37973</v>
      </c>
      <c r="L752" s="2">
        <v>8124.7001950000003</v>
      </c>
      <c r="R752" s="106">
        <v>41288</v>
      </c>
      <c r="S752">
        <v>132.57589999999999</v>
      </c>
    </row>
    <row r="753" spans="11:19">
      <c r="K753" s="106">
        <v>37974</v>
      </c>
      <c r="L753" s="2">
        <v>8113.7998049999997</v>
      </c>
      <c r="R753" s="106">
        <v>41289</v>
      </c>
      <c r="S753">
        <v>133.3356</v>
      </c>
    </row>
    <row r="754" spans="11:19">
      <c r="K754" s="106">
        <v>37977</v>
      </c>
      <c r="L754" s="2">
        <v>8135.3999020000001</v>
      </c>
      <c r="R754" s="106">
        <v>41290</v>
      </c>
      <c r="S754">
        <v>133.23349999999999</v>
      </c>
    </row>
    <row r="755" spans="11:19">
      <c r="K755" s="106">
        <v>37978</v>
      </c>
      <c r="L755" s="2">
        <v>8138.3999020000001</v>
      </c>
      <c r="R755" s="106">
        <v>41291</v>
      </c>
      <c r="S755">
        <v>134.06379999999999</v>
      </c>
    </row>
    <row r="756" spans="11:19">
      <c r="K756" s="106">
        <v>37979</v>
      </c>
      <c r="L756" s="2">
        <v>8136.7998049999997</v>
      </c>
      <c r="R756" s="106">
        <v>41292</v>
      </c>
      <c r="S756">
        <v>134.4384</v>
      </c>
    </row>
    <row r="757" spans="11:19">
      <c r="K757" s="106">
        <v>37984</v>
      </c>
      <c r="L757" s="2">
        <v>8260.5</v>
      </c>
      <c r="R757" s="106">
        <v>41295</v>
      </c>
      <c r="S757">
        <v>135.2407</v>
      </c>
    </row>
    <row r="758" spans="11:19">
      <c r="K758" s="106">
        <v>37985</v>
      </c>
      <c r="L758" s="2">
        <v>8213.7998050000006</v>
      </c>
      <c r="R758" s="106">
        <v>41296</v>
      </c>
      <c r="S758">
        <v>135.4357</v>
      </c>
    </row>
    <row r="759" spans="11:19">
      <c r="K759" s="106">
        <v>37986</v>
      </c>
      <c r="L759" s="2">
        <v>8220.9003909999992</v>
      </c>
      <c r="R759" s="106">
        <v>41297</v>
      </c>
      <c r="S759">
        <v>135.97120000000001</v>
      </c>
    </row>
    <row r="760" spans="11:19">
      <c r="K760" s="106">
        <v>37988</v>
      </c>
      <c r="L760" s="2">
        <v>8293.7001949999994</v>
      </c>
      <c r="R760" s="106">
        <v>41298</v>
      </c>
      <c r="S760">
        <v>135.2269</v>
      </c>
    </row>
    <row r="761" spans="11:19">
      <c r="K761" s="106">
        <v>37991</v>
      </c>
      <c r="L761" s="2">
        <v>8381.7001949999994</v>
      </c>
      <c r="R761" s="106">
        <v>41299</v>
      </c>
      <c r="S761">
        <v>135.47370000000001</v>
      </c>
    </row>
    <row r="762" spans="11:19">
      <c r="K762" s="106">
        <v>37992</v>
      </c>
      <c r="L762" s="2">
        <v>8405.0996090000008</v>
      </c>
      <c r="R762" s="106">
        <v>41302</v>
      </c>
      <c r="S762">
        <v>135.6403</v>
      </c>
    </row>
    <row r="763" spans="11:19">
      <c r="K763" s="106">
        <v>37993</v>
      </c>
      <c r="L763" s="2">
        <v>8388.5</v>
      </c>
      <c r="R763" s="106">
        <v>41303</v>
      </c>
      <c r="S763">
        <v>135.82910000000001</v>
      </c>
    </row>
    <row r="764" spans="11:19">
      <c r="K764" s="106">
        <v>37994</v>
      </c>
      <c r="L764" s="2">
        <v>8386.4003909999992</v>
      </c>
      <c r="R764" s="106">
        <v>41304</v>
      </c>
      <c r="S764">
        <v>135.6695</v>
      </c>
    </row>
    <row r="765" spans="11:19">
      <c r="K765" s="106">
        <v>37995</v>
      </c>
      <c r="L765" s="2">
        <v>8352.2001949999994</v>
      </c>
      <c r="R765" s="106">
        <v>41305</v>
      </c>
      <c r="S765">
        <v>134.63149999999999</v>
      </c>
    </row>
    <row r="766" spans="11:19">
      <c r="K766" s="106">
        <v>37998</v>
      </c>
      <c r="L766" s="2">
        <v>8380.4003909999992</v>
      </c>
      <c r="R766" s="106">
        <v>41306</v>
      </c>
      <c r="S766">
        <v>134.1148</v>
      </c>
    </row>
    <row r="767" spans="11:19">
      <c r="K767" s="106">
        <v>37999</v>
      </c>
      <c r="L767" s="2">
        <v>8380.2998050000006</v>
      </c>
      <c r="R767" s="106">
        <v>41309</v>
      </c>
      <c r="S767">
        <v>133.72370000000001</v>
      </c>
    </row>
    <row r="768" spans="11:19">
      <c r="K768" s="106">
        <v>38000</v>
      </c>
      <c r="L768" s="2">
        <v>8403.7998050000006</v>
      </c>
      <c r="R768" s="106">
        <v>41310</v>
      </c>
      <c r="S768">
        <v>134.7593</v>
      </c>
    </row>
    <row r="769" spans="11:19">
      <c r="K769" s="106">
        <v>38001</v>
      </c>
      <c r="L769" s="2">
        <v>8423.9003909999992</v>
      </c>
      <c r="R769" s="106">
        <v>41311</v>
      </c>
      <c r="S769">
        <v>134.04769999999999</v>
      </c>
    </row>
    <row r="770" spans="11:19">
      <c r="K770" s="106">
        <v>38002</v>
      </c>
      <c r="L770" s="2">
        <v>8522.2998050000006</v>
      </c>
      <c r="R770" s="106">
        <v>41312</v>
      </c>
      <c r="S770">
        <v>134.55699999999999</v>
      </c>
    </row>
    <row r="771" spans="11:19">
      <c r="K771" s="106">
        <v>38005</v>
      </c>
      <c r="L771" s="2">
        <v>8580.4003909999992</v>
      </c>
      <c r="R771" s="106">
        <v>41313</v>
      </c>
      <c r="S771">
        <v>133.08920000000001</v>
      </c>
    </row>
    <row r="772" spans="11:19">
      <c r="K772" s="106">
        <v>38006</v>
      </c>
      <c r="L772" s="2">
        <v>8623.5996090000008</v>
      </c>
      <c r="R772" s="106">
        <v>41316</v>
      </c>
      <c r="S772">
        <v>132.7594</v>
      </c>
    </row>
    <row r="773" spans="11:19">
      <c r="K773" s="106">
        <v>38007</v>
      </c>
      <c r="L773" s="2">
        <v>8621.9003909999992</v>
      </c>
      <c r="R773" s="106">
        <v>41317</v>
      </c>
      <c r="S773">
        <v>132.23320000000001</v>
      </c>
    </row>
    <row r="774" spans="11:19">
      <c r="K774" s="106">
        <v>38008</v>
      </c>
      <c r="L774" s="2">
        <v>8589.0996090000008</v>
      </c>
      <c r="R774" s="106">
        <v>41318</v>
      </c>
      <c r="S774">
        <v>132.20439999999999</v>
      </c>
    </row>
    <row r="775" spans="11:19">
      <c r="K775" s="106">
        <v>38009</v>
      </c>
      <c r="L775" s="2">
        <v>8604.7001949999994</v>
      </c>
      <c r="R775" s="106">
        <v>41319</v>
      </c>
      <c r="S775">
        <v>130.80019999999999</v>
      </c>
    </row>
    <row r="776" spans="11:19">
      <c r="K776" s="106">
        <v>38012</v>
      </c>
      <c r="L776" s="2">
        <v>8594.9003909999992</v>
      </c>
      <c r="R776" s="106">
        <v>41320</v>
      </c>
      <c r="S776">
        <v>130.22139999999999</v>
      </c>
    </row>
    <row r="777" spans="11:19">
      <c r="K777" s="106">
        <v>38013</v>
      </c>
      <c r="L777" s="2">
        <v>8588.2001949999994</v>
      </c>
      <c r="R777" s="106">
        <v>41324</v>
      </c>
      <c r="S777">
        <v>131.4186</v>
      </c>
    </row>
    <row r="778" spans="11:19">
      <c r="K778" s="106">
        <v>38014</v>
      </c>
      <c r="L778" s="2">
        <v>8535.7001949999994</v>
      </c>
      <c r="R778" s="106">
        <v>41325</v>
      </c>
      <c r="S778">
        <v>130.4152</v>
      </c>
    </row>
    <row r="779" spans="11:19">
      <c r="K779" s="106">
        <v>38015</v>
      </c>
      <c r="L779" s="2">
        <v>8449.4003909999992</v>
      </c>
      <c r="R779" s="106">
        <v>41326</v>
      </c>
      <c r="S779">
        <v>131.0547</v>
      </c>
    </row>
    <row r="780" spans="11:19">
      <c r="K780" s="106">
        <v>38016</v>
      </c>
      <c r="L780" s="2">
        <v>8521.4003909999992</v>
      </c>
      <c r="R780" s="106">
        <v>41327</v>
      </c>
      <c r="S780">
        <v>132.39940000000001</v>
      </c>
    </row>
    <row r="781" spans="11:19">
      <c r="K781" s="106">
        <v>38019</v>
      </c>
      <c r="L781" s="2">
        <v>8639.9003909999992</v>
      </c>
      <c r="R781" s="106">
        <v>41330</v>
      </c>
      <c r="S781">
        <v>131.5556</v>
      </c>
    </row>
    <row r="782" spans="11:19">
      <c r="K782" s="106">
        <v>38020</v>
      </c>
      <c r="L782" s="2">
        <v>8660.7001949999994</v>
      </c>
      <c r="R782" s="106">
        <v>41331</v>
      </c>
      <c r="S782">
        <v>131.6105</v>
      </c>
    </row>
    <row r="783" spans="11:19">
      <c r="K783" s="106">
        <v>38021</v>
      </c>
      <c r="L783" s="2">
        <v>8538.0996090000008</v>
      </c>
      <c r="R783" s="106">
        <v>41332</v>
      </c>
      <c r="S783">
        <v>131.65969999999999</v>
      </c>
    </row>
    <row r="784" spans="11:19">
      <c r="K784" s="106">
        <v>38022</v>
      </c>
      <c r="L784" s="2">
        <v>8548.4003909999992</v>
      </c>
      <c r="R784" s="106">
        <v>41333</v>
      </c>
      <c r="S784">
        <v>131.42169999999999</v>
      </c>
    </row>
    <row r="785" spans="11:19">
      <c r="K785" s="106">
        <v>38023</v>
      </c>
      <c r="L785" s="2">
        <v>8638.5996090000008</v>
      </c>
      <c r="R785" s="106">
        <v>41334</v>
      </c>
      <c r="S785">
        <v>129.16460000000001</v>
      </c>
    </row>
    <row r="786" spans="11:19">
      <c r="K786" s="106">
        <v>38026</v>
      </c>
      <c r="L786" s="2">
        <v>8695.2001949999994</v>
      </c>
      <c r="R786" s="106">
        <v>41337</v>
      </c>
      <c r="S786">
        <v>128.0453</v>
      </c>
    </row>
    <row r="787" spans="11:19">
      <c r="K787" s="106">
        <v>38027</v>
      </c>
      <c r="L787" s="2">
        <v>8751.5</v>
      </c>
      <c r="R787" s="106">
        <v>41338</v>
      </c>
      <c r="S787">
        <v>127.0334</v>
      </c>
    </row>
    <row r="788" spans="11:19">
      <c r="K788" s="106">
        <v>38028</v>
      </c>
      <c r="L788" s="2">
        <v>8767.7001949999994</v>
      </c>
      <c r="R788" s="106">
        <v>41339</v>
      </c>
      <c r="S788">
        <v>127.65300000000001</v>
      </c>
    </row>
    <row r="789" spans="11:19">
      <c r="K789" s="106">
        <v>38029</v>
      </c>
      <c r="L789" s="2">
        <v>8725</v>
      </c>
      <c r="R789" s="106">
        <v>41340</v>
      </c>
      <c r="S789">
        <v>127.7086</v>
      </c>
    </row>
    <row r="790" spans="11:19">
      <c r="K790" s="106">
        <v>38030</v>
      </c>
      <c r="L790" s="2">
        <v>8694.5</v>
      </c>
      <c r="R790" s="106">
        <v>41341</v>
      </c>
      <c r="S790">
        <v>127.6057</v>
      </c>
    </row>
    <row r="791" spans="11:19">
      <c r="K791" s="106">
        <v>38033</v>
      </c>
      <c r="L791" s="2">
        <v>8747.5</v>
      </c>
      <c r="R791" s="106">
        <v>41344</v>
      </c>
      <c r="S791">
        <v>128.3109</v>
      </c>
    </row>
    <row r="792" spans="11:19">
      <c r="K792" s="106">
        <v>38034</v>
      </c>
      <c r="L792" s="2">
        <v>8767.0996090000008</v>
      </c>
      <c r="R792" s="106">
        <v>41345</v>
      </c>
      <c r="S792">
        <v>128.15770000000001</v>
      </c>
    </row>
    <row r="793" spans="11:19">
      <c r="K793" s="106">
        <v>38035</v>
      </c>
      <c r="L793" s="2">
        <v>8717.7998050000006</v>
      </c>
      <c r="R793" s="106">
        <v>41346</v>
      </c>
      <c r="S793">
        <v>126.8687</v>
      </c>
    </row>
    <row r="794" spans="11:19">
      <c r="K794" s="106">
        <v>38036</v>
      </c>
      <c r="L794" s="2">
        <v>8699.0996090000008</v>
      </c>
      <c r="R794" s="106">
        <v>41347</v>
      </c>
      <c r="S794">
        <v>125.98009999999999</v>
      </c>
    </row>
    <row r="795" spans="11:19">
      <c r="K795" s="106">
        <v>38037</v>
      </c>
      <c r="L795" s="2">
        <v>8641.9003909999992</v>
      </c>
      <c r="R795" s="106">
        <v>41348</v>
      </c>
      <c r="S795">
        <v>125.321</v>
      </c>
    </row>
    <row r="796" spans="11:19">
      <c r="K796" s="106">
        <v>38040</v>
      </c>
      <c r="L796" s="2">
        <v>8609.5996090000008</v>
      </c>
      <c r="R796" s="106">
        <v>41351</v>
      </c>
      <c r="S796">
        <v>124.166</v>
      </c>
    </row>
    <row r="797" spans="11:19">
      <c r="K797" s="106">
        <v>38041</v>
      </c>
      <c r="L797" s="2">
        <v>8605</v>
      </c>
      <c r="R797" s="106">
        <v>41352</v>
      </c>
      <c r="S797">
        <v>124.6347</v>
      </c>
    </row>
    <row r="798" spans="11:19">
      <c r="K798" s="106">
        <v>38042</v>
      </c>
      <c r="L798" s="2">
        <v>8637.2998050000006</v>
      </c>
      <c r="R798" s="106">
        <v>41353</v>
      </c>
      <c r="S798">
        <v>124.7456</v>
      </c>
    </row>
    <row r="799" spans="11:19">
      <c r="K799" s="106">
        <v>38043</v>
      </c>
      <c r="L799" s="2">
        <v>8737.7998050000006</v>
      </c>
      <c r="R799" s="106">
        <v>41354</v>
      </c>
      <c r="S799">
        <v>124.5042</v>
      </c>
    </row>
    <row r="800" spans="11:19">
      <c r="K800" s="106">
        <v>38044</v>
      </c>
      <c r="L800" s="2">
        <v>8788.5</v>
      </c>
      <c r="R800" s="106">
        <v>41355</v>
      </c>
      <c r="S800">
        <v>124.5909</v>
      </c>
    </row>
    <row r="801" spans="11:19">
      <c r="K801" s="106">
        <v>38047</v>
      </c>
      <c r="L801" s="2">
        <v>8874.7001949999994</v>
      </c>
      <c r="R801" s="106">
        <v>41358</v>
      </c>
      <c r="S801">
        <v>123.7414</v>
      </c>
    </row>
    <row r="802" spans="11:19">
      <c r="K802" s="106">
        <v>38048</v>
      </c>
      <c r="L802" s="2">
        <v>8808</v>
      </c>
      <c r="R802" s="106">
        <v>41359</v>
      </c>
      <c r="S802">
        <v>124.3967</v>
      </c>
    </row>
    <row r="803" spans="11:19">
      <c r="K803" s="106">
        <v>38049</v>
      </c>
      <c r="L803" s="2">
        <v>8795.7001949999994</v>
      </c>
      <c r="R803" s="106">
        <v>41360</v>
      </c>
      <c r="S803">
        <v>124.807</v>
      </c>
    </row>
    <row r="804" spans="11:19">
      <c r="K804" s="106">
        <v>38050</v>
      </c>
      <c r="L804" s="2">
        <v>8773.2998050000006</v>
      </c>
      <c r="R804" s="106">
        <v>41361</v>
      </c>
      <c r="S804">
        <v>125.6983</v>
      </c>
    </row>
    <row r="805" spans="11:19">
      <c r="K805" s="106">
        <v>38051</v>
      </c>
      <c r="L805" s="2">
        <v>8845</v>
      </c>
      <c r="R805" s="106">
        <v>41365</v>
      </c>
      <c r="S805">
        <v>124.2094</v>
      </c>
    </row>
    <row r="806" spans="11:19">
      <c r="K806" s="106">
        <v>38054</v>
      </c>
      <c r="L806" s="2">
        <v>8801.2001949999994</v>
      </c>
      <c r="R806" s="106">
        <v>41366</v>
      </c>
      <c r="S806">
        <v>125.11450000000001</v>
      </c>
    </row>
    <row r="807" spans="11:19">
      <c r="K807" s="106">
        <v>38055</v>
      </c>
      <c r="L807" s="2">
        <v>8750.2998050000006</v>
      </c>
      <c r="R807" s="106">
        <v>41367</v>
      </c>
      <c r="S807">
        <v>125.032</v>
      </c>
    </row>
    <row r="808" spans="11:19">
      <c r="K808" s="106">
        <v>38056</v>
      </c>
      <c r="L808" s="2">
        <v>8585.4003909999992</v>
      </c>
      <c r="R808" s="106">
        <v>41368</v>
      </c>
      <c r="S808">
        <v>124.6857</v>
      </c>
    </row>
    <row r="809" spans="11:19">
      <c r="K809" s="106">
        <v>38057</v>
      </c>
      <c r="L809" s="2">
        <v>8503.9003909999992</v>
      </c>
      <c r="R809" s="106">
        <v>41369</v>
      </c>
      <c r="S809">
        <v>124.51909999999999</v>
      </c>
    </row>
    <row r="810" spans="11:19">
      <c r="K810" s="106">
        <v>38058</v>
      </c>
      <c r="L810" s="2">
        <v>8592</v>
      </c>
      <c r="R810" s="106">
        <v>41372</v>
      </c>
      <c r="S810">
        <v>125.6711</v>
      </c>
    </row>
    <row r="811" spans="11:19">
      <c r="K811" s="106">
        <v>38061</v>
      </c>
      <c r="L811" s="2">
        <v>8434.4003909999992</v>
      </c>
      <c r="R811" s="106">
        <v>41373</v>
      </c>
      <c r="S811">
        <v>126.1908</v>
      </c>
    </row>
    <row r="812" spans="11:19">
      <c r="K812" s="106">
        <v>38062</v>
      </c>
      <c r="L812" s="2">
        <v>8503.2998050000006</v>
      </c>
      <c r="R812" s="106">
        <v>41374</v>
      </c>
      <c r="S812">
        <v>126.83</v>
      </c>
    </row>
    <row r="813" spans="11:19">
      <c r="K813" s="106">
        <v>38063</v>
      </c>
      <c r="L813" s="2">
        <v>8601.7001949999994</v>
      </c>
      <c r="R813" s="106">
        <v>41375</v>
      </c>
      <c r="S813">
        <v>126.78700000000001</v>
      </c>
    </row>
    <row r="814" spans="11:19">
      <c r="K814" s="106">
        <v>38064</v>
      </c>
      <c r="L814" s="2">
        <v>8555.9003909999992</v>
      </c>
      <c r="R814" s="106">
        <v>41376</v>
      </c>
      <c r="S814">
        <v>125.8408</v>
      </c>
    </row>
    <row r="815" spans="11:19">
      <c r="K815" s="106">
        <v>38065</v>
      </c>
      <c r="L815" s="2">
        <v>8583.7998050000006</v>
      </c>
      <c r="R815" s="106">
        <v>41379</v>
      </c>
      <c r="S815">
        <v>123.538</v>
      </c>
    </row>
    <row r="816" spans="11:19">
      <c r="K816" s="106">
        <v>38068</v>
      </c>
      <c r="L816" s="2">
        <v>8478.5</v>
      </c>
      <c r="R816" s="106">
        <v>41380</v>
      </c>
      <c r="S816">
        <v>125.3698</v>
      </c>
    </row>
    <row r="817" spans="11:19">
      <c r="K817" s="106">
        <v>38069</v>
      </c>
      <c r="L817" s="2">
        <v>8474.5</v>
      </c>
      <c r="R817" s="106">
        <v>41381</v>
      </c>
      <c r="S817">
        <v>123.5748</v>
      </c>
    </row>
    <row r="818" spans="11:19">
      <c r="K818" s="106">
        <v>38070</v>
      </c>
      <c r="L818" s="2">
        <v>8420.9003909999992</v>
      </c>
      <c r="R818" s="106">
        <v>41382</v>
      </c>
      <c r="S818">
        <v>123.8274</v>
      </c>
    </row>
    <row r="819" spans="11:19">
      <c r="K819" s="106">
        <v>38071</v>
      </c>
      <c r="L819" s="2">
        <v>8513.9003909999992</v>
      </c>
      <c r="R819" s="106">
        <v>41383</v>
      </c>
      <c r="S819">
        <v>125.03660000000001</v>
      </c>
    </row>
    <row r="820" spans="11:19">
      <c r="K820" s="106">
        <v>38072</v>
      </c>
      <c r="L820" s="2">
        <v>8509.5996090000008</v>
      </c>
      <c r="R820" s="106">
        <v>41386</v>
      </c>
      <c r="S820">
        <v>125.4431</v>
      </c>
    </row>
    <row r="821" spans="11:19">
      <c r="K821" s="106">
        <v>38075</v>
      </c>
      <c r="L821" s="2">
        <v>8555.2001949999994</v>
      </c>
      <c r="R821" s="106">
        <v>41387</v>
      </c>
      <c r="S821">
        <v>126.14709999999999</v>
      </c>
    </row>
    <row r="822" spans="11:19">
      <c r="K822" s="106">
        <v>38076</v>
      </c>
      <c r="L822" s="2">
        <v>8622.2001949999994</v>
      </c>
      <c r="R822" s="106">
        <v>41388</v>
      </c>
      <c r="S822">
        <v>126.7221</v>
      </c>
    </row>
    <row r="823" spans="11:19">
      <c r="K823" s="106">
        <v>38077</v>
      </c>
      <c r="L823" s="2">
        <v>8585.9003909999992</v>
      </c>
      <c r="R823" s="106">
        <v>41389</v>
      </c>
      <c r="S823">
        <v>127.21729999999999</v>
      </c>
    </row>
    <row r="824" spans="11:19">
      <c r="K824" s="106">
        <v>38078</v>
      </c>
      <c r="L824" s="2">
        <v>8652.0996090000008</v>
      </c>
      <c r="R824" s="106">
        <v>41390</v>
      </c>
      <c r="S824">
        <v>127.0549</v>
      </c>
    </row>
    <row r="825" spans="11:19">
      <c r="K825" s="106">
        <v>38079</v>
      </c>
      <c r="L825" s="2">
        <v>8798.7998050000006</v>
      </c>
      <c r="R825" s="106">
        <v>41393</v>
      </c>
      <c r="S825">
        <v>127.4353</v>
      </c>
    </row>
    <row r="826" spans="11:19">
      <c r="K826" s="106">
        <v>38082</v>
      </c>
      <c r="L826" s="2">
        <v>8858.5</v>
      </c>
      <c r="R826" s="106">
        <v>41394</v>
      </c>
      <c r="S826">
        <v>129.72389999999999</v>
      </c>
    </row>
    <row r="827" spans="11:19">
      <c r="K827" s="106">
        <v>38083</v>
      </c>
      <c r="L827" s="2">
        <v>8832.7001949999994</v>
      </c>
      <c r="R827" s="106">
        <v>41395</v>
      </c>
      <c r="S827">
        <v>128.6729</v>
      </c>
    </row>
    <row r="828" spans="11:19">
      <c r="K828" s="106">
        <v>38084</v>
      </c>
      <c r="L828" s="2">
        <v>8807.5996090000008</v>
      </c>
      <c r="R828" s="106">
        <v>41396</v>
      </c>
      <c r="S828">
        <v>128.41990000000001</v>
      </c>
    </row>
    <row r="829" spans="11:19">
      <c r="K829" s="106">
        <v>38085</v>
      </c>
      <c r="L829" s="2">
        <v>8833.5</v>
      </c>
      <c r="R829" s="106">
        <v>41397</v>
      </c>
      <c r="S829">
        <v>128.71199999999999</v>
      </c>
    </row>
    <row r="830" spans="11:19">
      <c r="K830" s="106">
        <v>38089</v>
      </c>
      <c r="L830" s="2">
        <v>8898.7998050000006</v>
      </c>
      <c r="R830" s="106">
        <v>41400</v>
      </c>
      <c r="S830">
        <v>128.8126</v>
      </c>
    </row>
    <row r="831" spans="11:19">
      <c r="K831" s="106">
        <v>38090</v>
      </c>
      <c r="L831" s="2">
        <v>8763.5996090000008</v>
      </c>
      <c r="R831" s="106">
        <v>41401</v>
      </c>
      <c r="S831">
        <v>128.32929999999999</v>
      </c>
    </row>
    <row r="832" spans="11:19">
      <c r="K832" s="106">
        <v>38091</v>
      </c>
      <c r="L832" s="2">
        <v>8640.0996090000008</v>
      </c>
      <c r="R832" s="106">
        <v>41402</v>
      </c>
      <c r="S832">
        <v>127.8856</v>
      </c>
    </row>
    <row r="833" spans="11:19">
      <c r="K833" s="106">
        <v>38092</v>
      </c>
      <c r="L833" s="2">
        <v>8637.2001949999994</v>
      </c>
      <c r="R833" s="106">
        <v>41403</v>
      </c>
      <c r="S833">
        <v>128.18109999999999</v>
      </c>
    </row>
    <row r="834" spans="11:19">
      <c r="K834" s="106">
        <v>38093</v>
      </c>
      <c r="L834" s="2">
        <v>8695.4003909999992</v>
      </c>
      <c r="R834" s="106">
        <v>41404</v>
      </c>
      <c r="S834">
        <v>129.1677</v>
      </c>
    </row>
    <row r="835" spans="11:19">
      <c r="K835" s="106">
        <v>38096</v>
      </c>
      <c r="L835" s="2">
        <v>8702.7998050000006</v>
      </c>
      <c r="R835" s="106">
        <v>41407</v>
      </c>
      <c r="S835">
        <v>129.15539999999999</v>
      </c>
    </row>
    <row r="836" spans="11:19">
      <c r="K836" s="106">
        <v>38097</v>
      </c>
      <c r="L836" s="2">
        <v>8603</v>
      </c>
      <c r="R836" s="106">
        <v>41408</v>
      </c>
      <c r="S836">
        <v>128.9684</v>
      </c>
    </row>
    <row r="837" spans="11:19">
      <c r="K837" s="106">
        <v>38098</v>
      </c>
      <c r="L837" s="2">
        <v>8573.0996090000008</v>
      </c>
      <c r="R837" s="106">
        <v>41409</v>
      </c>
      <c r="S837">
        <v>128.6944</v>
      </c>
    </row>
    <row r="838" spans="11:19">
      <c r="K838" s="106">
        <v>38099</v>
      </c>
      <c r="L838" s="2">
        <v>8680</v>
      </c>
      <c r="R838" s="106">
        <v>41410</v>
      </c>
      <c r="S838">
        <v>129.768</v>
      </c>
    </row>
    <row r="839" spans="11:19">
      <c r="K839" s="106">
        <v>38100</v>
      </c>
      <c r="L839" s="2">
        <v>8667.9003909999992</v>
      </c>
      <c r="R839" s="106">
        <v>41411</v>
      </c>
      <c r="S839">
        <v>130.98910000000001</v>
      </c>
    </row>
    <row r="840" spans="11:19">
      <c r="K840" s="106">
        <v>38103</v>
      </c>
      <c r="L840" s="2">
        <v>8616.2001949999994</v>
      </c>
      <c r="R840" s="106">
        <v>41415</v>
      </c>
      <c r="S840">
        <v>131.52420000000001</v>
      </c>
    </row>
    <row r="841" spans="11:19">
      <c r="K841" s="106">
        <v>38104</v>
      </c>
      <c r="L841" s="2">
        <v>8535</v>
      </c>
      <c r="R841" s="106">
        <v>41416</v>
      </c>
      <c r="S841">
        <v>131.3672</v>
      </c>
    </row>
    <row r="842" spans="11:19">
      <c r="K842" s="106">
        <v>38105</v>
      </c>
      <c r="L842" s="2">
        <v>8234.9003909999992</v>
      </c>
      <c r="R842" s="106">
        <v>41417</v>
      </c>
      <c r="S842">
        <v>130.44900000000001</v>
      </c>
    </row>
    <row r="843" spans="11:19">
      <c r="K843" s="106">
        <v>38106</v>
      </c>
      <c r="L843" s="2">
        <v>8231.9003909999992</v>
      </c>
      <c r="R843" s="106">
        <v>41418</v>
      </c>
      <c r="S843">
        <v>130.14609999999999</v>
      </c>
    </row>
    <row r="844" spans="11:19">
      <c r="K844" s="106">
        <v>38107</v>
      </c>
      <c r="L844" s="2">
        <v>8244</v>
      </c>
      <c r="R844" s="106">
        <v>41421</v>
      </c>
      <c r="S844">
        <v>130.5634</v>
      </c>
    </row>
    <row r="845" spans="11:19">
      <c r="K845" s="106">
        <v>38110</v>
      </c>
      <c r="L845" s="2">
        <v>8257.5996090000008</v>
      </c>
      <c r="R845" s="106">
        <v>41422</v>
      </c>
      <c r="S845">
        <v>130.67699999999999</v>
      </c>
    </row>
    <row r="846" spans="11:19">
      <c r="K846" s="106">
        <v>38111</v>
      </c>
      <c r="L846" s="2">
        <v>8455.9003909999992</v>
      </c>
      <c r="R846" s="106">
        <v>41423</v>
      </c>
      <c r="S846">
        <v>128.9308</v>
      </c>
    </row>
    <row r="847" spans="11:19">
      <c r="K847" s="106">
        <v>38112</v>
      </c>
      <c r="L847" s="2">
        <v>8457.2998050000006</v>
      </c>
      <c r="R847" s="106">
        <v>41424</v>
      </c>
      <c r="S847">
        <v>128.1216</v>
      </c>
    </row>
    <row r="848" spans="11:19">
      <c r="K848" s="106">
        <v>38113</v>
      </c>
      <c r="L848" s="2">
        <v>8427.7001949999994</v>
      </c>
      <c r="R848" s="106">
        <v>41425</v>
      </c>
      <c r="S848">
        <v>127.13939999999999</v>
      </c>
    </row>
    <row r="849" spans="11:19">
      <c r="K849" s="106">
        <v>38114</v>
      </c>
      <c r="L849" s="2">
        <v>8274.7998050000006</v>
      </c>
      <c r="R849" s="106">
        <v>41428</v>
      </c>
      <c r="S849">
        <v>126.63500000000001</v>
      </c>
    </row>
    <row r="850" spans="11:19">
      <c r="K850" s="106">
        <v>38117</v>
      </c>
      <c r="L850" s="2">
        <v>8129.5</v>
      </c>
      <c r="R850" s="106">
        <v>41429</v>
      </c>
      <c r="S850">
        <v>125.711</v>
      </c>
    </row>
    <row r="851" spans="11:19">
      <c r="K851" s="106">
        <v>38118</v>
      </c>
      <c r="L851" s="2">
        <v>8205.0996090000008</v>
      </c>
      <c r="R851" s="106">
        <v>41430</v>
      </c>
      <c r="S851">
        <v>123.72799999999999</v>
      </c>
    </row>
    <row r="852" spans="11:19">
      <c r="K852" s="106">
        <v>38119</v>
      </c>
      <c r="L852" s="2">
        <v>8187.7001950000003</v>
      </c>
      <c r="R852" s="106">
        <v>41431</v>
      </c>
      <c r="S852">
        <v>123.1138</v>
      </c>
    </row>
    <row r="853" spans="11:19">
      <c r="K853" s="106">
        <v>38120</v>
      </c>
      <c r="L853" s="2">
        <v>8176.6000979999999</v>
      </c>
      <c r="R853" s="106">
        <v>41432</v>
      </c>
      <c r="S853">
        <v>124.0424</v>
      </c>
    </row>
    <row r="854" spans="11:19">
      <c r="K854" s="106">
        <v>38121</v>
      </c>
      <c r="L854" s="2">
        <v>8188.1000979999999</v>
      </c>
      <c r="R854" s="106">
        <v>41435</v>
      </c>
      <c r="S854">
        <v>123.282</v>
      </c>
    </row>
    <row r="855" spans="11:19">
      <c r="K855" s="106">
        <v>38124</v>
      </c>
      <c r="L855" s="2">
        <v>8123.5</v>
      </c>
      <c r="R855" s="106">
        <v>41436</v>
      </c>
      <c r="S855">
        <v>122.8827</v>
      </c>
    </row>
    <row r="856" spans="11:19">
      <c r="K856" s="106">
        <v>38125</v>
      </c>
      <c r="L856" s="2">
        <v>8162.7001950000003</v>
      </c>
      <c r="R856" s="106">
        <v>41437</v>
      </c>
      <c r="S856">
        <v>120.51049999999999</v>
      </c>
    </row>
    <row r="857" spans="11:19">
      <c r="K857" s="106">
        <v>38126</v>
      </c>
      <c r="L857" s="2">
        <v>8196.7998050000006</v>
      </c>
      <c r="R857" s="106">
        <v>41438</v>
      </c>
      <c r="S857">
        <v>122.16679999999999</v>
      </c>
    </row>
    <row r="858" spans="11:19">
      <c r="K858" s="106">
        <v>38127</v>
      </c>
      <c r="L858" s="2">
        <v>8147.8999020000001</v>
      </c>
      <c r="R858" s="106">
        <v>41439</v>
      </c>
      <c r="S858">
        <v>123.0574</v>
      </c>
    </row>
    <row r="859" spans="11:19">
      <c r="K859" s="106">
        <v>38128</v>
      </c>
      <c r="L859" s="2">
        <v>8210.5</v>
      </c>
      <c r="R859" s="106">
        <v>41442</v>
      </c>
      <c r="S859">
        <v>122.9603</v>
      </c>
    </row>
    <row r="860" spans="11:19">
      <c r="K860" s="106">
        <v>38132</v>
      </c>
      <c r="L860" s="2">
        <v>8354.2001949999994</v>
      </c>
      <c r="R860" s="106">
        <v>41443</v>
      </c>
      <c r="S860">
        <v>123.37179999999999</v>
      </c>
    </row>
    <row r="861" spans="11:19">
      <c r="K861" s="106">
        <v>38133</v>
      </c>
      <c r="L861" s="2">
        <v>8319</v>
      </c>
      <c r="R861" s="106">
        <v>41444</v>
      </c>
      <c r="S861">
        <v>121.0894</v>
      </c>
    </row>
    <row r="862" spans="11:19">
      <c r="K862" s="106">
        <v>38134</v>
      </c>
      <c r="L862" s="2">
        <v>8343.5996090000008</v>
      </c>
      <c r="R862" s="106">
        <v>41445</v>
      </c>
      <c r="S862">
        <v>115.8355</v>
      </c>
    </row>
    <row r="863" spans="11:19">
      <c r="K863" s="106">
        <v>38135</v>
      </c>
      <c r="L863" s="2">
        <v>8347.0996090000008</v>
      </c>
      <c r="R863" s="106">
        <v>41446</v>
      </c>
      <c r="S863">
        <v>117.1798</v>
      </c>
    </row>
    <row r="864" spans="11:19">
      <c r="K864" s="106">
        <v>38138</v>
      </c>
      <c r="L864" s="2">
        <v>8417.2998050000006</v>
      </c>
      <c r="R864" s="106">
        <v>41449</v>
      </c>
      <c r="S864">
        <v>115.5034</v>
      </c>
    </row>
    <row r="865" spans="11:19">
      <c r="K865" s="106">
        <v>38139</v>
      </c>
      <c r="L865" s="2">
        <v>8418.4003909999992</v>
      </c>
      <c r="R865" s="106">
        <v>41450</v>
      </c>
      <c r="S865">
        <v>117.402</v>
      </c>
    </row>
    <row r="866" spans="11:19">
      <c r="K866" s="106">
        <v>38140</v>
      </c>
      <c r="L866" s="2">
        <v>8374.7998050000006</v>
      </c>
      <c r="R866" s="106">
        <v>41451</v>
      </c>
      <c r="S866">
        <v>116.7276</v>
      </c>
    </row>
    <row r="867" spans="11:19">
      <c r="K867" s="106">
        <v>38141</v>
      </c>
      <c r="L867" s="2">
        <v>8329.0996090000008</v>
      </c>
      <c r="R867" s="106">
        <v>41452</v>
      </c>
      <c r="S867">
        <v>118.09529999999999</v>
      </c>
    </row>
    <row r="868" spans="11:19">
      <c r="K868" s="106">
        <v>38142</v>
      </c>
      <c r="L868" s="2">
        <v>8348.7001949999994</v>
      </c>
      <c r="R868" s="106">
        <v>41453</v>
      </c>
      <c r="S868">
        <v>119.10939999999999</v>
      </c>
    </row>
    <row r="869" spans="11:19">
      <c r="K869" s="106">
        <v>38145</v>
      </c>
      <c r="L869" s="2">
        <v>8412.7998050000006</v>
      </c>
      <c r="R869" s="106">
        <v>41457</v>
      </c>
      <c r="S869">
        <v>118.9689</v>
      </c>
    </row>
    <row r="870" spans="11:19">
      <c r="K870" s="106">
        <v>38146</v>
      </c>
      <c r="L870" s="2">
        <v>8412</v>
      </c>
      <c r="R870" s="106">
        <v>41458</v>
      </c>
      <c r="S870">
        <v>117.3721</v>
      </c>
    </row>
    <row r="871" spans="11:19">
      <c r="K871" s="106">
        <v>38147</v>
      </c>
      <c r="L871" s="2">
        <v>8317.0996090000008</v>
      </c>
      <c r="R871" s="106">
        <v>41459</v>
      </c>
      <c r="S871">
        <v>117.9682</v>
      </c>
    </row>
    <row r="872" spans="11:19">
      <c r="K872" s="106">
        <v>38148</v>
      </c>
      <c r="L872" s="2">
        <v>8345.5</v>
      </c>
      <c r="R872" s="106">
        <v>41460</v>
      </c>
      <c r="S872">
        <v>117.4765</v>
      </c>
    </row>
    <row r="873" spans="11:19">
      <c r="K873" s="106">
        <v>38149</v>
      </c>
      <c r="L873" s="2">
        <v>8366.5996090000008</v>
      </c>
      <c r="R873" s="106">
        <v>41463</v>
      </c>
      <c r="S873">
        <v>120.0395</v>
      </c>
    </row>
    <row r="874" spans="11:19">
      <c r="K874" s="106">
        <v>38152</v>
      </c>
      <c r="L874" s="2">
        <v>8292.2998050000006</v>
      </c>
      <c r="R874" s="106">
        <v>41464</v>
      </c>
      <c r="S874">
        <v>120.04559999999999</v>
      </c>
    </row>
    <row r="875" spans="11:19">
      <c r="K875" s="106">
        <v>38153</v>
      </c>
      <c r="L875" s="2">
        <v>8390.2001949999994</v>
      </c>
      <c r="R875" s="106">
        <v>41465</v>
      </c>
      <c r="S875">
        <v>119.28100000000001</v>
      </c>
    </row>
    <row r="876" spans="11:19">
      <c r="K876" s="106">
        <v>38154</v>
      </c>
      <c r="L876" s="2">
        <v>8427.9003909999992</v>
      </c>
      <c r="R876" s="106">
        <v>41466</v>
      </c>
      <c r="S876">
        <v>121.2371</v>
      </c>
    </row>
    <row r="877" spans="11:19">
      <c r="K877" s="106">
        <v>38155</v>
      </c>
      <c r="L877" s="2">
        <v>8497.5996090000008</v>
      </c>
      <c r="R877" s="106">
        <v>41467</v>
      </c>
      <c r="S877">
        <v>121.6022</v>
      </c>
    </row>
    <row r="878" spans="11:19">
      <c r="K878" s="106">
        <v>38156</v>
      </c>
      <c r="L878" s="2">
        <v>8468</v>
      </c>
      <c r="R878" s="106">
        <v>41470</v>
      </c>
      <c r="S878">
        <v>123.37520000000001</v>
      </c>
    </row>
    <row r="879" spans="11:19">
      <c r="K879" s="106">
        <v>38159</v>
      </c>
      <c r="L879" s="2">
        <v>8472.2001949999994</v>
      </c>
      <c r="R879" s="106">
        <v>41471</v>
      </c>
      <c r="S879">
        <v>123.2624</v>
      </c>
    </row>
    <row r="880" spans="11:19">
      <c r="K880" s="106">
        <v>38160</v>
      </c>
      <c r="L880" s="2">
        <v>8517.9003909999992</v>
      </c>
      <c r="R880" s="106">
        <v>41472</v>
      </c>
      <c r="S880">
        <v>124.2136</v>
      </c>
    </row>
    <row r="881" spans="11:19">
      <c r="K881" s="106">
        <v>38161</v>
      </c>
      <c r="L881" s="2">
        <v>8575.4003909999992</v>
      </c>
      <c r="R881" s="106">
        <v>41473</v>
      </c>
      <c r="S881">
        <v>123.18219999999999</v>
      </c>
    </row>
    <row r="882" spans="11:19">
      <c r="K882" s="106">
        <v>38162</v>
      </c>
      <c r="L882" s="2">
        <v>8530.7998050000006</v>
      </c>
      <c r="R882" s="106">
        <v>41474</v>
      </c>
      <c r="S882">
        <v>122.4171</v>
      </c>
    </row>
    <row r="883" spans="11:19">
      <c r="K883" s="106">
        <v>38163</v>
      </c>
      <c r="L883" s="2">
        <v>8497.7998050000006</v>
      </c>
      <c r="R883" s="106">
        <v>41477</v>
      </c>
      <c r="S883">
        <v>123.2843</v>
      </c>
    </row>
    <row r="884" spans="11:19">
      <c r="K884" s="106">
        <v>38166</v>
      </c>
      <c r="L884" s="2">
        <v>8468.9003909999992</v>
      </c>
      <c r="R884" s="106">
        <v>41478</v>
      </c>
      <c r="S884">
        <v>123.65009999999999</v>
      </c>
    </row>
    <row r="885" spans="11:19">
      <c r="K885" s="106">
        <v>38167</v>
      </c>
      <c r="L885" s="2">
        <v>8498.5</v>
      </c>
      <c r="R885" s="106">
        <v>41479</v>
      </c>
      <c r="S885">
        <v>122.5611</v>
      </c>
    </row>
    <row r="886" spans="11:19">
      <c r="K886" s="106">
        <v>38168</v>
      </c>
      <c r="L886" s="2">
        <v>8545.5996090000008</v>
      </c>
      <c r="R886" s="106">
        <v>41480</v>
      </c>
      <c r="S886">
        <v>122.15989999999999</v>
      </c>
    </row>
    <row r="887" spans="11:19">
      <c r="K887" s="106">
        <v>38170</v>
      </c>
      <c r="L887" s="2">
        <v>8487.2998050000006</v>
      </c>
      <c r="R887" s="106">
        <v>41481</v>
      </c>
      <c r="S887">
        <v>122.0663</v>
      </c>
    </row>
    <row r="888" spans="11:19">
      <c r="K888" s="106">
        <v>38173</v>
      </c>
      <c r="L888" s="2">
        <v>8486</v>
      </c>
      <c r="R888" s="106">
        <v>41484</v>
      </c>
      <c r="S888">
        <v>122.60639999999999</v>
      </c>
    </row>
    <row r="889" spans="11:19">
      <c r="K889" s="106">
        <v>38174</v>
      </c>
      <c r="L889" s="2">
        <v>8484.7001949999994</v>
      </c>
      <c r="R889" s="106">
        <v>41485</v>
      </c>
      <c r="S889">
        <v>122.292</v>
      </c>
    </row>
    <row r="890" spans="11:19">
      <c r="K890" s="106">
        <v>38175</v>
      </c>
      <c r="L890" s="2">
        <v>8481.9003909999992</v>
      </c>
      <c r="R890" s="106">
        <v>41486</v>
      </c>
      <c r="S890">
        <v>121.55880000000001</v>
      </c>
    </row>
    <row r="891" spans="11:19">
      <c r="K891" s="106">
        <v>38176</v>
      </c>
      <c r="L891" s="2">
        <v>8420.4003909999992</v>
      </c>
      <c r="R891" s="106">
        <v>41487</v>
      </c>
      <c r="S891">
        <v>120.8464</v>
      </c>
    </row>
    <row r="892" spans="11:19">
      <c r="K892" s="106">
        <v>38177</v>
      </c>
      <c r="L892" s="2">
        <v>8473.2001949999994</v>
      </c>
      <c r="R892" s="106">
        <v>41488</v>
      </c>
      <c r="S892">
        <v>121.1596</v>
      </c>
    </row>
    <row r="893" spans="11:19">
      <c r="K893" s="106">
        <v>38180</v>
      </c>
      <c r="L893" s="2">
        <v>8422.2001949999994</v>
      </c>
      <c r="R893" s="106">
        <v>41492</v>
      </c>
      <c r="S893">
        <v>119.7439</v>
      </c>
    </row>
    <row r="894" spans="11:19">
      <c r="K894" s="106">
        <v>38181</v>
      </c>
      <c r="L894" s="2">
        <v>8452.5996090000008</v>
      </c>
      <c r="R894" s="106">
        <v>41493</v>
      </c>
      <c r="S894">
        <v>119.8065</v>
      </c>
    </row>
    <row r="895" spans="11:19">
      <c r="K895" s="106">
        <v>38182</v>
      </c>
      <c r="L895" s="2">
        <v>8458.2998050000006</v>
      </c>
      <c r="R895" s="106">
        <v>41494</v>
      </c>
      <c r="S895">
        <v>118.3724</v>
      </c>
    </row>
    <row r="896" spans="11:19">
      <c r="K896" s="106">
        <v>38183</v>
      </c>
      <c r="L896" s="2">
        <v>8397.2998050000006</v>
      </c>
      <c r="R896" s="106">
        <v>41495</v>
      </c>
      <c r="S896">
        <v>118.1966</v>
      </c>
    </row>
    <row r="897" spans="11:19">
      <c r="K897" s="106">
        <v>38184</v>
      </c>
      <c r="L897" s="2">
        <v>8350.5</v>
      </c>
      <c r="R897" s="106">
        <v>41498</v>
      </c>
      <c r="S897">
        <v>119.3873</v>
      </c>
    </row>
    <row r="898" spans="11:19">
      <c r="K898" s="106">
        <v>38187</v>
      </c>
      <c r="L898" s="2">
        <v>8414.7998050000006</v>
      </c>
      <c r="R898" s="106">
        <v>41499</v>
      </c>
      <c r="S898">
        <v>118.19540000000001</v>
      </c>
    </row>
    <row r="899" spans="11:19">
      <c r="K899" s="106">
        <v>38188</v>
      </c>
      <c r="L899" s="2">
        <v>8418.5</v>
      </c>
      <c r="R899" s="106">
        <v>41500</v>
      </c>
      <c r="S899">
        <v>116.9207</v>
      </c>
    </row>
    <row r="900" spans="11:19">
      <c r="K900" s="106">
        <v>38189</v>
      </c>
      <c r="L900" s="2">
        <v>8454.2001949999994</v>
      </c>
      <c r="R900" s="106">
        <v>41501</v>
      </c>
      <c r="S900">
        <v>116.9832</v>
      </c>
    </row>
    <row r="901" spans="11:19">
      <c r="K901" s="106">
        <v>38190</v>
      </c>
      <c r="L901" s="2">
        <v>8398.0996090000008</v>
      </c>
      <c r="R901" s="106">
        <v>41502</v>
      </c>
      <c r="S901">
        <v>116.8934</v>
      </c>
    </row>
    <row r="902" spans="11:19">
      <c r="K902" s="106">
        <v>38191</v>
      </c>
      <c r="L902" s="2">
        <v>8383.2998050000006</v>
      </c>
      <c r="R902" s="106">
        <v>41505</v>
      </c>
      <c r="S902">
        <v>114.0728</v>
      </c>
    </row>
    <row r="903" spans="11:19">
      <c r="K903" s="106">
        <v>38194</v>
      </c>
      <c r="L903" s="2">
        <v>8314.5996090000008</v>
      </c>
      <c r="R903" s="106">
        <v>41506</v>
      </c>
      <c r="S903">
        <v>114.9469</v>
      </c>
    </row>
    <row r="904" spans="11:19">
      <c r="K904" s="106">
        <v>38195</v>
      </c>
      <c r="L904" s="2">
        <v>8294.4003909999992</v>
      </c>
      <c r="R904" s="106">
        <v>41507</v>
      </c>
      <c r="S904">
        <v>114.1814</v>
      </c>
    </row>
    <row r="905" spans="11:19">
      <c r="K905" s="106">
        <v>38196</v>
      </c>
      <c r="L905" s="2">
        <v>8356.2998050000006</v>
      </c>
      <c r="R905" s="106">
        <v>41508</v>
      </c>
      <c r="S905">
        <v>114.4862</v>
      </c>
    </row>
    <row r="906" spans="11:19">
      <c r="K906" s="106">
        <v>38197</v>
      </c>
      <c r="L906" s="2">
        <v>8443.2001949999994</v>
      </c>
      <c r="R906" s="106">
        <v>41509</v>
      </c>
      <c r="S906">
        <v>115.30880000000001</v>
      </c>
    </row>
    <row r="907" spans="11:19">
      <c r="K907" s="106">
        <v>38198</v>
      </c>
      <c r="L907" s="2">
        <v>8458.0996090000008</v>
      </c>
      <c r="R907" s="106">
        <v>41512</v>
      </c>
      <c r="S907">
        <v>115.1825</v>
      </c>
    </row>
    <row r="908" spans="11:19">
      <c r="K908" s="106">
        <v>38202</v>
      </c>
      <c r="L908" s="2">
        <v>8464.0996090000008</v>
      </c>
      <c r="R908" s="106">
        <v>41513</v>
      </c>
      <c r="S908">
        <v>114.22790000000001</v>
      </c>
    </row>
    <row r="909" spans="11:19">
      <c r="K909" s="106">
        <v>38203</v>
      </c>
      <c r="L909" s="2">
        <v>8363</v>
      </c>
      <c r="R909" s="106">
        <v>41514</v>
      </c>
      <c r="S909">
        <v>114.36490000000001</v>
      </c>
    </row>
    <row r="910" spans="11:19">
      <c r="K910" s="106">
        <v>38204</v>
      </c>
      <c r="L910" s="2">
        <v>8267.9003909999992</v>
      </c>
      <c r="R910" s="106">
        <v>41515</v>
      </c>
      <c r="S910">
        <v>114.495</v>
      </c>
    </row>
    <row r="911" spans="11:19">
      <c r="K911" s="106">
        <v>38205</v>
      </c>
      <c r="L911" s="2">
        <v>8176.7001950000003</v>
      </c>
      <c r="R911" s="106">
        <v>41516</v>
      </c>
      <c r="S911">
        <v>115.0701</v>
      </c>
    </row>
    <row r="912" spans="11:19">
      <c r="K912" s="106">
        <v>38208</v>
      </c>
      <c r="L912" s="2">
        <v>8183.3999020000001</v>
      </c>
      <c r="R912" s="106">
        <v>41520</v>
      </c>
      <c r="S912">
        <v>114.0187</v>
      </c>
    </row>
    <row r="913" spans="11:19">
      <c r="K913" s="106">
        <v>38209</v>
      </c>
      <c r="L913" s="2">
        <v>8231.2998050000006</v>
      </c>
      <c r="R913" s="106">
        <v>41521</v>
      </c>
      <c r="S913">
        <v>115.46469999999999</v>
      </c>
    </row>
    <row r="914" spans="11:19">
      <c r="K914" s="106">
        <v>38210</v>
      </c>
      <c r="L914" s="2">
        <v>8168.2001950000003</v>
      </c>
      <c r="R914" s="106">
        <v>41522</v>
      </c>
      <c r="S914">
        <v>116.15600000000001</v>
      </c>
    </row>
    <row r="915" spans="11:19">
      <c r="K915" s="106">
        <v>38211</v>
      </c>
      <c r="L915" s="2">
        <v>8132.2998049999997</v>
      </c>
      <c r="R915" s="106">
        <v>41523</v>
      </c>
      <c r="S915">
        <v>115.80629999999999</v>
      </c>
    </row>
    <row r="916" spans="11:19">
      <c r="K916" s="106">
        <v>38212</v>
      </c>
      <c r="L916" s="2">
        <v>8172.6000979999999</v>
      </c>
      <c r="R916" s="106">
        <v>41526</v>
      </c>
      <c r="S916">
        <v>115.328</v>
      </c>
    </row>
    <row r="917" spans="11:19">
      <c r="K917" s="106">
        <v>38215</v>
      </c>
      <c r="L917" s="2">
        <v>8241.5</v>
      </c>
      <c r="R917" s="106">
        <v>41527</v>
      </c>
      <c r="S917">
        <v>116.09650000000001</v>
      </c>
    </row>
    <row r="918" spans="11:19">
      <c r="K918" s="106">
        <v>38216</v>
      </c>
      <c r="L918" s="2">
        <v>8232.2001949999994</v>
      </c>
      <c r="R918" s="106">
        <v>41528</v>
      </c>
      <c r="S918">
        <v>115.90649999999999</v>
      </c>
    </row>
    <row r="919" spans="11:19">
      <c r="K919" s="106">
        <v>38217</v>
      </c>
      <c r="L919" s="2">
        <v>8223</v>
      </c>
      <c r="R919" s="106">
        <v>41529</v>
      </c>
      <c r="S919">
        <v>114.8232</v>
      </c>
    </row>
    <row r="920" spans="11:19">
      <c r="K920" s="106">
        <v>38218</v>
      </c>
      <c r="L920" s="2">
        <v>8293.9003909999992</v>
      </c>
      <c r="R920" s="106">
        <v>41530</v>
      </c>
      <c r="S920">
        <v>115.1315</v>
      </c>
    </row>
    <row r="921" spans="11:19">
      <c r="K921" s="106">
        <v>38219</v>
      </c>
      <c r="L921" s="2">
        <v>8335.5996090000008</v>
      </c>
      <c r="R921" s="106">
        <v>41533</v>
      </c>
      <c r="S921">
        <v>116.65</v>
      </c>
    </row>
    <row r="922" spans="11:19">
      <c r="K922" s="106">
        <v>38222</v>
      </c>
      <c r="L922" s="2">
        <v>8315.5</v>
      </c>
      <c r="R922" s="106">
        <v>41534</v>
      </c>
      <c r="S922">
        <v>116.3618</v>
      </c>
    </row>
    <row r="923" spans="11:19">
      <c r="K923" s="106">
        <v>38223</v>
      </c>
      <c r="L923" s="2">
        <v>8316.4003909999992</v>
      </c>
      <c r="R923" s="106">
        <v>41535</v>
      </c>
      <c r="S923">
        <v>117.7056</v>
      </c>
    </row>
    <row r="924" spans="11:19">
      <c r="K924" s="106">
        <v>38224</v>
      </c>
      <c r="L924" s="2">
        <v>8371.4003909999992</v>
      </c>
      <c r="R924" s="106">
        <v>41536</v>
      </c>
      <c r="S924">
        <v>118.919</v>
      </c>
    </row>
    <row r="925" spans="11:19">
      <c r="K925" s="106">
        <v>38225</v>
      </c>
      <c r="L925" s="2">
        <v>8331.2998050000006</v>
      </c>
      <c r="R925" s="106">
        <v>41537</v>
      </c>
      <c r="S925">
        <v>117.65649999999999</v>
      </c>
    </row>
    <row r="926" spans="11:19">
      <c r="K926" s="106">
        <v>38226</v>
      </c>
      <c r="L926" s="2">
        <v>8334.2998050000006</v>
      </c>
      <c r="R926" s="106">
        <v>41540</v>
      </c>
      <c r="S926">
        <v>117.5394</v>
      </c>
    </row>
    <row r="927" spans="11:19">
      <c r="K927" s="106">
        <v>38229</v>
      </c>
      <c r="L927" s="2">
        <v>8309</v>
      </c>
      <c r="R927" s="106">
        <v>41541</v>
      </c>
      <c r="S927">
        <v>118.4177</v>
      </c>
    </row>
    <row r="928" spans="11:19">
      <c r="K928" s="106">
        <v>38230</v>
      </c>
      <c r="L928" s="2">
        <v>8377</v>
      </c>
      <c r="R928" s="106">
        <v>41542</v>
      </c>
      <c r="S928">
        <v>118.80500000000001</v>
      </c>
    </row>
    <row r="929" spans="11:19">
      <c r="K929" s="106">
        <v>38231</v>
      </c>
      <c r="L929" s="2">
        <v>8410.0996090000008</v>
      </c>
      <c r="R929" s="106">
        <v>41543</v>
      </c>
      <c r="S929">
        <v>118.58240000000001</v>
      </c>
    </row>
    <row r="930" spans="11:19">
      <c r="K930" s="106">
        <v>38232</v>
      </c>
      <c r="L930" s="2">
        <v>8388.9003909999992</v>
      </c>
      <c r="R930" s="106">
        <v>41544</v>
      </c>
      <c r="S930">
        <v>118.3617</v>
      </c>
    </row>
    <row r="931" spans="11:19">
      <c r="K931" s="106">
        <v>38233</v>
      </c>
      <c r="L931" s="2">
        <v>8344.4003909999992</v>
      </c>
      <c r="R931" s="106">
        <v>41547</v>
      </c>
      <c r="S931">
        <v>118.30370000000001</v>
      </c>
    </row>
    <row r="932" spans="11:19">
      <c r="K932" s="106">
        <v>38237</v>
      </c>
      <c r="L932" s="2">
        <v>8369.4003909999992</v>
      </c>
      <c r="R932" s="106">
        <v>41548</v>
      </c>
      <c r="S932">
        <v>119.75579999999999</v>
      </c>
    </row>
    <row r="933" spans="11:19">
      <c r="K933" s="106">
        <v>38238</v>
      </c>
      <c r="L933" s="2">
        <v>8354.7998050000006</v>
      </c>
      <c r="R933" s="106">
        <v>41549</v>
      </c>
      <c r="S933">
        <v>120.99379999999999</v>
      </c>
    </row>
    <row r="934" spans="11:19">
      <c r="K934" s="106">
        <v>38239</v>
      </c>
      <c r="L934" s="2">
        <v>8394</v>
      </c>
      <c r="R934" s="106">
        <v>41550</v>
      </c>
      <c r="S934">
        <v>118.8814</v>
      </c>
    </row>
    <row r="935" spans="11:19">
      <c r="K935" s="106">
        <v>38240</v>
      </c>
      <c r="L935" s="2">
        <v>8368.5996090000008</v>
      </c>
      <c r="R935" s="106">
        <v>41551</v>
      </c>
      <c r="S935">
        <v>118.709</v>
      </c>
    </row>
    <row r="936" spans="11:19">
      <c r="K936" s="106">
        <v>38243</v>
      </c>
      <c r="L936" s="2">
        <v>8513.4003909999992</v>
      </c>
      <c r="R936" s="106">
        <v>41554</v>
      </c>
      <c r="S936">
        <v>118.46680000000001</v>
      </c>
    </row>
    <row r="937" spans="11:19">
      <c r="K937" s="106">
        <v>38244</v>
      </c>
      <c r="L937" s="2">
        <v>8492.5996090000008</v>
      </c>
      <c r="R937" s="106">
        <v>41555</v>
      </c>
      <c r="S937">
        <v>117.8926</v>
      </c>
    </row>
    <row r="938" spans="11:19">
      <c r="K938" s="106">
        <v>38245</v>
      </c>
      <c r="L938" s="2">
        <v>8467</v>
      </c>
      <c r="R938" s="106">
        <v>41556</v>
      </c>
      <c r="S938">
        <v>117.5586</v>
      </c>
    </row>
    <row r="939" spans="11:19">
      <c r="K939" s="106">
        <v>38246</v>
      </c>
      <c r="L939" s="2">
        <v>8493.4003909999992</v>
      </c>
      <c r="R939" s="106">
        <v>41557</v>
      </c>
      <c r="S939">
        <v>118.84610000000001</v>
      </c>
    </row>
    <row r="940" spans="11:19">
      <c r="K940" s="106">
        <v>38247</v>
      </c>
      <c r="L940" s="2">
        <v>8529.9003909999992</v>
      </c>
      <c r="R940" s="106">
        <v>41558</v>
      </c>
      <c r="S940">
        <v>120.2833</v>
      </c>
    </row>
    <row r="941" spans="11:19">
      <c r="K941" s="106">
        <v>38250</v>
      </c>
      <c r="L941" s="2">
        <v>8539.7998050000006</v>
      </c>
      <c r="R941" s="106">
        <v>41562</v>
      </c>
      <c r="S941">
        <v>120.22450000000001</v>
      </c>
    </row>
    <row r="942" spans="11:19">
      <c r="K942" s="106">
        <v>38251</v>
      </c>
      <c r="L942" s="2">
        <v>8642.9003909999992</v>
      </c>
      <c r="R942" s="106">
        <v>41563</v>
      </c>
      <c r="S942">
        <v>120.7304</v>
      </c>
    </row>
    <row r="943" spans="11:19">
      <c r="K943" s="106">
        <v>38252</v>
      </c>
      <c r="L943" s="2">
        <v>8586.0996090000008</v>
      </c>
      <c r="R943" s="106">
        <v>41564</v>
      </c>
      <c r="S943">
        <v>122.12350000000001</v>
      </c>
    </row>
    <row r="944" spans="11:19">
      <c r="K944" s="106">
        <v>38253</v>
      </c>
      <c r="L944" s="2">
        <v>8591.7001949999994</v>
      </c>
      <c r="R944" s="106">
        <v>41565</v>
      </c>
      <c r="S944">
        <v>123.7744</v>
      </c>
    </row>
    <row r="945" spans="11:19">
      <c r="K945" s="106">
        <v>38254</v>
      </c>
      <c r="L945" s="2">
        <v>8588.4003909999992</v>
      </c>
      <c r="R945" s="106">
        <v>41568</v>
      </c>
      <c r="S945">
        <v>123.8984</v>
      </c>
    </row>
    <row r="946" spans="11:19">
      <c r="K946" s="106">
        <v>38257</v>
      </c>
      <c r="L946" s="2">
        <v>8498</v>
      </c>
      <c r="R946" s="106">
        <v>41569</v>
      </c>
      <c r="S946">
        <v>124.74250000000001</v>
      </c>
    </row>
    <row r="947" spans="11:19">
      <c r="K947" s="106">
        <v>38258</v>
      </c>
      <c r="L947" s="2">
        <v>8617.2001949999994</v>
      </c>
      <c r="R947" s="106">
        <v>41570</v>
      </c>
      <c r="S947">
        <v>125.68680000000001</v>
      </c>
    </row>
    <row r="948" spans="11:19">
      <c r="K948" s="106">
        <v>38259</v>
      </c>
      <c r="L948" s="2">
        <v>8634.0996090000008</v>
      </c>
      <c r="R948" s="106">
        <v>41571</v>
      </c>
      <c r="S948">
        <v>125.5874</v>
      </c>
    </row>
    <row r="949" spans="11:19">
      <c r="K949" s="106">
        <v>38260</v>
      </c>
      <c r="L949" s="2">
        <v>8668.2998050000006</v>
      </c>
      <c r="R949" s="106">
        <v>41572</v>
      </c>
      <c r="S949">
        <v>126.7398</v>
      </c>
    </row>
    <row r="950" spans="11:19">
      <c r="K950" s="106">
        <v>38261</v>
      </c>
      <c r="L950" s="2">
        <v>8747.0996090000008</v>
      </c>
      <c r="R950" s="106">
        <v>41575</v>
      </c>
      <c r="S950">
        <v>125.5314</v>
      </c>
    </row>
    <row r="951" spans="11:19">
      <c r="K951" s="106">
        <v>38264</v>
      </c>
      <c r="L951" s="2">
        <v>8812.9003909999992</v>
      </c>
      <c r="R951" s="106">
        <v>41576</v>
      </c>
      <c r="S951">
        <v>126.053</v>
      </c>
    </row>
    <row r="952" spans="11:19">
      <c r="K952" s="106">
        <v>38265</v>
      </c>
      <c r="L952" s="2">
        <v>8797.0996090000008</v>
      </c>
      <c r="R952" s="106">
        <v>41577</v>
      </c>
      <c r="S952">
        <v>125.5356</v>
      </c>
    </row>
    <row r="953" spans="11:19">
      <c r="K953" s="106">
        <v>38266</v>
      </c>
      <c r="L953" s="2">
        <v>8871.9003909999992</v>
      </c>
      <c r="R953" s="106">
        <v>41578</v>
      </c>
      <c r="S953">
        <v>125.08920000000001</v>
      </c>
    </row>
    <row r="954" spans="11:19">
      <c r="K954" s="106">
        <v>38267</v>
      </c>
      <c r="L954" s="2">
        <v>8825.4003909999992</v>
      </c>
      <c r="R954" s="106">
        <v>41579</v>
      </c>
      <c r="S954">
        <v>124.30459999999999</v>
      </c>
    </row>
    <row r="955" spans="11:19">
      <c r="K955" s="106">
        <v>38268</v>
      </c>
      <c r="L955" s="2">
        <v>8814.9003909999992</v>
      </c>
      <c r="R955" s="106">
        <v>41582</v>
      </c>
      <c r="S955">
        <v>125.2692</v>
      </c>
    </row>
    <row r="956" spans="11:19">
      <c r="K956" s="106">
        <v>38272</v>
      </c>
      <c r="L956" s="2">
        <v>8785.9003909999992</v>
      </c>
      <c r="R956" s="106">
        <v>41583</v>
      </c>
      <c r="S956">
        <v>124.87609999999999</v>
      </c>
    </row>
    <row r="957" spans="11:19">
      <c r="K957" s="106">
        <v>38273</v>
      </c>
      <c r="L957" s="2">
        <v>8729.5996090000008</v>
      </c>
      <c r="R957" s="106">
        <v>41584</v>
      </c>
      <c r="S957">
        <v>125.5475</v>
      </c>
    </row>
    <row r="958" spans="11:19">
      <c r="K958" s="106">
        <v>38274</v>
      </c>
      <c r="L958" s="2">
        <v>8745.5996090000008</v>
      </c>
      <c r="R958" s="106">
        <v>41585</v>
      </c>
      <c r="S958">
        <v>124.6443</v>
      </c>
    </row>
    <row r="959" spans="11:19">
      <c r="K959" s="106">
        <v>38275</v>
      </c>
      <c r="L959" s="2">
        <v>8788.9003909999992</v>
      </c>
      <c r="R959" s="106">
        <v>41586</v>
      </c>
      <c r="S959">
        <v>121.88200000000001</v>
      </c>
    </row>
    <row r="960" spans="11:19">
      <c r="K960" s="106">
        <v>38278</v>
      </c>
      <c r="L960" s="2">
        <v>8788.9003909999992</v>
      </c>
      <c r="R960" s="106">
        <v>41589</v>
      </c>
      <c r="S960">
        <v>121.4387</v>
      </c>
    </row>
    <row r="961" spans="11:19">
      <c r="K961" s="106">
        <v>38279</v>
      </c>
      <c r="L961" s="2">
        <v>8720.5</v>
      </c>
      <c r="R961" s="106">
        <v>41590</v>
      </c>
      <c r="S961">
        <v>121.3826</v>
      </c>
    </row>
    <row r="962" spans="11:19">
      <c r="K962" s="106">
        <v>38280</v>
      </c>
      <c r="L962" s="2">
        <v>8788.0996090000008</v>
      </c>
      <c r="R962" s="106">
        <v>41591</v>
      </c>
      <c r="S962">
        <v>122.4597</v>
      </c>
    </row>
    <row r="963" spans="11:19">
      <c r="K963" s="106">
        <v>38281</v>
      </c>
      <c r="L963" s="2">
        <v>8846.7001949999994</v>
      </c>
      <c r="R963" s="106">
        <v>41592</v>
      </c>
      <c r="S963">
        <v>122.5883</v>
      </c>
    </row>
    <row r="964" spans="11:19">
      <c r="K964" s="106">
        <v>38282</v>
      </c>
      <c r="L964" s="2">
        <v>8780.7998050000006</v>
      </c>
      <c r="R964" s="106">
        <v>41593</v>
      </c>
      <c r="S964">
        <v>122.7257</v>
      </c>
    </row>
    <row r="965" spans="11:19">
      <c r="K965" s="106">
        <v>38285</v>
      </c>
      <c r="L965" s="2">
        <v>8749.2001949999994</v>
      </c>
      <c r="R965" s="106">
        <v>41596</v>
      </c>
      <c r="S965">
        <v>122.6778</v>
      </c>
    </row>
    <row r="966" spans="11:19">
      <c r="K966" s="106">
        <v>38286</v>
      </c>
      <c r="L966" s="2">
        <v>8818.2001949999994</v>
      </c>
      <c r="R966" s="106">
        <v>41597</v>
      </c>
      <c r="S966">
        <v>122.43170000000001</v>
      </c>
    </row>
    <row r="967" spans="11:19">
      <c r="K967" s="106">
        <v>38287</v>
      </c>
      <c r="L967" s="2">
        <v>8791</v>
      </c>
      <c r="R967" s="106">
        <v>41598</v>
      </c>
      <c r="S967">
        <v>122.5039</v>
      </c>
    </row>
    <row r="968" spans="11:19">
      <c r="K968" s="106">
        <v>38288</v>
      </c>
      <c r="L968" s="2">
        <v>8781</v>
      </c>
      <c r="R968" s="106">
        <v>41599</v>
      </c>
      <c r="S968">
        <v>123.224</v>
      </c>
    </row>
    <row r="969" spans="11:19">
      <c r="K969" s="106">
        <v>38289</v>
      </c>
      <c r="L969" s="2">
        <v>8871</v>
      </c>
      <c r="R969" s="106">
        <v>41600</v>
      </c>
      <c r="S969">
        <v>123.7334</v>
      </c>
    </row>
    <row r="970" spans="11:19">
      <c r="K970" s="106">
        <v>38292</v>
      </c>
      <c r="L970" s="2">
        <v>8858.2001949999994</v>
      </c>
      <c r="R970" s="106">
        <v>41603</v>
      </c>
      <c r="S970">
        <v>124.726</v>
      </c>
    </row>
    <row r="971" spans="11:19">
      <c r="K971" s="106">
        <v>38293</v>
      </c>
      <c r="L971" s="2">
        <v>8870.9003909999992</v>
      </c>
      <c r="R971" s="106">
        <v>41604</v>
      </c>
      <c r="S971">
        <v>123.66079999999999</v>
      </c>
    </row>
    <row r="972" spans="11:19">
      <c r="K972" s="106">
        <v>38294</v>
      </c>
      <c r="L972" s="2">
        <v>8841.4003909999992</v>
      </c>
      <c r="R972" s="106">
        <v>41605</v>
      </c>
      <c r="S972">
        <v>122.8259</v>
      </c>
    </row>
    <row r="973" spans="11:19">
      <c r="K973" s="106">
        <v>38295</v>
      </c>
      <c r="L973" s="2">
        <v>8866.5996090000008</v>
      </c>
      <c r="R973" s="106">
        <v>41606</v>
      </c>
      <c r="S973">
        <v>122.89</v>
      </c>
    </row>
    <row r="974" spans="11:19">
      <c r="K974" s="106">
        <v>38296</v>
      </c>
      <c r="L974" s="2">
        <v>8868.7001949999994</v>
      </c>
      <c r="R974" s="106">
        <v>41607</v>
      </c>
      <c r="S974">
        <v>122.98909999999999</v>
      </c>
    </row>
    <row r="975" spans="11:19">
      <c r="K975" s="106">
        <v>38299</v>
      </c>
      <c r="L975" s="2">
        <v>8825.7001949999994</v>
      </c>
      <c r="R975" s="106">
        <v>41610</v>
      </c>
      <c r="S975">
        <v>122.9872</v>
      </c>
    </row>
    <row r="976" spans="11:19">
      <c r="K976" s="106">
        <v>38300</v>
      </c>
      <c r="L976" s="2">
        <v>8845.2001949999994</v>
      </c>
      <c r="R976" s="106">
        <v>41611</v>
      </c>
      <c r="S976">
        <v>123.2835</v>
      </c>
    </row>
    <row r="977" spans="11:19">
      <c r="K977" s="106">
        <v>38301</v>
      </c>
      <c r="L977" s="2">
        <v>8841.7001949999994</v>
      </c>
      <c r="R977" s="106">
        <v>41612</v>
      </c>
      <c r="S977">
        <v>122.4858</v>
      </c>
    </row>
    <row r="978" spans="11:19">
      <c r="K978" s="106">
        <v>38302</v>
      </c>
      <c r="L978" s="2">
        <v>8886.2001949999994</v>
      </c>
      <c r="R978" s="106">
        <v>41613</v>
      </c>
      <c r="S978">
        <v>121.9941</v>
      </c>
    </row>
    <row r="979" spans="11:19">
      <c r="K979" s="106">
        <v>38303</v>
      </c>
      <c r="L979" s="2">
        <v>8896.4003909999992</v>
      </c>
      <c r="R979" s="106">
        <v>41614</v>
      </c>
      <c r="S979">
        <v>121.8198</v>
      </c>
    </row>
    <row r="980" spans="11:19">
      <c r="K980" s="106">
        <v>38306</v>
      </c>
      <c r="L980" s="2">
        <v>8937.2001949999994</v>
      </c>
      <c r="R980" s="106">
        <v>41617</v>
      </c>
      <c r="S980">
        <v>121.6866</v>
      </c>
    </row>
    <row r="981" spans="11:19">
      <c r="K981" s="106">
        <v>38307</v>
      </c>
      <c r="L981" s="2">
        <v>8952</v>
      </c>
      <c r="R981" s="106">
        <v>41618</v>
      </c>
      <c r="S981">
        <v>122.0198</v>
      </c>
    </row>
    <row r="982" spans="11:19">
      <c r="K982" s="106">
        <v>38308</v>
      </c>
      <c r="L982" s="2">
        <v>8987.5996090000008</v>
      </c>
      <c r="R982" s="106">
        <v>41619</v>
      </c>
      <c r="S982">
        <v>121.2702</v>
      </c>
    </row>
    <row r="983" spans="11:19">
      <c r="K983" s="106">
        <v>38309</v>
      </c>
      <c r="L983" s="2">
        <v>8971.5</v>
      </c>
      <c r="R983" s="106">
        <v>41620</v>
      </c>
      <c r="S983">
        <v>120.0671</v>
      </c>
    </row>
    <row r="984" spans="11:19">
      <c r="K984" s="106">
        <v>38310</v>
      </c>
      <c r="L984" s="2">
        <v>8959.4003909999992</v>
      </c>
      <c r="R984" s="106">
        <v>41621</v>
      </c>
      <c r="S984">
        <v>121.39149999999999</v>
      </c>
    </row>
    <row r="985" spans="11:19">
      <c r="K985" s="106">
        <v>38313</v>
      </c>
      <c r="L985" s="2">
        <v>8991.5</v>
      </c>
      <c r="R985" s="106">
        <v>41624</v>
      </c>
      <c r="S985">
        <v>121.20950000000001</v>
      </c>
    </row>
    <row r="986" spans="11:19">
      <c r="K986" s="106">
        <v>38314</v>
      </c>
      <c r="L986" s="2">
        <v>8995.2001949999994</v>
      </c>
      <c r="R986" s="106">
        <v>41625</v>
      </c>
      <c r="S986">
        <v>121.7538</v>
      </c>
    </row>
    <row r="987" spans="11:19">
      <c r="K987" s="106">
        <v>38315</v>
      </c>
      <c r="L987" s="2">
        <v>8976.0996090000008</v>
      </c>
      <c r="R987" s="106">
        <v>41626</v>
      </c>
      <c r="S987">
        <v>122.3511</v>
      </c>
    </row>
    <row r="988" spans="11:19">
      <c r="K988" s="106">
        <v>38316</v>
      </c>
      <c r="L988" s="2">
        <v>9025.9003909999992</v>
      </c>
      <c r="R988" s="106">
        <v>41627</v>
      </c>
      <c r="S988">
        <v>121.7197</v>
      </c>
    </row>
    <row r="989" spans="11:19">
      <c r="K989" s="106">
        <v>38317</v>
      </c>
      <c r="L989" s="2">
        <v>9058</v>
      </c>
      <c r="R989" s="106">
        <v>41628</v>
      </c>
      <c r="S989">
        <v>122.429</v>
      </c>
    </row>
    <row r="990" spans="11:19">
      <c r="K990" s="106">
        <v>38320</v>
      </c>
      <c r="L990" s="2">
        <v>9056.4003909999992</v>
      </c>
      <c r="R990" s="106">
        <v>41631</v>
      </c>
      <c r="S990">
        <v>122.3442</v>
      </c>
    </row>
    <row r="991" spans="11:19">
      <c r="K991" s="106">
        <v>38321</v>
      </c>
      <c r="L991" s="2">
        <v>9030.0996090000008</v>
      </c>
      <c r="R991" s="106">
        <v>41632</v>
      </c>
      <c r="S991">
        <v>122.515</v>
      </c>
    </row>
    <row r="992" spans="11:19">
      <c r="K992" s="106">
        <v>38322</v>
      </c>
      <c r="L992" s="2">
        <v>9064.5</v>
      </c>
      <c r="R992" s="106">
        <v>41635</v>
      </c>
      <c r="S992">
        <v>123.295</v>
      </c>
    </row>
    <row r="993" spans="11:19">
      <c r="K993" s="106">
        <v>38323</v>
      </c>
      <c r="L993" s="2">
        <v>9038.5</v>
      </c>
      <c r="R993" s="106">
        <v>41638</v>
      </c>
      <c r="S993">
        <v>123.3653</v>
      </c>
    </row>
    <row r="994" spans="11:19">
      <c r="K994" s="106">
        <v>38324</v>
      </c>
      <c r="L994" s="2">
        <v>9055.7001949999994</v>
      </c>
      <c r="R994" s="106">
        <v>41639</v>
      </c>
      <c r="S994">
        <v>123.8762</v>
      </c>
    </row>
    <row r="995" spans="11:19">
      <c r="K995" s="106">
        <v>38327</v>
      </c>
      <c r="L995" s="2">
        <v>9060.7001949999994</v>
      </c>
      <c r="R995" s="106">
        <v>41641</v>
      </c>
      <c r="S995">
        <v>123.53570000000001</v>
      </c>
    </row>
    <row r="996" spans="11:19">
      <c r="K996" s="106">
        <v>38328</v>
      </c>
      <c r="L996" s="2">
        <v>8991</v>
      </c>
      <c r="R996" s="106">
        <v>41642</v>
      </c>
      <c r="S996">
        <v>123.0658</v>
      </c>
    </row>
    <row r="997" spans="11:19">
      <c r="K997" s="106">
        <v>38329</v>
      </c>
      <c r="L997" s="2">
        <v>9003.7001949999994</v>
      </c>
      <c r="R997" s="106">
        <v>41645</v>
      </c>
      <c r="S997">
        <v>124.0612</v>
      </c>
    </row>
    <row r="998" spans="11:19">
      <c r="K998" s="106">
        <v>38330</v>
      </c>
      <c r="L998" s="2">
        <v>9013.5996090000008</v>
      </c>
      <c r="R998" s="106">
        <v>41646</v>
      </c>
      <c r="S998">
        <v>125.2462</v>
      </c>
    </row>
    <row r="999" spans="11:19">
      <c r="K999" s="106">
        <v>38331</v>
      </c>
      <c r="L999" s="2">
        <v>8965.2998050000006</v>
      </c>
      <c r="R999" s="106">
        <v>41647</v>
      </c>
      <c r="S999">
        <v>126.22620000000001</v>
      </c>
    </row>
    <row r="1000" spans="11:19">
      <c r="K1000" s="106">
        <v>38334</v>
      </c>
      <c r="L1000" s="2">
        <v>9032.7998050000006</v>
      </c>
      <c r="R1000" s="106">
        <v>41648</v>
      </c>
      <c r="S1000">
        <v>125.6296</v>
      </c>
    </row>
    <row r="1001" spans="11:19">
      <c r="K1001" s="106">
        <v>38335</v>
      </c>
      <c r="L1001" s="2">
        <v>9086.4003909999992</v>
      </c>
      <c r="R1001" s="106">
        <v>41649</v>
      </c>
      <c r="S1001">
        <v>126.45489999999999</v>
      </c>
    </row>
    <row r="1002" spans="11:19">
      <c r="K1002" s="106">
        <v>38336</v>
      </c>
      <c r="L1002" s="2">
        <v>9106.2001949999994</v>
      </c>
      <c r="R1002" s="106">
        <v>41652</v>
      </c>
      <c r="S1002">
        <v>126.16549999999999</v>
      </c>
    </row>
    <row r="1003" spans="11:19">
      <c r="K1003" s="106">
        <v>38337</v>
      </c>
      <c r="L1003" s="2">
        <v>9116.5996090000008</v>
      </c>
      <c r="R1003" s="106">
        <v>41653</v>
      </c>
      <c r="S1003">
        <v>125.9866</v>
      </c>
    </row>
    <row r="1004" spans="11:19">
      <c r="K1004" s="106">
        <v>38338</v>
      </c>
      <c r="L1004" s="2">
        <v>9122.5996090000008</v>
      </c>
      <c r="R1004" s="106">
        <v>41654</v>
      </c>
      <c r="S1004">
        <v>126.0684</v>
      </c>
    </row>
    <row r="1005" spans="11:19">
      <c r="K1005" s="106">
        <v>38341</v>
      </c>
      <c r="L1005" s="2">
        <v>9122.5996090000008</v>
      </c>
      <c r="R1005" s="106">
        <v>41655</v>
      </c>
      <c r="S1005">
        <v>126.9774</v>
      </c>
    </row>
    <row r="1006" spans="11:19">
      <c r="K1006" s="106">
        <v>38342</v>
      </c>
      <c r="L1006" s="2">
        <v>9237.5</v>
      </c>
      <c r="R1006" s="106">
        <v>41656</v>
      </c>
      <c r="S1006">
        <v>126.164</v>
      </c>
    </row>
    <row r="1007" spans="11:19">
      <c r="K1007" s="106">
        <v>38343</v>
      </c>
      <c r="L1007" s="2">
        <v>9251.2001949999994</v>
      </c>
      <c r="R1007" s="106">
        <v>41659</v>
      </c>
      <c r="S1007">
        <v>126.777</v>
      </c>
    </row>
    <row r="1008" spans="11:19">
      <c r="K1008" s="106">
        <v>38344</v>
      </c>
      <c r="L1008" s="2">
        <v>9235.2001949999994</v>
      </c>
      <c r="R1008" s="106">
        <v>41660</v>
      </c>
      <c r="S1008">
        <v>127.15089999999999</v>
      </c>
    </row>
    <row r="1009" spans="11:19">
      <c r="K1009" s="106">
        <v>38345</v>
      </c>
      <c r="L1009" s="2">
        <v>9287.4003909999992</v>
      </c>
      <c r="R1009" s="106">
        <v>41661</v>
      </c>
      <c r="S1009">
        <v>126.43689999999999</v>
      </c>
    </row>
    <row r="1010" spans="11:19">
      <c r="K1010" s="106">
        <v>38350</v>
      </c>
      <c r="L1010" s="2">
        <v>9229.0996090000008</v>
      </c>
      <c r="R1010" s="106">
        <v>41662</v>
      </c>
      <c r="S1010">
        <v>126.3509</v>
      </c>
    </row>
    <row r="1011" spans="11:19">
      <c r="K1011" s="106">
        <v>38351</v>
      </c>
      <c r="L1011" s="2">
        <v>9264.4003909999992</v>
      </c>
      <c r="R1011" s="106">
        <v>41663</v>
      </c>
      <c r="S1011">
        <v>126.367</v>
      </c>
    </row>
    <row r="1012" spans="11:19">
      <c r="K1012" s="106">
        <v>38352</v>
      </c>
      <c r="L1012" s="2">
        <v>9246.7001949999994</v>
      </c>
      <c r="R1012" s="106">
        <v>41666</v>
      </c>
      <c r="S1012">
        <v>125.1909</v>
      </c>
    </row>
    <row r="1013" spans="11:19">
      <c r="K1013" s="106">
        <v>38356</v>
      </c>
      <c r="L1013" s="2">
        <v>9143</v>
      </c>
      <c r="R1013" s="106">
        <v>41667</v>
      </c>
      <c r="S1013">
        <v>126.554</v>
      </c>
    </row>
    <row r="1014" spans="11:19">
      <c r="K1014" s="106">
        <v>38357</v>
      </c>
      <c r="L1014" s="2">
        <v>9021.0996090000008</v>
      </c>
      <c r="R1014" s="106">
        <v>41668</v>
      </c>
      <c r="S1014">
        <v>126.4699</v>
      </c>
    </row>
    <row r="1015" spans="11:19">
      <c r="K1015" s="106">
        <v>38358</v>
      </c>
      <c r="L1015" s="2">
        <v>9064.2998050000006</v>
      </c>
      <c r="R1015" s="106">
        <v>41669</v>
      </c>
      <c r="S1015">
        <v>127.9263</v>
      </c>
    </row>
    <row r="1016" spans="11:19">
      <c r="K1016" s="106">
        <v>38359</v>
      </c>
      <c r="L1016" s="2">
        <v>9006.2001949999994</v>
      </c>
      <c r="R1016" s="106">
        <v>41670</v>
      </c>
      <c r="S1016">
        <v>128.68520000000001</v>
      </c>
    </row>
    <row r="1017" spans="11:19">
      <c r="K1017" s="106">
        <v>38362</v>
      </c>
      <c r="L1017" s="2">
        <v>9026.7998050000006</v>
      </c>
      <c r="R1017" s="106">
        <v>41673</v>
      </c>
      <c r="S1017">
        <v>126.4864</v>
      </c>
    </row>
    <row r="1018" spans="11:19">
      <c r="K1018" s="106">
        <v>38363</v>
      </c>
      <c r="L1018" s="2">
        <v>9020.7001949999994</v>
      </c>
      <c r="R1018" s="106">
        <v>41674</v>
      </c>
      <c r="S1018">
        <v>126.3693</v>
      </c>
    </row>
    <row r="1019" spans="11:19">
      <c r="K1019" s="106">
        <v>38364</v>
      </c>
      <c r="L1019" s="2">
        <v>9022.7001949999994</v>
      </c>
      <c r="R1019" s="106">
        <v>41675</v>
      </c>
      <c r="S1019">
        <v>127.3605</v>
      </c>
    </row>
    <row r="1020" spans="11:19">
      <c r="K1020" s="106">
        <v>38365</v>
      </c>
      <c r="L1020" s="2">
        <v>9009.0996090000008</v>
      </c>
      <c r="R1020" s="106">
        <v>41676</v>
      </c>
      <c r="S1020">
        <v>128.86250000000001</v>
      </c>
    </row>
    <row r="1021" spans="11:19">
      <c r="K1021" s="106">
        <v>38366</v>
      </c>
      <c r="L1021" s="2">
        <v>9057.2001949999994</v>
      </c>
      <c r="R1021" s="106">
        <v>41677</v>
      </c>
      <c r="S1021">
        <v>130.04400000000001</v>
      </c>
    </row>
    <row r="1022" spans="11:19">
      <c r="K1022" s="106">
        <v>38369</v>
      </c>
      <c r="L1022" s="2">
        <v>9063.7998050000006</v>
      </c>
      <c r="R1022" s="106">
        <v>41680</v>
      </c>
      <c r="S1022">
        <v>129.4847</v>
      </c>
    </row>
    <row r="1023" spans="11:19">
      <c r="K1023" s="106">
        <v>38370</v>
      </c>
      <c r="L1023" s="2">
        <v>9134.7998050000006</v>
      </c>
      <c r="R1023" s="106">
        <v>41681</v>
      </c>
      <c r="S1023">
        <v>129.3331</v>
      </c>
    </row>
    <row r="1024" spans="11:19">
      <c r="K1024" s="106">
        <v>38371</v>
      </c>
      <c r="L1024" s="2">
        <v>9120.4003909999992</v>
      </c>
      <c r="R1024" s="106">
        <v>41682</v>
      </c>
      <c r="S1024">
        <v>129.73310000000001</v>
      </c>
    </row>
    <row r="1025" spans="11:19">
      <c r="K1025" s="106">
        <v>38372</v>
      </c>
      <c r="L1025" s="2">
        <v>9089</v>
      </c>
      <c r="R1025" s="106">
        <v>41683</v>
      </c>
      <c r="S1025">
        <v>129.79490000000001</v>
      </c>
    </row>
    <row r="1026" spans="11:19">
      <c r="K1026" s="106">
        <v>38373</v>
      </c>
      <c r="L1026" s="2">
        <v>9086.7998050000006</v>
      </c>
      <c r="R1026" s="106">
        <v>41684</v>
      </c>
      <c r="S1026">
        <v>131.24700000000001</v>
      </c>
    </row>
    <row r="1027" spans="11:19">
      <c r="K1027" s="106">
        <v>38376</v>
      </c>
      <c r="L1027" s="2">
        <v>9078.2001949999994</v>
      </c>
      <c r="R1027" s="106">
        <v>41688</v>
      </c>
      <c r="S1027">
        <v>132.47380000000001</v>
      </c>
    </row>
    <row r="1028" spans="11:19">
      <c r="K1028" s="106">
        <v>38377</v>
      </c>
      <c r="L1028" s="2">
        <v>9125.0996090000008</v>
      </c>
      <c r="R1028" s="106">
        <v>41689</v>
      </c>
      <c r="S1028">
        <v>132.05199999999999</v>
      </c>
    </row>
    <row r="1029" spans="11:19">
      <c r="K1029" s="106">
        <v>38378</v>
      </c>
      <c r="L1029" s="2">
        <v>9162.4003909999992</v>
      </c>
      <c r="R1029" s="106">
        <v>41690</v>
      </c>
      <c r="S1029">
        <v>131.77180000000001</v>
      </c>
    </row>
    <row r="1030" spans="11:19">
      <c r="K1030" s="106">
        <v>38379</v>
      </c>
      <c r="L1030" s="2">
        <v>9174.4003909999992</v>
      </c>
      <c r="R1030" s="106">
        <v>41691</v>
      </c>
      <c r="S1030">
        <v>131.37790000000001</v>
      </c>
    </row>
    <row r="1031" spans="11:19">
      <c r="K1031" s="106">
        <v>38380</v>
      </c>
      <c r="L1031" s="2">
        <v>9141.7998050000006</v>
      </c>
      <c r="R1031" s="106">
        <v>41694</v>
      </c>
      <c r="S1031">
        <v>131.43469999999999</v>
      </c>
    </row>
    <row r="1032" spans="11:19">
      <c r="K1032" s="106">
        <v>38383</v>
      </c>
      <c r="L1032" s="2">
        <v>9204.0996090000008</v>
      </c>
      <c r="R1032" s="106">
        <v>41695</v>
      </c>
      <c r="S1032">
        <v>131.33189999999999</v>
      </c>
    </row>
    <row r="1033" spans="11:19">
      <c r="K1033" s="106">
        <v>38384</v>
      </c>
      <c r="L1033" s="2">
        <v>9270.0996090000008</v>
      </c>
      <c r="R1033" s="106">
        <v>41696</v>
      </c>
      <c r="S1033">
        <v>130.47929999999999</v>
      </c>
    </row>
    <row r="1034" spans="11:19">
      <c r="K1034" s="106">
        <v>38385</v>
      </c>
      <c r="L1034" s="2">
        <v>9303.9003909999992</v>
      </c>
      <c r="R1034" s="106">
        <v>41697</v>
      </c>
      <c r="S1034">
        <v>130.0993</v>
      </c>
    </row>
    <row r="1035" spans="11:19">
      <c r="K1035" s="106">
        <v>38386</v>
      </c>
      <c r="L1035" s="2">
        <v>9303.7001949999994</v>
      </c>
      <c r="R1035" s="106">
        <v>41698</v>
      </c>
      <c r="S1035">
        <v>129.8578</v>
      </c>
    </row>
    <row r="1036" spans="11:19">
      <c r="K1036" s="106">
        <v>38387</v>
      </c>
      <c r="L1036" s="2">
        <v>9358.2998050000006</v>
      </c>
      <c r="R1036" s="106">
        <v>41701</v>
      </c>
      <c r="S1036">
        <v>130.46199999999999</v>
      </c>
    </row>
    <row r="1037" spans="11:19">
      <c r="K1037" s="106">
        <v>38390</v>
      </c>
      <c r="L1037" s="2">
        <v>9371.9003909999992</v>
      </c>
      <c r="R1037" s="106">
        <v>41702</v>
      </c>
      <c r="S1037">
        <v>131.14109999999999</v>
      </c>
    </row>
    <row r="1038" spans="11:19">
      <c r="K1038" s="106">
        <v>38391</v>
      </c>
      <c r="L1038" s="2">
        <v>9392.7001949999994</v>
      </c>
      <c r="R1038" s="106">
        <v>41703</v>
      </c>
      <c r="S1038">
        <v>131.24780000000001</v>
      </c>
    </row>
    <row r="1039" spans="11:19">
      <c r="K1039" s="106">
        <v>38392</v>
      </c>
      <c r="L1039" s="2">
        <v>9402.5996090000008</v>
      </c>
      <c r="R1039" s="106">
        <v>41704</v>
      </c>
      <c r="S1039">
        <v>131.2747</v>
      </c>
    </row>
    <row r="1040" spans="11:19">
      <c r="K1040" s="106">
        <v>38393</v>
      </c>
      <c r="L1040" s="2">
        <v>9496.4003909999992</v>
      </c>
      <c r="R1040" s="106">
        <v>41705</v>
      </c>
      <c r="S1040">
        <v>131.7338</v>
      </c>
    </row>
    <row r="1041" spans="11:19">
      <c r="K1041" s="106">
        <v>38394</v>
      </c>
      <c r="L1041" s="2">
        <v>9558.5</v>
      </c>
      <c r="R1041" s="106">
        <v>41708</v>
      </c>
      <c r="S1041">
        <v>131.9211</v>
      </c>
    </row>
    <row r="1042" spans="11:19">
      <c r="K1042" s="106">
        <v>38397</v>
      </c>
      <c r="L1042" s="2">
        <v>9585.2001949999994</v>
      </c>
      <c r="R1042" s="106">
        <v>41709</v>
      </c>
      <c r="S1042">
        <v>132.15790000000001</v>
      </c>
    </row>
    <row r="1043" spans="11:19">
      <c r="K1043" s="106">
        <v>38398</v>
      </c>
      <c r="L1043" s="2">
        <v>9570</v>
      </c>
      <c r="R1043" s="106">
        <v>41710</v>
      </c>
      <c r="S1043">
        <v>132.523</v>
      </c>
    </row>
    <row r="1044" spans="11:19">
      <c r="K1044" s="106">
        <v>38399</v>
      </c>
      <c r="L1044" s="2">
        <v>9639.5996090000008</v>
      </c>
      <c r="R1044" s="106">
        <v>41711</v>
      </c>
      <c r="S1044">
        <v>132.78049999999999</v>
      </c>
    </row>
    <row r="1045" spans="11:19">
      <c r="K1045" s="106">
        <v>38400</v>
      </c>
      <c r="L1045" s="2">
        <v>9619.2998050000006</v>
      </c>
      <c r="R1045" s="106">
        <v>41712</v>
      </c>
      <c r="S1045">
        <v>133.1464</v>
      </c>
    </row>
    <row r="1046" spans="11:19">
      <c r="K1046" s="106">
        <v>38401</v>
      </c>
      <c r="L1046" s="2">
        <v>9658.7998050000006</v>
      </c>
      <c r="R1046" s="106">
        <v>41715</v>
      </c>
      <c r="S1046">
        <v>134.46379999999999</v>
      </c>
    </row>
    <row r="1047" spans="11:19">
      <c r="K1047" s="106">
        <v>38404</v>
      </c>
      <c r="L1047" s="2">
        <v>9682.2998050000006</v>
      </c>
      <c r="R1047" s="106">
        <v>41716</v>
      </c>
      <c r="S1047">
        <v>135.11019999999999</v>
      </c>
    </row>
    <row r="1048" spans="11:19">
      <c r="K1048" s="106">
        <v>38405</v>
      </c>
      <c r="L1048" s="2">
        <v>9640.5</v>
      </c>
      <c r="R1048" s="106">
        <v>41717</v>
      </c>
      <c r="S1048">
        <v>135.0891</v>
      </c>
    </row>
    <row r="1049" spans="11:19">
      <c r="K1049" s="106">
        <v>38406</v>
      </c>
      <c r="L1049" s="2">
        <v>9675.7001949999994</v>
      </c>
      <c r="R1049" s="106">
        <v>41718</v>
      </c>
      <c r="S1049">
        <v>134.0308</v>
      </c>
    </row>
    <row r="1050" spans="11:19">
      <c r="K1050" s="106">
        <v>38407</v>
      </c>
      <c r="L1050" s="2">
        <v>9657.7001949999994</v>
      </c>
      <c r="R1050" s="106">
        <v>41719</v>
      </c>
      <c r="S1050">
        <v>132.68960000000001</v>
      </c>
    </row>
    <row r="1051" spans="11:19">
      <c r="K1051" s="106">
        <v>38408</v>
      </c>
      <c r="L1051" s="2">
        <v>9741.4003909999992</v>
      </c>
      <c r="R1051" s="106">
        <v>41722</v>
      </c>
      <c r="S1051">
        <v>134.1643</v>
      </c>
    </row>
    <row r="1052" spans="11:19">
      <c r="K1052" s="106">
        <v>38411</v>
      </c>
      <c r="L1052" s="2">
        <v>9668.2998050000006</v>
      </c>
      <c r="R1052" s="106">
        <v>41723</v>
      </c>
      <c r="S1052">
        <v>133.7525</v>
      </c>
    </row>
    <row r="1053" spans="11:19">
      <c r="K1053" s="106">
        <v>38412</v>
      </c>
      <c r="L1053" s="2">
        <v>9728</v>
      </c>
      <c r="R1053" s="106">
        <v>41724</v>
      </c>
      <c r="S1053">
        <v>134.27029999999999</v>
      </c>
    </row>
    <row r="1054" spans="11:19">
      <c r="K1054" s="106">
        <v>38413</v>
      </c>
      <c r="L1054" s="2">
        <v>9800.0996090000008</v>
      </c>
      <c r="R1054" s="106">
        <v>41725</v>
      </c>
      <c r="S1054">
        <v>135.5804</v>
      </c>
    </row>
    <row r="1055" spans="11:19">
      <c r="K1055" s="106">
        <v>38414</v>
      </c>
      <c r="L1055" s="2">
        <v>9859.5</v>
      </c>
      <c r="R1055" s="106">
        <v>41726</v>
      </c>
      <c r="S1055">
        <v>135.86789999999999</v>
      </c>
    </row>
    <row r="1056" spans="11:19">
      <c r="K1056" s="106">
        <v>38415</v>
      </c>
      <c r="L1056" s="2">
        <v>9927.2001949999994</v>
      </c>
      <c r="R1056" s="106">
        <v>41729</v>
      </c>
      <c r="S1056">
        <v>137.16309999999999</v>
      </c>
    </row>
    <row r="1057" spans="11:19">
      <c r="K1057" s="106">
        <v>38418</v>
      </c>
      <c r="L1057" s="2">
        <v>9886.0996090000008</v>
      </c>
      <c r="R1057" s="106">
        <v>41730</v>
      </c>
      <c r="S1057">
        <v>136.73849999999999</v>
      </c>
    </row>
    <row r="1058" spans="11:19">
      <c r="K1058" s="106">
        <v>38419</v>
      </c>
      <c r="L1058" s="2">
        <v>9903.2998050000006</v>
      </c>
      <c r="R1058" s="106">
        <v>41731</v>
      </c>
      <c r="S1058">
        <v>137.1788</v>
      </c>
    </row>
    <row r="1059" spans="11:19">
      <c r="K1059" s="106">
        <v>38420</v>
      </c>
      <c r="L1059" s="2">
        <v>9795.0996090000008</v>
      </c>
      <c r="R1059" s="106">
        <v>41732</v>
      </c>
      <c r="S1059">
        <v>136.92160000000001</v>
      </c>
    </row>
    <row r="1060" spans="11:19">
      <c r="K1060" s="106">
        <v>38421</v>
      </c>
      <c r="L1060" s="2">
        <v>9675.5996090000008</v>
      </c>
      <c r="R1060" s="106">
        <v>41733</v>
      </c>
      <c r="S1060">
        <v>136.97919999999999</v>
      </c>
    </row>
    <row r="1061" spans="11:19">
      <c r="K1061" s="106">
        <v>38422</v>
      </c>
      <c r="L1061" s="2">
        <v>9691.4003909999992</v>
      </c>
      <c r="R1061" s="106">
        <v>41736</v>
      </c>
      <c r="S1061">
        <v>136.95580000000001</v>
      </c>
    </row>
    <row r="1062" spans="11:19">
      <c r="K1062" s="106">
        <v>38425</v>
      </c>
      <c r="L1062" s="2">
        <v>9715.4003909999992</v>
      </c>
      <c r="R1062" s="106">
        <v>41737</v>
      </c>
      <c r="S1062">
        <v>137.86779999999999</v>
      </c>
    </row>
    <row r="1063" spans="11:19">
      <c r="K1063" s="106">
        <v>38426</v>
      </c>
      <c r="L1063" s="2">
        <v>9709.2998050000006</v>
      </c>
      <c r="R1063" s="106">
        <v>41738</v>
      </c>
      <c r="S1063">
        <v>138.0198</v>
      </c>
    </row>
    <row r="1064" spans="11:19">
      <c r="K1064" s="106">
        <v>38427</v>
      </c>
      <c r="L1064" s="2">
        <v>9712.5996090000008</v>
      </c>
      <c r="R1064" s="106">
        <v>41739</v>
      </c>
      <c r="S1064">
        <v>138.14150000000001</v>
      </c>
    </row>
    <row r="1065" spans="11:19">
      <c r="K1065" s="106">
        <v>38428</v>
      </c>
      <c r="L1065" s="2">
        <v>9778.2001949999994</v>
      </c>
      <c r="R1065" s="106">
        <v>41740</v>
      </c>
      <c r="S1065">
        <v>138.2363</v>
      </c>
    </row>
    <row r="1066" spans="11:19">
      <c r="K1066" s="106">
        <v>38429</v>
      </c>
      <c r="L1066" s="2">
        <v>9754.7001949999994</v>
      </c>
      <c r="R1066" s="106">
        <v>41743</v>
      </c>
      <c r="S1066">
        <v>137.3723</v>
      </c>
    </row>
    <row r="1067" spans="11:19">
      <c r="K1067" s="106">
        <v>38432</v>
      </c>
      <c r="L1067" s="2">
        <v>9693.5996090000008</v>
      </c>
      <c r="R1067" s="106">
        <v>41744</v>
      </c>
      <c r="S1067">
        <v>137.77680000000001</v>
      </c>
    </row>
    <row r="1068" spans="11:19">
      <c r="K1068" s="106">
        <v>38433</v>
      </c>
      <c r="L1068" s="2">
        <v>9647.2001949999994</v>
      </c>
      <c r="R1068" s="106">
        <v>41745</v>
      </c>
      <c r="S1068">
        <v>138.7561</v>
      </c>
    </row>
    <row r="1069" spans="11:19">
      <c r="K1069" s="106">
        <v>38434</v>
      </c>
      <c r="L1069" s="2">
        <v>9549.7001949999994</v>
      </c>
      <c r="R1069" s="106">
        <v>41746</v>
      </c>
      <c r="S1069">
        <v>138.7338</v>
      </c>
    </row>
    <row r="1070" spans="11:19">
      <c r="K1070" s="106">
        <v>38435</v>
      </c>
      <c r="L1070" s="2">
        <v>9533.0996090000008</v>
      </c>
      <c r="R1070" s="106">
        <v>41750</v>
      </c>
      <c r="S1070">
        <v>138.76599999999999</v>
      </c>
    </row>
    <row r="1071" spans="11:19">
      <c r="K1071" s="106">
        <v>38439</v>
      </c>
      <c r="L1071" s="2">
        <v>9482.4003909999992</v>
      </c>
      <c r="R1071" s="106">
        <v>41751</v>
      </c>
      <c r="S1071">
        <v>138.21639999999999</v>
      </c>
    </row>
    <row r="1072" spans="11:19">
      <c r="K1072" s="106">
        <v>38440</v>
      </c>
      <c r="L1072" s="2">
        <v>9395.4003909999992</v>
      </c>
      <c r="R1072" s="106">
        <v>41752</v>
      </c>
      <c r="S1072">
        <v>137.32390000000001</v>
      </c>
    </row>
    <row r="1073" spans="11:19">
      <c r="K1073" s="106">
        <v>38441</v>
      </c>
      <c r="L1073" s="2">
        <v>9484.2998050000006</v>
      </c>
      <c r="R1073" s="106">
        <v>41753</v>
      </c>
      <c r="S1073">
        <v>138.40520000000001</v>
      </c>
    </row>
    <row r="1074" spans="11:19">
      <c r="K1074" s="106">
        <v>38442</v>
      </c>
      <c r="L1074" s="2">
        <v>9612.4003909999992</v>
      </c>
      <c r="R1074" s="106">
        <v>41754</v>
      </c>
      <c r="S1074">
        <v>138.2713</v>
      </c>
    </row>
    <row r="1075" spans="11:19">
      <c r="K1075" s="106">
        <v>38443</v>
      </c>
      <c r="L1075" s="2">
        <v>9638.5996090000008</v>
      </c>
      <c r="R1075" s="106">
        <v>41757</v>
      </c>
      <c r="S1075">
        <v>138.45699999999999</v>
      </c>
    </row>
    <row r="1076" spans="11:19">
      <c r="K1076" s="106">
        <v>38446</v>
      </c>
      <c r="L1076" s="2">
        <v>9630.9003909999992</v>
      </c>
      <c r="R1076" s="106">
        <v>41758</v>
      </c>
      <c r="S1076">
        <v>137.56960000000001</v>
      </c>
    </row>
    <row r="1077" spans="11:19">
      <c r="K1077" s="106">
        <v>38447</v>
      </c>
      <c r="L1077" s="2">
        <v>9619.0996090000008</v>
      </c>
      <c r="R1077" s="106">
        <v>41759</v>
      </c>
      <c r="S1077">
        <v>138.0513</v>
      </c>
    </row>
    <row r="1078" spans="11:19">
      <c r="K1078" s="106">
        <v>38448</v>
      </c>
      <c r="L1078" s="2">
        <v>9673</v>
      </c>
      <c r="R1078" s="106">
        <v>41760</v>
      </c>
      <c r="S1078">
        <v>138.5104</v>
      </c>
    </row>
    <row r="1079" spans="11:19">
      <c r="K1079" s="106">
        <v>38449</v>
      </c>
      <c r="L1079" s="2">
        <v>9625.4003909999992</v>
      </c>
      <c r="R1079" s="106">
        <v>41761</v>
      </c>
      <c r="S1079">
        <v>139.15260000000001</v>
      </c>
    </row>
    <row r="1080" spans="11:19">
      <c r="K1080" s="106">
        <v>38450</v>
      </c>
      <c r="L1080" s="2">
        <v>9623.7001949999994</v>
      </c>
      <c r="R1080" s="106">
        <v>41764</v>
      </c>
      <c r="S1080">
        <v>139.12190000000001</v>
      </c>
    </row>
    <row r="1081" spans="11:19">
      <c r="K1081" s="106">
        <v>38453</v>
      </c>
      <c r="L1081" s="2">
        <v>9643.7001949999994</v>
      </c>
      <c r="R1081" s="106">
        <v>41765</v>
      </c>
      <c r="S1081">
        <v>138.416</v>
      </c>
    </row>
    <row r="1082" spans="11:19">
      <c r="K1082" s="106">
        <v>38454</v>
      </c>
      <c r="L1082" s="2">
        <v>9629</v>
      </c>
      <c r="R1082" s="106">
        <v>41766</v>
      </c>
      <c r="S1082">
        <v>138.99520000000001</v>
      </c>
    </row>
    <row r="1083" spans="11:19">
      <c r="K1083" s="106">
        <v>38455</v>
      </c>
      <c r="L1083" s="2">
        <v>9492.0996090000008</v>
      </c>
      <c r="R1083" s="106">
        <v>41767</v>
      </c>
      <c r="S1083">
        <v>138.3288</v>
      </c>
    </row>
    <row r="1084" spans="11:19">
      <c r="K1084" s="106">
        <v>38456</v>
      </c>
      <c r="L1084" s="2">
        <v>9409.5996090000008</v>
      </c>
      <c r="R1084" s="106">
        <v>41768</v>
      </c>
      <c r="S1084">
        <v>138.45779999999999</v>
      </c>
    </row>
    <row r="1085" spans="11:19">
      <c r="K1085" s="106">
        <v>38457</v>
      </c>
      <c r="L1085" s="2">
        <v>9277.0996090000008</v>
      </c>
      <c r="R1085" s="106">
        <v>41771</v>
      </c>
      <c r="S1085">
        <v>139.18180000000001</v>
      </c>
    </row>
    <row r="1086" spans="11:19">
      <c r="K1086" s="106">
        <v>38460</v>
      </c>
      <c r="L1086" s="2">
        <v>9331</v>
      </c>
      <c r="R1086" s="106">
        <v>41772</v>
      </c>
      <c r="S1086">
        <v>139.19900000000001</v>
      </c>
    </row>
    <row r="1087" spans="11:19">
      <c r="K1087" s="106">
        <v>38461</v>
      </c>
      <c r="L1087" s="2">
        <v>9415.7001949999994</v>
      </c>
      <c r="R1087" s="106">
        <v>41773</v>
      </c>
      <c r="S1087">
        <v>140.26920000000001</v>
      </c>
    </row>
    <row r="1088" spans="11:19">
      <c r="K1088" s="106">
        <v>38462</v>
      </c>
      <c r="L1088" s="2">
        <v>9378.0996090000008</v>
      </c>
      <c r="R1088" s="106">
        <v>41774</v>
      </c>
      <c r="S1088">
        <v>138.2954</v>
      </c>
    </row>
    <row r="1089" spans="11:19">
      <c r="K1089" s="106">
        <v>38463</v>
      </c>
      <c r="L1089" s="2">
        <v>9405.7998050000006</v>
      </c>
      <c r="R1089" s="106">
        <v>41775</v>
      </c>
      <c r="S1089">
        <v>136.07480000000001</v>
      </c>
    </row>
    <row r="1090" spans="11:19">
      <c r="K1090" s="106">
        <v>38464</v>
      </c>
      <c r="L1090" s="2">
        <v>9367.5</v>
      </c>
      <c r="R1090" s="106">
        <v>41779</v>
      </c>
      <c r="S1090">
        <v>135.47290000000001</v>
      </c>
    </row>
    <row r="1091" spans="11:19">
      <c r="K1091" s="106">
        <v>38467</v>
      </c>
      <c r="L1091" s="2">
        <v>9416.0996090000008</v>
      </c>
      <c r="R1091" s="106">
        <v>41780</v>
      </c>
      <c r="S1091">
        <v>135.9151</v>
      </c>
    </row>
    <row r="1092" spans="11:19">
      <c r="K1092" s="106">
        <v>38468</v>
      </c>
      <c r="L1092" s="2">
        <v>9427.7001949999994</v>
      </c>
      <c r="R1092" s="106">
        <v>41781</v>
      </c>
      <c r="S1092">
        <v>135.90979999999999</v>
      </c>
    </row>
    <row r="1093" spans="11:19">
      <c r="K1093" s="106">
        <v>38469</v>
      </c>
      <c r="L1093" s="2">
        <v>9323.5</v>
      </c>
      <c r="R1093" s="106">
        <v>41782</v>
      </c>
      <c r="S1093">
        <v>136.27250000000001</v>
      </c>
    </row>
    <row r="1094" spans="11:19">
      <c r="K1094" s="106">
        <v>38470</v>
      </c>
      <c r="L1094" s="2">
        <v>9275.0996090000008</v>
      </c>
      <c r="R1094" s="106">
        <v>41785</v>
      </c>
      <c r="S1094">
        <v>136.35429999999999</v>
      </c>
    </row>
    <row r="1095" spans="11:19">
      <c r="K1095" s="106">
        <v>38471</v>
      </c>
      <c r="L1095" s="2">
        <v>9369.2998050000006</v>
      </c>
      <c r="R1095" s="106">
        <v>41786</v>
      </c>
      <c r="S1095">
        <v>136.036</v>
      </c>
    </row>
    <row r="1096" spans="11:19">
      <c r="K1096" s="106">
        <v>38474</v>
      </c>
      <c r="L1096" s="2">
        <v>9430.2001949999994</v>
      </c>
      <c r="R1096" s="106">
        <v>41787</v>
      </c>
      <c r="S1096">
        <v>135.7696</v>
      </c>
    </row>
    <row r="1097" spans="11:19">
      <c r="K1097" s="106">
        <v>38475</v>
      </c>
      <c r="L1097" s="2">
        <v>9371</v>
      </c>
      <c r="R1097" s="106">
        <v>41788</v>
      </c>
      <c r="S1097">
        <v>135.2687</v>
      </c>
    </row>
    <row r="1098" spans="11:19">
      <c r="K1098" s="106">
        <v>38476</v>
      </c>
      <c r="L1098" s="2">
        <v>9473.2998050000006</v>
      </c>
      <c r="R1098" s="106">
        <v>41789</v>
      </c>
      <c r="S1098">
        <v>134.82730000000001</v>
      </c>
    </row>
    <row r="1099" spans="11:19">
      <c r="K1099" s="106">
        <v>38477</v>
      </c>
      <c r="L1099" s="2">
        <v>9476.2998050000006</v>
      </c>
      <c r="R1099" s="106">
        <v>41792</v>
      </c>
      <c r="S1099">
        <v>135.2107</v>
      </c>
    </row>
    <row r="1100" spans="11:19">
      <c r="K1100" s="106">
        <v>38478</v>
      </c>
      <c r="L1100" s="2">
        <v>9522.7001949999994</v>
      </c>
      <c r="R1100" s="106">
        <v>41793</v>
      </c>
      <c r="S1100">
        <v>134.72749999999999</v>
      </c>
    </row>
    <row r="1101" spans="11:19">
      <c r="K1101" s="106">
        <v>38481</v>
      </c>
      <c r="L1101" s="2">
        <v>9561.2001949999994</v>
      </c>
      <c r="R1101" s="106">
        <v>41794</v>
      </c>
      <c r="S1101">
        <v>135.2491</v>
      </c>
    </row>
    <row r="1102" spans="11:19">
      <c r="K1102" s="106">
        <v>38482</v>
      </c>
      <c r="L1102" s="2">
        <v>9493.5996090000008</v>
      </c>
      <c r="R1102" s="106">
        <v>41795</v>
      </c>
      <c r="S1102">
        <v>136.30699999999999</v>
      </c>
    </row>
    <row r="1103" spans="11:19">
      <c r="K1103" s="106">
        <v>38483</v>
      </c>
      <c r="L1103" s="2">
        <v>9446.4003909999992</v>
      </c>
      <c r="R1103" s="106">
        <v>41796</v>
      </c>
      <c r="S1103">
        <v>134.57050000000001</v>
      </c>
    </row>
    <row r="1104" spans="11:19">
      <c r="K1104" s="106">
        <v>38484</v>
      </c>
      <c r="L1104" s="2">
        <v>9331.7001949999994</v>
      </c>
      <c r="R1104" s="106">
        <v>41799</v>
      </c>
      <c r="S1104">
        <v>134.99959999999999</v>
      </c>
    </row>
    <row r="1105" spans="11:19">
      <c r="K1105" s="106">
        <v>38485</v>
      </c>
      <c r="L1105" s="2">
        <v>9278.5</v>
      </c>
      <c r="R1105" s="106">
        <v>41800</v>
      </c>
      <c r="S1105">
        <v>134.75399999999999</v>
      </c>
    </row>
    <row r="1106" spans="11:19">
      <c r="K1106" s="106">
        <v>38488</v>
      </c>
      <c r="L1106" s="2">
        <v>9323.2998050000006</v>
      </c>
      <c r="R1106" s="106">
        <v>41801</v>
      </c>
      <c r="S1106">
        <v>135.11859999999999</v>
      </c>
    </row>
    <row r="1107" spans="11:19">
      <c r="K1107" s="106">
        <v>38489</v>
      </c>
      <c r="L1107" s="2">
        <v>9371.4003909999992</v>
      </c>
      <c r="R1107" s="106">
        <v>41802</v>
      </c>
      <c r="S1107">
        <v>135.5163</v>
      </c>
    </row>
    <row r="1108" spans="11:19">
      <c r="K1108" s="106">
        <v>38490</v>
      </c>
      <c r="L1108" s="2">
        <v>9407.7998050000006</v>
      </c>
      <c r="R1108" s="106">
        <v>41803</v>
      </c>
      <c r="S1108">
        <v>135.37309999999999</v>
      </c>
    </row>
    <row r="1109" spans="11:19">
      <c r="K1109" s="106">
        <v>38491</v>
      </c>
      <c r="L1109" s="2">
        <v>9469.7998050000006</v>
      </c>
      <c r="R1109" s="106">
        <v>41806</v>
      </c>
      <c r="S1109">
        <v>136.4042</v>
      </c>
    </row>
    <row r="1110" spans="11:19">
      <c r="K1110" s="106">
        <v>38492</v>
      </c>
      <c r="L1110" s="2">
        <v>9452.2001949999994</v>
      </c>
      <c r="R1110" s="106">
        <v>41807</v>
      </c>
      <c r="S1110">
        <v>137.05940000000001</v>
      </c>
    </row>
    <row r="1111" spans="11:19">
      <c r="K1111" s="106">
        <v>38496</v>
      </c>
      <c r="L1111" s="2">
        <v>9518.4003909999992</v>
      </c>
      <c r="R1111" s="106">
        <v>41808</v>
      </c>
      <c r="S1111">
        <v>137.2732</v>
      </c>
    </row>
    <row r="1112" spans="11:19">
      <c r="K1112" s="106">
        <v>38497</v>
      </c>
      <c r="L1112" s="2">
        <v>9509.5</v>
      </c>
      <c r="R1112" s="106">
        <v>41809</v>
      </c>
      <c r="S1112">
        <v>136.79689999999999</v>
      </c>
    </row>
    <row r="1113" spans="11:19">
      <c r="K1113" s="106">
        <v>38498</v>
      </c>
      <c r="L1113" s="2">
        <v>9579.0996090000008</v>
      </c>
      <c r="R1113" s="106">
        <v>41810</v>
      </c>
      <c r="S1113">
        <v>136.44489999999999</v>
      </c>
    </row>
    <row r="1114" spans="11:19">
      <c r="K1114" s="106">
        <v>38499</v>
      </c>
      <c r="L1114" s="2">
        <v>9619.4003909999992</v>
      </c>
      <c r="R1114" s="106">
        <v>41813</v>
      </c>
      <c r="S1114">
        <v>136.78110000000001</v>
      </c>
    </row>
    <row r="1115" spans="11:19">
      <c r="K1115" s="106">
        <v>38502</v>
      </c>
      <c r="L1115" s="2">
        <v>9673.2001949999994</v>
      </c>
      <c r="R1115" s="106">
        <v>41814</v>
      </c>
      <c r="S1115">
        <v>136.2234</v>
      </c>
    </row>
    <row r="1116" spans="11:19">
      <c r="K1116" s="106">
        <v>38503</v>
      </c>
      <c r="L1116" s="2">
        <v>9607.2998050000006</v>
      </c>
      <c r="R1116" s="106">
        <v>41815</v>
      </c>
      <c r="S1116">
        <v>136.5258</v>
      </c>
    </row>
    <row r="1117" spans="11:19">
      <c r="K1117" s="106">
        <v>38504</v>
      </c>
      <c r="L1117" s="2">
        <v>9654.2001949999994</v>
      </c>
      <c r="R1117" s="106">
        <v>41816</v>
      </c>
      <c r="S1117">
        <v>137.43979999999999</v>
      </c>
    </row>
    <row r="1118" spans="11:19">
      <c r="K1118" s="106">
        <v>38505</v>
      </c>
      <c r="L1118" s="2">
        <v>9626.5996090000008</v>
      </c>
      <c r="R1118" s="106">
        <v>41817</v>
      </c>
      <c r="S1118">
        <v>137.7089</v>
      </c>
    </row>
    <row r="1119" spans="11:19">
      <c r="K1119" s="106">
        <v>38506</v>
      </c>
      <c r="L1119" s="2">
        <v>9671.2001949999994</v>
      </c>
      <c r="R1119" s="106">
        <v>41820</v>
      </c>
      <c r="S1119">
        <v>138.30160000000001</v>
      </c>
    </row>
    <row r="1120" spans="11:19">
      <c r="K1120" s="106">
        <v>38509</v>
      </c>
      <c r="L1120" s="2">
        <v>9654</v>
      </c>
      <c r="R1120" s="106">
        <v>41822</v>
      </c>
      <c r="S1120">
        <v>138.45699999999999</v>
      </c>
    </row>
    <row r="1121" spans="11:19">
      <c r="K1121" s="106">
        <v>38510</v>
      </c>
      <c r="L1121" s="2">
        <v>9656.2001949999994</v>
      </c>
      <c r="R1121" s="106">
        <v>41823</v>
      </c>
      <c r="S1121">
        <v>137.8125</v>
      </c>
    </row>
    <row r="1122" spans="11:19">
      <c r="K1122" s="106">
        <v>38511</v>
      </c>
      <c r="L1122" s="2">
        <v>9707.9003909999992</v>
      </c>
      <c r="R1122" s="106">
        <v>41824</v>
      </c>
      <c r="S1122">
        <v>137.59219999999999</v>
      </c>
    </row>
    <row r="1123" spans="11:19">
      <c r="K1123" s="106">
        <v>38512</v>
      </c>
      <c r="L1123" s="2">
        <v>9763.4003909999992</v>
      </c>
      <c r="R1123" s="106">
        <v>41827</v>
      </c>
      <c r="S1123">
        <v>137.03870000000001</v>
      </c>
    </row>
    <row r="1124" spans="11:19">
      <c r="K1124" s="106">
        <v>38513</v>
      </c>
      <c r="L1124" s="2">
        <v>9790.0996090000008</v>
      </c>
      <c r="R1124" s="106">
        <v>41828</v>
      </c>
      <c r="S1124">
        <v>136.0284</v>
      </c>
    </row>
    <row r="1125" spans="11:19">
      <c r="K1125" s="106">
        <v>38516</v>
      </c>
      <c r="L1125" s="2">
        <v>9839.9003909999992</v>
      </c>
      <c r="R1125" s="106">
        <v>41829</v>
      </c>
      <c r="S1125">
        <v>136.87209999999999</v>
      </c>
    </row>
    <row r="1126" spans="11:19">
      <c r="K1126" s="106">
        <v>38517</v>
      </c>
      <c r="L1126" s="2">
        <v>9822.9003909999992</v>
      </c>
      <c r="R1126" s="106">
        <v>41830</v>
      </c>
      <c r="S1126">
        <v>136.7577</v>
      </c>
    </row>
    <row r="1127" spans="11:19">
      <c r="K1127" s="106">
        <v>38518</v>
      </c>
      <c r="L1127" s="2">
        <v>9866.5996090000008</v>
      </c>
      <c r="R1127" s="106">
        <v>41831</v>
      </c>
      <c r="S1127">
        <v>136.76230000000001</v>
      </c>
    </row>
    <row r="1128" spans="11:19">
      <c r="K1128" s="106">
        <v>38519</v>
      </c>
      <c r="L1128" s="2">
        <v>9968.7001949999994</v>
      </c>
      <c r="R1128" s="106">
        <v>41834</v>
      </c>
      <c r="S1128">
        <v>136.10939999999999</v>
      </c>
    </row>
    <row r="1129" spans="11:19">
      <c r="K1129" s="106">
        <v>38520</v>
      </c>
      <c r="L1129" s="2">
        <v>9947.5996090000008</v>
      </c>
      <c r="R1129" s="106">
        <v>41835</v>
      </c>
      <c r="S1129">
        <v>135.19120000000001</v>
      </c>
    </row>
    <row r="1130" spans="11:19">
      <c r="K1130" s="106">
        <v>38523</v>
      </c>
      <c r="L1130" s="2">
        <v>9998.0996090000008</v>
      </c>
      <c r="R1130" s="106">
        <v>41836</v>
      </c>
      <c r="S1130">
        <v>136.90430000000001</v>
      </c>
    </row>
    <row r="1131" spans="11:19">
      <c r="K1131" s="106">
        <v>38524</v>
      </c>
      <c r="L1131" s="2">
        <v>9939.2001949999994</v>
      </c>
      <c r="R1131" s="106">
        <v>41837</v>
      </c>
      <c r="S1131">
        <v>135.94470000000001</v>
      </c>
    </row>
    <row r="1132" spans="11:19">
      <c r="K1132" s="106">
        <v>38525</v>
      </c>
      <c r="L1132" s="2">
        <v>10051.5</v>
      </c>
      <c r="R1132" s="106">
        <v>41838</v>
      </c>
      <c r="S1132">
        <v>136.19759999999999</v>
      </c>
    </row>
    <row r="1133" spans="11:19">
      <c r="K1133" s="106">
        <v>38526</v>
      </c>
      <c r="L1133" s="2">
        <v>9998.4003909999992</v>
      </c>
      <c r="R1133" s="106">
        <v>41841</v>
      </c>
      <c r="S1133">
        <v>135.93199999999999</v>
      </c>
    </row>
    <row r="1134" spans="11:19">
      <c r="K1134" s="106">
        <v>38527</v>
      </c>
      <c r="L1134" s="2">
        <v>9996.2001949999994</v>
      </c>
      <c r="R1134" s="106">
        <v>41842</v>
      </c>
      <c r="S1134">
        <v>136.0598</v>
      </c>
    </row>
    <row r="1135" spans="11:19">
      <c r="K1135" s="106">
        <v>38530</v>
      </c>
      <c r="L1135" s="2">
        <v>9998.0996090000008</v>
      </c>
      <c r="R1135" s="106">
        <v>41843</v>
      </c>
      <c r="S1135">
        <v>136.8613</v>
      </c>
    </row>
    <row r="1136" spans="11:19">
      <c r="K1136" s="106">
        <v>38531</v>
      </c>
      <c r="L1136" s="2">
        <v>10041</v>
      </c>
      <c r="R1136" s="106">
        <v>41844</v>
      </c>
      <c r="S1136">
        <v>137.16919999999999</v>
      </c>
    </row>
    <row r="1137" spans="11:19">
      <c r="K1137" s="106">
        <v>38532</v>
      </c>
      <c r="L1137" s="2">
        <v>10029.299805000001</v>
      </c>
      <c r="R1137" s="106">
        <v>41845</v>
      </c>
      <c r="S1137">
        <v>137.11779999999999</v>
      </c>
    </row>
    <row r="1138" spans="11:19">
      <c r="K1138" s="106">
        <v>38533</v>
      </c>
      <c r="L1138" s="2">
        <v>9902.7998050000006</v>
      </c>
      <c r="R1138" s="106">
        <v>41848</v>
      </c>
      <c r="S1138">
        <v>137.27670000000001</v>
      </c>
    </row>
    <row r="1139" spans="11:19">
      <c r="K1139" s="106">
        <v>38537</v>
      </c>
      <c r="L1139" s="2">
        <v>9941.7998050000006</v>
      </c>
      <c r="R1139" s="106">
        <v>41849</v>
      </c>
      <c r="S1139">
        <v>138.21250000000001</v>
      </c>
    </row>
    <row r="1140" spans="11:19">
      <c r="K1140" s="106">
        <v>38538</v>
      </c>
      <c r="L1140" s="2">
        <v>10075.099609000001</v>
      </c>
      <c r="R1140" s="106">
        <v>41850</v>
      </c>
      <c r="S1140">
        <v>137.22829999999999</v>
      </c>
    </row>
    <row r="1141" spans="11:19">
      <c r="K1141" s="106">
        <v>38539</v>
      </c>
      <c r="L1141" s="2">
        <v>10111.900390999999</v>
      </c>
      <c r="R1141" s="106">
        <v>41851</v>
      </c>
      <c r="S1141">
        <v>135.6533</v>
      </c>
    </row>
    <row r="1142" spans="11:19">
      <c r="K1142" s="106">
        <v>38540</v>
      </c>
      <c r="L1142" s="2">
        <v>10121</v>
      </c>
      <c r="R1142" s="106">
        <v>41852</v>
      </c>
      <c r="S1142">
        <v>135.0814</v>
      </c>
    </row>
    <row r="1143" spans="11:19">
      <c r="K1143" s="106">
        <v>38541</v>
      </c>
      <c r="L1143" s="2">
        <v>10177.900390999999</v>
      </c>
      <c r="R1143" s="106">
        <v>41856</v>
      </c>
      <c r="S1143">
        <v>136.03569999999999</v>
      </c>
    </row>
    <row r="1144" spans="11:19">
      <c r="K1144" s="106">
        <v>38544</v>
      </c>
      <c r="L1144" s="2">
        <v>10217.700194999999</v>
      </c>
      <c r="R1144" s="106">
        <v>41857</v>
      </c>
      <c r="S1144">
        <v>135.4725</v>
      </c>
    </row>
    <row r="1145" spans="11:19">
      <c r="K1145" s="106">
        <v>38545</v>
      </c>
      <c r="L1145" s="2">
        <v>10207.900390999999</v>
      </c>
      <c r="R1145" s="106">
        <v>41858</v>
      </c>
      <c r="S1145">
        <v>136.0575</v>
      </c>
    </row>
    <row r="1146" spans="11:19">
      <c r="K1146" s="106">
        <v>38546</v>
      </c>
      <c r="L1146" s="2">
        <v>10203.599609000001</v>
      </c>
      <c r="R1146" s="106">
        <v>41859</v>
      </c>
      <c r="S1146">
        <v>136.22720000000001</v>
      </c>
    </row>
    <row r="1147" spans="11:19">
      <c r="K1147" s="106">
        <v>38547</v>
      </c>
      <c r="L1147" s="2">
        <v>10124.900390999999</v>
      </c>
      <c r="R1147" s="106">
        <v>41862</v>
      </c>
      <c r="S1147">
        <v>136.86940000000001</v>
      </c>
    </row>
    <row r="1148" spans="11:19">
      <c r="K1148" s="106">
        <v>38548</v>
      </c>
      <c r="L1148" s="2">
        <v>10149</v>
      </c>
      <c r="R1148" s="106">
        <v>41863</v>
      </c>
      <c r="S1148">
        <v>137.52930000000001</v>
      </c>
    </row>
    <row r="1149" spans="11:19">
      <c r="K1149" s="106">
        <v>38551</v>
      </c>
      <c r="L1149" s="2">
        <v>10163</v>
      </c>
      <c r="R1149" s="106">
        <v>41864</v>
      </c>
      <c r="S1149">
        <v>137.89349999999999</v>
      </c>
    </row>
    <row r="1150" spans="11:19">
      <c r="K1150" s="106">
        <v>38552</v>
      </c>
      <c r="L1150" s="2">
        <v>10263.200194999999</v>
      </c>
      <c r="R1150" s="106">
        <v>41865</v>
      </c>
      <c r="S1150">
        <v>138.54150000000001</v>
      </c>
    </row>
    <row r="1151" spans="11:19">
      <c r="K1151" s="106">
        <v>38553</v>
      </c>
      <c r="L1151" s="2">
        <v>10329.599609000001</v>
      </c>
      <c r="R1151" s="106">
        <v>41866</v>
      </c>
      <c r="S1151">
        <v>139.20750000000001</v>
      </c>
    </row>
    <row r="1152" spans="11:19">
      <c r="K1152" s="106">
        <v>38554</v>
      </c>
      <c r="L1152" s="2">
        <v>10317.700194999999</v>
      </c>
      <c r="R1152" s="106">
        <v>41869</v>
      </c>
      <c r="S1152">
        <v>140.12379999999999</v>
      </c>
    </row>
    <row r="1153" spans="11:19">
      <c r="K1153" s="106">
        <v>38555</v>
      </c>
      <c r="L1153" s="2">
        <v>10374.799805000001</v>
      </c>
      <c r="R1153" s="106">
        <v>41870</v>
      </c>
      <c r="S1153">
        <v>141.09909999999999</v>
      </c>
    </row>
    <row r="1154" spans="11:19">
      <c r="K1154" s="106">
        <v>38558</v>
      </c>
      <c r="L1154" s="2">
        <v>10362.599609000001</v>
      </c>
      <c r="R1154" s="106">
        <v>41871</v>
      </c>
      <c r="S1154">
        <v>141.6841</v>
      </c>
    </row>
    <row r="1155" spans="11:19">
      <c r="K1155" s="106">
        <v>38559</v>
      </c>
      <c r="L1155" s="2">
        <v>10367.900390999999</v>
      </c>
      <c r="R1155" s="106">
        <v>41872</v>
      </c>
      <c r="S1155">
        <v>141.18969999999999</v>
      </c>
    </row>
    <row r="1156" spans="11:19">
      <c r="K1156" s="106">
        <v>38560</v>
      </c>
      <c r="L1156" s="2">
        <v>10500.700194999999</v>
      </c>
      <c r="R1156" s="106">
        <v>41873</v>
      </c>
      <c r="S1156">
        <v>141.45079999999999</v>
      </c>
    </row>
    <row r="1157" spans="11:19">
      <c r="K1157" s="106">
        <v>38561</v>
      </c>
      <c r="L1157" s="2">
        <v>10516.200194999999</v>
      </c>
      <c r="R1157" s="106">
        <v>41876</v>
      </c>
      <c r="S1157">
        <v>141.66800000000001</v>
      </c>
    </row>
    <row r="1158" spans="11:19">
      <c r="K1158" s="106">
        <v>38562</v>
      </c>
      <c r="L1158" s="2">
        <v>10422.900390999999</v>
      </c>
      <c r="R1158" s="106">
        <v>41877</v>
      </c>
      <c r="S1158">
        <v>141.51329999999999</v>
      </c>
    </row>
    <row r="1159" spans="11:19">
      <c r="K1159" s="106">
        <v>38566</v>
      </c>
      <c r="L1159" s="2">
        <v>10621.200194999999</v>
      </c>
      <c r="R1159" s="106">
        <v>41878</v>
      </c>
      <c r="S1159">
        <v>141.37090000000001</v>
      </c>
    </row>
    <row r="1160" spans="11:19">
      <c r="K1160" s="106">
        <v>38567</v>
      </c>
      <c r="L1160" s="2">
        <v>10598.799805000001</v>
      </c>
      <c r="R1160" s="106">
        <v>41879</v>
      </c>
      <c r="S1160">
        <v>142.09530000000001</v>
      </c>
    </row>
    <row r="1161" spans="11:19">
      <c r="K1161" s="106">
        <v>38568</v>
      </c>
      <c r="L1161" s="2">
        <v>10626.700194999999</v>
      </c>
      <c r="R1161" s="106">
        <v>41880</v>
      </c>
      <c r="S1161">
        <v>141.57320000000001</v>
      </c>
    </row>
    <row r="1162" spans="11:19">
      <c r="K1162" s="106">
        <v>38569</v>
      </c>
      <c r="L1162" s="2">
        <v>10550.5</v>
      </c>
      <c r="R1162" s="106">
        <v>41884</v>
      </c>
      <c r="S1162">
        <v>141.60239999999999</v>
      </c>
    </row>
    <row r="1163" spans="11:19">
      <c r="K1163" s="106">
        <v>38572</v>
      </c>
      <c r="L1163" s="2">
        <v>10614.400390999999</v>
      </c>
      <c r="R1163" s="106">
        <v>41885</v>
      </c>
      <c r="S1163">
        <v>142.744</v>
      </c>
    </row>
    <row r="1164" spans="11:19">
      <c r="K1164" s="106">
        <v>38573</v>
      </c>
      <c r="L1164" s="2">
        <v>10585.900390999999</v>
      </c>
      <c r="R1164" s="106">
        <v>41886</v>
      </c>
      <c r="S1164">
        <v>142.17930000000001</v>
      </c>
    </row>
    <row r="1165" spans="11:19">
      <c r="K1165" s="106">
        <v>38574</v>
      </c>
      <c r="L1165" s="2">
        <v>10671.400390999999</v>
      </c>
      <c r="R1165" s="106">
        <v>41887</v>
      </c>
      <c r="S1165">
        <v>140.97710000000001</v>
      </c>
    </row>
    <row r="1166" spans="11:19">
      <c r="K1166" s="106">
        <v>38575</v>
      </c>
      <c r="L1166" s="2">
        <v>10699.900390999999</v>
      </c>
      <c r="R1166" s="106">
        <v>41890</v>
      </c>
      <c r="S1166">
        <v>139.8305</v>
      </c>
    </row>
    <row r="1167" spans="11:19">
      <c r="K1167" s="106">
        <v>38576</v>
      </c>
      <c r="L1167" s="2">
        <v>10683.099609000001</v>
      </c>
      <c r="R1167" s="106">
        <v>41891</v>
      </c>
      <c r="S1167">
        <v>139.7664</v>
      </c>
    </row>
    <row r="1168" spans="11:19">
      <c r="K1168" s="106">
        <v>38579</v>
      </c>
      <c r="L1168" s="2">
        <v>10650.700194999999</v>
      </c>
      <c r="R1168" s="106">
        <v>41892</v>
      </c>
      <c r="S1168">
        <v>139.83850000000001</v>
      </c>
    </row>
    <row r="1169" spans="11:19">
      <c r="K1169" s="106">
        <v>38580</v>
      </c>
      <c r="L1169" s="2">
        <v>10534.799805000001</v>
      </c>
      <c r="R1169" s="106">
        <v>41893</v>
      </c>
      <c r="S1169">
        <v>140.02969999999999</v>
      </c>
    </row>
    <row r="1170" spans="11:19">
      <c r="K1170" s="106">
        <v>38581</v>
      </c>
      <c r="L1170" s="2">
        <v>10500.700194999999</v>
      </c>
      <c r="R1170" s="106">
        <v>41894</v>
      </c>
      <c r="S1170">
        <v>139.78559999999999</v>
      </c>
    </row>
    <row r="1171" spans="11:19">
      <c r="K1171" s="106">
        <v>38582</v>
      </c>
      <c r="L1171" s="2">
        <v>10391.299805000001</v>
      </c>
      <c r="R1171" s="106">
        <v>41897</v>
      </c>
      <c r="S1171">
        <v>139.28389999999999</v>
      </c>
    </row>
    <row r="1172" spans="11:19">
      <c r="K1172" s="106">
        <v>38583</v>
      </c>
      <c r="L1172" s="2">
        <v>10502.099609000001</v>
      </c>
      <c r="R1172" s="106">
        <v>41898</v>
      </c>
      <c r="S1172">
        <v>139.37100000000001</v>
      </c>
    </row>
    <row r="1173" spans="11:19">
      <c r="K1173" s="106">
        <v>38586</v>
      </c>
      <c r="L1173" s="2">
        <v>10525.5</v>
      </c>
      <c r="R1173" s="106">
        <v>41899</v>
      </c>
      <c r="S1173">
        <v>138.97139999999999</v>
      </c>
    </row>
    <row r="1174" spans="11:19">
      <c r="K1174" s="106">
        <v>38587</v>
      </c>
      <c r="L1174" s="2">
        <v>10480</v>
      </c>
      <c r="R1174" s="106">
        <v>41900</v>
      </c>
      <c r="S1174">
        <v>139.1534</v>
      </c>
    </row>
    <row r="1175" spans="11:19">
      <c r="K1175" s="106">
        <v>38588</v>
      </c>
      <c r="L1175" s="2">
        <v>10509.700194999999</v>
      </c>
      <c r="R1175" s="106">
        <v>41901</v>
      </c>
      <c r="S1175">
        <v>137.6962</v>
      </c>
    </row>
    <row r="1176" spans="11:19">
      <c r="K1176" s="106">
        <v>38589</v>
      </c>
      <c r="L1176" s="2">
        <v>10538.900390999999</v>
      </c>
      <c r="R1176" s="106">
        <v>41904</v>
      </c>
      <c r="S1176">
        <v>136.87520000000001</v>
      </c>
    </row>
    <row r="1177" spans="11:19">
      <c r="K1177" s="106">
        <v>38590</v>
      </c>
      <c r="L1177" s="2">
        <v>10484.099609000001</v>
      </c>
      <c r="R1177" s="106">
        <v>41905</v>
      </c>
      <c r="S1177">
        <v>136.7312</v>
      </c>
    </row>
    <row r="1178" spans="11:19">
      <c r="K1178" s="106">
        <v>38593</v>
      </c>
      <c r="L1178" s="2">
        <v>10558.400390999999</v>
      </c>
      <c r="R1178" s="106">
        <v>41906</v>
      </c>
      <c r="S1178">
        <v>136.36619999999999</v>
      </c>
    </row>
    <row r="1179" spans="11:19">
      <c r="K1179" s="106">
        <v>38594</v>
      </c>
      <c r="L1179" s="2">
        <v>10573.099609000001</v>
      </c>
      <c r="R1179" s="106">
        <v>41907</v>
      </c>
      <c r="S1179">
        <v>134.84530000000001</v>
      </c>
    </row>
    <row r="1180" spans="11:19">
      <c r="K1180" s="106">
        <v>38595</v>
      </c>
      <c r="L1180" s="2">
        <v>10668.900390999999</v>
      </c>
      <c r="R1180" s="106">
        <v>41908</v>
      </c>
      <c r="S1180">
        <v>135.833</v>
      </c>
    </row>
    <row r="1181" spans="11:19">
      <c r="K1181" s="106">
        <v>38596</v>
      </c>
      <c r="L1181" s="2">
        <v>10813.299805000001</v>
      </c>
      <c r="R1181" s="106">
        <v>41911</v>
      </c>
      <c r="S1181">
        <v>136.61340000000001</v>
      </c>
    </row>
    <row r="1182" spans="11:19">
      <c r="K1182" s="106">
        <v>38597</v>
      </c>
      <c r="L1182" s="2">
        <v>10771.900390999999</v>
      </c>
      <c r="R1182" s="106">
        <v>41912</v>
      </c>
      <c r="S1182">
        <v>136.74350000000001</v>
      </c>
    </row>
    <row r="1183" spans="11:19">
      <c r="K1183" s="106">
        <v>38601</v>
      </c>
      <c r="L1183" s="2">
        <v>10798.099609000001</v>
      </c>
      <c r="R1183" s="106">
        <v>41913</v>
      </c>
      <c r="S1183">
        <v>136.7105</v>
      </c>
    </row>
    <row r="1184" spans="11:19">
      <c r="K1184" s="106">
        <v>38602</v>
      </c>
      <c r="L1184" s="2">
        <v>10810.099609000001</v>
      </c>
      <c r="R1184" s="106">
        <v>41914</v>
      </c>
      <c r="S1184">
        <v>136.1969</v>
      </c>
    </row>
    <row r="1185" spans="11:19">
      <c r="K1185" s="106">
        <v>38603</v>
      </c>
      <c r="L1185" s="2">
        <v>10777.200194999999</v>
      </c>
      <c r="R1185" s="106">
        <v>41915</v>
      </c>
      <c r="S1185">
        <v>136.8706</v>
      </c>
    </row>
    <row r="1186" spans="11:19">
      <c r="K1186" s="106">
        <v>38604</v>
      </c>
      <c r="L1186" s="2">
        <v>10898.200194999999</v>
      </c>
      <c r="R1186" s="106">
        <v>41918</v>
      </c>
      <c r="S1186">
        <v>136.05600000000001</v>
      </c>
    </row>
    <row r="1187" spans="11:19">
      <c r="K1187" s="106">
        <v>38607</v>
      </c>
      <c r="L1187" s="2">
        <v>10885.200194999999</v>
      </c>
      <c r="R1187" s="106">
        <v>41919</v>
      </c>
      <c r="S1187">
        <v>136.55269999999999</v>
      </c>
    </row>
    <row r="1188" spans="11:19">
      <c r="K1188" s="106">
        <v>38608</v>
      </c>
      <c r="L1188" s="2">
        <v>10825.200194999999</v>
      </c>
      <c r="R1188" s="106">
        <v>41920</v>
      </c>
      <c r="S1188">
        <v>135.22</v>
      </c>
    </row>
    <row r="1189" spans="11:19">
      <c r="K1189" s="106">
        <v>38609</v>
      </c>
      <c r="L1189" s="2">
        <v>10932.400390999999</v>
      </c>
      <c r="R1189" s="106">
        <v>41921</v>
      </c>
      <c r="S1189">
        <v>133.7517</v>
      </c>
    </row>
    <row r="1190" spans="11:19">
      <c r="K1190" s="106">
        <v>38610</v>
      </c>
      <c r="L1190" s="2">
        <v>10966.299805000001</v>
      </c>
      <c r="R1190" s="106">
        <v>41922</v>
      </c>
      <c r="S1190">
        <v>132.0324</v>
      </c>
    </row>
    <row r="1191" spans="11:19">
      <c r="K1191" s="106">
        <v>38611</v>
      </c>
      <c r="L1191" s="2">
        <v>10990.599609000001</v>
      </c>
      <c r="R1191" s="106">
        <v>41926</v>
      </c>
      <c r="S1191">
        <v>131.1369</v>
      </c>
    </row>
    <row r="1192" spans="11:19">
      <c r="K1192" s="106">
        <v>38614</v>
      </c>
      <c r="L1192" s="2">
        <v>11024.700194999999</v>
      </c>
      <c r="R1192" s="106">
        <v>41927</v>
      </c>
      <c r="S1192">
        <v>129.80950000000001</v>
      </c>
    </row>
    <row r="1193" spans="11:19">
      <c r="K1193" s="106">
        <v>38615</v>
      </c>
      <c r="L1193" s="2">
        <v>10903.5</v>
      </c>
      <c r="R1193" s="106">
        <v>41928</v>
      </c>
      <c r="S1193">
        <v>131.2697</v>
      </c>
    </row>
    <row r="1194" spans="11:19">
      <c r="K1194" s="106">
        <v>38616</v>
      </c>
      <c r="L1194" s="2">
        <v>10957.099609000001</v>
      </c>
      <c r="R1194" s="106">
        <v>41929</v>
      </c>
      <c r="S1194">
        <v>132.1456</v>
      </c>
    </row>
    <row r="1195" spans="11:19">
      <c r="K1195" s="106">
        <v>38617</v>
      </c>
      <c r="L1195" s="2">
        <v>10870.799805000001</v>
      </c>
      <c r="R1195" s="106">
        <v>41932</v>
      </c>
      <c r="S1195">
        <v>133.90180000000001</v>
      </c>
    </row>
    <row r="1196" spans="11:19">
      <c r="K1196" s="106">
        <v>38618</v>
      </c>
      <c r="L1196" s="2">
        <v>10904.299805000001</v>
      </c>
      <c r="R1196" s="106">
        <v>41933</v>
      </c>
      <c r="S1196">
        <v>135.15199999999999</v>
      </c>
    </row>
    <row r="1197" spans="11:19">
      <c r="K1197" s="106">
        <v>38621</v>
      </c>
      <c r="L1197" s="2">
        <v>11005.5</v>
      </c>
      <c r="R1197" s="106">
        <v>41934</v>
      </c>
      <c r="S1197">
        <v>133.93020000000001</v>
      </c>
    </row>
    <row r="1198" spans="11:19">
      <c r="K1198" s="106">
        <v>38622</v>
      </c>
      <c r="L1198" s="2">
        <v>11067.200194999999</v>
      </c>
      <c r="R1198" s="106">
        <v>41935</v>
      </c>
      <c r="S1198">
        <v>135.0729</v>
      </c>
    </row>
    <row r="1199" spans="11:19">
      <c r="K1199" s="106">
        <v>38623</v>
      </c>
      <c r="L1199" s="2">
        <v>11042.299805000001</v>
      </c>
      <c r="R1199" s="106">
        <v>41936</v>
      </c>
      <c r="S1199">
        <v>136.91929999999999</v>
      </c>
    </row>
    <row r="1200" spans="11:19">
      <c r="K1200" s="106">
        <v>38624</v>
      </c>
      <c r="L1200" s="2">
        <v>11018.5</v>
      </c>
      <c r="R1200" s="106">
        <v>41939</v>
      </c>
      <c r="S1200">
        <v>136.90049999999999</v>
      </c>
    </row>
    <row r="1201" spans="11:19">
      <c r="K1201" s="106">
        <v>38625</v>
      </c>
      <c r="L1201" s="2">
        <v>11011.799805000001</v>
      </c>
      <c r="R1201" s="106">
        <v>41940</v>
      </c>
      <c r="S1201">
        <v>137.9239</v>
      </c>
    </row>
    <row r="1202" spans="11:19">
      <c r="K1202" s="106">
        <v>38628</v>
      </c>
      <c r="L1202" s="2">
        <v>11081.200194999999</v>
      </c>
      <c r="R1202" s="106">
        <v>41941</v>
      </c>
      <c r="S1202">
        <v>137.8175</v>
      </c>
    </row>
    <row r="1203" spans="11:19">
      <c r="K1203" s="106">
        <v>38629</v>
      </c>
      <c r="L1203" s="2">
        <v>10960.599609000001</v>
      </c>
      <c r="R1203" s="106">
        <v>41942</v>
      </c>
      <c r="S1203">
        <v>137.3143</v>
      </c>
    </row>
    <row r="1204" spans="11:19">
      <c r="K1204" s="106">
        <v>38630</v>
      </c>
      <c r="L1204" s="2">
        <v>10748.099609000001</v>
      </c>
      <c r="R1204" s="106">
        <v>41943</v>
      </c>
      <c r="S1204">
        <v>137.25290000000001</v>
      </c>
    </row>
    <row r="1205" spans="11:19">
      <c r="K1205" s="106">
        <v>38631</v>
      </c>
      <c r="L1205" s="2">
        <v>10562.200194999999</v>
      </c>
      <c r="R1205" s="106">
        <v>41946</v>
      </c>
      <c r="S1205">
        <v>137.35310000000001</v>
      </c>
    </row>
    <row r="1206" spans="11:19">
      <c r="K1206" s="106">
        <v>38632</v>
      </c>
      <c r="L1206" s="2">
        <v>10612.200194999999</v>
      </c>
      <c r="R1206" s="106">
        <v>41947</v>
      </c>
      <c r="S1206">
        <v>134.43270000000001</v>
      </c>
    </row>
    <row r="1207" spans="11:19">
      <c r="K1207" s="106">
        <v>38636</v>
      </c>
      <c r="L1207" s="2">
        <v>10620.5</v>
      </c>
      <c r="R1207" s="106">
        <v>41948</v>
      </c>
      <c r="S1207">
        <v>135.09180000000001</v>
      </c>
    </row>
    <row r="1208" spans="11:19">
      <c r="K1208" s="106">
        <v>38637</v>
      </c>
      <c r="L1208" s="2">
        <v>10493.099609000001</v>
      </c>
      <c r="R1208" s="106">
        <v>41949</v>
      </c>
      <c r="S1208">
        <v>135.73779999999999</v>
      </c>
    </row>
    <row r="1209" spans="11:19">
      <c r="K1209" s="106">
        <v>38638</v>
      </c>
      <c r="L1209" s="2">
        <v>10429.700194999999</v>
      </c>
      <c r="R1209" s="106">
        <v>41950</v>
      </c>
      <c r="S1209">
        <v>137.0479</v>
      </c>
    </row>
    <row r="1210" spans="11:19">
      <c r="K1210" s="106">
        <v>38639</v>
      </c>
      <c r="L1210" s="2">
        <v>10488.799805000001</v>
      </c>
      <c r="R1210" s="106">
        <v>41953</v>
      </c>
      <c r="S1210">
        <v>137.61410000000001</v>
      </c>
    </row>
    <row r="1211" spans="11:19">
      <c r="K1211" s="106">
        <v>38642</v>
      </c>
      <c r="L1211" s="2">
        <v>10553.400390999999</v>
      </c>
      <c r="R1211" s="106">
        <v>41954</v>
      </c>
      <c r="S1211">
        <v>138.17140000000001</v>
      </c>
    </row>
    <row r="1212" spans="11:19">
      <c r="K1212" s="106">
        <v>38643</v>
      </c>
      <c r="L1212" s="2">
        <v>10345.099609000001</v>
      </c>
      <c r="R1212" s="106">
        <v>41955</v>
      </c>
      <c r="S1212">
        <v>139.0624</v>
      </c>
    </row>
    <row r="1213" spans="11:19">
      <c r="K1213" s="106">
        <v>38644</v>
      </c>
      <c r="L1213" s="2">
        <v>10425.799805000001</v>
      </c>
      <c r="R1213" s="106">
        <v>41956</v>
      </c>
      <c r="S1213">
        <v>138.94489999999999</v>
      </c>
    </row>
    <row r="1214" spans="11:19">
      <c r="K1214" s="106">
        <v>38645</v>
      </c>
      <c r="L1214" s="2">
        <v>10190.700194999999</v>
      </c>
      <c r="R1214" s="106">
        <v>41957</v>
      </c>
      <c r="S1214">
        <v>137.97110000000001</v>
      </c>
    </row>
    <row r="1215" spans="11:19">
      <c r="K1215" s="106">
        <v>38646</v>
      </c>
      <c r="L1215" s="2">
        <v>10290.900390999999</v>
      </c>
      <c r="R1215" s="106">
        <v>41960</v>
      </c>
      <c r="S1215">
        <v>139.9</v>
      </c>
    </row>
    <row r="1216" spans="11:19">
      <c r="K1216" s="106">
        <v>38649</v>
      </c>
      <c r="L1216" s="2">
        <v>10360.799805000001</v>
      </c>
      <c r="R1216" s="106">
        <v>41961</v>
      </c>
      <c r="S1216">
        <v>141.3287</v>
      </c>
    </row>
    <row r="1217" spans="11:19">
      <c r="K1217" s="106">
        <v>38650</v>
      </c>
      <c r="L1217" s="2">
        <v>10363.700194999999</v>
      </c>
      <c r="R1217" s="106">
        <v>41962</v>
      </c>
      <c r="S1217">
        <v>141.83690000000001</v>
      </c>
    </row>
    <row r="1218" spans="11:19">
      <c r="K1218" s="106">
        <v>38651</v>
      </c>
      <c r="L1218" s="2">
        <v>10283.700194999999</v>
      </c>
      <c r="R1218" s="106">
        <v>41963</v>
      </c>
      <c r="S1218">
        <v>142.977</v>
      </c>
    </row>
    <row r="1219" spans="11:19">
      <c r="K1219" s="106">
        <v>38652</v>
      </c>
      <c r="L1219" s="2">
        <v>10245.5</v>
      </c>
      <c r="R1219" s="106">
        <v>41964</v>
      </c>
      <c r="S1219">
        <v>143.35429999999999</v>
      </c>
    </row>
    <row r="1220" spans="11:19">
      <c r="K1220" s="106">
        <v>38653</v>
      </c>
      <c r="L1220" s="2">
        <v>10312.299805000001</v>
      </c>
      <c r="R1220" s="106">
        <v>41967</v>
      </c>
      <c r="S1220">
        <v>141.63079999999999</v>
      </c>
    </row>
    <row r="1221" spans="11:19">
      <c r="K1221" s="106">
        <v>38656</v>
      </c>
      <c r="L1221" s="2">
        <v>10383.299805000001</v>
      </c>
      <c r="R1221" s="106">
        <v>41968</v>
      </c>
      <c r="S1221">
        <v>141.8776</v>
      </c>
    </row>
    <row r="1222" spans="11:19">
      <c r="K1222" s="106">
        <v>38657</v>
      </c>
      <c r="L1222" s="2">
        <v>10390.799805000001</v>
      </c>
      <c r="R1222" s="106">
        <v>41969</v>
      </c>
      <c r="S1222">
        <v>142.5067</v>
      </c>
    </row>
    <row r="1223" spans="11:19">
      <c r="K1223" s="106">
        <v>38658</v>
      </c>
      <c r="L1223" s="2">
        <v>10585.700194999999</v>
      </c>
      <c r="R1223" s="106">
        <v>41970</v>
      </c>
      <c r="S1223">
        <v>142.5067</v>
      </c>
    </row>
    <row r="1224" spans="11:19">
      <c r="K1224" s="106">
        <v>38659</v>
      </c>
      <c r="L1224" s="2">
        <v>10672.599609000001</v>
      </c>
      <c r="R1224" s="106">
        <v>41971</v>
      </c>
      <c r="S1224">
        <v>140.58439999999999</v>
      </c>
    </row>
    <row r="1225" spans="11:19">
      <c r="K1225" s="106">
        <v>38660</v>
      </c>
      <c r="L1225" s="2">
        <v>10674.799805000001</v>
      </c>
      <c r="R1225" s="106">
        <v>41974</v>
      </c>
      <c r="S1225">
        <v>138.49700000000001</v>
      </c>
    </row>
    <row r="1226" spans="11:19">
      <c r="K1226" s="106">
        <v>38663</v>
      </c>
      <c r="L1226" s="2">
        <v>10681.200194999999</v>
      </c>
      <c r="R1226" s="106">
        <v>41975</v>
      </c>
      <c r="S1226">
        <v>140.39359999999999</v>
      </c>
    </row>
    <row r="1227" spans="11:19">
      <c r="K1227" s="106">
        <v>38664</v>
      </c>
      <c r="L1227" s="2">
        <v>10616.200194999999</v>
      </c>
      <c r="R1227" s="106">
        <v>41976</v>
      </c>
      <c r="S1227">
        <v>140.75139999999999</v>
      </c>
    </row>
    <row r="1228" spans="11:19">
      <c r="K1228" s="106">
        <v>38665</v>
      </c>
      <c r="L1228" s="2">
        <v>10656.5</v>
      </c>
      <c r="R1228" s="106">
        <v>41977</v>
      </c>
      <c r="S1228">
        <v>139.62129999999999</v>
      </c>
    </row>
    <row r="1229" spans="11:19">
      <c r="K1229" s="106">
        <v>38666</v>
      </c>
      <c r="L1229" s="2">
        <v>10565.299805000001</v>
      </c>
      <c r="R1229" s="106">
        <v>41978</v>
      </c>
      <c r="S1229">
        <v>138.8708</v>
      </c>
    </row>
    <row r="1230" spans="11:19">
      <c r="K1230" s="106">
        <v>38667</v>
      </c>
      <c r="L1230" s="2">
        <v>10669.400390999999</v>
      </c>
      <c r="R1230" s="106">
        <v>41981</v>
      </c>
      <c r="S1230">
        <v>135.82259999999999</v>
      </c>
    </row>
    <row r="1231" spans="11:19">
      <c r="K1231" s="106">
        <v>38670</v>
      </c>
      <c r="L1231" s="2">
        <v>10684.700194999999</v>
      </c>
      <c r="R1231" s="106">
        <v>41982</v>
      </c>
      <c r="S1231">
        <v>136.37610000000001</v>
      </c>
    </row>
    <row r="1232" spans="11:19">
      <c r="K1232" s="106">
        <v>38671</v>
      </c>
      <c r="L1232" s="2">
        <v>10628.900390999999</v>
      </c>
      <c r="R1232" s="106">
        <v>41983</v>
      </c>
      <c r="S1232">
        <v>133.1371</v>
      </c>
    </row>
    <row r="1233" spans="11:19">
      <c r="K1233" s="106">
        <v>38672</v>
      </c>
      <c r="L1233" s="2">
        <v>10727</v>
      </c>
      <c r="R1233" s="106">
        <v>41984</v>
      </c>
      <c r="S1233">
        <v>134.33670000000001</v>
      </c>
    </row>
    <row r="1234" spans="11:19">
      <c r="K1234" s="106">
        <v>38673</v>
      </c>
      <c r="L1234" s="2">
        <v>10733.099609000001</v>
      </c>
      <c r="R1234" s="106">
        <v>41985</v>
      </c>
      <c r="S1234">
        <v>132.0831</v>
      </c>
    </row>
    <row r="1235" spans="11:19">
      <c r="K1235" s="106">
        <v>38674</v>
      </c>
      <c r="L1235" s="2">
        <v>10722.099609000001</v>
      </c>
      <c r="R1235" s="106">
        <v>41988</v>
      </c>
      <c r="S1235">
        <v>132.1053</v>
      </c>
    </row>
    <row r="1236" spans="11:19">
      <c r="K1236" s="106">
        <v>38677</v>
      </c>
      <c r="L1236" s="2">
        <v>10817.299805000001</v>
      </c>
      <c r="R1236" s="106">
        <v>41989</v>
      </c>
      <c r="S1236">
        <v>132.41630000000001</v>
      </c>
    </row>
    <row r="1237" spans="11:19">
      <c r="K1237" s="106">
        <v>38678</v>
      </c>
      <c r="L1237" s="2">
        <v>10892.799805000001</v>
      </c>
      <c r="R1237" s="106">
        <v>41990</v>
      </c>
      <c r="S1237">
        <v>134.45529999999999</v>
      </c>
    </row>
    <row r="1238" spans="11:19">
      <c r="K1238" s="106">
        <v>38679</v>
      </c>
      <c r="L1238" s="2">
        <v>10919.799805000001</v>
      </c>
      <c r="R1238" s="106">
        <v>41991</v>
      </c>
      <c r="S1238">
        <v>136.05950000000001</v>
      </c>
    </row>
    <row r="1239" spans="11:19">
      <c r="K1239" s="106">
        <v>38680</v>
      </c>
      <c r="L1239" s="2">
        <v>11081.799805000001</v>
      </c>
      <c r="R1239" s="106">
        <v>41992</v>
      </c>
      <c r="S1239">
        <v>137.99449999999999</v>
      </c>
    </row>
    <row r="1240" spans="11:19">
      <c r="K1240" s="106">
        <v>38681</v>
      </c>
      <c r="L1240" s="2">
        <v>11002.599609000001</v>
      </c>
      <c r="R1240" s="106">
        <v>41995</v>
      </c>
      <c r="S1240">
        <v>137.83019999999999</v>
      </c>
    </row>
    <row r="1241" spans="11:19">
      <c r="K1241" s="106">
        <v>38684</v>
      </c>
      <c r="L1241" s="2">
        <v>10939.200194999999</v>
      </c>
      <c r="R1241" s="106">
        <v>41996</v>
      </c>
      <c r="S1241">
        <v>139.2689</v>
      </c>
    </row>
    <row r="1242" spans="11:19">
      <c r="K1242" s="106">
        <v>38685</v>
      </c>
      <c r="L1242" s="2">
        <v>10942.599609000001</v>
      </c>
      <c r="R1242" s="106">
        <v>41997</v>
      </c>
      <c r="S1242">
        <v>139.4247</v>
      </c>
    </row>
    <row r="1243" spans="11:19">
      <c r="K1243" s="106">
        <v>38686</v>
      </c>
      <c r="L1243" s="2">
        <v>10824.099609000001</v>
      </c>
      <c r="R1243" s="106">
        <v>42002</v>
      </c>
      <c r="S1243">
        <v>139.83359999999999</v>
      </c>
    </row>
    <row r="1244" spans="11:19">
      <c r="K1244" s="106">
        <v>38687</v>
      </c>
      <c r="L1244" s="2">
        <v>10999.599609000001</v>
      </c>
      <c r="R1244" s="106">
        <v>42003</v>
      </c>
      <c r="S1244">
        <v>139.52690000000001</v>
      </c>
    </row>
    <row r="1245" spans="11:19">
      <c r="K1245" s="106">
        <v>38688</v>
      </c>
      <c r="L1245" s="2">
        <v>11005.200194999999</v>
      </c>
      <c r="R1245" s="106">
        <v>42004</v>
      </c>
      <c r="S1245">
        <v>140.1019</v>
      </c>
    </row>
    <row r="1246" spans="11:19">
      <c r="K1246" s="106">
        <v>38691</v>
      </c>
      <c r="L1246" s="2">
        <v>11008.799805000001</v>
      </c>
      <c r="R1246" s="106">
        <v>42006</v>
      </c>
      <c r="S1246">
        <v>141.5214</v>
      </c>
    </row>
    <row r="1247" spans="11:19">
      <c r="K1247" s="106">
        <v>38692</v>
      </c>
      <c r="L1247" s="2">
        <v>11096.799805000001</v>
      </c>
      <c r="R1247" s="106">
        <v>42009</v>
      </c>
      <c r="S1247">
        <v>140.1944</v>
      </c>
    </row>
    <row r="1248" spans="11:19">
      <c r="K1248" s="106">
        <v>38693</v>
      </c>
      <c r="L1248" s="2">
        <v>11131.400390999999</v>
      </c>
      <c r="R1248" s="106">
        <v>42010</v>
      </c>
      <c r="S1248">
        <v>138.47389999999999</v>
      </c>
    </row>
    <row r="1249" spans="11:19">
      <c r="K1249" s="106">
        <v>38694</v>
      </c>
      <c r="L1249" s="2">
        <v>11167.200194999999</v>
      </c>
      <c r="R1249" s="106">
        <v>42011</v>
      </c>
      <c r="S1249">
        <v>139.4562</v>
      </c>
    </row>
    <row r="1250" spans="11:19">
      <c r="K1250" s="106">
        <v>38695</v>
      </c>
      <c r="L1250" s="2">
        <v>11132</v>
      </c>
      <c r="R1250" s="106">
        <v>42012</v>
      </c>
      <c r="S1250">
        <v>141.4734</v>
      </c>
    </row>
    <row r="1251" spans="11:19">
      <c r="K1251" s="106">
        <v>38698</v>
      </c>
      <c r="L1251" s="2">
        <v>11099.299805000001</v>
      </c>
      <c r="R1251" s="106">
        <v>42013</v>
      </c>
      <c r="S1251">
        <v>141.2807</v>
      </c>
    </row>
    <row r="1252" spans="11:19">
      <c r="K1252" s="106">
        <v>38699</v>
      </c>
      <c r="L1252" s="2">
        <v>11137.400390999999</v>
      </c>
      <c r="R1252" s="106">
        <v>42016</v>
      </c>
      <c r="S1252">
        <v>140.4623</v>
      </c>
    </row>
    <row r="1253" spans="11:19">
      <c r="K1253" s="106">
        <v>38700</v>
      </c>
      <c r="L1253" s="2">
        <v>11095.799805000001</v>
      </c>
      <c r="R1253" s="106">
        <v>42017</v>
      </c>
      <c r="S1253">
        <v>139.62280000000001</v>
      </c>
    </row>
    <row r="1254" spans="11:19">
      <c r="K1254" s="106">
        <v>38701</v>
      </c>
      <c r="L1254" s="2">
        <v>11092.799805000001</v>
      </c>
      <c r="R1254" s="106">
        <v>42018</v>
      </c>
      <c r="S1254">
        <v>140.23009999999999</v>
      </c>
    </row>
    <row r="1255" spans="11:19">
      <c r="K1255" s="106">
        <v>38702</v>
      </c>
      <c r="L1255" s="2">
        <v>11136.599609000001</v>
      </c>
      <c r="R1255" s="106">
        <v>42019</v>
      </c>
      <c r="S1255">
        <v>141.3817</v>
      </c>
    </row>
    <row r="1256" spans="11:19">
      <c r="K1256" s="106">
        <v>38705</v>
      </c>
      <c r="L1256" s="2">
        <v>11154.299805000001</v>
      </c>
      <c r="R1256" s="106">
        <v>42020</v>
      </c>
      <c r="S1256">
        <v>143.32820000000001</v>
      </c>
    </row>
    <row r="1257" spans="11:19">
      <c r="K1257" s="106">
        <v>38706</v>
      </c>
      <c r="L1257" s="2">
        <v>11180.599609000001</v>
      </c>
      <c r="R1257" s="106">
        <v>42023</v>
      </c>
      <c r="S1257">
        <v>143.53200000000001</v>
      </c>
    </row>
    <row r="1258" spans="11:19">
      <c r="K1258" s="106">
        <v>38707</v>
      </c>
      <c r="L1258" s="2">
        <v>11247.299805000001</v>
      </c>
      <c r="R1258" s="106">
        <v>42024</v>
      </c>
      <c r="S1258">
        <v>143.2054</v>
      </c>
    </row>
    <row r="1259" spans="11:19">
      <c r="K1259" s="106">
        <v>38708</v>
      </c>
      <c r="L1259" s="2">
        <v>11255.400390999999</v>
      </c>
      <c r="R1259" s="106">
        <v>42025</v>
      </c>
      <c r="S1259">
        <v>142.89060000000001</v>
      </c>
    </row>
    <row r="1260" spans="11:19">
      <c r="K1260" s="106">
        <v>38709</v>
      </c>
      <c r="L1260" s="2">
        <v>11245.400390999999</v>
      </c>
      <c r="R1260" s="106">
        <v>42026</v>
      </c>
      <c r="S1260">
        <v>144.6207</v>
      </c>
    </row>
    <row r="1261" spans="11:19">
      <c r="K1261" s="106">
        <v>38714</v>
      </c>
      <c r="L1261" s="2">
        <v>11261.200194999999</v>
      </c>
      <c r="R1261" s="106">
        <v>42027</v>
      </c>
      <c r="S1261">
        <v>145.5634</v>
      </c>
    </row>
    <row r="1262" spans="11:19">
      <c r="K1262" s="106">
        <v>38715</v>
      </c>
      <c r="L1262" s="2">
        <v>11296.299805000001</v>
      </c>
      <c r="R1262" s="106">
        <v>42030</v>
      </c>
      <c r="S1262">
        <v>145.91040000000001</v>
      </c>
    </row>
    <row r="1263" spans="11:19">
      <c r="K1263" s="106">
        <v>38716</v>
      </c>
      <c r="L1263" s="2">
        <v>11272.299805000001</v>
      </c>
      <c r="R1263" s="106">
        <v>42031</v>
      </c>
      <c r="S1263">
        <v>146.72999999999999</v>
      </c>
    </row>
    <row r="1264" spans="11:19">
      <c r="K1264" s="106">
        <v>38720</v>
      </c>
      <c r="L1264" s="2">
        <v>11441.599609000001</v>
      </c>
      <c r="R1264" s="106">
        <v>42032</v>
      </c>
      <c r="S1264">
        <v>146.38030000000001</v>
      </c>
    </row>
    <row r="1265" spans="11:19">
      <c r="K1265" s="106">
        <v>38721</v>
      </c>
      <c r="L1265" s="2">
        <v>11501.5</v>
      </c>
      <c r="R1265" s="106">
        <v>42033</v>
      </c>
      <c r="S1265">
        <v>145.47399999999999</v>
      </c>
    </row>
    <row r="1266" spans="11:19">
      <c r="K1266" s="106">
        <v>38722</v>
      </c>
      <c r="L1266" s="2">
        <v>11507.700194999999</v>
      </c>
      <c r="R1266" s="106">
        <v>42034</v>
      </c>
      <c r="S1266">
        <v>145.77879999999999</v>
      </c>
    </row>
    <row r="1267" spans="11:19">
      <c r="K1267" s="106">
        <v>38723</v>
      </c>
      <c r="L1267" s="2">
        <v>11620.5</v>
      </c>
      <c r="R1267" s="106">
        <v>42037</v>
      </c>
      <c r="S1267">
        <v>147.46889999999999</v>
      </c>
    </row>
    <row r="1268" spans="11:19">
      <c r="K1268" s="106">
        <v>38726</v>
      </c>
      <c r="L1268" s="2">
        <v>11565.200194999999</v>
      </c>
      <c r="R1268" s="106">
        <v>42038</v>
      </c>
      <c r="S1268">
        <v>147.76480000000001</v>
      </c>
    </row>
    <row r="1269" spans="11:19">
      <c r="K1269" s="106">
        <v>38727</v>
      </c>
      <c r="L1269" s="2">
        <v>11597.599609000001</v>
      </c>
      <c r="R1269" s="106">
        <v>42039</v>
      </c>
      <c r="S1269">
        <v>146.9845</v>
      </c>
    </row>
    <row r="1270" spans="11:19">
      <c r="K1270" s="106">
        <v>38728</v>
      </c>
      <c r="L1270" s="2">
        <v>11621</v>
      </c>
      <c r="R1270" s="106">
        <v>42040</v>
      </c>
      <c r="S1270">
        <v>147.55179999999999</v>
      </c>
    </row>
    <row r="1271" spans="11:19">
      <c r="K1271" s="106">
        <v>38729</v>
      </c>
      <c r="L1271" s="2">
        <v>11595.200194999999</v>
      </c>
      <c r="R1271" s="106">
        <v>42041</v>
      </c>
      <c r="S1271">
        <v>144.4145</v>
      </c>
    </row>
    <row r="1272" spans="11:19">
      <c r="K1272" s="106">
        <v>38730</v>
      </c>
      <c r="L1272" s="2">
        <v>11604.799805000001</v>
      </c>
      <c r="R1272" s="106">
        <v>42044</v>
      </c>
      <c r="S1272">
        <v>144.43719999999999</v>
      </c>
    </row>
    <row r="1273" spans="11:19">
      <c r="K1273" s="106">
        <v>38733</v>
      </c>
      <c r="L1273" s="2">
        <v>11721</v>
      </c>
      <c r="R1273" s="106">
        <v>42045</v>
      </c>
      <c r="S1273">
        <v>144.4376</v>
      </c>
    </row>
    <row r="1274" spans="11:19">
      <c r="K1274" s="106">
        <v>38734</v>
      </c>
      <c r="L1274" s="2">
        <v>11689.599609000001</v>
      </c>
      <c r="R1274" s="106">
        <v>42046</v>
      </c>
      <c r="S1274">
        <v>144.98490000000001</v>
      </c>
    </row>
    <row r="1275" spans="11:19">
      <c r="K1275" s="106">
        <v>38735</v>
      </c>
      <c r="L1275" s="2">
        <v>11554.5</v>
      </c>
      <c r="R1275" s="106">
        <v>42047</v>
      </c>
      <c r="S1275">
        <v>145.80719999999999</v>
      </c>
    </row>
    <row r="1276" spans="11:19">
      <c r="K1276" s="106">
        <v>38736</v>
      </c>
      <c r="L1276" s="2">
        <v>11693</v>
      </c>
      <c r="R1276" s="106">
        <v>42048</v>
      </c>
      <c r="S1276">
        <v>144.9024</v>
      </c>
    </row>
    <row r="1277" spans="11:19">
      <c r="K1277" s="106">
        <v>38737</v>
      </c>
      <c r="L1277" s="2">
        <v>11605.700194999999</v>
      </c>
      <c r="R1277" s="106">
        <v>42052</v>
      </c>
      <c r="S1277">
        <v>144.69130000000001</v>
      </c>
    </row>
    <row r="1278" spans="11:19">
      <c r="K1278" s="106">
        <v>38740</v>
      </c>
      <c r="L1278" s="2">
        <v>11733.400390999999</v>
      </c>
      <c r="R1278" s="106">
        <v>42053</v>
      </c>
      <c r="S1278">
        <v>145.41720000000001</v>
      </c>
    </row>
    <row r="1279" spans="11:19">
      <c r="K1279" s="106">
        <v>38741</v>
      </c>
      <c r="L1279" s="2">
        <v>11692.400390999999</v>
      </c>
      <c r="R1279" s="106">
        <v>42054</v>
      </c>
      <c r="S1279">
        <v>144.85669999999999</v>
      </c>
    </row>
    <row r="1280" spans="11:19">
      <c r="K1280" s="106">
        <v>38742</v>
      </c>
      <c r="L1280" s="2">
        <v>11675.200194999999</v>
      </c>
      <c r="R1280" s="106">
        <v>42055</v>
      </c>
      <c r="S1280">
        <v>146.14230000000001</v>
      </c>
    </row>
    <row r="1281" spans="11:19">
      <c r="K1281" s="106">
        <v>38743</v>
      </c>
      <c r="L1281" s="2">
        <v>11737.400390999999</v>
      </c>
      <c r="R1281" s="106">
        <v>42058</v>
      </c>
      <c r="S1281">
        <v>146.4735</v>
      </c>
    </row>
    <row r="1282" spans="11:19">
      <c r="K1282" s="106">
        <v>38744</v>
      </c>
      <c r="L1282" s="2">
        <v>11856.799805000001</v>
      </c>
      <c r="R1282" s="106">
        <v>42059</v>
      </c>
      <c r="S1282">
        <v>146.32310000000001</v>
      </c>
    </row>
    <row r="1283" spans="11:19">
      <c r="K1283" s="106">
        <v>38747</v>
      </c>
      <c r="L1283" s="2">
        <v>11947.5</v>
      </c>
      <c r="R1283" s="106">
        <v>42060</v>
      </c>
      <c r="S1283">
        <v>145.79259999999999</v>
      </c>
    </row>
    <row r="1284" spans="11:19">
      <c r="K1284" s="106">
        <v>38748</v>
      </c>
      <c r="L1284" s="2">
        <v>11945.599609000001</v>
      </c>
      <c r="R1284" s="106">
        <v>42061</v>
      </c>
      <c r="S1284">
        <v>145.36000000000001</v>
      </c>
    </row>
    <row r="1285" spans="11:19">
      <c r="K1285" s="106">
        <v>38749</v>
      </c>
      <c r="L1285" s="2">
        <v>11952.099609000001</v>
      </c>
      <c r="R1285" s="106">
        <v>42062</v>
      </c>
      <c r="S1285">
        <v>146.3588</v>
      </c>
    </row>
    <row r="1286" spans="11:19">
      <c r="K1286" s="106">
        <v>38750</v>
      </c>
      <c r="L1286" s="2">
        <v>11929.900390999999</v>
      </c>
      <c r="R1286" s="106">
        <v>42065</v>
      </c>
      <c r="S1286">
        <v>147.3015</v>
      </c>
    </row>
    <row r="1287" spans="11:19">
      <c r="K1287" s="106">
        <v>38751</v>
      </c>
      <c r="L1287" s="2">
        <v>11937.599609000001</v>
      </c>
      <c r="R1287" s="106">
        <v>42066</v>
      </c>
      <c r="S1287">
        <v>146.8313</v>
      </c>
    </row>
    <row r="1288" spans="11:19">
      <c r="K1288" s="106">
        <v>38754</v>
      </c>
      <c r="L1288" s="2">
        <v>12080.5</v>
      </c>
      <c r="R1288" s="106">
        <v>42067</v>
      </c>
      <c r="S1288">
        <v>146.7081</v>
      </c>
    </row>
    <row r="1289" spans="11:19">
      <c r="K1289" s="106">
        <v>38755</v>
      </c>
      <c r="L1289" s="2">
        <v>11817.299805000001</v>
      </c>
      <c r="R1289" s="106">
        <v>42068</v>
      </c>
      <c r="S1289">
        <v>146.57759999999999</v>
      </c>
    </row>
    <row r="1290" spans="11:19">
      <c r="K1290" s="106">
        <v>38756</v>
      </c>
      <c r="L1290" s="2">
        <v>11735.099609000001</v>
      </c>
      <c r="R1290" s="106">
        <v>42069</v>
      </c>
      <c r="S1290">
        <v>144.70509999999999</v>
      </c>
    </row>
    <row r="1291" spans="11:19">
      <c r="K1291" s="106">
        <v>38757</v>
      </c>
      <c r="L1291" s="2">
        <v>11709.299805000001</v>
      </c>
      <c r="R1291" s="106">
        <v>42072</v>
      </c>
      <c r="S1291">
        <v>142.00700000000001</v>
      </c>
    </row>
    <row r="1292" spans="11:19">
      <c r="K1292" s="106">
        <v>38758</v>
      </c>
      <c r="L1292" s="2">
        <v>11651.700194999999</v>
      </c>
      <c r="R1292" s="106">
        <v>42073</v>
      </c>
      <c r="S1292">
        <v>142.28559999999999</v>
      </c>
    </row>
    <row r="1293" spans="11:19">
      <c r="K1293" s="106">
        <v>38761</v>
      </c>
      <c r="L1293" s="2">
        <v>11519.5</v>
      </c>
      <c r="R1293" s="106">
        <v>42074</v>
      </c>
      <c r="S1293">
        <v>142.8956</v>
      </c>
    </row>
    <row r="1294" spans="11:19">
      <c r="K1294" s="106">
        <v>38762</v>
      </c>
      <c r="L1294" s="2">
        <v>11616.400390999999</v>
      </c>
      <c r="R1294" s="106">
        <v>42075</v>
      </c>
      <c r="S1294">
        <v>143.97389999999999</v>
      </c>
    </row>
    <row r="1295" spans="11:19">
      <c r="K1295" s="106">
        <v>38763</v>
      </c>
      <c r="L1295" s="2">
        <v>11557.299805000001</v>
      </c>
      <c r="R1295" s="106">
        <v>42076</v>
      </c>
      <c r="S1295">
        <v>143.8115</v>
      </c>
    </row>
    <row r="1296" spans="11:19">
      <c r="K1296" s="106">
        <v>38764</v>
      </c>
      <c r="L1296" s="2">
        <v>11704.299805000001</v>
      </c>
      <c r="R1296" s="106">
        <v>42079</v>
      </c>
      <c r="S1296">
        <v>145.14080000000001</v>
      </c>
    </row>
    <row r="1297" spans="11:19">
      <c r="K1297" s="106">
        <v>38765</v>
      </c>
      <c r="L1297" s="2">
        <v>11758</v>
      </c>
      <c r="R1297" s="106">
        <v>42080</v>
      </c>
      <c r="S1297">
        <v>146.2724</v>
      </c>
    </row>
    <row r="1298" spans="11:19">
      <c r="K1298" s="106">
        <v>38768</v>
      </c>
      <c r="L1298" s="2">
        <v>11865.799805000001</v>
      </c>
      <c r="R1298" s="106">
        <v>42081</v>
      </c>
      <c r="S1298">
        <v>146.64320000000001</v>
      </c>
    </row>
    <row r="1299" spans="11:19">
      <c r="K1299" s="106">
        <v>38769</v>
      </c>
      <c r="L1299" s="2">
        <v>11826.400390999999</v>
      </c>
      <c r="R1299" s="106">
        <v>42082</v>
      </c>
      <c r="S1299">
        <v>145.50309999999999</v>
      </c>
    </row>
    <row r="1300" spans="11:19">
      <c r="K1300" s="106">
        <v>38770</v>
      </c>
      <c r="L1300" s="2">
        <v>11800.200194999999</v>
      </c>
      <c r="R1300" s="106">
        <v>42083</v>
      </c>
      <c r="S1300">
        <v>145.68889999999999</v>
      </c>
    </row>
    <row r="1301" spans="11:19">
      <c r="K1301" s="106">
        <v>38771</v>
      </c>
      <c r="L1301" s="2">
        <v>11738.599609000001</v>
      </c>
      <c r="R1301" s="106">
        <v>42086</v>
      </c>
      <c r="S1301">
        <v>146.78749999999999</v>
      </c>
    </row>
    <row r="1302" spans="11:19">
      <c r="K1302" s="106">
        <v>38772</v>
      </c>
      <c r="L1302" s="2">
        <v>11810.599609000001</v>
      </c>
      <c r="R1302" s="106">
        <v>42087</v>
      </c>
      <c r="S1302">
        <v>147.13650000000001</v>
      </c>
    </row>
    <row r="1303" spans="11:19">
      <c r="K1303" s="106">
        <v>38775</v>
      </c>
      <c r="L1303" s="2">
        <v>11706.5</v>
      </c>
      <c r="R1303" s="106">
        <v>42088</v>
      </c>
      <c r="S1303">
        <v>145.1454</v>
      </c>
    </row>
    <row r="1304" spans="11:19">
      <c r="K1304" s="106">
        <v>38776</v>
      </c>
      <c r="L1304" s="2">
        <v>11688.299805000001</v>
      </c>
      <c r="R1304" s="106">
        <v>42089</v>
      </c>
      <c r="S1304">
        <v>144.565</v>
      </c>
    </row>
    <row r="1305" spans="11:19">
      <c r="K1305" s="106">
        <v>38777</v>
      </c>
      <c r="L1305" s="2">
        <v>11794.599609000001</v>
      </c>
      <c r="R1305" s="106">
        <v>42090</v>
      </c>
      <c r="S1305">
        <v>144.81180000000001</v>
      </c>
    </row>
    <row r="1306" spans="11:19">
      <c r="K1306" s="106">
        <v>38778</v>
      </c>
      <c r="L1306" s="2">
        <v>11906.900390999999</v>
      </c>
      <c r="R1306" s="106">
        <v>42093</v>
      </c>
      <c r="S1306">
        <v>144.59610000000001</v>
      </c>
    </row>
    <row r="1307" spans="11:19">
      <c r="K1307" s="106">
        <v>38779</v>
      </c>
      <c r="L1307" s="2">
        <v>11978.700194999999</v>
      </c>
      <c r="R1307" s="106">
        <v>42094</v>
      </c>
      <c r="S1307">
        <v>144.4479</v>
      </c>
    </row>
    <row r="1308" spans="11:19">
      <c r="K1308" s="106">
        <v>38782</v>
      </c>
      <c r="L1308" s="2">
        <v>11883.299805000001</v>
      </c>
      <c r="R1308" s="106">
        <v>42095</v>
      </c>
      <c r="S1308">
        <v>143.78149999999999</v>
      </c>
    </row>
    <row r="1309" spans="11:19">
      <c r="K1309" s="106">
        <v>38783</v>
      </c>
      <c r="L1309" s="2">
        <v>11816.5</v>
      </c>
      <c r="R1309" s="106">
        <v>42096</v>
      </c>
      <c r="S1309">
        <v>144.64519999999999</v>
      </c>
    </row>
    <row r="1310" spans="11:19">
      <c r="K1310" s="106">
        <v>38784</v>
      </c>
      <c r="L1310" s="2">
        <v>11737.099609000001</v>
      </c>
      <c r="R1310" s="106">
        <v>42100</v>
      </c>
      <c r="S1310">
        <v>146.18260000000001</v>
      </c>
    </row>
    <row r="1311" spans="11:19">
      <c r="K1311" s="106">
        <v>38785</v>
      </c>
      <c r="L1311" s="2">
        <v>11765.299805000001</v>
      </c>
      <c r="R1311" s="106">
        <v>42101</v>
      </c>
      <c r="S1311">
        <v>145.9718</v>
      </c>
    </row>
    <row r="1312" spans="11:19">
      <c r="K1312" s="106">
        <v>38786</v>
      </c>
      <c r="L1312" s="2">
        <v>11833.599609000001</v>
      </c>
      <c r="R1312" s="106">
        <v>42102</v>
      </c>
      <c r="S1312">
        <v>146.1465</v>
      </c>
    </row>
    <row r="1313" spans="11:19">
      <c r="K1313" s="106">
        <v>38789</v>
      </c>
      <c r="L1313" s="2">
        <v>11906.700194999999</v>
      </c>
      <c r="R1313" s="106">
        <v>42103</v>
      </c>
      <c r="S1313">
        <v>146.1112</v>
      </c>
    </row>
    <row r="1314" spans="11:19">
      <c r="K1314" s="106">
        <v>38790</v>
      </c>
      <c r="L1314" s="2">
        <v>11973.299805000001</v>
      </c>
      <c r="R1314" s="106">
        <v>42104</v>
      </c>
      <c r="S1314">
        <v>146.90190000000001</v>
      </c>
    </row>
    <row r="1315" spans="11:19">
      <c r="K1315" s="106">
        <v>38791</v>
      </c>
      <c r="L1315" s="2">
        <v>12055.599609000001</v>
      </c>
      <c r="R1315" s="106">
        <v>42107</v>
      </c>
      <c r="S1315">
        <v>146.69810000000001</v>
      </c>
    </row>
    <row r="1316" spans="11:19">
      <c r="K1316" s="106">
        <v>38792</v>
      </c>
      <c r="L1316" s="2">
        <v>12085.700194999999</v>
      </c>
      <c r="R1316" s="106">
        <v>42108</v>
      </c>
      <c r="S1316">
        <v>147.10769999999999</v>
      </c>
    </row>
    <row r="1317" spans="11:19">
      <c r="K1317" s="106">
        <v>38793</v>
      </c>
      <c r="L1317" s="2">
        <v>12000.700194999999</v>
      </c>
      <c r="R1317" s="106">
        <v>42109</v>
      </c>
      <c r="S1317">
        <v>147.7499</v>
      </c>
    </row>
    <row r="1318" spans="11:19">
      <c r="K1318" s="106">
        <v>38796</v>
      </c>
      <c r="L1318" s="2">
        <v>11929.299805000001</v>
      </c>
      <c r="R1318" s="106">
        <v>42110</v>
      </c>
      <c r="S1318">
        <v>147.45849999999999</v>
      </c>
    </row>
    <row r="1319" spans="11:19">
      <c r="K1319" s="106">
        <v>38797</v>
      </c>
      <c r="L1319" s="2">
        <v>11947.599609000001</v>
      </c>
      <c r="R1319" s="106">
        <v>42111</v>
      </c>
      <c r="S1319">
        <v>147.9126</v>
      </c>
    </row>
    <row r="1320" spans="11:19">
      <c r="K1320" s="106">
        <v>38798</v>
      </c>
      <c r="L1320" s="2">
        <v>11970.700194999999</v>
      </c>
      <c r="R1320" s="106">
        <v>42114</v>
      </c>
      <c r="S1320">
        <v>147.93340000000001</v>
      </c>
    </row>
    <row r="1321" spans="11:19">
      <c r="K1321" s="106">
        <v>38799</v>
      </c>
      <c r="L1321" s="2">
        <v>12017.900390999999</v>
      </c>
      <c r="R1321" s="106">
        <v>42115</v>
      </c>
      <c r="S1321">
        <v>147.946</v>
      </c>
    </row>
    <row r="1322" spans="11:19">
      <c r="K1322" s="106">
        <v>38800</v>
      </c>
      <c r="L1322" s="2">
        <v>12111.099609000001</v>
      </c>
      <c r="R1322" s="106">
        <v>42116</v>
      </c>
      <c r="S1322">
        <v>147.80019999999999</v>
      </c>
    </row>
    <row r="1323" spans="11:19">
      <c r="K1323" s="106">
        <v>38803</v>
      </c>
      <c r="L1323" s="2">
        <v>12078.5</v>
      </c>
      <c r="R1323" s="106">
        <v>42117</v>
      </c>
      <c r="S1323">
        <v>147.86619999999999</v>
      </c>
    </row>
    <row r="1324" spans="11:19">
      <c r="K1324" s="106">
        <v>38804</v>
      </c>
      <c r="L1324" s="2">
        <v>12048.799805000001</v>
      </c>
      <c r="R1324" s="106">
        <v>42118</v>
      </c>
      <c r="S1324">
        <v>149.42930000000001</v>
      </c>
    </row>
    <row r="1325" spans="11:19">
      <c r="K1325" s="106">
        <v>38805</v>
      </c>
      <c r="L1325" s="2">
        <v>12190.599609000001</v>
      </c>
      <c r="R1325" s="106">
        <v>42121</v>
      </c>
      <c r="S1325">
        <v>149.1011</v>
      </c>
    </row>
    <row r="1326" spans="11:19">
      <c r="K1326" s="106">
        <v>38806</v>
      </c>
      <c r="L1326" s="2">
        <v>12207</v>
      </c>
      <c r="R1326" s="106">
        <v>42122</v>
      </c>
      <c r="S1326">
        <v>149.26230000000001</v>
      </c>
    </row>
    <row r="1327" spans="11:19">
      <c r="K1327" s="106">
        <v>38807</v>
      </c>
      <c r="L1327" s="2">
        <v>12110.599609000001</v>
      </c>
      <c r="R1327" s="106">
        <v>42123</v>
      </c>
      <c r="S1327">
        <v>147.8289</v>
      </c>
    </row>
    <row r="1328" spans="11:19">
      <c r="K1328" s="106">
        <v>38810</v>
      </c>
      <c r="L1328" s="2">
        <v>12210.900390999999</v>
      </c>
      <c r="R1328" s="106">
        <v>42124</v>
      </c>
      <c r="S1328">
        <v>146.77260000000001</v>
      </c>
    </row>
    <row r="1329" spans="11:19">
      <c r="K1329" s="106">
        <v>38811</v>
      </c>
      <c r="L1329" s="2">
        <v>12174.099609000001</v>
      </c>
      <c r="R1329" s="106">
        <v>42125</v>
      </c>
      <c r="S1329">
        <v>145.32079999999999</v>
      </c>
    </row>
    <row r="1330" spans="11:19">
      <c r="K1330" s="106">
        <v>38812</v>
      </c>
      <c r="L1330" s="2">
        <v>12299.099609000001</v>
      </c>
      <c r="R1330" s="106">
        <v>42128</v>
      </c>
      <c r="S1330">
        <v>145.8732</v>
      </c>
    </row>
    <row r="1331" spans="11:19">
      <c r="K1331" s="106">
        <v>38813</v>
      </c>
      <c r="L1331" s="2">
        <v>12342</v>
      </c>
      <c r="R1331" s="106">
        <v>42129</v>
      </c>
      <c r="S1331">
        <v>145.96799999999999</v>
      </c>
    </row>
    <row r="1332" spans="11:19">
      <c r="K1332" s="106">
        <v>38814</v>
      </c>
      <c r="L1332" s="2">
        <v>12241.200194999999</v>
      </c>
      <c r="R1332" s="106">
        <v>42130</v>
      </c>
      <c r="S1332">
        <v>143.86869999999999</v>
      </c>
    </row>
    <row r="1333" spans="11:19">
      <c r="K1333" s="106">
        <v>38817</v>
      </c>
      <c r="L1333" s="2">
        <v>12289.700194999999</v>
      </c>
      <c r="R1333" s="106">
        <v>42131</v>
      </c>
      <c r="S1333">
        <v>145.54230000000001</v>
      </c>
    </row>
    <row r="1334" spans="11:19">
      <c r="K1334" s="106">
        <v>38818</v>
      </c>
      <c r="L1334" s="2">
        <v>12177.299805000001</v>
      </c>
      <c r="R1334" s="106">
        <v>42132</v>
      </c>
      <c r="S1334">
        <v>144.8349</v>
      </c>
    </row>
    <row r="1335" spans="11:19">
      <c r="K1335" s="106">
        <v>38819</v>
      </c>
      <c r="L1335" s="2">
        <v>12167.700194999999</v>
      </c>
      <c r="R1335" s="106">
        <v>42135</v>
      </c>
      <c r="S1335">
        <v>145.4248</v>
      </c>
    </row>
    <row r="1336" spans="11:19">
      <c r="K1336" s="106">
        <v>38820</v>
      </c>
      <c r="L1336" s="2">
        <v>12248.599609000001</v>
      </c>
      <c r="R1336" s="106">
        <v>42136</v>
      </c>
      <c r="S1336">
        <v>143.8741</v>
      </c>
    </row>
    <row r="1337" spans="11:19">
      <c r="K1337" s="106">
        <v>38824</v>
      </c>
      <c r="L1337" s="2">
        <v>12309</v>
      </c>
      <c r="R1337" s="106">
        <v>42137</v>
      </c>
      <c r="S1337">
        <v>144.01220000000001</v>
      </c>
    </row>
    <row r="1338" spans="11:19">
      <c r="K1338" s="106">
        <v>38825</v>
      </c>
      <c r="L1338" s="2">
        <v>12446.799805000001</v>
      </c>
      <c r="R1338" s="106">
        <v>42138</v>
      </c>
      <c r="S1338">
        <v>143.2073</v>
      </c>
    </row>
    <row r="1339" spans="11:19">
      <c r="K1339" s="106">
        <v>38826</v>
      </c>
      <c r="L1339" s="2">
        <v>12487.299805000001</v>
      </c>
      <c r="R1339" s="106">
        <v>42139</v>
      </c>
      <c r="S1339">
        <v>145.45820000000001</v>
      </c>
    </row>
    <row r="1340" spans="11:19">
      <c r="K1340" s="106">
        <v>38827</v>
      </c>
      <c r="L1340" s="2">
        <v>12313.700194999999</v>
      </c>
      <c r="R1340" s="106">
        <v>42143</v>
      </c>
      <c r="S1340">
        <v>143.76769999999999</v>
      </c>
    </row>
    <row r="1341" spans="11:19">
      <c r="K1341" s="106">
        <v>38828</v>
      </c>
      <c r="L1341" s="2">
        <v>12437.200194999999</v>
      </c>
      <c r="R1341" s="106">
        <v>42144</v>
      </c>
      <c r="S1341">
        <v>143.51589999999999</v>
      </c>
    </row>
    <row r="1342" spans="11:19">
      <c r="K1342" s="106">
        <v>38831</v>
      </c>
      <c r="L1342" s="2">
        <v>12342.200194999999</v>
      </c>
      <c r="R1342" s="106">
        <v>42145</v>
      </c>
      <c r="S1342">
        <v>143.29599999999999</v>
      </c>
    </row>
    <row r="1343" spans="11:19">
      <c r="K1343" s="106">
        <v>38832</v>
      </c>
      <c r="L1343" s="2">
        <v>12329.799805000001</v>
      </c>
      <c r="R1343" s="106">
        <v>42146</v>
      </c>
      <c r="S1343">
        <v>142.98079999999999</v>
      </c>
    </row>
    <row r="1344" spans="11:19">
      <c r="K1344" s="106">
        <v>38833</v>
      </c>
      <c r="L1344" s="2">
        <v>12321.700194999999</v>
      </c>
      <c r="R1344" s="106">
        <v>42149</v>
      </c>
      <c r="S1344">
        <v>143.5958</v>
      </c>
    </row>
    <row r="1345" spans="11:19">
      <c r="K1345" s="106">
        <v>38834</v>
      </c>
      <c r="L1345" s="2">
        <v>12187.700194999999</v>
      </c>
      <c r="R1345" s="106">
        <v>42150</v>
      </c>
      <c r="S1345">
        <v>141.63390000000001</v>
      </c>
    </row>
    <row r="1346" spans="11:19">
      <c r="K1346" s="106">
        <v>38835</v>
      </c>
      <c r="L1346" s="2">
        <v>12204.200194999999</v>
      </c>
      <c r="R1346" s="106">
        <v>42151</v>
      </c>
      <c r="S1346">
        <v>142.0557</v>
      </c>
    </row>
    <row r="1347" spans="11:19">
      <c r="K1347" s="106">
        <v>38838</v>
      </c>
      <c r="L1347" s="2">
        <v>12234.599609000001</v>
      </c>
      <c r="R1347" s="106">
        <v>42152</v>
      </c>
      <c r="S1347">
        <v>143.22300000000001</v>
      </c>
    </row>
    <row r="1348" spans="11:19">
      <c r="K1348" s="106">
        <v>38839</v>
      </c>
      <c r="L1348" s="2">
        <v>12274.5</v>
      </c>
      <c r="R1348" s="106">
        <v>42153</v>
      </c>
      <c r="S1348">
        <v>143.94120000000001</v>
      </c>
    </row>
    <row r="1349" spans="11:19">
      <c r="K1349" s="106">
        <v>38840</v>
      </c>
      <c r="L1349" s="2">
        <v>12196.200194999999</v>
      </c>
      <c r="R1349" s="106">
        <v>42156</v>
      </c>
      <c r="S1349">
        <v>144.08250000000001</v>
      </c>
    </row>
    <row r="1350" spans="11:19">
      <c r="K1350" s="106">
        <v>38841</v>
      </c>
      <c r="L1350" s="2">
        <v>12125.900390999999</v>
      </c>
      <c r="R1350" s="106">
        <v>42157</v>
      </c>
      <c r="S1350">
        <v>143.8879</v>
      </c>
    </row>
    <row r="1351" spans="11:19">
      <c r="K1351" s="106">
        <v>38842</v>
      </c>
      <c r="L1351" s="2">
        <v>12270.099609000001</v>
      </c>
      <c r="R1351" s="106">
        <v>42158</v>
      </c>
      <c r="S1351">
        <v>143.10939999999999</v>
      </c>
    </row>
    <row r="1352" spans="11:19">
      <c r="K1352" s="106">
        <v>38845</v>
      </c>
      <c r="L1352" s="2">
        <v>12294.200194999999</v>
      </c>
      <c r="R1352" s="106">
        <v>42159</v>
      </c>
      <c r="S1352">
        <v>140.18090000000001</v>
      </c>
    </row>
    <row r="1353" spans="11:19">
      <c r="K1353" s="106">
        <v>38846</v>
      </c>
      <c r="L1353" s="2">
        <v>12328.200194999999</v>
      </c>
      <c r="R1353" s="106">
        <v>42160</v>
      </c>
      <c r="S1353">
        <v>138.29660000000001</v>
      </c>
    </row>
    <row r="1354" spans="11:19">
      <c r="K1354" s="106">
        <v>38847</v>
      </c>
      <c r="L1354" s="2">
        <v>12316.299805000001</v>
      </c>
      <c r="R1354" s="106">
        <v>42163</v>
      </c>
      <c r="S1354">
        <v>136.37880000000001</v>
      </c>
    </row>
    <row r="1355" spans="11:19">
      <c r="K1355" s="106">
        <v>38848</v>
      </c>
      <c r="L1355" s="2">
        <v>12165.400390999999</v>
      </c>
      <c r="R1355" s="106">
        <v>42164</v>
      </c>
      <c r="S1355">
        <v>137.23910000000001</v>
      </c>
    </row>
    <row r="1356" spans="11:19">
      <c r="K1356" s="106">
        <v>38849</v>
      </c>
      <c r="L1356" s="2">
        <v>12038.099609000001</v>
      </c>
      <c r="R1356" s="106">
        <v>42165</v>
      </c>
      <c r="S1356">
        <v>138.2302</v>
      </c>
    </row>
    <row r="1357" spans="11:19">
      <c r="K1357" s="106">
        <v>38852</v>
      </c>
      <c r="L1357" s="2">
        <v>11831.700194999999</v>
      </c>
      <c r="R1357" s="106">
        <v>42166</v>
      </c>
      <c r="S1357">
        <v>137.92689999999999</v>
      </c>
    </row>
    <row r="1358" spans="11:19">
      <c r="K1358" s="106">
        <v>38853</v>
      </c>
      <c r="L1358" s="2">
        <v>11829.400390999999</v>
      </c>
      <c r="R1358" s="106">
        <v>42167</v>
      </c>
      <c r="S1358">
        <v>137.07749999999999</v>
      </c>
    </row>
    <row r="1359" spans="11:19">
      <c r="K1359" s="106">
        <v>38854</v>
      </c>
      <c r="L1359" s="2">
        <v>11640.599609000001</v>
      </c>
      <c r="R1359" s="106">
        <v>42170</v>
      </c>
      <c r="S1359">
        <v>136.97569999999999</v>
      </c>
    </row>
    <row r="1360" spans="11:19">
      <c r="K1360" s="106">
        <v>38855</v>
      </c>
      <c r="L1360" s="2">
        <v>11540</v>
      </c>
      <c r="R1360" s="106">
        <v>42171</v>
      </c>
      <c r="S1360">
        <v>136.7397</v>
      </c>
    </row>
    <row r="1361" spans="11:19">
      <c r="K1361" s="106">
        <v>38856</v>
      </c>
      <c r="L1361" s="2">
        <v>11545.799805000001</v>
      </c>
      <c r="R1361" s="106">
        <v>42172</v>
      </c>
      <c r="S1361">
        <v>136.30860000000001</v>
      </c>
    </row>
    <row r="1362" spans="11:19">
      <c r="K1362" s="106">
        <v>38860</v>
      </c>
      <c r="L1362" s="2">
        <v>11539.900390999999</v>
      </c>
      <c r="R1362" s="106">
        <v>42173</v>
      </c>
      <c r="S1362">
        <v>137.83629999999999</v>
      </c>
    </row>
    <row r="1363" spans="11:19">
      <c r="K1363" s="106">
        <v>38861</v>
      </c>
      <c r="L1363" s="2">
        <v>11423.900390999999</v>
      </c>
      <c r="R1363" s="106">
        <v>42174</v>
      </c>
      <c r="S1363">
        <v>138.06549999999999</v>
      </c>
    </row>
    <row r="1364" spans="11:19">
      <c r="K1364" s="106">
        <v>38862</v>
      </c>
      <c r="L1364" s="2">
        <v>11653</v>
      </c>
      <c r="R1364" s="106">
        <v>42177</v>
      </c>
      <c r="S1364">
        <v>139.3426</v>
      </c>
    </row>
    <row r="1365" spans="11:19">
      <c r="K1365" s="106">
        <v>38863</v>
      </c>
      <c r="L1365" s="2">
        <v>11762.799805000001</v>
      </c>
      <c r="R1365" s="106">
        <v>42178</v>
      </c>
      <c r="S1365">
        <v>140.38820000000001</v>
      </c>
    </row>
    <row r="1366" spans="11:19">
      <c r="K1366" s="106">
        <v>38866</v>
      </c>
      <c r="L1366" s="2">
        <v>11845.5</v>
      </c>
      <c r="R1366" s="106">
        <v>42179</v>
      </c>
      <c r="S1366">
        <v>140.4965</v>
      </c>
    </row>
    <row r="1367" spans="11:19">
      <c r="K1367" s="106">
        <v>38867</v>
      </c>
      <c r="L1367" s="2">
        <v>11705.400390999999</v>
      </c>
      <c r="R1367" s="106">
        <v>42180</v>
      </c>
      <c r="S1367">
        <v>140.4896</v>
      </c>
    </row>
    <row r="1368" spans="11:19">
      <c r="K1368" s="106">
        <v>38868</v>
      </c>
      <c r="L1368" s="2">
        <v>11744.5</v>
      </c>
      <c r="R1368" s="106">
        <v>42181</v>
      </c>
      <c r="S1368">
        <v>138.09119999999999</v>
      </c>
    </row>
    <row r="1369" spans="11:19">
      <c r="K1369" s="106">
        <v>38869</v>
      </c>
      <c r="L1369" s="2">
        <v>11847</v>
      </c>
      <c r="R1369" s="106">
        <v>42184</v>
      </c>
      <c r="S1369">
        <v>135.01419999999999</v>
      </c>
    </row>
    <row r="1370" spans="11:19">
      <c r="K1370" s="106">
        <v>38870</v>
      </c>
      <c r="L1370" s="2">
        <v>11898.700194999999</v>
      </c>
      <c r="R1370" s="106">
        <v>42185</v>
      </c>
      <c r="S1370">
        <v>135.48439999999999</v>
      </c>
    </row>
    <row r="1371" spans="11:19">
      <c r="K1371" s="106">
        <v>38873</v>
      </c>
      <c r="L1371" s="2">
        <v>11699.5</v>
      </c>
      <c r="R1371" s="106">
        <v>42187</v>
      </c>
      <c r="S1371">
        <v>136.23099999999999</v>
      </c>
    </row>
    <row r="1372" spans="11:19">
      <c r="K1372" s="106">
        <v>38874</v>
      </c>
      <c r="L1372" s="2">
        <v>11666.099609000001</v>
      </c>
      <c r="R1372" s="106">
        <v>42188</v>
      </c>
      <c r="S1372">
        <v>136.6909</v>
      </c>
    </row>
    <row r="1373" spans="11:19">
      <c r="K1373" s="106">
        <v>38875</v>
      </c>
      <c r="L1373" s="2">
        <v>11475.400390999999</v>
      </c>
      <c r="R1373" s="106">
        <v>42191</v>
      </c>
      <c r="S1373">
        <v>135.75890000000001</v>
      </c>
    </row>
    <row r="1374" spans="11:19">
      <c r="K1374" s="106">
        <v>38876</v>
      </c>
      <c r="L1374" s="2">
        <v>11415.5</v>
      </c>
      <c r="R1374" s="106">
        <v>42192</v>
      </c>
      <c r="S1374">
        <v>138.1833</v>
      </c>
    </row>
    <row r="1375" spans="11:19">
      <c r="K1375" s="106">
        <v>38877</v>
      </c>
      <c r="L1375" s="2">
        <v>11390.700194999999</v>
      </c>
      <c r="R1375" s="106">
        <v>42193</v>
      </c>
      <c r="S1375">
        <v>135.0223</v>
      </c>
    </row>
    <row r="1376" spans="11:19">
      <c r="K1376" s="106">
        <v>38880</v>
      </c>
      <c r="L1376" s="2">
        <v>11197.599609000001</v>
      </c>
      <c r="R1376" s="106">
        <v>42194</v>
      </c>
      <c r="S1376">
        <v>132.55520000000001</v>
      </c>
    </row>
    <row r="1377" spans="11:19">
      <c r="K1377" s="106">
        <v>38881</v>
      </c>
      <c r="L1377" s="2">
        <v>10904.299805000001</v>
      </c>
      <c r="R1377" s="106">
        <v>42195</v>
      </c>
      <c r="S1377">
        <v>135.06559999999999</v>
      </c>
    </row>
    <row r="1378" spans="11:19">
      <c r="K1378" s="106">
        <v>38882</v>
      </c>
      <c r="L1378" s="2">
        <v>10960.700194999999</v>
      </c>
      <c r="R1378" s="106">
        <v>42198</v>
      </c>
      <c r="S1378">
        <v>136.46979999999999</v>
      </c>
    </row>
    <row r="1379" spans="11:19">
      <c r="K1379" s="106">
        <v>38883</v>
      </c>
      <c r="L1379" s="2">
        <v>11213.200194999999</v>
      </c>
      <c r="R1379" s="106">
        <v>42199</v>
      </c>
      <c r="S1379">
        <v>136.71279999999999</v>
      </c>
    </row>
    <row r="1380" spans="11:19">
      <c r="K1380" s="106">
        <v>38884</v>
      </c>
      <c r="L1380" s="2">
        <v>11208</v>
      </c>
      <c r="R1380" s="106">
        <v>42200</v>
      </c>
      <c r="S1380">
        <v>137.9265</v>
      </c>
    </row>
    <row r="1381" spans="11:19">
      <c r="K1381" s="106">
        <v>38887</v>
      </c>
      <c r="L1381" s="2">
        <v>11007.599609000001</v>
      </c>
      <c r="R1381" s="106">
        <v>42201</v>
      </c>
      <c r="S1381">
        <v>140.3134</v>
      </c>
    </row>
    <row r="1382" spans="11:19">
      <c r="K1382" s="106">
        <v>38888</v>
      </c>
      <c r="L1382" s="2">
        <v>10995.5</v>
      </c>
      <c r="R1382" s="106">
        <v>42202</v>
      </c>
      <c r="S1382">
        <v>140.90950000000001</v>
      </c>
    </row>
    <row r="1383" spans="11:19">
      <c r="K1383" s="106">
        <v>38889</v>
      </c>
      <c r="L1383" s="2">
        <v>11112.799805000001</v>
      </c>
      <c r="R1383" s="106">
        <v>42205</v>
      </c>
      <c r="S1383">
        <v>138.57329999999999</v>
      </c>
    </row>
    <row r="1384" spans="11:19">
      <c r="K1384" s="106">
        <v>38890</v>
      </c>
      <c r="L1384" s="2">
        <v>11130.200194999999</v>
      </c>
      <c r="R1384" s="106">
        <v>42206</v>
      </c>
      <c r="S1384">
        <v>137.7903</v>
      </c>
    </row>
    <row r="1385" spans="11:19">
      <c r="K1385" s="106">
        <v>38891</v>
      </c>
      <c r="L1385" s="2">
        <v>11249</v>
      </c>
      <c r="R1385" s="106">
        <v>42207</v>
      </c>
      <c r="S1385">
        <v>137.97720000000001</v>
      </c>
    </row>
    <row r="1386" spans="11:19">
      <c r="K1386" s="106">
        <v>38894</v>
      </c>
      <c r="L1386" s="2">
        <v>11372.200194999999</v>
      </c>
      <c r="R1386" s="106">
        <v>42208</v>
      </c>
      <c r="S1386">
        <v>135.72929999999999</v>
      </c>
    </row>
    <row r="1387" spans="11:19">
      <c r="K1387" s="106">
        <v>38895</v>
      </c>
      <c r="L1387" s="2">
        <v>11293.200194999999</v>
      </c>
      <c r="R1387" s="106">
        <v>42209</v>
      </c>
      <c r="S1387">
        <v>135.60839999999999</v>
      </c>
    </row>
    <row r="1388" spans="11:19">
      <c r="K1388" s="106">
        <v>38896</v>
      </c>
      <c r="L1388" s="2">
        <v>11332.299805000001</v>
      </c>
      <c r="R1388" s="106">
        <v>42212</v>
      </c>
      <c r="S1388">
        <v>133.65799999999999</v>
      </c>
    </row>
    <row r="1389" spans="11:19">
      <c r="K1389" s="106">
        <v>38897</v>
      </c>
      <c r="L1389" s="2">
        <v>11520.900390999999</v>
      </c>
      <c r="R1389" s="106">
        <v>42213</v>
      </c>
      <c r="S1389">
        <v>133.70529999999999</v>
      </c>
    </row>
    <row r="1390" spans="11:19">
      <c r="K1390" s="106">
        <v>38898</v>
      </c>
      <c r="L1390" s="2">
        <v>11612.900390999999</v>
      </c>
      <c r="R1390" s="106">
        <v>42214</v>
      </c>
      <c r="S1390">
        <v>135.0822</v>
      </c>
    </row>
    <row r="1391" spans="11:19">
      <c r="K1391" s="106">
        <v>38902</v>
      </c>
      <c r="L1391" s="2">
        <v>11733.200194999999</v>
      </c>
      <c r="R1391" s="106">
        <v>42215</v>
      </c>
      <c r="S1391">
        <v>132.91640000000001</v>
      </c>
    </row>
    <row r="1392" spans="11:19">
      <c r="K1392" s="106">
        <v>38903</v>
      </c>
      <c r="L1392" s="2">
        <v>11626.400390999999</v>
      </c>
      <c r="R1392" s="106">
        <v>42216</v>
      </c>
      <c r="S1392">
        <v>137.18109999999999</v>
      </c>
    </row>
    <row r="1393" spans="11:19">
      <c r="K1393" s="106">
        <v>38904</v>
      </c>
      <c r="L1393" s="2">
        <v>11602</v>
      </c>
      <c r="R1393" s="106">
        <v>42220</v>
      </c>
      <c r="S1393">
        <v>136.00110000000001</v>
      </c>
    </row>
    <row r="1394" spans="11:19">
      <c r="K1394" s="106">
        <v>38905</v>
      </c>
      <c r="L1394" s="2">
        <v>11631.900390999999</v>
      </c>
      <c r="R1394" s="106">
        <v>42221</v>
      </c>
      <c r="S1394">
        <v>135.19730000000001</v>
      </c>
    </row>
    <row r="1395" spans="11:19">
      <c r="K1395" s="106">
        <v>38908</v>
      </c>
      <c r="L1395" s="2">
        <v>11654.700194999999</v>
      </c>
      <c r="R1395" s="106">
        <v>42222</v>
      </c>
      <c r="S1395">
        <v>134.1551</v>
      </c>
    </row>
    <row r="1396" spans="11:19">
      <c r="K1396" s="106">
        <v>38909</v>
      </c>
      <c r="L1396" s="2">
        <v>11793</v>
      </c>
      <c r="R1396" s="106">
        <v>42223</v>
      </c>
      <c r="S1396">
        <v>132.81049999999999</v>
      </c>
    </row>
    <row r="1397" spans="11:19">
      <c r="K1397" s="106">
        <v>38910</v>
      </c>
      <c r="L1397" s="2">
        <v>11771.099609000001</v>
      </c>
      <c r="R1397" s="106">
        <v>42226</v>
      </c>
      <c r="S1397">
        <v>134.37360000000001</v>
      </c>
    </row>
    <row r="1398" spans="11:19">
      <c r="K1398" s="106">
        <v>38911</v>
      </c>
      <c r="L1398" s="2">
        <v>11601.900390999999</v>
      </c>
      <c r="R1398" s="106">
        <v>42227</v>
      </c>
      <c r="S1398">
        <v>134.45490000000001</v>
      </c>
    </row>
    <row r="1399" spans="11:19">
      <c r="K1399" s="106">
        <v>38912</v>
      </c>
      <c r="L1399" s="2">
        <v>11630</v>
      </c>
      <c r="R1399" s="106">
        <v>42228</v>
      </c>
      <c r="S1399">
        <v>135.57730000000001</v>
      </c>
    </row>
    <row r="1400" spans="11:19">
      <c r="K1400" s="106">
        <v>38915</v>
      </c>
      <c r="L1400" s="2">
        <v>11480.599609000001</v>
      </c>
      <c r="R1400" s="106">
        <v>42229</v>
      </c>
      <c r="S1400">
        <v>134.60919999999999</v>
      </c>
    </row>
    <row r="1401" spans="11:19">
      <c r="K1401" s="106">
        <v>38916</v>
      </c>
      <c r="L1401" s="2">
        <v>11471.700194999999</v>
      </c>
      <c r="R1401" s="106">
        <v>42230</v>
      </c>
      <c r="S1401">
        <v>137.50620000000001</v>
      </c>
    </row>
    <row r="1402" spans="11:19">
      <c r="K1402" s="106">
        <v>38917</v>
      </c>
      <c r="L1402" s="2">
        <v>11619.599609000001</v>
      </c>
      <c r="R1402" s="106">
        <v>42233</v>
      </c>
      <c r="S1402">
        <v>138.0624</v>
      </c>
    </row>
    <row r="1403" spans="11:19">
      <c r="K1403" s="106">
        <v>38918</v>
      </c>
      <c r="L1403" s="2">
        <v>11465.5</v>
      </c>
      <c r="R1403" s="106">
        <v>42234</v>
      </c>
      <c r="S1403">
        <v>136.70400000000001</v>
      </c>
    </row>
    <row r="1404" spans="11:19">
      <c r="K1404" s="106">
        <v>38919</v>
      </c>
      <c r="L1404" s="2">
        <v>11418.299805000001</v>
      </c>
      <c r="R1404" s="106">
        <v>42235</v>
      </c>
      <c r="S1404">
        <v>136.5147</v>
      </c>
    </row>
    <row r="1405" spans="11:19">
      <c r="K1405" s="106">
        <v>38922</v>
      </c>
      <c r="L1405" s="2">
        <v>11625.200194999999</v>
      </c>
      <c r="R1405" s="106">
        <v>42236</v>
      </c>
      <c r="S1405">
        <v>133.74709999999999</v>
      </c>
    </row>
    <row r="1406" spans="11:19">
      <c r="K1406" s="106">
        <v>38923</v>
      </c>
      <c r="L1406" s="2">
        <v>11754.599609000001</v>
      </c>
      <c r="R1406" s="106">
        <v>42237</v>
      </c>
      <c r="S1406">
        <v>131.86349999999999</v>
      </c>
    </row>
    <row r="1407" spans="11:19">
      <c r="K1407" s="106">
        <v>38924</v>
      </c>
      <c r="L1407" s="2">
        <v>11879.599609000001</v>
      </c>
      <c r="R1407" s="106">
        <v>42240</v>
      </c>
      <c r="S1407">
        <v>125.65649999999999</v>
      </c>
    </row>
    <row r="1408" spans="11:19">
      <c r="K1408" s="106">
        <v>38925</v>
      </c>
      <c r="L1408" s="2">
        <v>11758.900390999999</v>
      </c>
      <c r="R1408" s="106">
        <v>42241</v>
      </c>
      <c r="S1408">
        <v>128.851</v>
      </c>
    </row>
    <row r="1409" spans="11:19">
      <c r="K1409" s="106">
        <v>38926</v>
      </c>
      <c r="L1409" s="2">
        <v>11823.700194999999</v>
      </c>
      <c r="R1409" s="106">
        <v>42242</v>
      </c>
      <c r="S1409">
        <v>133.28919999999999</v>
      </c>
    </row>
    <row r="1410" spans="11:19">
      <c r="K1410" s="106">
        <v>38929</v>
      </c>
      <c r="L1410" s="2">
        <v>11831</v>
      </c>
      <c r="R1410" s="106">
        <v>42243</v>
      </c>
      <c r="S1410">
        <v>138.61439999999999</v>
      </c>
    </row>
    <row r="1411" spans="11:19">
      <c r="K1411" s="106">
        <v>38930</v>
      </c>
      <c r="L1411" s="2">
        <v>11907.700194999999</v>
      </c>
      <c r="R1411" s="106">
        <v>42244</v>
      </c>
      <c r="S1411">
        <v>139.90880000000001</v>
      </c>
    </row>
    <row r="1412" spans="11:19">
      <c r="K1412" s="106">
        <v>38931</v>
      </c>
      <c r="L1412" s="2">
        <v>11969.900390999999</v>
      </c>
      <c r="R1412" s="106">
        <v>42247</v>
      </c>
      <c r="S1412">
        <v>137.5078</v>
      </c>
    </row>
    <row r="1413" spans="11:19">
      <c r="K1413" s="106">
        <v>38932</v>
      </c>
      <c r="L1413" s="2">
        <v>11936.700194999999</v>
      </c>
      <c r="R1413" s="106">
        <v>42248</v>
      </c>
      <c r="S1413">
        <v>133.4128</v>
      </c>
    </row>
    <row r="1414" spans="11:19">
      <c r="K1414" s="106">
        <v>38933</v>
      </c>
      <c r="L1414" s="2">
        <v>11936.700194999999</v>
      </c>
      <c r="R1414" s="106">
        <v>42249</v>
      </c>
      <c r="S1414">
        <v>131.4873</v>
      </c>
    </row>
    <row r="1415" spans="11:19">
      <c r="K1415" s="106">
        <v>38937</v>
      </c>
      <c r="L1415" s="2">
        <v>11998.200194999999</v>
      </c>
      <c r="R1415" s="106">
        <v>42250</v>
      </c>
      <c r="S1415">
        <v>132.90610000000001</v>
      </c>
    </row>
    <row r="1416" spans="11:19">
      <c r="K1416" s="106">
        <v>38938</v>
      </c>
      <c r="L1416" s="2">
        <v>12008.200194999999</v>
      </c>
      <c r="R1416" s="106">
        <v>42251</v>
      </c>
      <c r="S1416">
        <v>131.39169999999999</v>
      </c>
    </row>
    <row r="1417" spans="11:19">
      <c r="K1417" s="106">
        <v>38939</v>
      </c>
      <c r="L1417" s="2">
        <v>11959.099609000001</v>
      </c>
      <c r="R1417" s="106">
        <v>42255</v>
      </c>
      <c r="S1417">
        <v>131.88</v>
      </c>
    </row>
    <row r="1418" spans="11:19">
      <c r="K1418" s="106">
        <v>38940</v>
      </c>
      <c r="L1418" s="2">
        <v>11944.900390999999</v>
      </c>
      <c r="R1418" s="106">
        <v>42256</v>
      </c>
      <c r="S1418">
        <v>131.0205</v>
      </c>
    </row>
    <row r="1419" spans="11:19">
      <c r="K1419" s="106">
        <v>38943</v>
      </c>
      <c r="L1419" s="2">
        <v>11850.200194999999</v>
      </c>
      <c r="R1419" s="106">
        <v>42257</v>
      </c>
      <c r="S1419">
        <v>130.90620000000001</v>
      </c>
    </row>
    <row r="1420" spans="11:19">
      <c r="K1420" s="106">
        <v>38944</v>
      </c>
      <c r="L1420" s="2">
        <v>11977.200194999999</v>
      </c>
      <c r="R1420" s="106">
        <v>42258</v>
      </c>
      <c r="S1420">
        <v>131.0797</v>
      </c>
    </row>
    <row r="1421" spans="11:19">
      <c r="K1421" s="106">
        <v>38945</v>
      </c>
      <c r="L1421" s="2">
        <v>12030.299805000001</v>
      </c>
      <c r="R1421" s="106">
        <v>42261</v>
      </c>
      <c r="S1421">
        <v>130.14189999999999</v>
      </c>
    </row>
    <row r="1422" spans="11:19">
      <c r="K1422" s="106">
        <v>38946</v>
      </c>
      <c r="L1422" s="2">
        <v>12056</v>
      </c>
      <c r="R1422" s="106">
        <v>42262</v>
      </c>
      <c r="S1422">
        <v>133.16480000000001</v>
      </c>
    </row>
    <row r="1423" spans="11:19">
      <c r="K1423" s="106">
        <v>38947</v>
      </c>
      <c r="L1423" s="2">
        <v>12044.799805000001</v>
      </c>
      <c r="R1423" s="106">
        <v>42263</v>
      </c>
      <c r="S1423">
        <v>135.90440000000001</v>
      </c>
    </row>
    <row r="1424" spans="11:19">
      <c r="K1424" s="106">
        <v>38950</v>
      </c>
      <c r="L1424" s="2">
        <v>12136.900390999999</v>
      </c>
      <c r="R1424" s="106">
        <v>42264</v>
      </c>
      <c r="S1424">
        <v>138.03559999999999</v>
      </c>
    </row>
    <row r="1425" spans="11:19">
      <c r="K1425" s="106">
        <v>38951</v>
      </c>
      <c r="L1425" s="2">
        <v>12201.200194999999</v>
      </c>
      <c r="R1425" s="106">
        <v>42265</v>
      </c>
      <c r="S1425">
        <v>135.2441</v>
      </c>
    </row>
    <row r="1426" spans="11:19">
      <c r="K1426" s="106">
        <v>38952</v>
      </c>
      <c r="L1426" s="2">
        <v>12195.099609000001</v>
      </c>
      <c r="R1426" s="106">
        <v>42268</v>
      </c>
      <c r="S1426">
        <v>136.88130000000001</v>
      </c>
    </row>
    <row r="1427" spans="11:19">
      <c r="K1427" s="106">
        <v>38953</v>
      </c>
      <c r="L1427" s="2">
        <v>12132.299805000001</v>
      </c>
      <c r="R1427" s="106">
        <v>42269</v>
      </c>
      <c r="S1427">
        <v>135.47450000000001</v>
      </c>
    </row>
    <row r="1428" spans="11:19">
      <c r="K1428" s="106">
        <v>38954</v>
      </c>
      <c r="L1428" s="2">
        <v>12119.799805000001</v>
      </c>
      <c r="R1428" s="106">
        <v>42270</v>
      </c>
      <c r="S1428">
        <v>135.101</v>
      </c>
    </row>
    <row r="1429" spans="11:19">
      <c r="K1429" s="106">
        <v>38957</v>
      </c>
      <c r="L1429" s="2">
        <v>12167.400390999999</v>
      </c>
      <c r="R1429" s="106">
        <v>42271</v>
      </c>
      <c r="S1429">
        <v>133.6688</v>
      </c>
    </row>
    <row r="1430" spans="11:19">
      <c r="K1430" s="106">
        <v>38958</v>
      </c>
      <c r="L1430" s="2">
        <v>12060.5</v>
      </c>
      <c r="R1430" s="106">
        <v>42272</v>
      </c>
      <c r="S1430">
        <v>135.55699999999999</v>
      </c>
    </row>
    <row r="1431" spans="11:19">
      <c r="K1431" s="106">
        <v>38959</v>
      </c>
      <c r="L1431" s="2">
        <v>12068.400390999999</v>
      </c>
      <c r="R1431" s="106">
        <v>42275</v>
      </c>
      <c r="S1431">
        <v>133.12370000000001</v>
      </c>
    </row>
    <row r="1432" spans="11:19">
      <c r="K1432" s="106">
        <v>38960</v>
      </c>
      <c r="L1432" s="2">
        <v>12073.799805000001</v>
      </c>
      <c r="R1432" s="106">
        <v>42276</v>
      </c>
      <c r="S1432">
        <v>133.19239999999999</v>
      </c>
    </row>
    <row r="1433" spans="11:19">
      <c r="K1433" s="106">
        <v>38961</v>
      </c>
      <c r="L1433" s="2">
        <v>12145.099609000001</v>
      </c>
      <c r="R1433" s="106">
        <v>42277</v>
      </c>
      <c r="S1433">
        <v>137.41370000000001</v>
      </c>
    </row>
    <row r="1434" spans="11:19">
      <c r="K1434" s="106">
        <v>38965</v>
      </c>
      <c r="L1434" s="2">
        <v>12198.599609000001</v>
      </c>
      <c r="R1434" s="106">
        <v>42278</v>
      </c>
      <c r="S1434">
        <v>137.11619999999999</v>
      </c>
    </row>
    <row r="1435" spans="11:19">
      <c r="K1435" s="106">
        <v>38966</v>
      </c>
      <c r="L1435" s="2">
        <v>11999.700194999999</v>
      </c>
      <c r="R1435" s="106">
        <v>42279</v>
      </c>
      <c r="S1435">
        <v>137.61789999999999</v>
      </c>
    </row>
    <row r="1436" spans="11:19">
      <c r="K1436" s="106">
        <v>38967</v>
      </c>
      <c r="L1436" s="2">
        <v>11895</v>
      </c>
      <c r="R1436" s="106">
        <v>42282</v>
      </c>
      <c r="S1436">
        <v>141.298</v>
      </c>
    </row>
    <row r="1437" spans="11:19">
      <c r="K1437" s="106">
        <v>38968</v>
      </c>
      <c r="L1437" s="2">
        <v>11869.599609000001</v>
      </c>
      <c r="R1437" s="106">
        <v>42283</v>
      </c>
      <c r="S1437">
        <v>138.53110000000001</v>
      </c>
    </row>
    <row r="1438" spans="11:19">
      <c r="K1438" s="106">
        <v>38971</v>
      </c>
      <c r="L1438" s="2">
        <v>11656.599609000001</v>
      </c>
      <c r="R1438" s="106">
        <v>42284</v>
      </c>
      <c r="S1438">
        <v>141.27959999999999</v>
      </c>
    </row>
    <row r="1439" spans="11:19">
      <c r="K1439" s="106">
        <v>38972</v>
      </c>
      <c r="L1439" s="2">
        <v>11678.900390999999</v>
      </c>
      <c r="R1439" s="106">
        <v>42285</v>
      </c>
      <c r="S1439">
        <v>141.1241</v>
      </c>
    </row>
    <row r="1440" spans="11:19">
      <c r="K1440" s="106">
        <v>38973</v>
      </c>
      <c r="L1440" s="2">
        <v>11777.200194999999</v>
      </c>
      <c r="R1440" s="106">
        <v>42286</v>
      </c>
      <c r="S1440">
        <v>142.5359</v>
      </c>
    </row>
    <row r="1441" spans="11:19">
      <c r="K1441" s="106">
        <v>38974</v>
      </c>
      <c r="L1441" s="2">
        <v>11648.700194999999</v>
      </c>
      <c r="R1441" s="106">
        <v>42290</v>
      </c>
      <c r="S1441">
        <v>142.1121</v>
      </c>
    </row>
    <row r="1442" spans="11:19">
      <c r="K1442" s="106">
        <v>38975</v>
      </c>
      <c r="L1442" s="2">
        <v>11656</v>
      </c>
      <c r="R1442" s="106">
        <v>42291</v>
      </c>
      <c r="S1442">
        <v>140.8819</v>
      </c>
    </row>
    <row r="1443" spans="11:19">
      <c r="K1443" s="106">
        <v>38978</v>
      </c>
      <c r="L1443" s="2">
        <v>11763.599609000001</v>
      </c>
      <c r="R1443" s="106">
        <v>42292</v>
      </c>
      <c r="S1443">
        <v>141.04849999999999</v>
      </c>
    </row>
    <row r="1444" spans="11:19">
      <c r="K1444" s="106">
        <v>38979</v>
      </c>
      <c r="L1444" s="2">
        <v>11701.700194999999</v>
      </c>
      <c r="R1444" s="106">
        <v>42293</v>
      </c>
      <c r="S1444">
        <v>140.8143</v>
      </c>
    </row>
    <row r="1445" spans="11:19">
      <c r="K1445" s="106">
        <v>38980</v>
      </c>
      <c r="L1445" s="2">
        <v>11635.400390999999</v>
      </c>
      <c r="R1445" s="106">
        <v>42296</v>
      </c>
      <c r="S1445">
        <v>141.91139999999999</v>
      </c>
    </row>
    <row r="1446" spans="11:19">
      <c r="K1446" s="106">
        <v>38981</v>
      </c>
      <c r="L1446" s="2">
        <v>11627.700194999999</v>
      </c>
      <c r="R1446" s="106">
        <v>42297</v>
      </c>
      <c r="S1446">
        <v>143.32239999999999</v>
      </c>
    </row>
    <row r="1447" spans="11:19">
      <c r="K1447" s="106">
        <v>38982</v>
      </c>
      <c r="L1447" s="2">
        <v>11581.599609000001</v>
      </c>
      <c r="R1447" s="106">
        <v>42298</v>
      </c>
      <c r="S1447">
        <v>143.2775</v>
      </c>
    </row>
    <row r="1448" spans="11:19">
      <c r="K1448" s="106">
        <v>38985</v>
      </c>
      <c r="L1448" s="2">
        <v>11582.700194999999</v>
      </c>
      <c r="R1448" s="106">
        <v>42299</v>
      </c>
      <c r="S1448">
        <v>145.75530000000001</v>
      </c>
    </row>
    <row r="1449" spans="11:19">
      <c r="K1449" s="106">
        <v>38986</v>
      </c>
      <c r="L1449" s="2">
        <v>11642.400390999999</v>
      </c>
      <c r="R1449" s="106">
        <v>42300</v>
      </c>
      <c r="S1449">
        <v>144.4468</v>
      </c>
    </row>
    <row r="1450" spans="11:19">
      <c r="K1450" s="106">
        <v>38987</v>
      </c>
      <c r="L1450" s="2">
        <v>11751.599609000001</v>
      </c>
      <c r="R1450" s="106">
        <v>42303</v>
      </c>
      <c r="S1450">
        <v>142.3647</v>
      </c>
    </row>
    <row r="1451" spans="11:19">
      <c r="K1451" s="106">
        <v>38988</v>
      </c>
      <c r="L1451" s="2">
        <v>11817.400390999999</v>
      </c>
      <c r="R1451" s="106">
        <v>42304</v>
      </c>
      <c r="S1451">
        <v>139.4194</v>
      </c>
    </row>
    <row r="1452" spans="11:19">
      <c r="K1452" s="106">
        <v>38989</v>
      </c>
      <c r="L1452" s="2">
        <v>11761.299805000001</v>
      </c>
      <c r="R1452" s="106">
        <v>42305</v>
      </c>
      <c r="S1452">
        <v>140.15180000000001</v>
      </c>
    </row>
    <row r="1453" spans="11:19">
      <c r="K1453" s="106">
        <v>38992</v>
      </c>
      <c r="L1453" s="2">
        <v>11787.400390999999</v>
      </c>
      <c r="R1453" s="106">
        <v>42306</v>
      </c>
      <c r="S1453">
        <v>140.5341</v>
      </c>
    </row>
    <row r="1454" spans="11:19">
      <c r="K1454" s="106">
        <v>38993</v>
      </c>
      <c r="L1454" s="2">
        <v>11526.099609000001</v>
      </c>
      <c r="R1454" s="106">
        <v>42307</v>
      </c>
      <c r="S1454">
        <v>138.06010000000001</v>
      </c>
    </row>
    <row r="1455" spans="11:19">
      <c r="K1455" s="106">
        <v>38994</v>
      </c>
      <c r="L1455" s="2">
        <v>11618.099609000001</v>
      </c>
      <c r="R1455" s="106">
        <v>42310</v>
      </c>
      <c r="S1455">
        <v>137.95529999999999</v>
      </c>
    </row>
    <row r="1456" spans="11:19">
      <c r="K1456" s="106">
        <v>38995</v>
      </c>
      <c r="L1456" s="2">
        <v>11750</v>
      </c>
      <c r="R1456" s="106">
        <v>42311</v>
      </c>
      <c r="S1456">
        <v>138.8931</v>
      </c>
    </row>
    <row r="1457" spans="11:19">
      <c r="K1457" s="106">
        <v>38996</v>
      </c>
      <c r="L1457" s="2">
        <v>11690.900390999999</v>
      </c>
      <c r="R1457" s="106">
        <v>42312</v>
      </c>
      <c r="S1457">
        <v>139.4117</v>
      </c>
    </row>
    <row r="1458" spans="11:19">
      <c r="K1458" s="106">
        <v>39000</v>
      </c>
      <c r="L1458" s="2">
        <v>11755.200194999999</v>
      </c>
      <c r="R1458" s="106">
        <v>42313</v>
      </c>
      <c r="S1458">
        <v>139.11840000000001</v>
      </c>
    </row>
    <row r="1459" spans="11:19">
      <c r="K1459" s="106">
        <v>39001</v>
      </c>
      <c r="L1459" s="2">
        <v>11619.099609000001</v>
      </c>
      <c r="R1459" s="106">
        <v>42314</v>
      </c>
      <c r="S1459">
        <v>138.45670000000001</v>
      </c>
    </row>
    <row r="1460" spans="11:19">
      <c r="K1460" s="106">
        <v>39002</v>
      </c>
      <c r="L1460" s="2">
        <v>11719.099609000001</v>
      </c>
      <c r="R1460" s="106">
        <v>42317</v>
      </c>
      <c r="S1460">
        <v>139.44589999999999</v>
      </c>
    </row>
    <row r="1461" spans="11:19">
      <c r="K1461" s="106">
        <v>39003</v>
      </c>
      <c r="L1461" s="2">
        <v>11908.599609000001</v>
      </c>
      <c r="R1461" s="106">
        <v>42318</v>
      </c>
      <c r="S1461">
        <v>140.2535</v>
      </c>
    </row>
    <row r="1462" spans="11:19">
      <c r="K1462" s="106">
        <v>39006</v>
      </c>
      <c r="L1462" s="2">
        <v>12061.5</v>
      </c>
      <c r="R1462" s="106">
        <v>42319</v>
      </c>
      <c r="S1462">
        <v>139.25659999999999</v>
      </c>
    </row>
    <row r="1463" spans="11:19">
      <c r="K1463" s="106">
        <v>39007</v>
      </c>
      <c r="L1463" s="2">
        <v>11996.599609000001</v>
      </c>
      <c r="R1463" s="106">
        <v>42320</v>
      </c>
      <c r="S1463">
        <v>135.61189999999999</v>
      </c>
    </row>
    <row r="1464" spans="11:19">
      <c r="K1464" s="106">
        <v>39008</v>
      </c>
      <c r="L1464" s="2">
        <v>11966</v>
      </c>
      <c r="R1464" s="106">
        <v>42321</v>
      </c>
      <c r="S1464">
        <v>136.16229999999999</v>
      </c>
    </row>
    <row r="1465" spans="11:19">
      <c r="K1465" s="106">
        <v>39009</v>
      </c>
      <c r="L1465" s="2">
        <v>12060.599609000001</v>
      </c>
      <c r="R1465" s="106">
        <v>42324</v>
      </c>
      <c r="S1465">
        <v>138.88659999999999</v>
      </c>
    </row>
    <row r="1466" spans="11:19">
      <c r="K1466" s="106">
        <v>39010</v>
      </c>
      <c r="L1466" s="2">
        <v>12035.599609000001</v>
      </c>
      <c r="R1466" s="106">
        <v>42325</v>
      </c>
      <c r="S1466">
        <v>137.7012</v>
      </c>
    </row>
    <row r="1467" spans="11:19">
      <c r="K1467" s="106">
        <v>39013</v>
      </c>
      <c r="L1467" s="2">
        <v>12119.200194999999</v>
      </c>
      <c r="R1467" s="106">
        <v>42326</v>
      </c>
      <c r="S1467">
        <v>138.26779999999999</v>
      </c>
    </row>
    <row r="1468" spans="11:19">
      <c r="K1468" s="106">
        <v>39014</v>
      </c>
      <c r="L1468" s="2">
        <v>12195.5</v>
      </c>
      <c r="R1468" s="106">
        <v>42327</v>
      </c>
      <c r="S1468">
        <v>137.3082</v>
      </c>
    </row>
    <row r="1469" spans="11:19">
      <c r="K1469" s="106">
        <v>39015</v>
      </c>
      <c r="L1469" s="2">
        <v>12341.700194999999</v>
      </c>
      <c r="R1469" s="106">
        <v>42328</v>
      </c>
      <c r="S1469">
        <v>137.9983</v>
      </c>
    </row>
    <row r="1470" spans="11:19">
      <c r="K1470" s="106">
        <v>39016</v>
      </c>
      <c r="L1470" s="2">
        <v>12335.700194999999</v>
      </c>
      <c r="R1470" s="106">
        <v>42331</v>
      </c>
      <c r="S1470">
        <v>137.74</v>
      </c>
    </row>
    <row r="1471" spans="11:19">
      <c r="K1471" s="106">
        <v>39017</v>
      </c>
      <c r="L1471" s="2">
        <v>12268.900390999999</v>
      </c>
      <c r="R1471" s="106">
        <v>42332</v>
      </c>
      <c r="S1471">
        <v>134.23500000000001</v>
      </c>
    </row>
    <row r="1472" spans="11:19">
      <c r="K1472" s="106">
        <v>39020</v>
      </c>
      <c r="L1472" s="2">
        <v>12274.400390999999</v>
      </c>
      <c r="R1472" s="106">
        <v>42333</v>
      </c>
      <c r="S1472">
        <v>133.95249999999999</v>
      </c>
    </row>
    <row r="1473" spans="11:19">
      <c r="K1473" s="106">
        <v>39021</v>
      </c>
      <c r="L1473" s="2">
        <v>12344.599609000001</v>
      </c>
      <c r="R1473" s="106">
        <v>42334</v>
      </c>
      <c r="S1473">
        <v>135.0138</v>
      </c>
    </row>
    <row r="1474" spans="11:19">
      <c r="K1474" s="106">
        <v>39022</v>
      </c>
      <c r="L1474" s="2">
        <v>12050.400390999999</v>
      </c>
      <c r="R1474" s="106">
        <v>42335</v>
      </c>
      <c r="S1474">
        <v>136.35</v>
      </c>
    </row>
    <row r="1475" spans="11:19">
      <c r="K1475" s="106">
        <v>39023</v>
      </c>
      <c r="L1475" s="2">
        <v>12130.700194999999</v>
      </c>
      <c r="R1475" s="106">
        <v>42338</v>
      </c>
      <c r="S1475">
        <v>135.81880000000001</v>
      </c>
    </row>
    <row r="1476" spans="11:19">
      <c r="K1476" s="106">
        <v>39024</v>
      </c>
      <c r="L1476" s="2">
        <v>12239</v>
      </c>
      <c r="R1476" s="106">
        <v>42339</v>
      </c>
      <c r="S1476">
        <v>137.41489999999999</v>
      </c>
    </row>
    <row r="1477" spans="11:19">
      <c r="K1477" s="106">
        <v>39027</v>
      </c>
      <c r="L1477" s="2">
        <v>12333.299805000001</v>
      </c>
      <c r="R1477" s="106">
        <v>42340</v>
      </c>
      <c r="S1477">
        <v>135.9144</v>
      </c>
    </row>
    <row r="1478" spans="11:19">
      <c r="K1478" s="106">
        <v>39028</v>
      </c>
      <c r="L1478" s="2">
        <v>12310.200194999999</v>
      </c>
      <c r="R1478" s="106">
        <v>42341</v>
      </c>
      <c r="S1478">
        <v>134.68719999999999</v>
      </c>
    </row>
    <row r="1479" spans="11:19">
      <c r="K1479" s="106">
        <v>39029</v>
      </c>
      <c r="L1479" s="2">
        <v>12378.200194999999</v>
      </c>
      <c r="R1479" s="106">
        <v>42342</v>
      </c>
      <c r="S1479">
        <v>134.22190000000001</v>
      </c>
    </row>
    <row r="1480" spans="11:19">
      <c r="K1480" s="106">
        <v>39030</v>
      </c>
      <c r="L1480" s="2">
        <v>12410.200194999999</v>
      </c>
      <c r="R1480" s="106">
        <v>42345</v>
      </c>
      <c r="S1480">
        <v>131.72069999999999</v>
      </c>
    </row>
    <row r="1481" spans="11:19">
      <c r="K1481" s="106">
        <v>39031</v>
      </c>
      <c r="L1481" s="2">
        <v>12340.5</v>
      </c>
      <c r="R1481" s="106">
        <v>42346</v>
      </c>
      <c r="S1481">
        <v>129.01410000000001</v>
      </c>
    </row>
    <row r="1482" spans="11:19">
      <c r="K1482" s="106">
        <v>39034</v>
      </c>
      <c r="L1482" s="2">
        <v>12309.400390999999</v>
      </c>
      <c r="R1482" s="106">
        <v>42347</v>
      </c>
      <c r="S1482">
        <v>129.30969999999999</v>
      </c>
    </row>
    <row r="1483" spans="11:19">
      <c r="K1483" s="106">
        <v>39035</v>
      </c>
      <c r="L1483" s="2">
        <v>12279.599609000001</v>
      </c>
      <c r="R1483" s="106">
        <v>42348</v>
      </c>
      <c r="S1483">
        <v>129.65979999999999</v>
      </c>
    </row>
    <row r="1484" spans="11:19">
      <c r="K1484" s="106">
        <v>39036</v>
      </c>
      <c r="L1484" s="2">
        <v>12425.400390999999</v>
      </c>
      <c r="R1484" s="106">
        <v>42349</v>
      </c>
      <c r="S1484">
        <v>128.5685</v>
      </c>
    </row>
    <row r="1485" spans="11:19">
      <c r="K1485" s="106">
        <v>39037</v>
      </c>
      <c r="L1485" s="2">
        <v>12365.900390999999</v>
      </c>
      <c r="R1485" s="106">
        <v>42352</v>
      </c>
      <c r="S1485">
        <v>126.8503</v>
      </c>
    </row>
    <row r="1486" spans="11:19">
      <c r="K1486" s="106">
        <v>39038</v>
      </c>
      <c r="L1486" s="2">
        <v>12372.900390999999</v>
      </c>
      <c r="R1486" s="106">
        <v>42353</v>
      </c>
      <c r="S1486">
        <v>129.58449999999999</v>
      </c>
    </row>
    <row r="1487" spans="11:19">
      <c r="K1487" s="106">
        <v>39041</v>
      </c>
      <c r="L1487" s="2">
        <v>12416.599609000001</v>
      </c>
      <c r="R1487" s="106">
        <v>42354</v>
      </c>
      <c r="S1487">
        <v>135.54320000000001</v>
      </c>
    </row>
    <row r="1488" spans="11:19">
      <c r="K1488" s="106">
        <v>39042</v>
      </c>
      <c r="L1488" s="2">
        <v>12602.299805000001</v>
      </c>
      <c r="R1488" s="106">
        <v>42355</v>
      </c>
      <c r="S1488">
        <v>135.63220000000001</v>
      </c>
    </row>
    <row r="1489" spans="11:19">
      <c r="K1489" s="106">
        <v>39043</v>
      </c>
      <c r="L1489" s="2">
        <v>12557</v>
      </c>
      <c r="R1489" s="106">
        <v>42356</v>
      </c>
      <c r="S1489">
        <v>137.87469999999999</v>
      </c>
    </row>
    <row r="1490" spans="11:19">
      <c r="K1490" s="106">
        <v>39044</v>
      </c>
      <c r="L1490" s="2">
        <v>12644.900390999999</v>
      </c>
      <c r="R1490" s="106">
        <v>42359</v>
      </c>
      <c r="S1490">
        <v>137.0145</v>
      </c>
    </row>
    <row r="1491" spans="11:19">
      <c r="K1491" s="106">
        <v>39045</v>
      </c>
      <c r="L1491" s="2">
        <v>12631.099609000001</v>
      </c>
      <c r="R1491" s="106">
        <v>42360</v>
      </c>
      <c r="S1491">
        <v>136.73429999999999</v>
      </c>
    </row>
    <row r="1492" spans="11:19">
      <c r="K1492" s="106">
        <v>39048</v>
      </c>
      <c r="L1492" s="2">
        <v>12542.5</v>
      </c>
      <c r="R1492" s="106">
        <v>42361</v>
      </c>
      <c r="S1492">
        <v>139.37870000000001</v>
      </c>
    </row>
    <row r="1493" spans="11:19">
      <c r="K1493" s="106">
        <v>39049</v>
      </c>
      <c r="L1493" s="2">
        <v>12530.900390999999</v>
      </c>
      <c r="R1493" s="106">
        <v>42362</v>
      </c>
      <c r="S1493">
        <v>141.62039999999999</v>
      </c>
    </row>
    <row r="1494" spans="11:19">
      <c r="K1494" s="106">
        <v>39050</v>
      </c>
      <c r="L1494" s="2">
        <v>12668.200194999999</v>
      </c>
      <c r="R1494" s="106">
        <v>42367</v>
      </c>
      <c r="S1494">
        <v>140.76750000000001</v>
      </c>
    </row>
    <row r="1495" spans="11:19">
      <c r="K1495" s="106">
        <v>39051</v>
      </c>
      <c r="L1495" s="2">
        <v>12752.400390999999</v>
      </c>
      <c r="R1495" s="106">
        <v>42368</v>
      </c>
      <c r="S1495">
        <v>140.53450000000001</v>
      </c>
    </row>
    <row r="1496" spans="11:19">
      <c r="K1496" s="106">
        <v>39052</v>
      </c>
      <c r="L1496" s="2">
        <v>12754.799805000001</v>
      </c>
      <c r="R1496" s="106">
        <v>42369</v>
      </c>
      <c r="S1496">
        <v>139.03399999999999</v>
      </c>
    </row>
    <row r="1497" spans="11:19">
      <c r="K1497" s="106">
        <v>39055</v>
      </c>
      <c r="L1497" s="2">
        <v>12848.700194999999</v>
      </c>
      <c r="R1497" s="106">
        <v>42373</v>
      </c>
      <c r="S1497">
        <v>138.0436</v>
      </c>
    </row>
    <row r="1498" spans="11:19">
      <c r="K1498" s="106">
        <v>39056</v>
      </c>
      <c r="L1498" s="2">
        <v>12895.900390999999</v>
      </c>
      <c r="R1498" s="106">
        <v>42374</v>
      </c>
      <c r="S1498">
        <v>137.82599999999999</v>
      </c>
    </row>
    <row r="1499" spans="11:19">
      <c r="K1499" s="106">
        <v>39057</v>
      </c>
      <c r="L1499" s="2">
        <v>12889.799805000001</v>
      </c>
      <c r="R1499" s="106">
        <v>42375</v>
      </c>
      <c r="S1499">
        <v>136.99109999999999</v>
      </c>
    </row>
    <row r="1500" spans="11:19">
      <c r="K1500" s="106">
        <v>39058</v>
      </c>
      <c r="L1500" s="2">
        <v>12915.700194999999</v>
      </c>
      <c r="R1500" s="106">
        <v>42376</v>
      </c>
      <c r="S1500">
        <v>132.31180000000001</v>
      </c>
    </row>
    <row r="1501" spans="11:19">
      <c r="K1501" s="106">
        <v>39059</v>
      </c>
      <c r="L1501" s="2">
        <v>12899.599609000001</v>
      </c>
      <c r="R1501" s="106">
        <v>42377</v>
      </c>
      <c r="S1501">
        <v>135.21039999999999</v>
      </c>
    </row>
    <row r="1502" spans="11:19">
      <c r="K1502" s="106">
        <v>39062</v>
      </c>
      <c r="L1502" s="2">
        <v>12878.200194999999</v>
      </c>
      <c r="R1502" s="106">
        <v>42380</v>
      </c>
      <c r="S1502">
        <v>135.34819999999999</v>
      </c>
    </row>
    <row r="1503" spans="11:19">
      <c r="K1503" s="106">
        <v>39063</v>
      </c>
      <c r="L1503" s="2">
        <v>12858.5</v>
      </c>
      <c r="R1503" s="106">
        <v>42381</v>
      </c>
      <c r="S1503">
        <v>135.7535</v>
      </c>
    </row>
    <row r="1504" spans="11:19">
      <c r="K1504" s="106">
        <v>39064</v>
      </c>
      <c r="L1504" s="2">
        <v>12910.299805000001</v>
      </c>
      <c r="R1504" s="106">
        <v>42382</v>
      </c>
      <c r="S1504">
        <v>132.94749999999999</v>
      </c>
    </row>
    <row r="1505" spans="11:19">
      <c r="K1505" s="106">
        <v>39065</v>
      </c>
      <c r="L1505" s="2">
        <v>13021.799805000001</v>
      </c>
      <c r="R1505" s="106">
        <v>42383</v>
      </c>
      <c r="S1505">
        <v>133.78550000000001</v>
      </c>
    </row>
    <row r="1506" spans="11:19">
      <c r="K1506" s="106">
        <v>39066</v>
      </c>
      <c r="L1506" s="2">
        <v>12866.299805000001</v>
      </c>
      <c r="R1506" s="106">
        <v>42384</v>
      </c>
      <c r="S1506">
        <v>129.2379</v>
      </c>
    </row>
    <row r="1507" spans="11:19">
      <c r="K1507" s="106">
        <v>39069</v>
      </c>
      <c r="L1507" s="2">
        <v>12785.200194999999</v>
      </c>
      <c r="R1507" s="106">
        <v>42387</v>
      </c>
      <c r="S1507">
        <v>126.83880000000001</v>
      </c>
    </row>
    <row r="1508" spans="11:19">
      <c r="K1508" s="106">
        <v>39070</v>
      </c>
      <c r="L1508" s="2">
        <v>12781.5</v>
      </c>
      <c r="R1508" s="106">
        <v>42388</v>
      </c>
      <c r="S1508">
        <v>129.21180000000001</v>
      </c>
    </row>
    <row r="1509" spans="11:19">
      <c r="K1509" s="106">
        <v>39071</v>
      </c>
      <c r="L1509" s="2">
        <v>12783</v>
      </c>
      <c r="R1509" s="106">
        <v>42389</v>
      </c>
      <c r="S1509">
        <v>130.18530000000001</v>
      </c>
    </row>
    <row r="1510" spans="11:19">
      <c r="K1510" s="106">
        <v>39072</v>
      </c>
      <c r="L1510" s="2">
        <v>12737.200194999999</v>
      </c>
      <c r="R1510" s="106">
        <v>42390</v>
      </c>
      <c r="S1510">
        <v>132.43279999999999</v>
      </c>
    </row>
    <row r="1511" spans="11:19">
      <c r="K1511" s="106">
        <v>39073</v>
      </c>
      <c r="L1511" s="2">
        <v>12718.200194999999</v>
      </c>
      <c r="R1511" s="106">
        <v>42391</v>
      </c>
      <c r="S1511">
        <v>137.74690000000001</v>
      </c>
    </row>
    <row r="1512" spans="11:19">
      <c r="K1512" s="106">
        <v>39078</v>
      </c>
      <c r="L1512" s="2">
        <v>12852.599609000001</v>
      </c>
      <c r="R1512" s="106">
        <v>42394</v>
      </c>
      <c r="S1512">
        <v>134.3014</v>
      </c>
    </row>
    <row r="1513" spans="11:19">
      <c r="K1513" s="106">
        <v>39079</v>
      </c>
      <c r="L1513" s="2">
        <v>12909.5</v>
      </c>
      <c r="R1513" s="106">
        <v>42395</v>
      </c>
      <c r="S1513">
        <v>136.55690000000001</v>
      </c>
    </row>
    <row r="1514" spans="11:19">
      <c r="K1514" s="106">
        <v>39080</v>
      </c>
      <c r="L1514" s="2">
        <v>12908.400390999999</v>
      </c>
      <c r="R1514" s="106">
        <v>42396</v>
      </c>
      <c r="S1514">
        <v>138.1173</v>
      </c>
    </row>
    <row r="1515" spans="11:19">
      <c r="K1515" s="106">
        <v>39084</v>
      </c>
      <c r="L1515" s="2">
        <v>12923.700194999999</v>
      </c>
      <c r="R1515" s="106">
        <v>42397</v>
      </c>
      <c r="S1515">
        <v>142.1455</v>
      </c>
    </row>
    <row r="1516" spans="11:19">
      <c r="K1516" s="106">
        <v>39085</v>
      </c>
      <c r="L1516" s="2">
        <v>12701.400390999999</v>
      </c>
      <c r="R1516" s="106">
        <v>42398</v>
      </c>
      <c r="S1516">
        <v>144.6986</v>
      </c>
    </row>
    <row r="1517" spans="11:19">
      <c r="K1517" s="106">
        <v>39086</v>
      </c>
      <c r="L1517" s="2">
        <v>12553.599609000001</v>
      </c>
      <c r="R1517" s="106">
        <v>42401</v>
      </c>
      <c r="S1517">
        <v>143.60570000000001</v>
      </c>
    </row>
    <row r="1518" spans="11:19">
      <c r="K1518" s="106">
        <v>39087</v>
      </c>
      <c r="L1518" s="2">
        <v>12478</v>
      </c>
      <c r="R1518" s="106">
        <v>42402</v>
      </c>
      <c r="S1518">
        <v>144.12360000000001</v>
      </c>
    </row>
    <row r="1519" spans="11:19">
      <c r="K1519" s="106">
        <v>39090</v>
      </c>
      <c r="L1519" s="2">
        <v>12553.099609000001</v>
      </c>
      <c r="R1519" s="106">
        <v>42403</v>
      </c>
      <c r="S1519">
        <v>145.8417</v>
      </c>
    </row>
    <row r="1520" spans="11:19">
      <c r="K1520" s="106">
        <v>39091</v>
      </c>
      <c r="L1520" s="2">
        <v>12468</v>
      </c>
      <c r="R1520" s="106">
        <v>42404</v>
      </c>
      <c r="S1520">
        <v>147.2551</v>
      </c>
    </row>
    <row r="1521" spans="11:19">
      <c r="K1521" s="106">
        <v>39092</v>
      </c>
      <c r="L1521" s="2">
        <v>12457.599609000001</v>
      </c>
      <c r="R1521" s="106">
        <v>42405</v>
      </c>
      <c r="S1521">
        <v>148.0754</v>
      </c>
    </row>
    <row r="1522" spans="11:19">
      <c r="K1522" s="106">
        <v>39093</v>
      </c>
      <c r="L1522" s="2">
        <v>12519.900390999999</v>
      </c>
      <c r="R1522" s="106">
        <v>42408</v>
      </c>
      <c r="S1522">
        <v>146.7062</v>
      </c>
    </row>
    <row r="1523" spans="11:19">
      <c r="K1523" s="106">
        <v>39094</v>
      </c>
      <c r="L1523" s="2">
        <v>12678.799805000001</v>
      </c>
      <c r="R1523" s="106">
        <v>42409</v>
      </c>
      <c r="S1523">
        <v>141.2131</v>
      </c>
    </row>
    <row r="1524" spans="11:19">
      <c r="K1524" s="106">
        <v>39097</v>
      </c>
      <c r="L1524" s="2">
        <v>12755.400390999999</v>
      </c>
      <c r="R1524" s="106">
        <v>42410</v>
      </c>
      <c r="S1524">
        <v>138.4033</v>
      </c>
    </row>
    <row r="1525" spans="11:19">
      <c r="K1525" s="106">
        <v>39098</v>
      </c>
      <c r="L1525" s="2">
        <v>12720.299805000001</v>
      </c>
      <c r="R1525" s="106">
        <v>42411</v>
      </c>
      <c r="S1525">
        <v>134.9271</v>
      </c>
    </row>
    <row r="1526" spans="11:19">
      <c r="K1526" s="106">
        <v>39099</v>
      </c>
      <c r="L1526" s="2">
        <v>12730.400390999999</v>
      </c>
      <c r="R1526" s="106">
        <v>42412</v>
      </c>
      <c r="S1526">
        <v>135.84569999999999</v>
      </c>
    </row>
    <row r="1527" spans="11:19">
      <c r="K1527" s="106">
        <v>39100</v>
      </c>
      <c r="L1527" s="2">
        <v>12640.700194999999</v>
      </c>
      <c r="R1527" s="106">
        <v>42416</v>
      </c>
      <c r="S1527">
        <v>137.5001</v>
      </c>
    </row>
    <row r="1528" spans="11:19">
      <c r="K1528" s="106">
        <v>39101</v>
      </c>
      <c r="L1528" s="2">
        <v>12719</v>
      </c>
      <c r="R1528" s="106">
        <v>42417</v>
      </c>
      <c r="S1528">
        <v>141.90520000000001</v>
      </c>
    </row>
    <row r="1529" spans="11:19">
      <c r="K1529" s="106">
        <v>39104</v>
      </c>
      <c r="L1529" s="2">
        <v>12705.799805000001</v>
      </c>
      <c r="R1529" s="106">
        <v>42418</v>
      </c>
      <c r="S1529">
        <v>142.55199999999999</v>
      </c>
    </row>
    <row r="1530" spans="11:19">
      <c r="K1530" s="106">
        <v>39105</v>
      </c>
      <c r="L1530" s="2">
        <v>12910.900390999999</v>
      </c>
      <c r="R1530" s="106">
        <v>42419</v>
      </c>
      <c r="S1530">
        <v>140.5575</v>
      </c>
    </row>
    <row r="1531" spans="11:19">
      <c r="K1531" s="106">
        <v>39106</v>
      </c>
      <c r="L1531" s="2">
        <v>13010.700194999999</v>
      </c>
      <c r="R1531" s="106">
        <v>42422</v>
      </c>
      <c r="S1531">
        <v>141.3732</v>
      </c>
    </row>
    <row r="1532" spans="11:19">
      <c r="K1532" s="106">
        <v>39107</v>
      </c>
      <c r="L1532" s="2">
        <v>12927.299805000001</v>
      </c>
      <c r="R1532" s="106">
        <v>42423</v>
      </c>
      <c r="S1532">
        <v>140.108</v>
      </c>
    </row>
    <row r="1533" spans="11:19">
      <c r="K1533" s="106">
        <v>39108</v>
      </c>
      <c r="L1533" s="2">
        <v>12979.299805000001</v>
      </c>
      <c r="R1533" s="106">
        <v>42424</v>
      </c>
      <c r="S1533">
        <v>139.54759999999999</v>
      </c>
    </row>
    <row r="1534" spans="11:19">
      <c r="K1534" s="106">
        <v>39111</v>
      </c>
      <c r="L1534" s="2">
        <v>12946</v>
      </c>
      <c r="R1534" s="106">
        <v>42425</v>
      </c>
      <c r="S1534">
        <v>139.65969999999999</v>
      </c>
    </row>
    <row r="1535" spans="11:19">
      <c r="K1535" s="106">
        <v>39112</v>
      </c>
      <c r="L1535" s="2">
        <v>13014.599609000001</v>
      </c>
      <c r="R1535" s="106">
        <v>42426</v>
      </c>
      <c r="S1535">
        <v>137.87200000000001</v>
      </c>
    </row>
    <row r="1536" spans="11:19">
      <c r="K1536" s="106">
        <v>39113</v>
      </c>
      <c r="L1536" s="2">
        <v>13034.099609000001</v>
      </c>
      <c r="R1536" s="106">
        <v>42429</v>
      </c>
      <c r="S1536">
        <v>138.45509999999999</v>
      </c>
    </row>
    <row r="1537" spans="11:19">
      <c r="K1537" s="106">
        <v>39114</v>
      </c>
      <c r="L1537" s="2">
        <v>13144.700194999999</v>
      </c>
      <c r="R1537" s="106">
        <v>42430</v>
      </c>
      <c r="S1537">
        <v>141.49680000000001</v>
      </c>
    </row>
    <row r="1538" spans="11:19">
      <c r="K1538" s="106">
        <v>39115</v>
      </c>
      <c r="L1538" s="2">
        <v>13111.599609000001</v>
      </c>
      <c r="R1538" s="106">
        <v>42431</v>
      </c>
      <c r="S1538">
        <v>143.45140000000001</v>
      </c>
    </row>
    <row r="1539" spans="11:19">
      <c r="K1539" s="106">
        <v>39118</v>
      </c>
      <c r="L1539" s="2">
        <v>13166.700194999999</v>
      </c>
      <c r="R1539" s="106">
        <v>42432</v>
      </c>
      <c r="S1539">
        <v>143.26220000000001</v>
      </c>
    </row>
    <row r="1540" spans="11:19">
      <c r="K1540" s="106">
        <v>39119</v>
      </c>
      <c r="L1540" s="2">
        <v>13183.299805000001</v>
      </c>
      <c r="R1540" s="106">
        <v>42433</v>
      </c>
      <c r="S1540">
        <v>143.61609999999999</v>
      </c>
    </row>
    <row r="1541" spans="11:19">
      <c r="K1541" s="106">
        <v>39120</v>
      </c>
      <c r="L1541" s="2">
        <v>13142.299805000001</v>
      </c>
      <c r="R1541" s="106">
        <v>42436</v>
      </c>
      <c r="S1541">
        <v>142.91999999999999</v>
      </c>
    </row>
    <row r="1542" spans="11:19">
      <c r="K1542" s="106">
        <v>39121</v>
      </c>
      <c r="L1542" s="2">
        <v>13184.299805000001</v>
      </c>
      <c r="R1542" s="106">
        <v>42437</v>
      </c>
      <c r="S1542">
        <v>147.06</v>
      </c>
    </row>
    <row r="1543" spans="11:19">
      <c r="K1543" s="106">
        <v>39122</v>
      </c>
      <c r="L1543" s="2">
        <v>13084</v>
      </c>
      <c r="R1543" s="106">
        <v>42438</v>
      </c>
      <c r="S1543">
        <v>146.52770000000001</v>
      </c>
    </row>
    <row r="1544" spans="11:19">
      <c r="K1544" s="106">
        <v>39125</v>
      </c>
      <c r="L1544" s="2">
        <v>13040.5</v>
      </c>
      <c r="R1544" s="106">
        <v>42439</v>
      </c>
      <c r="S1544">
        <v>145.08930000000001</v>
      </c>
    </row>
    <row r="1545" spans="11:19">
      <c r="K1545" s="106">
        <v>39126</v>
      </c>
      <c r="L1545" s="2">
        <v>13171.799805000001</v>
      </c>
      <c r="R1545" s="106">
        <v>42440</v>
      </c>
      <c r="S1545">
        <v>145.626</v>
      </c>
    </row>
    <row r="1546" spans="11:19">
      <c r="K1546" s="106">
        <v>39127</v>
      </c>
      <c r="L1546" s="2">
        <v>13204.5</v>
      </c>
      <c r="R1546" s="106">
        <v>42443</v>
      </c>
      <c r="S1546">
        <v>145.03059999999999</v>
      </c>
    </row>
    <row r="1547" spans="11:19">
      <c r="K1547" s="106">
        <v>39128</v>
      </c>
      <c r="L1547" s="2">
        <v>13288.200194999999</v>
      </c>
      <c r="R1547" s="106">
        <v>42444</v>
      </c>
      <c r="S1547">
        <v>145.22219999999999</v>
      </c>
    </row>
    <row r="1548" spans="11:19">
      <c r="K1548" s="106">
        <v>39129</v>
      </c>
      <c r="L1548" s="2">
        <v>13312</v>
      </c>
      <c r="R1548" s="106">
        <v>42445</v>
      </c>
      <c r="S1548">
        <v>145.2321</v>
      </c>
    </row>
    <row r="1549" spans="11:19">
      <c r="K1549" s="106">
        <v>39132</v>
      </c>
      <c r="L1549" s="2">
        <v>13291.5</v>
      </c>
      <c r="R1549" s="106">
        <v>42446</v>
      </c>
      <c r="S1549">
        <v>145.89850000000001</v>
      </c>
    </row>
    <row r="1550" spans="11:19">
      <c r="K1550" s="106">
        <v>39133</v>
      </c>
      <c r="L1550" s="2">
        <v>13319.700194999999</v>
      </c>
      <c r="R1550" s="106">
        <v>42447</v>
      </c>
      <c r="S1550">
        <v>144.2157</v>
      </c>
    </row>
    <row r="1551" spans="11:19">
      <c r="K1551" s="106">
        <v>39134</v>
      </c>
      <c r="L1551" s="2">
        <v>13330.299805000001</v>
      </c>
      <c r="R1551" s="106">
        <v>42450</v>
      </c>
      <c r="S1551">
        <v>146.28120000000001</v>
      </c>
    </row>
    <row r="1552" spans="11:19">
      <c r="K1552" s="106">
        <v>39135</v>
      </c>
      <c r="L1552" s="2">
        <v>13318</v>
      </c>
      <c r="R1552" s="106">
        <v>42451</v>
      </c>
      <c r="S1552">
        <v>147.2328</v>
      </c>
    </row>
    <row r="1553" spans="11:19">
      <c r="K1553" s="106">
        <v>39136</v>
      </c>
      <c r="L1553" s="2">
        <v>13343.5</v>
      </c>
      <c r="R1553" s="106">
        <v>42452</v>
      </c>
      <c r="S1553">
        <v>146.672</v>
      </c>
    </row>
    <row r="1554" spans="11:19">
      <c r="K1554" s="106">
        <v>39139</v>
      </c>
      <c r="L1554" s="2">
        <v>13404.5</v>
      </c>
      <c r="R1554" s="106">
        <v>42453</v>
      </c>
      <c r="S1554">
        <v>145.59180000000001</v>
      </c>
    </row>
    <row r="1555" spans="11:19">
      <c r="K1555" s="106">
        <v>39140</v>
      </c>
      <c r="L1555" s="2">
        <v>13040.099609000001</v>
      </c>
      <c r="R1555" s="106">
        <v>42457</v>
      </c>
      <c r="S1555">
        <v>146.32769999999999</v>
      </c>
    </row>
    <row r="1556" spans="11:19">
      <c r="K1556" s="106">
        <v>39141</v>
      </c>
      <c r="L1556" s="2">
        <v>13045</v>
      </c>
      <c r="R1556" s="106">
        <v>42458</v>
      </c>
      <c r="S1556">
        <v>147.7645</v>
      </c>
    </row>
    <row r="1557" spans="11:19">
      <c r="K1557" s="106">
        <v>39142</v>
      </c>
      <c r="L1557" s="2">
        <v>12981.099609000001</v>
      </c>
      <c r="R1557" s="106">
        <v>42459</v>
      </c>
      <c r="S1557">
        <v>148.67080000000001</v>
      </c>
    </row>
    <row r="1558" spans="11:19">
      <c r="K1558" s="106">
        <v>39143</v>
      </c>
      <c r="L1558" s="2">
        <v>12863.299805000001</v>
      </c>
      <c r="R1558" s="106">
        <v>42460</v>
      </c>
      <c r="S1558">
        <v>149.1379</v>
      </c>
    </row>
    <row r="1559" spans="11:19">
      <c r="K1559" s="106">
        <v>39146</v>
      </c>
      <c r="L1559" s="2">
        <v>12711.299805000001</v>
      </c>
      <c r="R1559" s="106">
        <v>42461</v>
      </c>
      <c r="S1559">
        <v>149.82230000000001</v>
      </c>
    </row>
    <row r="1560" spans="11:19">
      <c r="K1560" s="106">
        <v>39147</v>
      </c>
      <c r="L1560" s="2">
        <v>12868.200194999999</v>
      </c>
      <c r="R1560" s="106">
        <v>42464</v>
      </c>
      <c r="S1560">
        <v>149.45310000000001</v>
      </c>
    </row>
    <row r="1561" spans="11:19">
      <c r="K1561" s="106">
        <v>39148</v>
      </c>
      <c r="L1561" s="2">
        <v>12989.599609000001</v>
      </c>
      <c r="R1561" s="106">
        <v>42465</v>
      </c>
      <c r="S1561">
        <v>148.60929999999999</v>
      </c>
    </row>
    <row r="1562" spans="11:19">
      <c r="K1562" s="106">
        <v>39149</v>
      </c>
      <c r="L1562" s="2">
        <v>13051</v>
      </c>
      <c r="R1562" s="106">
        <v>42466</v>
      </c>
      <c r="S1562">
        <v>147.79400000000001</v>
      </c>
    </row>
    <row r="1563" spans="11:19">
      <c r="K1563" s="106">
        <v>39150</v>
      </c>
      <c r="L1563" s="2">
        <v>13057.400390999999</v>
      </c>
      <c r="R1563" s="106">
        <v>42467</v>
      </c>
      <c r="S1563">
        <v>147.59979999999999</v>
      </c>
    </row>
    <row r="1564" spans="11:19">
      <c r="K1564" s="106">
        <v>39153</v>
      </c>
      <c r="L1564" s="2">
        <v>13065.200194999999</v>
      </c>
      <c r="R1564" s="106">
        <v>42468</v>
      </c>
      <c r="S1564">
        <v>147.60980000000001</v>
      </c>
    </row>
    <row r="1565" spans="11:19">
      <c r="K1565" s="106">
        <v>39154</v>
      </c>
      <c r="L1565" s="2">
        <v>12809.599609000001</v>
      </c>
      <c r="R1565" s="106">
        <v>42471</v>
      </c>
      <c r="S1565">
        <v>147.52610000000001</v>
      </c>
    </row>
    <row r="1566" spans="11:19">
      <c r="K1566" s="106">
        <v>39155</v>
      </c>
      <c r="L1566" s="2">
        <v>12808.700194999999</v>
      </c>
      <c r="R1566" s="106">
        <v>42472</v>
      </c>
      <c r="S1566">
        <v>146.99520000000001</v>
      </c>
    </row>
    <row r="1567" spans="11:19">
      <c r="K1567" s="106">
        <v>39156</v>
      </c>
      <c r="L1567" s="2">
        <v>12874.299805000001</v>
      </c>
      <c r="R1567" s="106">
        <v>42473</v>
      </c>
      <c r="S1567">
        <v>147.9007</v>
      </c>
    </row>
    <row r="1568" spans="11:19">
      <c r="K1568" s="106">
        <v>39157</v>
      </c>
      <c r="L1568" s="2">
        <v>12829.700194999999</v>
      </c>
      <c r="R1568" s="106">
        <v>42474</v>
      </c>
      <c r="S1568">
        <v>148.26730000000001</v>
      </c>
    </row>
    <row r="1569" spans="11:19">
      <c r="K1569" s="106">
        <v>39160</v>
      </c>
      <c r="L1569" s="2">
        <v>13011.700194999999</v>
      </c>
      <c r="R1569" s="106">
        <v>42475</v>
      </c>
      <c r="S1569">
        <v>148.09610000000001</v>
      </c>
    </row>
    <row r="1570" spans="11:19">
      <c r="K1570" s="106">
        <v>39161</v>
      </c>
      <c r="L1570" s="2">
        <v>12977.400390999999</v>
      </c>
      <c r="R1570" s="106">
        <v>42478</v>
      </c>
      <c r="S1570">
        <v>149.126</v>
      </c>
    </row>
    <row r="1571" spans="11:19">
      <c r="K1571" s="106">
        <v>39162</v>
      </c>
      <c r="L1571" s="2">
        <v>13155.599609000001</v>
      </c>
      <c r="R1571" s="106">
        <v>42479</v>
      </c>
      <c r="S1571">
        <v>150.29490000000001</v>
      </c>
    </row>
    <row r="1572" spans="11:19">
      <c r="K1572" s="106">
        <v>39163</v>
      </c>
      <c r="L1572" s="2">
        <v>13139.599609000001</v>
      </c>
      <c r="R1572" s="106">
        <v>42480</v>
      </c>
      <c r="S1572">
        <v>149.29259999999999</v>
      </c>
    </row>
    <row r="1573" spans="11:19">
      <c r="K1573" s="106">
        <v>39164</v>
      </c>
      <c r="L1573" s="2">
        <v>13237.700194999999</v>
      </c>
      <c r="R1573" s="106">
        <v>42481</v>
      </c>
      <c r="S1573">
        <v>149.30369999999999</v>
      </c>
    </row>
    <row r="1574" spans="11:19">
      <c r="K1574" s="106">
        <v>39167</v>
      </c>
      <c r="L1574" s="2">
        <v>13302.900390999999</v>
      </c>
      <c r="R1574" s="106">
        <v>42482</v>
      </c>
      <c r="S1574">
        <v>148.75559999999999</v>
      </c>
    </row>
    <row r="1575" spans="11:19">
      <c r="K1575" s="106">
        <v>39168</v>
      </c>
      <c r="L1575" s="2">
        <v>13218.799805000001</v>
      </c>
      <c r="R1575" s="106">
        <v>42485</v>
      </c>
      <c r="S1575">
        <v>148.7859</v>
      </c>
    </row>
    <row r="1576" spans="11:19">
      <c r="K1576" s="106">
        <v>39169</v>
      </c>
      <c r="L1576" s="2">
        <v>13197.200194999999</v>
      </c>
      <c r="R1576" s="106">
        <v>42486</v>
      </c>
      <c r="S1576">
        <v>148.3502</v>
      </c>
    </row>
    <row r="1577" spans="11:19">
      <c r="K1577" s="106">
        <v>39170</v>
      </c>
      <c r="L1577" s="2">
        <v>13258</v>
      </c>
      <c r="R1577" s="106">
        <v>42487</v>
      </c>
      <c r="S1577">
        <v>151.32210000000001</v>
      </c>
    </row>
    <row r="1578" spans="11:19">
      <c r="K1578" s="106">
        <v>39171</v>
      </c>
      <c r="L1578" s="2">
        <v>13165.5</v>
      </c>
      <c r="R1578" s="106">
        <v>42488</v>
      </c>
      <c r="S1578">
        <v>152.31630000000001</v>
      </c>
    </row>
    <row r="1579" spans="11:19">
      <c r="K1579" s="106">
        <v>39174</v>
      </c>
      <c r="L1579" s="2">
        <v>13265.799805000001</v>
      </c>
      <c r="R1579" s="106">
        <v>42489</v>
      </c>
      <c r="S1579">
        <v>151.291</v>
      </c>
    </row>
    <row r="1580" spans="11:19">
      <c r="K1580" s="106">
        <v>39175</v>
      </c>
      <c r="L1580" s="2">
        <v>13361.200194999999</v>
      </c>
      <c r="R1580" s="106">
        <v>42492</v>
      </c>
      <c r="S1580">
        <v>153.6283</v>
      </c>
    </row>
    <row r="1581" spans="11:19">
      <c r="K1581" s="106">
        <v>39176</v>
      </c>
      <c r="L1581" s="2">
        <v>13448.299805000001</v>
      </c>
      <c r="R1581" s="106">
        <v>42493</v>
      </c>
      <c r="S1581">
        <v>153.02979999999999</v>
      </c>
    </row>
    <row r="1582" spans="11:19">
      <c r="K1582" s="106">
        <v>39177</v>
      </c>
      <c r="L1582" s="2">
        <v>13425</v>
      </c>
      <c r="R1582" s="106">
        <v>42494</v>
      </c>
      <c r="S1582">
        <v>152.6636</v>
      </c>
    </row>
    <row r="1583" spans="11:19">
      <c r="K1583" s="106">
        <v>39181</v>
      </c>
      <c r="L1583" s="2">
        <v>13482.299805000001</v>
      </c>
      <c r="R1583" s="106">
        <v>42495</v>
      </c>
      <c r="S1583">
        <v>153.66130000000001</v>
      </c>
    </row>
    <row r="1584" spans="11:19">
      <c r="K1584" s="106">
        <v>39182</v>
      </c>
      <c r="L1584" s="2">
        <v>13431.299805000001</v>
      </c>
      <c r="R1584" s="106">
        <v>42496</v>
      </c>
      <c r="S1584">
        <v>153.98179999999999</v>
      </c>
    </row>
    <row r="1585" spans="11:19">
      <c r="K1585" s="106">
        <v>39183</v>
      </c>
      <c r="L1585" s="2">
        <v>13401</v>
      </c>
      <c r="R1585" s="106">
        <v>42499</v>
      </c>
      <c r="S1585">
        <v>153.64330000000001</v>
      </c>
    </row>
    <row r="1586" spans="11:19">
      <c r="K1586" s="106">
        <v>39184</v>
      </c>
      <c r="L1586" s="2">
        <v>13499.700194999999</v>
      </c>
      <c r="R1586" s="106">
        <v>42500</v>
      </c>
      <c r="S1586">
        <v>155.05590000000001</v>
      </c>
    </row>
    <row r="1587" spans="11:19">
      <c r="K1587" s="106">
        <v>39185</v>
      </c>
      <c r="L1587" s="2">
        <v>13578.599609000001</v>
      </c>
      <c r="R1587" s="106">
        <v>42501</v>
      </c>
      <c r="S1587">
        <v>156.31720000000001</v>
      </c>
    </row>
    <row r="1588" spans="11:19">
      <c r="K1588" s="106">
        <v>39188</v>
      </c>
      <c r="L1588" s="2">
        <v>13660</v>
      </c>
      <c r="R1588" s="106">
        <v>42502</v>
      </c>
      <c r="S1588">
        <v>156.38669999999999</v>
      </c>
    </row>
    <row r="1589" spans="11:19">
      <c r="K1589" s="106">
        <v>39189</v>
      </c>
      <c r="L1589" s="2">
        <v>13658</v>
      </c>
      <c r="R1589" s="106">
        <v>42503</v>
      </c>
      <c r="S1589">
        <v>156.1103</v>
      </c>
    </row>
    <row r="1590" spans="11:19">
      <c r="K1590" s="106">
        <v>39190</v>
      </c>
      <c r="L1590" s="2">
        <v>13712</v>
      </c>
      <c r="R1590" s="106">
        <v>42506</v>
      </c>
      <c r="S1590">
        <v>156.15559999999999</v>
      </c>
    </row>
    <row r="1591" spans="11:19">
      <c r="K1591" s="106">
        <v>39191</v>
      </c>
      <c r="L1591" s="2">
        <v>13574.700194999999</v>
      </c>
      <c r="R1591" s="106">
        <v>42507</v>
      </c>
      <c r="S1591">
        <v>155.1215</v>
      </c>
    </row>
    <row r="1592" spans="11:19">
      <c r="K1592" s="106">
        <v>39192</v>
      </c>
      <c r="L1592" s="2">
        <v>13664.700194999999</v>
      </c>
      <c r="R1592" s="106">
        <v>42508</v>
      </c>
      <c r="S1592">
        <v>153.60720000000001</v>
      </c>
    </row>
    <row r="1593" spans="11:19">
      <c r="K1593" s="106">
        <v>39195</v>
      </c>
      <c r="L1593" s="2">
        <v>13629</v>
      </c>
      <c r="R1593" s="106">
        <v>42509</v>
      </c>
      <c r="S1593">
        <v>153.88319999999999</v>
      </c>
    </row>
    <row r="1594" spans="11:19">
      <c r="K1594" s="106">
        <v>39196</v>
      </c>
      <c r="L1594" s="2">
        <v>13590.299805000001</v>
      </c>
      <c r="R1594" s="106">
        <v>42510</v>
      </c>
      <c r="S1594">
        <v>155.06389999999999</v>
      </c>
    </row>
    <row r="1595" spans="11:19">
      <c r="K1595" s="106">
        <v>39197</v>
      </c>
      <c r="L1595" s="2">
        <v>13672.900390999999</v>
      </c>
      <c r="R1595" s="106">
        <v>42514</v>
      </c>
      <c r="S1595">
        <v>155.3476</v>
      </c>
    </row>
    <row r="1596" spans="11:19">
      <c r="K1596" s="106">
        <v>39198</v>
      </c>
      <c r="L1596" s="2">
        <v>13597.5</v>
      </c>
      <c r="R1596" s="106">
        <v>42515</v>
      </c>
      <c r="S1596">
        <v>154.53299999999999</v>
      </c>
    </row>
    <row r="1597" spans="11:19">
      <c r="K1597" s="106">
        <v>39199</v>
      </c>
      <c r="L1597" s="2">
        <v>13632</v>
      </c>
      <c r="R1597" s="106">
        <v>42516</v>
      </c>
      <c r="S1597">
        <v>155.00559999999999</v>
      </c>
    </row>
    <row r="1598" spans="11:19">
      <c r="K1598" s="106">
        <v>39202</v>
      </c>
      <c r="L1598" s="2">
        <v>13416.700194999999</v>
      </c>
      <c r="R1598" s="106">
        <v>42517</v>
      </c>
      <c r="S1598">
        <v>156.27000000000001</v>
      </c>
    </row>
    <row r="1599" spans="11:19">
      <c r="K1599" s="106">
        <v>39203</v>
      </c>
      <c r="L1599" s="2">
        <v>13406.299805000001</v>
      </c>
      <c r="R1599" s="106">
        <v>42520</v>
      </c>
      <c r="S1599">
        <v>156.15</v>
      </c>
    </row>
    <row r="1600" spans="11:19">
      <c r="K1600" s="106">
        <v>39204</v>
      </c>
      <c r="L1600" s="2">
        <v>13578.700194999999</v>
      </c>
      <c r="R1600" s="106">
        <v>42521</v>
      </c>
      <c r="S1600">
        <v>156.44</v>
      </c>
    </row>
    <row r="1601" spans="11:19">
      <c r="K1601" s="106">
        <v>39205</v>
      </c>
      <c r="L1601" s="2">
        <v>13687</v>
      </c>
      <c r="R1601" s="106">
        <v>42522</v>
      </c>
      <c r="S1601">
        <v>157.12</v>
      </c>
    </row>
    <row r="1602" spans="11:19">
      <c r="K1602" s="106">
        <v>39206</v>
      </c>
      <c r="L1602" s="2">
        <v>13769.900390999999</v>
      </c>
      <c r="R1602" s="106">
        <v>42523</v>
      </c>
      <c r="S1602">
        <v>158.01</v>
      </c>
    </row>
    <row r="1603" spans="11:19">
      <c r="K1603" s="106">
        <v>39209</v>
      </c>
      <c r="L1603" s="2">
        <v>13865.5</v>
      </c>
      <c r="R1603" s="106">
        <v>42524</v>
      </c>
      <c r="S1603">
        <v>159.29</v>
      </c>
    </row>
    <row r="1604" spans="11:19">
      <c r="K1604" s="106">
        <v>39210</v>
      </c>
      <c r="L1604" s="2">
        <v>13915.400390999999</v>
      </c>
      <c r="R1604" s="106">
        <v>42527</v>
      </c>
      <c r="S1604">
        <v>159.85</v>
      </c>
    </row>
    <row r="1605" spans="11:19">
      <c r="K1605" s="106">
        <v>39211</v>
      </c>
      <c r="L1605" s="2">
        <v>13895.200194999999</v>
      </c>
      <c r="R1605" s="106">
        <v>42528</v>
      </c>
      <c r="S1605">
        <v>159.96</v>
      </c>
    </row>
    <row r="1606" spans="11:19">
      <c r="K1606" s="106">
        <v>39212</v>
      </c>
      <c r="L1606" s="2">
        <v>13853.099609000001</v>
      </c>
      <c r="R1606" s="106">
        <v>42529</v>
      </c>
      <c r="S1606">
        <v>160.91</v>
      </c>
    </row>
    <row r="1607" spans="11:19">
      <c r="K1607" s="106">
        <v>39213</v>
      </c>
      <c r="L1607" s="2">
        <v>14003.799805000001</v>
      </c>
      <c r="R1607" s="106">
        <v>42530</v>
      </c>
      <c r="S1607">
        <v>160.46</v>
      </c>
    </row>
    <row r="1608" spans="11:19">
      <c r="K1608" s="106">
        <v>39216</v>
      </c>
      <c r="L1608" s="2">
        <v>13903.299805000001</v>
      </c>
      <c r="R1608" s="106">
        <v>42531</v>
      </c>
      <c r="S1608">
        <v>160.41</v>
      </c>
    </row>
    <row r="1609" spans="11:19">
      <c r="K1609" s="106">
        <v>39217</v>
      </c>
      <c r="L1609" s="2">
        <v>13934.599609000001</v>
      </c>
      <c r="R1609" s="106">
        <v>42534</v>
      </c>
      <c r="S1609">
        <v>159.94999999999999</v>
      </c>
    </row>
    <row r="1610" spans="11:19">
      <c r="K1610" s="106">
        <v>39218</v>
      </c>
      <c r="L1610" s="2">
        <v>14025</v>
      </c>
      <c r="R1610" s="106">
        <v>42535</v>
      </c>
      <c r="S1610">
        <v>159.69</v>
      </c>
    </row>
    <row r="1611" spans="11:19">
      <c r="K1611" s="106">
        <v>39219</v>
      </c>
      <c r="L1611" s="2">
        <v>14100.700194999999</v>
      </c>
      <c r="R1611" s="106">
        <v>42536</v>
      </c>
      <c r="S1611">
        <v>159.49</v>
      </c>
    </row>
    <row r="1612" spans="11:19">
      <c r="K1612" s="106">
        <v>39220</v>
      </c>
      <c r="L1612" s="2">
        <v>14105.299805000001</v>
      </c>
      <c r="R1612" s="106">
        <v>42537</v>
      </c>
      <c r="S1612">
        <v>159.38</v>
      </c>
    </row>
    <row r="1613" spans="11:19">
      <c r="K1613" s="106">
        <v>39224</v>
      </c>
      <c r="L1613" s="2">
        <v>14112.200194999999</v>
      </c>
      <c r="R1613" s="106">
        <v>42538</v>
      </c>
      <c r="S1613">
        <v>156.75</v>
      </c>
    </row>
    <row r="1614" spans="11:19">
      <c r="K1614" s="106">
        <v>39225</v>
      </c>
      <c r="L1614" s="2">
        <v>14142.5</v>
      </c>
      <c r="R1614" s="106">
        <v>42541</v>
      </c>
      <c r="S1614">
        <v>158.11000000000001</v>
      </c>
    </row>
    <row r="1615" spans="11:19">
      <c r="K1615" s="106">
        <v>39226</v>
      </c>
      <c r="L1615" s="2">
        <v>13946.299805000001</v>
      </c>
      <c r="R1615" s="106">
        <v>42542</v>
      </c>
      <c r="S1615">
        <v>158.76</v>
      </c>
    </row>
    <row r="1616" spans="11:19">
      <c r="K1616" s="106">
        <v>39227</v>
      </c>
      <c r="L1616" s="2">
        <v>14024.099609000001</v>
      </c>
      <c r="R1616" s="106">
        <v>42543</v>
      </c>
      <c r="S1616">
        <v>158.4</v>
      </c>
    </row>
    <row r="1617" spans="11:19">
      <c r="K1617" s="106">
        <v>39230</v>
      </c>
      <c r="L1617" s="2">
        <v>14073.700194999999</v>
      </c>
      <c r="R1617" s="106">
        <v>42544</v>
      </c>
      <c r="S1617">
        <v>158.15</v>
      </c>
    </row>
    <row r="1618" spans="11:19">
      <c r="K1618" s="106">
        <v>39231</v>
      </c>
      <c r="L1618" s="2">
        <v>13962.700194999999</v>
      </c>
      <c r="R1618" s="106">
        <v>42545</v>
      </c>
      <c r="S1618">
        <v>158.54</v>
      </c>
    </row>
    <row r="1619" spans="11:19">
      <c r="K1619" s="106">
        <v>39232</v>
      </c>
      <c r="L1619" s="2">
        <v>14081.700194999999</v>
      </c>
      <c r="R1619" s="106">
        <v>42548</v>
      </c>
      <c r="S1619">
        <v>157.63</v>
      </c>
    </row>
    <row r="1620" spans="11:19">
      <c r="K1620" s="106">
        <v>39233</v>
      </c>
      <c r="L1620" s="2">
        <v>14056.799805000001</v>
      </c>
      <c r="R1620" s="106">
        <v>42549</v>
      </c>
      <c r="S1620">
        <v>158.55000000000001</v>
      </c>
    </row>
    <row r="1621" spans="11:19">
      <c r="K1621" s="106">
        <v>39234</v>
      </c>
      <c r="L1621" s="2">
        <v>14119.400390999999</v>
      </c>
      <c r="R1621" s="106">
        <v>42550</v>
      </c>
      <c r="S1621">
        <v>161.16</v>
      </c>
    </row>
    <row r="1622" spans="11:19">
      <c r="K1622" s="106">
        <v>39237</v>
      </c>
      <c r="L1622" s="2">
        <v>14146.700194999999</v>
      </c>
      <c r="R1622" s="106">
        <v>42551</v>
      </c>
      <c r="S1622">
        <v>162.47</v>
      </c>
    </row>
    <row r="1623" spans="11:19">
      <c r="K1623" s="106">
        <v>39238</v>
      </c>
      <c r="L1623" s="2">
        <v>14141.700194999999</v>
      </c>
      <c r="R1623" s="106">
        <v>42555</v>
      </c>
      <c r="S1623">
        <v>163.81</v>
      </c>
    </row>
    <row r="1624" spans="11:19">
      <c r="K1624" s="106">
        <v>39239</v>
      </c>
      <c r="L1624" s="2">
        <v>13941.599609000001</v>
      </c>
      <c r="R1624" s="106">
        <v>42556</v>
      </c>
      <c r="S1624">
        <v>165.62</v>
      </c>
    </row>
    <row r="1625" spans="11:19">
      <c r="K1625" s="106">
        <v>39240</v>
      </c>
      <c r="L1625" s="2">
        <v>13703.900390999999</v>
      </c>
      <c r="R1625" s="106">
        <v>42557</v>
      </c>
      <c r="S1625">
        <v>166.6</v>
      </c>
    </row>
    <row r="1626" spans="11:19">
      <c r="K1626" s="106">
        <v>39241</v>
      </c>
      <c r="L1626" s="2">
        <v>13798.5</v>
      </c>
      <c r="R1626" s="106">
        <v>42558</v>
      </c>
      <c r="S1626">
        <v>165.34</v>
      </c>
    </row>
    <row r="1627" spans="11:19">
      <c r="K1627" s="106">
        <v>39244</v>
      </c>
      <c r="L1627" s="2">
        <v>13832.799805000001</v>
      </c>
      <c r="R1627" s="106">
        <v>42559</v>
      </c>
      <c r="S1627">
        <v>165.02</v>
      </c>
    </row>
    <row r="1628" spans="11:19">
      <c r="K1628" s="106">
        <v>39245</v>
      </c>
      <c r="L1628" s="2">
        <v>13724.299805000001</v>
      </c>
      <c r="R1628" s="106">
        <v>42562</v>
      </c>
      <c r="S1628">
        <v>165.46</v>
      </c>
    </row>
    <row r="1629" spans="11:19">
      <c r="K1629" s="106">
        <v>39246</v>
      </c>
      <c r="L1629" s="2">
        <v>13859.5</v>
      </c>
      <c r="R1629" s="106">
        <v>42563</v>
      </c>
      <c r="S1629">
        <v>166.77</v>
      </c>
    </row>
    <row r="1630" spans="11:19">
      <c r="K1630" s="106">
        <v>39247</v>
      </c>
      <c r="L1630" s="2">
        <v>14002</v>
      </c>
      <c r="R1630" s="106">
        <v>42564</v>
      </c>
      <c r="S1630">
        <v>166.2</v>
      </c>
    </row>
    <row r="1631" spans="11:19">
      <c r="K1631" s="106">
        <v>39248</v>
      </c>
      <c r="L1631" s="2">
        <v>14137.400390999999</v>
      </c>
      <c r="R1631" s="106">
        <v>42565</v>
      </c>
      <c r="S1631">
        <v>165.77</v>
      </c>
    </row>
    <row r="1632" spans="11:19">
      <c r="K1632" s="106">
        <v>39251</v>
      </c>
      <c r="L1632" s="2">
        <v>14176.400390999999</v>
      </c>
      <c r="R1632" s="106">
        <v>42566</v>
      </c>
      <c r="S1632">
        <v>165.27</v>
      </c>
    </row>
    <row r="1633" spans="11:19">
      <c r="K1633" s="106">
        <v>39252</v>
      </c>
      <c r="L1633" s="2">
        <v>14119.5</v>
      </c>
      <c r="R1633" s="106">
        <v>42569</v>
      </c>
      <c r="S1633">
        <v>165.97</v>
      </c>
    </row>
    <row r="1634" spans="11:19">
      <c r="K1634" s="106">
        <v>39253</v>
      </c>
      <c r="L1634" s="2">
        <v>13978.200194999999</v>
      </c>
      <c r="R1634" s="106">
        <v>42570</v>
      </c>
      <c r="S1634">
        <v>166.76</v>
      </c>
    </row>
    <row r="1635" spans="11:19">
      <c r="K1635" s="106">
        <v>39254</v>
      </c>
      <c r="L1635" s="2">
        <v>14095.700194999999</v>
      </c>
      <c r="R1635" s="106">
        <v>42571</v>
      </c>
      <c r="S1635">
        <v>167.03</v>
      </c>
    </row>
    <row r="1636" spans="11:19">
      <c r="K1636" s="106">
        <v>39255</v>
      </c>
      <c r="L1636" s="2">
        <v>13986</v>
      </c>
      <c r="R1636" s="106">
        <v>42572</v>
      </c>
      <c r="S1636">
        <v>167</v>
      </c>
    </row>
    <row r="1637" spans="11:19">
      <c r="K1637" s="106">
        <v>39258</v>
      </c>
      <c r="L1637" s="2">
        <v>13841.900390999999</v>
      </c>
      <c r="R1637" s="106">
        <v>42573</v>
      </c>
      <c r="S1637">
        <v>168.07</v>
      </c>
    </row>
    <row r="1638" spans="11:19">
      <c r="K1638" s="106">
        <v>39259</v>
      </c>
      <c r="L1638" s="2">
        <v>13663.900390999999</v>
      </c>
      <c r="R1638" s="106">
        <v>42576</v>
      </c>
      <c r="S1638">
        <v>168.75</v>
      </c>
    </row>
    <row r="1639" spans="11:19">
      <c r="K1639" s="106">
        <v>39260</v>
      </c>
      <c r="L1639" s="2">
        <v>13741.900390999999</v>
      </c>
      <c r="R1639" s="106">
        <v>42577</v>
      </c>
      <c r="S1639">
        <v>168.4</v>
      </c>
    </row>
    <row r="1640" spans="11:19">
      <c r="K1640" s="106">
        <v>39261</v>
      </c>
      <c r="L1640" s="2">
        <v>13715.700194999999</v>
      </c>
      <c r="R1640" s="106">
        <v>42578</v>
      </c>
      <c r="S1640">
        <v>167.05</v>
      </c>
    </row>
    <row r="1641" spans="11:19">
      <c r="K1641" s="106">
        <v>39262</v>
      </c>
      <c r="L1641" s="2">
        <v>13906.599609000001</v>
      </c>
      <c r="R1641" s="106">
        <v>42579</v>
      </c>
      <c r="S1641">
        <v>168.24</v>
      </c>
    </row>
    <row r="1642" spans="11:19">
      <c r="K1642" s="106">
        <v>39266</v>
      </c>
      <c r="L1642" s="2">
        <v>14064.700194999999</v>
      </c>
      <c r="R1642" s="106">
        <v>42580</v>
      </c>
      <c r="S1642">
        <v>169.14</v>
      </c>
    </row>
    <row r="1643" spans="11:19">
      <c r="K1643" s="106">
        <v>39267</v>
      </c>
      <c r="L1643" s="2">
        <v>14060.400390999999</v>
      </c>
      <c r="R1643" s="106">
        <v>42584</v>
      </c>
      <c r="S1643">
        <v>168.44</v>
      </c>
    </row>
    <row r="1644" spans="11:19">
      <c r="K1644" s="106">
        <v>39268</v>
      </c>
      <c r="L1644" s="2">
        <v>14079.400390999999</v>
      </c>
      <c r="R1644" s="106">
        <v>42585</v>
      </c>
      <c r="S1644">
        <v>168.52</v>
      </c>
    </row>
    <row r="1645" spans="11:19">
      <c r="K1645" s="106">
        <v>39269</v>
      </c>
      <c r="L1645" s="2">
        <v>14118.700194999999</v>
      </c>
      <c r="R1645" s="106">
        <v>42586</v>
      </c>
      <c r="S1645">
        <v>169.38</v>
      </c>
    </row>
    <row r="1646" spans="11:19">
      <c r="K1646" s="106">
        <v>39272</v>
      </c>
      <c r="L1646" s="2">
        <v>14177.5</v>
      </c>
      <c r="R1646" s="106">
        <v>42587</v>
      </c>
      <c r="S1646">
        <v>169.13</v>
      </c>
    </row>
    <row r="1647" spans="11:19">
      <c r="K1647" s="106">
        <v>39273</v>
      </c>
      <c r="L1647" s="2">
        <v>14131.900390999999</v>
      </c>
      <c r="R1647" s="106">
        <v>42590</v>
      </c>
      <c r="S1647">
        <v>169.01</v>
      </c>
    </row>
    <row r="1648" spans="11:19">
      <c r="K1648" s="106">
        <v>39274</v>
      </c>
      <c r="L1648" s="2">
        <v>14166.099609000001</v>
      </c>
      <c r="R1648" s="106">
        <v>42591</v>
      </c>
      <c r="S1648">
        <v>167.94</v>
      </c>
    </row>
    <row r="1649" spans="11:19">
      <c r="K1649" s="106">
        <v>39275</v>
      </c>
      <c r="L1649" s="2">
        <v>14356</v>
      </c>
      <c r="R1649" s="106">
        <v>42592</v>
      </c>
      <c r="S1649">
        <v>166.89</v>
      </c>
    </row>
    <row r="1650" spans="11:19">
      <c r="K1650" s="106">
        <v>39276</v>
      </c>
      <c r="L1650" s="2">
        <v>14496.5</v>
      </c>
      <c r="R1650" s="106">
        <v>42593</v>
      </c>
      <c r="S1650">
        <v>166.06</v>
      </c>
    </row>
    <row r="1651" spans="11:19">
      <c r="K1651" s="106">
        <v>39279</v>
      </c>
      <c r="L1651" s="2">
        <v>14338.299805000001</v>
      </c>
      <c r="R1651" s="106">
        <v>42594</v>
      </c>
      <c r="S1651">
        <v>165.97</v>
      </c>
    </row>
    <row r="1652" spans="11:19">
      <c r="K1652" s="106">
        <v>39280</v>
      </c>
      <c r="L1652" s="2">
        <v>14382</v>
      </c>
      <c r="R1652" s="106">
        <v>42597</v>
      </c>
      <c r="S1652">
        <v>165.74</v>
      </c>
    </row>
    <row r="1653" spans="11:19">
      <c r="K1653" s="106">
        <v>39281</v>
      </c>
      <c r="L1653" s="2">
        <v>14583.700194999999</v>
      </c>
      <c r="R1653" s="106">
        <v>42598</v>
      </c>
      <c r="S1653">
        <v>164.97</v>
      </c>
    </row>
    <row r="1654" spans="11:19">
      <c r="K1654" s="106">
        <v>39282</v>
      </c>
      <c r="L1654" s="2">
        <v>14625.799805000001</v>
      </c>
      <c r="R1654" s="106">
        <v>42599</v>
      </c>
      <c r="S1654">
        <v>166.18</v>
      </c>
    </row>
    <row r="1655" spans="11:19">
      <c r="K1655" s="106">
        <v>39283</v>
      </c>
      <c r="L1655" s="2">
        <v>14582.900390999999</v>
      </c>
      <c r="R1655" s="106">
        <v>42600</v>
      </c>
      <c r="S1655">
        <v>167.06</v>
      </c>
    </row>
    <row r="1656" spans="11:19">
      <c r="K1656" s="106">
        <v>39286</v>
      </c>
      <c r="L1656" s="2">
        <v>14468.299805000001</v>
      </c>
      <c r="R1656" s="106">
        <v>42601</v>
      </c>
      <c r="S1656">
        <v>166.23</v>
      </c>
    </row>
    <row r="1657" spans="11:19">
      <c r="K1657" s="106">
        <v>39287</v>
      </c>
      <c r="L1657" s="2">
        <v>14068.200194999999</v>
      </c>
      <c r="R1657" s="106">
        <v>42604</v>
      </c>
      <c r="S1657">
        <v>167.14</v>
      </c>
    </row>
    <row r="1658" spans="11:19">
      <c r="K1658" s="106">
        <v>39288</v>
      </c>
      <c r="L1658" s="2">
        <v>14105.299805000001</v>
      </c>
      <c r="R1658" s="106">
        <v>42605</v>
      </c>
      <c r="S1658">
        <v>166.52</v>
      </c>
    </row>
    <row r="1659" spans="11:19">
      <c r="K1659" s="106">
        <v>39289</v>
      </c>
      <c r="L1659" s="2">
        <v>13844.599609000001</v>
      </c>
      <c r="R1659" s="106">
        <v>42606</v>
      </c>
      <c r="S1659">
        <v>165.58</v>
      </c>
    </row>
    <row r="1660" spans="11:19">
      <c r="K1660" s="106">
        <v>39290</v>
      </c>
      <c r="L1660" s="2">
        <v>13748.5</v>
      </c>
      <c r="R1660" s="106">
        <v>42607</v>
      </c>
      <c r="S1660">
        <v>166.84</v>
      </c>
    </row>
    <row r="1661" spans="11:19">
      <c r="K1661" s="106">
        <v>39293</v>
      </c>
      <c r="L1661" s="2">
        <v>13864.700194999999</v>
      </c>
      <c r="R1661" s="106">
        <v>42608</v>
      </c>
      <c r="S1661">
        <v>165.01</v>
      </c>
    </row>
    <row r="1662" spans="11:19">
      <c r="K1662" s="106">
        <v>39294</v>
      </c>
      <c r="L1662" s="2">
        <v>13868.599609000001</v>
      </c>
      <c r="R1662" s="106">
        <v>42611</v>
      </c>
      <c r="S1662">
        <v>165.21</v>
      </c>
    </row>
    <row r="1663" spans="11:19">
      <c r="K1663" s="106">
        <v>39295</v>
      </c>
      <c r="L1663" s="2">
        <v>13654.700194999999</v>
      </c>
      <c r="R1663" s="106">
        <v>42612</v>
      </c>
      <c r="S1663">
        <v>163.99</v>
      </c>
    </row>
    <row r="1664" spans="11:19">
      <c r="K1664" s="106">
        <v>39296</v>
      </c>
      <c r="L1664" s="2">
        <v>13813.599609000001</v>
      </c>
      <c r="R1664" s="106">
        <v>42613</v>
      </c>
      <c r="S1664">
        <v>163.37</v>
      </c>
    </row>
    <row r="1665" spans="11:19">
      <c r="K1665" s="106">
        <v>39297</v>
      </c>
      <c r="L1665" s="2">
        <v>13565.200194999999</v>
      </c>
      <c r="R1665" s="106">
        <v>42614</v>
      </c>
      <c r="S1665">
        <v>163.77000000000001</v>
      </c>
    </row>
    <row r="1666" spans="11:19">
      <c r="K1666" s="106">
        <v>39301</v>
      </c>
      <c r="L1666" s="2">
        <v>13560.599609000001</v>
      </c>
      <c r="R1666" s="106">
        <v>42615</v>
      </c>
      <c r="S1666">
        <v>165.31</v>
      </c>
    </row>
    <row r="1667" spans="11:19">
      <c r="K1667" s="106">
        <v>39302</v>
      </c>
      <c r="L1667" s="2">
        <v>13758.200194999999</v>
      </c>
      <c r="R1667" s="106">
        <v>42619</v>
      </c>
      <c r="S1667">
        <v>165.87</v>
      </c>
    </row>
    <row r="1668" spans="11:19">
      <c r="K1668" s="106">
        <v>39303</v>
      </c>
      <c r="L1668" s="2">
        <v>13478</v>
      </c>
      <c r="R1668" s="106">
        <v>42620</v>
      </c>
      <c r="S1668">
        <v>166.27</v>
      </c>
    </row>
    <row r="1669" spans="11:19">
      <c r="K1669" s="106">
        <v>39304</v>
      </c>
      <c r="L1669" s="2">
        <v>13466.299805000001</v>
      </c>
      <c r="R1669" s="106">
        <v>42621</v>
      </c>
      <c r="S1669">
        <v>166.68</v>
      </c>
    </row>
    <row r="1670" spans="11:19">
      <c r="K1670" s="106">
        <v>39307</v>
      </c>
      <c r="L1670" s="2">
        <v>13427.5</v>
      </c>
      <c r="R1670" s="106">
        <v>42622</v>
      </c>
      <c r="S1670">
        <v>163.63</v>
      </c>
    </row>
    <row r="1671" spans="11:19">
      <c r="K1671" s="106">
        <v>39308</v>
      </c>
      <c r="L1671" s="2">
        <v>13242.599609000001</v>
      </c>
      <c r="R1671" s="106">
        <v>42625</v>
      </c>
      <c r="S1671">
        <v>163.13</v>
      </c>
    </row>
    <row r="1672" spans="11:19">
      <c r="K1672" s="106">
        <v>39309</v>
      </c>
      <c r="L1672" s="2">
        <v>13048.799805000001</v>
      </c>
      <c r="R1672" s="106">
        <v>42626</v>
      </c>
      <c r="S1672">
        <v>161.02000000000001</v>
      </c>
    </row>
    <row r="1673" spans="11:19">
      <c r="K1673" s="106">
        <v>39310</v>
      </c>
      <c r="L1673" s="2">
        <v>12848.700194999999</v>
      </c>
      <c r="R1673" s="106">
        <v>42627</v>
      </c>
      <c r="S1673">
        <v>161.86000000000001</v>
      </c>
    </row>
    <row r="1674" spans="11:19">
      <c r="K1674" s="106">
        <v>39311</v>
      </c>
      <c r="L1674" s="2">
        <v>13049.599609000001</v>
      </c>
      <c r="R1674" s="106">
        <v>42628</v>
      </c>
      <c r="S1674">
        <v>162.63</v>
      </c>
    </row>
    <row r="1675" spans="11:19">
      <c r="K1675" s="106">
        <v>39314</v>
      </c>
      <c r="L1675" s="2">
        <v>13110.299805000001</v>
      </c>
      <c r="R1675" s="106">
        <v>42629</v>
      </c>
      <c r="S1675">
        <v>163.04</v>
      </c>
    </row>
    <row r="1676" spans="11:19">
      <c r="K1676" s="106">
        <v>39315</v>
      </c>
      <c r="L1676" s="2">
        <v>13238.700194999999</v>
      </c>
      <c r="R1676" s="106">
        <v>42632</v>
      </c>
      <c r="S1676">
        <v>164.11</v>
      </c>
    </row>
    <row r="1677" spans="11:19">
      <c r="K1677" s="106">
        <v>39316</v>
      </c>
      <c r="L1677" s="2">
        <v>13463.099609000001</v>
      </c>
      <c r="R1677" s="106">
        <v>42633</v>
      </c>
      <c r="S1677">
        <v>164.72</v>
      </c>
    </row>
    <row r="1678" spans="11:19">
      <c r="K1678" s="106">
        <v>39317</v>
      </c>
      <c r="L1678" s="2">
        <v>13451.099609000001</v>
      </c>
      <c r="R1678" s="106">
        <v>42634</v>
      </c>
      <c r="S1678">
        <v>165.89</v>
      </c>
    </row>
    <row r="1679" spans="11:19">
      <c r="K1679" s="106">
        <v>39318</v>
      </c>
      <c r="L1679" s="2">
        <v>13520.299805000001</v>
      </c>
      <c r="R1679" s="106">
        <v>42635</v>
      </c>
      <c r="S1679">
        <v>167.36</v>
      </c>
    </row>
    <row r="1680" spans="11:19">
      <c r="K1680" s="106">
        <v>39321</v>
      </c>
      <c r="L1680" s="2">
        <v>13487.400390999999</v>
      </c>
      <c r="R1680" s="106">
        <v>42636</v>
      </c>
      <c r="S1680">
        <v>167.25</v>
      </c>
    </row>
    <row r="1681" spans="11:19">
      <c r="K1681" s="106">
        <v>39322</v>
      </c>
      <c r="L1681" s="2">
        <v>13264.900390999999</v>
      </c>
      <c r="R1681" s="106">
        <v>42639</v>
      </c>
      <c r="S1681">
        <v>166.75</v>
      </c>
    </row>
    <row r="1682" spans="11:19">
      <c r="K1682" s="106">
        <v>39323</v>
      </c>
      <c r="L1682" s="2">
        <v>13490.099609000001</v>
      </c>
      <c r="R1682" s="106">
        <v>42640</v>
      </c>
      <c r="S1682">
        <v>165.46</v>
      </c>
    </row>
    <row r="1683" spans="11:19">
      <c r="K1683" s="106">
        <v>39324</v>
      </c>
      <c r="L1683" s="2">
        <v>13444.599609000001</v>
      </c>
      <c r="R1683" s="106">
        <v>42641</v>
      </c>
      <c r="S1683">
        <v>165.86</v>
      </c>
    </row>
    <row r="1684" spans="11:19">
      <c r="K1684" s="106">
        <v>39325</v>
      </c>
      <c r="L1684" s="2">
        <v>13660.5</v>
      </c>
      <c r="R1684" s="106">
        <v>42642</v>
      </c>
      <c r="S1684">
        <v>165.85</v>
      </c>
    </row>
    <row r="1685" spans="11:19">
      <c r="K1685" s="106">
        <v>39329</v>
      </c>
      <c r="L1685" s="2">
        <v>13755.200194999999</v>
      </c>
      <c r="R1685" s="106">
        <v>42643</v>
      </c>
      <c r="S1685">
        <v>165.51</v>
      </c>
    </row>
    <row r="1686" spans="11:19">
      <c r="K1686" s="106">
        <v>39330</v>
      </c>
      <c r="L1686" s="2">
        <v>13683.299805000001</v>
      </c>
      <c r="R1686" s="106">
        <v>42646</v>
      </c>
      <c r="S1686">
        <v>164.59</v>
      </c>
    </row>
    <row r="1687" spans="11:19">
      <c r="K1687" s="106">
        <v>39331</v>
      </c>
      <c r="L1687" s="2">
        <v>13795.700194999999</v>
      </c>
      <c r="R1687" s="106">
        <v>42647</v>
      </c>
      <c r="S1687">
        <v>163.06</v>
      </c>
    </row>
    <row r="1688" spans="11:19">
      <c r="K1688" s="106">
        <v>39332</v>
      </c>
      <c r="L1688" s="2">
        <v>13651.200194999999</v>
      </c>
      <c r="R1688" s="106">
        <v>42648</v>
      </c>
      <c r="S1688">
        <v>161.85</v>
      </c>
    </row>
    <row r="1689" spans="11:19">
      <c r="K1689" s="106">
        <v>39335</v>
      </c>
      <c r="L1689" s="2">
        <v>13625.5</v>
      </c>
      <c r="R1689" s="106">
        <v>42649</v>
      </c>
      <c r="S1689">
        <v>161.97999999999999</v>
      </c>
    </row>
    <row r="1690" spans="11:19">
      <c r="K1690" s="106">
        <v>39336</v>
      </c>
      <c r="L1690" s="2">
        <v>13704.299805000001</v>
      </c>
      <c r="R1690" s="106">
        <v>42650</v>
      </c>
      <c r="S1690">
        <v>161.07</v>
      </c>
    </row>
    <row r="1691" spans="11:19">
      <c r="K1691" s="106">
        <v>39337</v>
      </c>
      <c r="L1691" s="2">
        <v>13756.700194999999</v>
      </c>
      <c r="R1691" s="106">
        <v>42654</v>
      </c>
      <c r="S1691">
        <v>160.06</v>
      </c>
    </row>
    <row r="1692" spans="11:19">
      <c r="K1692" s="106">
        <v>39338</v>
      </c>
      <c r="L1692" s="2">
        <v>13843.200194999999</v>
      </c>
      <c r="R1692" s="106">
        <v>42655</v>
      </c>
      <c r="S1692">
        <v>162.12</v>
      </c>
    </row>
    <row r="1693" spans="11:19">
      <c r="K1693" s="106">
        <v>39339</v>
      </c>
      <c r="L1693" s="2">
        <v>13846.400390999999</v>
      </c>
      <c r="R1693" s="106">
        <v>42656</v>
      </c>
      <c r="S1693">
        <v>162.69</v>
      </c>
    </row>
    <row r="1694" spans="11:19">
      <c r="K1694" s="106">
        <v>39342</v>
      </c>
      <c r="L1694" s="2">
        <v>13809.900390999999</v>
      </c>
      <c r="R1694" s="106">
        <v>42657</v>
      </c>
      <c r="S1694">
        <v>163.59</v>
      </c>
    </row>
    <row r="1695" spans="11:19">
      <c r="K1695" s="106">
        <v>39343</v>
      </c>
      <c r="L1695" s="2">
        <v>14005.400390999999</v>
      </c>
      <c r="R1695" s="106">
        <v>42660</v>
      </c>
      <c r="S1695">
        <v>164.14</v>
      </c>
    </row>
    <row r="1696" spans="11:19">
      <c r="K1696" s="106">
        <v>39344</v>
      </c>
      <c r="L1696" s="2">
        <v>13939.799805000001</v>
      </c>
      <c r="R1696" s="106">
        <v>42661</v>
      </c>
      <c r="S1696">
        <v>165.02</v>
      </c>
    </row>
    <row r="1697" spans="11:19">
      <c r="K1697" s="106">
        <v>39345</v>
      </c>
      <c r="L1697" s="2">
        <v>13838.400390999999</v>
      </c>
      <c r="R1697" s="106">
        <v>42662</v>
      </c>
      <c r="S1697">
        <v>166.57</v>
      </c>
    </row>
    <row r="1698" spans="11:19">
      <c r="K1698" s="106">
        <v>39346</v>
      </c>
      <c r="L1698" s="2">
        <v>13940.099609000001</v>
      </c>
      <c r="R1698" s="106">
        <v>42663</v>
      </c>
      <c r="S1698">
        <v>166.5</v>
      </c>
    </row>
    <row r="1699" spans="11:19">
      <c r="K1699" s="106">
        <v>39349</v>
      </c>
      <c r="L1699" s="2">
        <v>13958.299805000001</v>
      </c>
      <c r="R1699" s="106">
        <v>42664</v>
      </c>
      <c r="S1699">
        <v>167.08</v>
      </c>
    </row>
    <row r="1700" spans="11:19">
      <c r="K1700" s="106">
        <v>39350</v>
      </c>
      <c r="L1700" s="2">
        <v>13997.599609000001</v>
      </c>
      <c r="R1700" s="106">
        <v>42667</v>
      </c>
      <c r="S1700">
        <v>167.54</v>
      </c>
    </row>
    <row r="1701" spans="11:19">
      <c r="K1701" s="106">
        <v>39351</v>
      </c>
      <c r="L1701" s="2">
        <v>14035</v>
      </c>
      <c r="R1701" s="106">
        <v>42668</v>
      </c>
      <c r="S1701">
        <v>166.49</v>
      </c>
    </row>
    <row r="1702" spans="11:19">
      <c r="K1702" s="106">
        <v>39352</v>
      </c>
      <c r="L1702" s="2">
        <v>14129.700194999999</v>
      </c>
      <c r="R1702" s="106">
        <v>42669</v>
      </c>
      <c r="S1702">
        <v>167.41</v>
      </c>
    </row>
    <row r="1703" spans="11:19">
      <c r="K1703" s="106">
        <v>39353</v>
      </c>
      <c r="L1703" s="2">
        <v>14098.900390999999</v>
      </c>
      <c r="R1703" s="106">
        <v>42670</v>
      </c>
      <c r="S1703">
        <v>167.17</v>
      </c>
    </row>
    <row r="1704" spans="11:19">
      <c r="K1704" s="106">
        <v>39356</v>
      </c>
      <c r="L1704" s="2">
        <v>14200.599609000001</v>
      </c>
      <c r="R1704" s="106">
        <v>42671</v>
      </c>
      <c r="S1704">
        <v>167.55</v>
      </c>
    </row>
    <row r="1705" spans="11:19">
      <c r="K1705" s="106">
        <v>39357</v>
      </c>
      <c r="L1705" s="2">
        <v>14152.700194999999</v>
      </c>
      <c r="R1705" s="106">
        <v>42674</v>
      </c>
      <c r="S1705">
        <v>167.39</v>
      </c>
    </row>
    <row r="1706" spans="11:19">
      <c r="K1706" s="106">
        <v>39358</v>
      </c>
      <c r="L1706" s="2">
        <v>14020.900390999999</v>
      </c>
      <c r="R1706" s="106">
        <v>42675</v>
      </c>
      <c r="S1706">
        <v>166.24</v>
      </c>
    </row>
    <row r="1707" spans="11:19">
      <c r="K1707" s="106">
        <v>39359</v>
      </c>
      <c r="L1707" s="2">
        <v>14125.099609000001</v>
      </c>
      <c r="R1707" s="106">
        <v>42676</v>
      </c>
      <c r="S1707">
        <v>164.27</v>
      </c>
    </row>
    <row r="1708" spans="11:19">
      <c r="K1708" s="106">
        <v>39360</v>
      </c>
      <c r="L1708" s="2">
        <v>14233.299805000001</v>
      </c>
      <c r="R1708" s="106">
        <v>42677</v>
      </c>
      <c r="S1708">
        <v>162.74</v>
      </c>
    </row>
    <row r="1709" spans="11:19">
      <c r="K1709" s="106">
        <v>39364</v>
      </c>
      <c r="L1709" s="2">
        <v>14262.200194999999</v>
      </c>
      <c r="R1709" s="106">
        <v>42678</v>
      </c>
      <c r="S1709">
        <v>163.19</v>
      </c>
    </row>
    <row r="1710" spans="11:19">
      <c r="K1710" s="106">
        <v>39365</v>
      </c>
      <c r="L1710" s="2">
        <v>14276.200194999999</v>
      </c>
      <c r="R1710" s="106">
        <v>42681</v>
      </c>
      <c r="S1710">
        <v>164.51</v>
      </c>
    </row>
    <row r="1711" spans="11:19">
      <c r="K1711" s="106">
        <v>39366</v>
      </c>
      <c r="L1711" s="2">
        <v>14229.400390999999</v>
      </c>
      <c r="R1711" s="106">
        <v>42682</v>
      </c>
      <c r="S1711">
        <v>163.69999999999999</v>
      </c>
    </row>
    <row r="1712" spans="11:19">
      <c r="K1712" s="106">
        <v>39367</v>
      </c>
      <c r="L1712" s="2">
        <v>14295.900390999999</v>
      </c>
      <c r="R1712" s="106">
        <v>42683</v>
      </c>
      <c r="S1712">
        <v>160.75</v>
      </c>
    </row>
    <row r="1713" spans="11:19">
      <c r="K1713" s="106">
        <v>39370</v>
      </c>
      <c r="L1713" s="2">
        <v>14231.299805000001</v>
      </c>
      <c r="R1713" s="106">
        <v>42684</v>
      </c>
      <c r="S1713">
        <v>155.99</v>
      </c>
    </row>
    <row r="1714" spans="11:19">
      <c r="K1714" s="106">
        <v>39371</v>
      </c>
      <c r="L1714" s="2">
        <v>14153</v>
      </c>
      <c r="R1714" s="106">
        <v>42685</v>
      </c>
      <c r="S1714">
        <v>153.72999999999999</v>
      </c>
    </row>
    <row r="1715" spans="11:19">
      <c r="K1715" s="106">
        <v>39372</v>
      </c>
      <c r="L1715" s="2">
        <v>14219.5</v>
      </c>
      <c r="R1715" s="106">
        <v>42688</v>
      </c>
      <c r="S1715">
        <v>151.80000000000001</v>
      </c>
    </row>
    <row r="1716" spans="11:19">
      <c r="K1716" s="106">
        <v>39373</v>
      </c>
      <c r="L1716" s="2">
        <v>14332</v>
      </c>
      <c r="R1716" s="106">
        <v>42689</v>
      </c>
      <c r="S1716">
        <v>154.24</v>
      </c>
    </row>
    <row r="1717" spans="11:19">
      <c r="K1717" s="106">
        <v>39374</v>
      </c>
      <c r="L1717" s="2">
        <v>14001.700194999999</v>
      </c>
      <c r="R1717" s="106">
        <v>42690</v>
      </c>
      <c r="S1717">
        <v>154.97</v>
      </c>
    </row>
    <row r="1718" spans="11:19">
      <c r="K1718" s="106">
        <v>39377</v>
      </c>
      <c r="L1718" s="2">
        <v>14043.599609000001</v>
      </c>
      <c r="R1718" s="106">
        <v>42691</v>
      </c>
      <c r="S1718">
        <v>156.72999999999999</v>
      </c>
    </row>
    <row r="1719" spans="11:19">
      <c r="K1719" s="106">
        <v>39378</v>
      </c>
      <c r="L1719" s="2">
        <v>14087.5</v>
      </c>
      <c r="R1719" s="106">
        <v>42692</v>
      </c>
      <c r="S1719">
        <v>156.94</v>
      </c>
    </row>
    <row r="1720" spans="11:19">
      <c r="K1720" s="106">
        <v>39379</v>
      </c>
      <c r="L1720" s="2">
        <v>14088.5</v>
      </c>
      <c r="R1720" s="106">
        <v>42695</v>
      </c>
      <c r="S1720">
        <v>157.28</v>
      </c>
    </row>
    <row r="1721" spans="11:19">
      <c r="K1721" s="106">
        <v>39380</v>
      </c>
      <c r="L1721" s="2">
        <v>14124.900390999999</v>
      </c>
      <c r="R1721" s="106">
        <v>42696</v>
      </c>
      <c r="S1721">
        <v>158.06</v>
      </c>
    </row>
    <row r="1722" spans="11:19">
      <c r="K1722" s="106">
        <v>39381</v>
      </c>
      <c r="L1722" s="2">
        <v>14296.400390999999</v>
      </c>
      <c r="R1722" s="106">
        <v>42697</v>
      </c>
      <c r="S1722">
        <v>158.96</v>
      </c>
    </row>
    <row r="1723" spans="11:19">
      <c r="K1723" s="106">
        <v>39384</v>
      </c>
      <c r="L1723" s="2">
        <v>14427.400390999999</v>
      </c>
      <c r="R1723" s="106">
        <v>42698</v>
      </c>
      <c r="S1723">
        <v>160.21</v>
      </c>
    </row>
    <row r="1724" spans="11:19">
      <c r="K1724" s="106">
        <v>39385</v>
      </c>
      <c r="L1724" s="2">
        <v>14312.099609000001</v>
      </c>
      <c r="R1724" s="106">
        <v>42699</v>
      </c>
      <c r="S1724">
        <v>163.01</v>
      </c>
    </row>
    <row r="1725" spans="11:19">
      <c r="K1725" s="106">
        <v>39386</v>
      </c>
      <c r="L1725" s="2">
        <v>14625</v>
      </c>
      <c r="R1725" s="106">
        <v>42702</v>
      </c>
      <c r="S1725">
        <v>163.52000000000001</v>
      </c>
    </row>
    <row r="1726" spans="11:19">
      <c r="K1726" s="106">
        <v>39387</v>
      </c>
      <c r="L1726" s="2">
        <v>14372.5</v>
      </c>
      <c r="R1726" s="106">
        <v>42703</v>
      </c>
      <c r="S1726">
        <v>163.09</v>
      </c>
    </row>
    <row r="1727" spans="11:19">
      <c r="K1727" s="106">
        <v>39388</v>
      </c>
      <c r="L1727" s="2">
        <v>14363.900390999999</v>
      </c>
      <c r="R1727" s="106">
        <v>42704</v>
      </c>
      <c r="S1727">
        <v>162.93</v>
      </c>
    </row>
    <row r="1728" spans="11:19">
      <c r="K1728" s="106">
        <v>39391</v>
      </c>
      <c r="L1728" s="2">
        <v>14273.400390999999</v>
      </c>
      <c r="R1728" s="106">
        <v>42705</v>
      </c>
      <c r="S1728">
        <v>163.34</v>
      </c>
    </row>
    <row r="1729" spans="11:19">
      <c r="K1729" s="106">
        <v>39392</v>
      </c>
      <c r="L1729" s="2">
        <v>14370.599609000001</v>
      </c>
      <c r="R1729" s="106">
        <v>42706</v>
      </c>
      <c r="S1729">
        <v>162.26</v>
      </c>
    </row>
    <row r="1730" spans="11:19">
      <c r="K1730" s="106">
        <v>39393</v>
      </c>
      <c r="L1730" s="2">
        <v>14118.200194999999</v>
      </c>
      <c r="R1730" s="106">
        <v>42709</v>
      </c>
      <c r="S1730">
        <v>163.08000000000001</v>
      </c>
    </row>
    <row r="1731" spans="11:19">
      <c r="K1731" s="106">
        <v>39394</v>
      </c>
      <c r="L1731" s="2">
        <v>14128.599609000001</v>
      </c>
      <c r="R1731" s="106">
        <v>42710</v>
      </c>
      <c r="S1731">
        <v>162.13</v>
      </c>
    </row>
    <row r="1732" spans="11:19">
      <c r="K1732" s="106">
        <v>39395</v>
      </c>
      <c r="L1732" s="2">
        <v>13869.799805000001</v>
      </c>
      <c r="R1732" s="106">
        <v>42711</v>
      </c>
      <c r="S1732">
        <v>162.62</v>
      </c>
    </row>
    <row r="1733" spans="11:19">
      <c r="K1733" s="106">
        <v>39398</v>
      </c>
      <c r="L1733" s="2">
        <v>13605</v>
      </c>
      <c r="R1733" s="106">
        <v>42712</v>
      </c>
      <c r="S1733">
        <v>163.44</v>
      </c>
    </row>
    <row r="1734" spans="11:19">
      <c r="K1734" s="106">
        <v>39399</v>
      </c>
      <c r="L1734" s="2">
        <v>13705.099609000001</v>
      </c>
      <c r="R1734" s="106">
        <v>42713</v>
      </c>
      <c r="S1734">
        <v>164.2</v>
      </c>
    </row>
    <row r="1735" spans="11:19">
      <c r="K1735" s="106">
        <v>39400</v>
      </c>
      <c r="L1735" s="2">
        <v>13774.5</v>
      </c>
      <c r="R1735" s="106">
        <v>42716</v>
      </c>
      <c r="S1735">
        <v>164.13</v>
      </c>
    </row>
    <row r="1736" spans="11:19">
      <c r="K1736" s="106">
        <v>39401</v>
      </c>
      <c r="L1736" s="2">
        <v>13524.400390999999</v>
      </c>
      <c r="R1736" s="106">
        <v>42717</v>
      </c>
      <c r="S1736">
        <v>165.5</v>
      </c>
    </row>
    <row r="1737" spans="11:19">
      <c r="K1737" s="106">
        <v>39402</v>
      </c>
      <c r="L1737" s="2">
        <v>13530.400390999999</v>
      </c>
      <c r="R1737" s="106">
        <v>42718</v>
      </c>
      <c r="S1737">
        <v>163.96</v>
      </c>
    </row>
    <row r="1738" spans="11:19">
      <c r="K1738" s="106">
        <v>39405</v>
      </c>
      <c r="L1738" s="2">
        <v>13348.200194999999</v>
      </c>
      <c r="R1738" s="106">
        <v>42719</v>
      </c>
      <c r="S1738">
        <v>163.66999999999999</v>
      </c>
    </row>
    <row r="1739" spans="11:19">
      <c r="K1739" s="106">
        <v>39406</v>
      </c>
      <c r="L1739" s="2">
        <v>13459.799805000001</v>
      </c>
      <c r="R1739" s="106">
        <v>42720</v>
      </c>
      <c r="S1739">
        <v>166.54</v>
      </c>
    </row>
    <row r="1740" spans="11:19">
      <c r="K1740" s="106">
        <v>39407</v>
      </c>
      <c r="L1740" s="2">
        <v>13280.599609000001</v>
      </c>
      <c r="R1740" s="106">
        <v>42723</v>
      </c>
      <c r="S1740">
        <v>166.57</v>
      </c>
    </row>
    <row r="1741" spans="11:19">
      <c r="K1741" s="106">
        <v>39408</v>
      </c>
      <c r="L1741" s="2">
        <v>13381</v>
      </c>
      <c r="R1741" s="106">
        <v>42724</v>
      </c>
      <c r="S1741">
        <v>165.36</v>
      </c>
    </row>
    <row r="1742" spans="11:19">
      <c r="K1742" s="106">
        <v>39409</v>
      </c>
      <c r="L1742" s="2">
        <v>13467.200194999999</v>
      </c>
      <c r="R1742" s="106">
        <v>42725</v>
      </c>
      <c r="S1742">
        <v>166.07</v>
      </c>
    </row>
    <row r="1743" spans="11:19">
      <c r="K1743" s="106">
        <v>39412</v>
      </c>
      <c r="L1743" s="2">
        <v>13321.099609000001</v>
      </c>
      <c r="R1743" s="106">
        <v>42726</v>
      </c>
      <c r="S1743">
        <v>166.4</v>
      </c>
    </row>
    <row r="1744" spans="11:19">
      <c r="K1744" s="106">
        <v>39413</v>
      </c>
      <c r="L1744" s="2">
        <v>13369.099609000001</v>
      </c>
      <c r="R1744" s="106">
        <v>42727</v>
      </c>
      <c r="S1744">
        <v>166.6</v>
      </c>
    </row>
    <row r="1745" spans="11:19">
      <c r="K1745" s="106">
        <v>39414</v>
      </c>
      <c r="L1745" s="2">
        <v>13632.200194999999</v>
      </c>
      <c r="R1745" s="106">
        <v>42732</v>
      </c>
      <c r="S1745">
        <v>168.32</v>
      </c>
    </row>
    <row r="1746" spans="11:19">
      <c r="K1746" s="106">
        <v>39415</v>
      </c>
      <c r="L1746" s="2">
        <v>13663.900390999999</v>
      </c>
      <c r="R1746" s="106">
        <v>42733</v>
      </c>
      <c r="S1746">
        <v>169.58</v>
      </c>
    </row>
    <row r="1747" spans="11:19">
      <c r="K1747" s="106">
        <v>39416</v>
      </c>
      <c r="L1747" s="2">
        <v>13689.099609000001</v>
      </c>
      <c r="R1747" s="106">
        <v>42734</v>
      </c>
      <c r="S1747">
        <v>168.78</v>
      </c>
    </row>
    <row r="1748" spans="11:19">
      <c r="K1748" s="106">
        <v>39419</v>
      </c>
      <c r="L1748" s="2">
        <v>13657.200194999999</v>
      </c>
      <c r="R1748" s="106">
        <v>42738</v>
      </c>
      <c r="S1748">
        <v>167.5</v>
      </c>
    </row>
    <row r="1749" spans="11:19">
      <c r="K1749" s="106">
        <v>39420</v>
      </c>
      <c r="L1749" s="2">
        <v>13579.599609000001</v>
      </c>
      <c r="R1749" s="106">
        <v>42739</v>
      </c>
      <c r="S1749">
        <v>168.92</v>
      </c>
    </row>
    <row r="1750" spans="11:19">
      <c r="K1750" s="106">
        <v>39421</v>
      </c>
      <c r="L1750" s="2">
        <v>13734.5</v>
      </c>
      <c r="R1750" s="106">
        <v>42740</v>
      </c>
      <c r="S1750">
        <v>169.02</v>
      </c>
    </row>
    <row r="1751" spans="11:19">
      <c r="K1751" s="106">
        <v>39422</v>
      </c>
      <c r="L1751" s="2">
        <v>13849.799805000001</v>
      </c>
      <c r="R1751" s="106">
        <v>42741</v>
      </c>
      <c r="S1751">
        <v>168.94</v>
      </c>
    </row>
    <row r="1752" spans="11:19">
      <c r="K1752" s="106">
        <v>39423</v>
      </c>
      <c r="L1752" s="2">
        <v>13863</v>
      </c>
      <c r="R1752" s="106">
        <v>42744</v>
      </c>
      <c r="S1752">
        <v>168.33</v>
      </c>
    </row>
    <row r="1753" spans="11:19">
      <c r="K1753" s="106">
        <v>39426</v>
      </c>
      <c r="L1753" s="2">
        <v>13940.400390999999</v>
      </c>
      <c r="R1753" s="106">
        <v>42745</v>
      </c>
      <c r="S1753">
        <v>168.69</v>
      </c>
    </row>
    <row r="1754" spans="11:19">
      <c r="K1754" s="106">
        <v>39427</v>
      </c>
      <c r="L1754" s="2">
        <v>13723.700194999999</v>
      </c>
      <c r="R1754" s="106">
        <v>42746</v>
      </c>
      <c r="S1754">
        <v>169.3</v>
      </c>
    </row>
    <row r="1755" spans="11:19">
      <c r="K1755" s="106">
        <v>39428</v>
      </c>
      <c r="L1755" s="2">
        <v>13809.400390999999</v>
      </c>
      <c r="R1755" s="106">
        <v>42747</v>
      </c>
      <c r="S1755">
        <v>170.24</v>
      </c>
    </row>
    <row r="1756" spans="11:19">
      <c r="K1756" s="106">
        <v>39429</v>
      </c>
      <c r="L1756" s="2">
        <v>13747.299805000001</v>
      </c>
      <c r="R1756" s="106">
        <v>42748</v>
      </c>
      <c r="S1756">
        <v>170.25</v>
      </c>
    </row>
    <row r="1757" spans="11:19">
      <c r="K1757" s="106">
        <v>39430</v>
      </c>
      <c r="L1757" s="2">
        <v>13674.200194999999</v>
      </c>
      <c r="R1757" s="106">
        <v>42751</v>
      </c>
      <c r="S1757">
        <v>171.14</v>
      </c>
    </row>
    <row r="1758" spans="11:19">
      <c r="K1758" s="106">
        <v>39433</v>
      </c>
      <c r="L1758" s="2">
        <v>13387.099609000001</v>
      </c>
      <c r="R1758" s="106">
        <v>42752</v>
      </c>
      <c r="S1758">
        <v>172.18</v>
      </c>
    </row>
    <row r="1759" spans="11:19">
      <c r="K1759" s="106">
        <v>39434</v>
      </c>
      <c r="L1759" s="2">
        <v>13358.099609000001</v>
      </c>
      <c r="R1759" s="106">
        <v>42753</v>
      </c>
      <c r="S1759">
        <v>171.93</v>
      </c>
    </row>
    <row r="1760" spans="11:19">
      <c r="K1760" s="106">
        <v>39435</v>
      </c>
      <c r="L1760" s="2">
        <v>13389.799805000001</v>
      </c>
      <c r="R1760" s="106">
        <v>42754</v>
      </c>
      <c r="S1760">
        <v>171.65</v>
      </c>
    </row>
    <row r="1761" spans="11:19">
      <c r="K1761" s="106">
        <v>39436</v>
      </c>
      <c r="L1761" s="2">
        <v>13407</v>
      </c>
      <c r="R1761" s="106">
        <v>42755</v>
      </c>
      <c r="S1761">
        <v>171.61</v>
      </c>
    </row>
    <row r="1762" spans="11:19">
      <c r="K1762" s="106">
        <v>39437</v>
      </c>
      <c r="L1762" s="2">
        <v>13596.099609000001</v>
      </c>
      <c r="R1762" s="106">
        <v>42758</v>
      </c>
      <c r="S1762">
        <v>170.85</v>
      </c>
    </row>
    <row r="1763" spans="11:19">
      <c r="K1763" s="106">
        <v>39440</v>
      </c>
      <c r="L1763" s="2">
        <v>13694.799805000001</v>
      </c>
      <c r="R1763" s="106">
        <v>42759</v>
      </c>
      <c r="S1763">
        <v>172.23</v>
      </c>
    </row>
    <row r="1764" spans="11:19">
      <c r="K1764" s="106">
        <v>39443</v>
      </c>
      <c r="L1764" s="2">
        <v>13675.599609000001</v>
      </c>
      <c r="R1764" s="106">
        <v>42760</v>
      </c>
      <c r="S1764">
        <v>173.04</v>
      </c>
    </row>
    <row r="1765" spans="11:19">
      <c r="K1765" s="106">
        <v>39444</v>
      </c>
      <c r="L1765" s="2">
        <v>13821.299805000001</v>
      </c>
      <c r="R1765" s="106">
        <v>42761</v>
      </c>
      <c r="S1765">
        <v>172.23</v>
      </c>
    </row>
    <row r="1766" spans="11:19">
      <c r="K1766" s="106">
        <v>39447</v>
      </c>
      <c r="L1766" s="2">
        <v>13833.099609000001</v>
      </c>
      <c r="R1766" s="106">
        <v>42762</v>
      </c>
      <c r="S1766">
        <v>172.15</v>
      </c>
    </row>
    <row r="1767" spans="11:19">
      <c r="K1767" s="106">
        <v>39449</v>
      </c>
      <c r="L1767" s="2">
        <v>13926.799805000001</v>
      </c>
      <c r="R1767" s="106">
        <v>42765</v>
      </c>
      <c r="S1767">
        <v>170.12</v>
      </c>
    </row>
    <row r="1768" spans="11:19">
      <c r="K1768" s="106">
        <v>39450</v>
      </c>
      <c r="L1768" s="2">
        <v>13978.200194999999</v>
      </c>
      <c r="R1768" s="106">
        <v>42766</v>
      </c>
      <c r="S1768">
        <v>172.49</v>
      </c>
    </row>
    <row r="1769" spans="11:19">
      <c r="K1769" s="106">
        <v>39451</v>
      </c>
      <c r="L1769" s="2">
        <v>13778.599609000001</v>
      </c>
      <c r="R1769" s="106">
        <v>42767</v>
      </c>
      <c r="S1769">
        <v>171.49</v>
      </c>
    </row>
    <row r="1770" spans="11:19">
      <c r="K1770" s="106">
        <v>39454</v>
      </c>
      <c r="L1770" s="2">
        <v>13618.900390999999</v>
      </c>
      <c r="R1770" s="106">
        <v>42768</v>
      </c>
      <c r="S1770">
        <v>172.2</v>
      </c>
    </row>
    <row r="1771" spans="11:19">
      <c r="K1771" s="106">
        <v>39455</v>
      </c>
      <c r="L1771" s="2">
        <v>13541.799805000001</v>
      </c>
      <c r="R1771" s="106">
        <v>42769</v>
      </c>
      <c r="S1771">
        <v>173.36</v>
      </c>
    </row>
    <row r="1772" spans="11:19">
      <c r="K1772" s="106">
        <v>39456</v>
      </c>
      <c r="L1772" s="2">
        <v>13579.900390999999</v>
      </c>
      <c r="R1772" s="106">
        <v>42772</v>
      </c>
      <c r="S1772">
        <v>173.34</v>
      </c>
    </row>
    <row r="1773" spans="11:19">
      <c r="K1773" s="106">
        <v>39457</v>
      </c>
      <c r="L1773" s="2">
        <v>13642.700194999999</v>
      </c>
      <c r="R1773" s="106">
        <v>42773</v>
      </c>
      <c r="S1773">
        <v>173.82</v>
      </c>
    </row>
    <row r="1774" spans="11:19">
      <c r="K1774" s="106">
        <v>39458</v>
      </c>
      <c r="L1774" s="2">
        <v>13632.599609000001</v>
      </c>
      <c r="R1774" s="106">
        <v>42774</v>
      </c>
      <c r="S1774">
        <v>175.33</v>
      </c>
    </row>
    <row r="1775" spans="11:19">
      <c r="K1775" s="106">
        <v>39461</v>
      </c>
      <c r="L1775" s="2">
        <v>13698.299805000001</v>
      </c>
      <c r="R1775" s="106">
        <v>42775</v>
      </c>
      <c r="S1775">
        <v>174.37</v>
      </c>
    </row>
    <row r="1776" spans="11:19">
      <c r="K1776" s="106">
        <v>39462</v>
      </c>
      <c r="L1776" s="2">
        <v>13316.799805000001</v>
      </c>
      <c r="R1776" s="106">
        <v>42776</v>
      </c>
      <c r="S1776">
        <v>174.7</v>
      </c>
    </row>
    <row r="1777" spans="11:19">
      <c r="K1777" s="106">
        <v>39463</v>
      </c>
      <c r="L1777" s="2">
        <v>13074.900390999999</v>
      </c>
      <c r="R1777" s="106">
        <v>42779</v>
      </c>
      <c r="S1777">
        <v>174.43</v>
      </c>
    </row>
    <row r="1778" spans="11:19">
      <c r="K1778" s="106">
        <v>39464</v>
      </c>
      <c r="L1778" s="2">
        <v>12795.599609000001</v>
      </c>
      <c r="R1778" s="106">
        <v>42780</v>
      </c>
      <c r="S1778">
        <v>173.76</v>
      </c>
    </row>
    <row r="1779" spans="11:19">
      <c r="K1779" s="106">
        <v>39465</v>
      </c>
      <c r="L1779" s="2">
        <v>12737.099609000001</v>
      </c>
      <c r="R1779" s="106">
        <v>42781</v>
      </c>
      <c r="S1779">
        <v>173.82</v>
      </c>
    </row>
    <row r="1780" spans="11:19">
      <c r="K1780" s="106">
        <v>39468</v>
      </c>
      <c r="L1780" s="2">
        <v>12132.099609000001</v>
      </c>
      <c r="R1780" s="106">
        <v>42782</v>
      </c>
      <c r="S1780">
        <v>173.83</v>
      </c>
    </row>
    <row r="1781" spans="11:19">
      <c r="K1781" s="106">
        <v>39469</v>
      </c>
      <c r="L1781" s="2">
        <v>12640.900390999999</v>
      </c>
      <c r="R1781" s="106">
        <v>42783</v>
      </c>
      <c r="S1781">
        <v>174.06</v>
      </c>
    </row>
    <row r="1782" spans="11:19">
      <c r="K1782" s="106">
        <v>39470</v>
      </c>
      <c r="L1782" s="2">
        <v>12657.400390999999</v>
      </c>
      <c r="R1782" s="106">
        <v>42787</v>
      </c>
      <c r="S1782">
        <v>174.71</v>
      </c>
    </row>
    <row r="1783" spans="11:19">
      <c r="K1783" s="106">
        <v>39471</v>
      </c>
      <c r="L1783" s="2">
        <v>12907.299805000001</v>
      </c>
      <c r="R1783" s="106">
        <v>42788</v>
      </c>
      <c r="S1783">
        <v>174.84</v>
      </c>
    </row>
    <row r="1784" spans="11:19">
      <c r="K1784" s="106">
        <v>39472</v>
      </c>
      <c r="L1784" s="2">
        <v>12894.799805000001</v>
      </c>
      <c r="R1784" s="106">
        <v>42789</v>
      </c>
      <c r="S1784">
        <v>174.99</v>
      </c>
    </row>
    <row r="1785" spans="11:19">
      <c r="K1785" s="106">
        <v>39475</v>
      </c>
      <c r="L1785" s="2">
        <v>12986.900390999999</v>
      </c>
      <c r="R1785" s="106">
        <v>42790</v>
      </c>
      <c r="S1785">
        <v>174.45</v>
      </c>
    </row>
    <row r="1786" spans="11:19">
      <c r="K1786" s="106">
        <v>39476</v>
      </c>
      <c r="L1786" s="2">
        <v>13046.400390999999</v>
      </c>
      <c r="R1786" s="106">
        <v>42793</v>
      </c>
      <c r="S1786">
        <v>173.56</v>
      </c>
    </row>
    <row r="1787" spans="11:19">
      <c r="K1787" s="106">
        <v>39477</v>
      </c>
      <c r="L1787" s="2">
        <v>12998.200194999999</v>
      </c>
      <c r="R1787" s="106">
        <v>42794</v>
      </c>
      <c r="S1787">
        <v>174</v>
      </c>
    </row>
    <row r="1788" spans="11:19">
      <c r="K1788" s="106">
        <v>39478</v>
      </c>
      <c r="L1788" s="2">
        <v>13155.099609000001</v>
      </c>
      <c r="R1788" s="106">
        <v>42795</v>
      </c>
      <c r="S1788">
        <v>174.93</v>
      </c>
    </row>
    <row r="1789" spans="11:19">
      <c r="K1789" s="106">
        <v>39479</v>
      </c>
      <c r="L1789" s="2">
        <v>13318.400390999999</v>
      </c>
      <c r="R1789" s="106">
        <v>42796</v>
      </c>
      <c r="S1789">
        <v>175.39</v>
      </c>
    </row>
    <row r="1790" spans="11:19">
      <c r="K1790" s="106">
        <v>39482</v>
      </c>
      <c r="L1790" s="2">
        <v>13258.200194999999</v>
      </c>
      <c r="R1790" s="106">
        <v>42797</v>
      </c>
      <c r="S1790">
        <v>176.06</v>
      </c>
    </row>
    <row r="1791" spans="11:19">
      <c r="K1791" s="106">
        <v>39483</v>
      </c>
      <c r="L1791" s="2">
        <v>12932</v>
      </c>
      <c r="R1791" s="106">
        <v>42800</v>
      </c>
      <c r="S1791">
        <v>176.28</v>
      </c>
    </row>
    <row r="1792" spans="11:19">
      <c r="K1792" s="106">
        <v>39484</v>
      </c>
      <c r="L1792" s="2">
        <v>12867.200194999999</v>
      </c>
      <c r="R1792" s="106">
        <v>42801</v>
      </c>
      <c r="S1792">
        <v>176.91</v>
      </c>
    </row>
    <row r="1793" spans="11:19">
      <c r="K1793" s="106">
        <v>39485</v>
      </c>
      <c r="L1793" s="2">
        <v>12925.400390999999</v>
      </c>
      <c r="R1793" s="106">
        <v>42802</v>
      </c>
      <c r="S1793">
        <v>176.52</v>
      </c>
    </row>
    <row r="1794" spans="11:19">
      <c r="K1794" s="106">
        <v>39486</v>
      </c>
      <c r="L1794" s="2">
        <v>12989.299805000001</v>
      </c>
      <c r="R1794" s="106">
        <v>42803</v>
      </c>
      <c r="S1794">
        <v>175.99</v>
      </c>
    </row>
    <row r="1795" spans="11:19">
      <c r="K1795" s="106">
        <v>39489</v>
      </c>
      <c r="L1795" s="2">
        <v>13130.900390999999</v>
      </c>
      <c r="R1795" s="106">
        <v>42804</v>
      </c>
      <c r="S1795">
        <v>177.17</v>
      </c>
    </row>
    <row r="1796" spans="11:19">
      <c r="K1796" s="106">
        <v>39490</v>
      </c>
      <c r="L1796" s="2">
        <v>13087.400390999999</v>
      </c>
      <c r="R1796" s="106">
        <v>42807</v>
      </c>
      <c r="S1796">
        <v>177.61</v>
      </c>
    </row>
    <row r="1797" spans="11:19">
      <c r="K1797" s="106">
        <v>39491</v>
      </c>
      <c r="L1797" s="2">
        <v>13282.299805000001</v>
      </c>
      <c r="R1797" s="106">
        <v>42808</v>
      </c>
      <c r="S1797">
        <v>176.95</v>
      </c>
    </row>
    <row r="1798" spans="11:19">
      <c r="K1798" s="106">
        <v>39492</v>
      </c>
      <c r="L1798" s="2">
        <v>13208</v>
      </c>
      <c r="R1798" s="106">
        <v>42809</v>
      </c>
      <c r="S1798">
        <v>178.88</v>
      </c>
    </row>
    <row r="1799" spans="11:19">
      <c r="K1799" s="106">
        <v>39493</v>
      </c>
      <c r="L1799" s="2">
        <v>13226.799805000001</v>
      </c>
      <c r="R1799" s="106">
        <v>42810</v>
      </c>
      <c r="S1799">
        <v>178.65</v>
      </c>
    </row>
    <row r="1800" spans="11:19">
      <c r="K1800" s="106">
        <v>39497</v>
      </c>
      <c r="L1800" s="2">
        <v>13447.700194999999</v>
      </c>
      <c r="R1800" s="106">
        <v>42811</v>
      </c>
      <c r="S1800">
        <v>178.88</v>
      </c>
    </row>
    <row r="1801" spans="11:19">
      <c r="K1801" s="106">
        <v>39498</v>
      </c>
      <c r="L1801" s="2">
        <v>13551.700194999999</v>
      </c>
      <c r="R1801" s="106">
        <v>42814</v>
      </c>
      <c r="S1801">
        <v>178.82</v>
      </c>
    </row>
    <row r="1802" spans="11:19">
      <c r="K1802" s="106">
        <v>39499</v>
      </c>
      <c r="L1802" s="2">
        <v>13509.599609000001</v>
      </c>
      <c r="R1802" s="106">
        <v>42815</v>
      </c>
      <c r="S1802">
        <v>179.2</v>
      </c>
    </row>
    <row r="1803" spans="11:19">
      <c r="K1803" s="106">
        <v>39500</v>
      </c>
      <c r="L1803" s="2">
        <v>13585.900390999999</v>
      </c>
      <c r="R1803" s="106">
        <v>42816</v>
      </c>
      <c r="S1803">
        <v>180.33</v>
      </c>
    </row>
    <row r="1804" spans="11:19">
      <c r="K1804" s="106">
        <v>39503</v>
      </c>
      <c r="L1804" s="2">
        <v>13697.5</v>
      </c>
      <c r="R1804" s="106">
        <v>42817</v>
      </c>
      <c r="S1804">
        <v>181.15</v>
      </c>
    </row>
    <row r="1805" spans="11:19">
      <c r="K1805" s="106">
        <v>39504</v>
      </c>
      <c r="L1805" s="2">
        <v>13797</v>
      </c>
      <c r="R1805" s="106">
        <v>42818</v>
      </c>
      <c r="S1805">
        <v>182.31</v>
      </c>
    </row>
    <row r="1806" spans="11:19">
      <c r="K1806" s="106">
        <v>39505</v>
      </c>
      <c r="L1806" s="2">
        <v>13778.400390999999</v>
      </c>
      <c r="R1806" s="106">
        <v>42821</v>
      </c>
      <c r="S1806">
        <v>184.04</v>
      </c>
    </row>
    <row r="1807" spans="11:19">
      <c r="K1807" s="106">
        <v>39506</v>
      </c>
      <c r="L1807" s="2">
        <v>13873.900390999999</v>
      </c>
      <c r="R1807" s="106">
        <v>42822</v>
      </c>
      <c r="S1807">
        <v>184.21</v>
      </c>
    </row>
    <row r="1808" spans="11:19">
      <c r="K1808" s="106">
        <v>39507</v>
      </c>
      <c r="L1808" s="2">
        <v>13582.700194999999</v>
      </c>
      <c r="R1808" s="106">
        <v>42823</v>
      </c>
      <c r="S1808">
        <v>184.88</v>
      </c>
    </row>
    <row r="1809" spans="11:19">
      <c r="K1809" s="106">
        <v>39510</v>
      </c>
      <c r="L1809" s="2">
        <v>13544.400390999999</v>
      </c>
      <c r="R1809" s="106">
        <v>42824</v>
      </c>
      <c r="S1809">
        <v>184.52</v>
      </c>
    </row>
    <row r="1810" spans="11:19">
      <c r="K1810" s="106">
        <v>39511</v>
      </c>
      <c r="L1810" s="2">
        <v>13476.799805000001</v>
      </c>
      <c r="R1810" s="106">
        <v>42825</v>
      </c>
      <c r="S1810">
        <v>184.38</v>
      </c>
    </row>
    <row r="1811" spans="11:19">
      <c r="K1811" s="106">
        <v>39512</v>
      </c>
      <c r="L1811" s="2">
        <v>13603.299805000001</v>
      </c>
      <c r="R1811" s="106">
        <v>42828</v>
      </c>
      <c r="S1811">
        <v>183.55</v>
      </c>
    </row>
    <row r="1812" spans="11:19">
      <c r="K1812" s="106">
        <v>39513</v>
      </c>
      <c r="L1812" s="2">
        <v>13360.400390999999</v>
      </c>
      <c r="R1812" s="106">
        <v>42829</v>
      </c>
      <c r="S1812">
        <v>183.77</v>
      </c>
    </row>
    <row r="1813" spans="11:19">
      <c r="K1813" s="106">
        <v>39514</v>
      </c>
      <c r="L1813" s="2">
        <v>13281.700194999999</v>
      </c>
      <c r="R1813" s="106">
        <v>42830</v>
      </c>
      <c r="S1813">
        <v>183.57</v>
      </c>
    </row>
    <row r="1814" spans="11:19">
      <c r="K1814" s="106">
        <v>39517</v>
      </c>
      <c r="L1814" s="2">
        <v>13005.099609000001</v>
      </c>
      <c r="R1814" s="106">
        <v>42831</v>
      </c>
      <c r="S1814">
        <v>184.29</v>
      </c>
    </row>
    <row r="1815" spans="11:19">
      <c r="K1815" s="106">
        <v>39518</v>
      </c>
      <c r="L1815" s="2">
        <v>13344.5</v>
      </c>
      <c r="R1815" s="106">
        <v>42832</v>
      </c>
      <c r="S1815">
        <v>183.71</v>
      </c>
    </row>
    <row r="1816" spans="11:19">
      <c r="K1816" s="106">
        <v>39519</v>
      </c>
      <c r="L1816" s="2">
        <v>13297.400390999999</v>
      </c>
      <c r="R1816" s="106">
        <v>42835</v>
      </c>
      <c r="S1816">
        <v>185.08</v>
      </c>
    </row>
    <row r="1817" spans="11:19">
      <c r="K1817" s="106">
        <v>39520</v>
      </c>
      <c r="L1817" s="2">
        <v>13443.5</v>
      </c>
      <c r="R1817" s="106">
        <v>42836</v>
      </c>
      <c r="S1817">
        <v>185.12</v>
      </c>
    </row>
    <row r="1818" spans="11:19">
      <c r="K1818" s="106">
        <v>39521</v>
      </c>
      <c r="L1818" s="2">
        <v>13252.799805000001</v>
      </c>
      <c r="R1818" s="106">
        <v>42837</v>
      </c>
      <c r="S1818">
        <v>185.62</v>
      </c>
    </row>
    <row r="1819" spans="11:19">
      <c r="K1819" s="106">
        <v>39524</v>
      </c>
      <c r="L1819" s="2">
        <v>12952.200194999999</v>
      </c>
      <c r="R1819" s="106">
        <v>42838</v>
      </c>
      <c r="S1819">
        <v>184.52</v>
      </c>
    </row>
    <row r="1820" spans="11:19">
      <c r="K1820" s="106">
        <v>39525</v>
      </c>
      <c r="L1820" s="2">
        <v>13136.700194999999</v>
      </c>
      <c r="R1820" s="106">
        <v>42842</v>
      </c>
      <c r="S1820">
        <v>184.67</v>
      </c>
    </row>
    <row r="1821" spans="11:19">
      <c r="K1821" s="106">
        <v>39526</v>
      </c>
      <c r="L1821" s="2">
        <v>12709.400390999999</v>
      </c>
      <c r="R1821" s="106">
        <v>42843</v>
      </c>
      <c r="S1821">
        <v>184.23</v>
      </c>
    </row>
    <row r="1822" spans="11:19">
      <c r="K1822" s="106">
        <v>39527</v>
      </c>
      <c r="L1822" s="2">
        <v>12775.599609000001</v>
      </c>
      <c r="R1822" s="106">
        <v>42844</v>
      </c>
      <c r="S1822">
        <v>182.99</v>
      </c>
    </row>
    <row r="1823" spans="11:19">
      <c r="K1823" s="106">
        <v>39531</v>
      </c>
      <c r="L1823" s="2">
        <v>13019.700194999999</v>
      </c>
      <c r="R1823" s="106">
        <v>42845</v>
      </c>
      <c r="S1823">
        <v>182.61</v>
      </c>
    </row>
    <row r="1824" spans="11:19">
      <c r="K1824" s="106">
        <v>39532</v>
      </c>
      <c r="L1824" s="2">
        <v>13322.200194999999</v>
      </c>
      <c r="R1824" s="106">
        <v>42846</v>
      </c>
      <c r="S1824">
        <v>182.39</v>
      </c>
    </row>
    <row r="1825" spans="11:19">
      <c r="K1825" s="106">
        <v>39533</v>
      </c>
      <c r="L1825" s="2">
        <v>13391.900390999999</v>
      </c>
      <c r="R1825" s="106">
        <v>42849</v>
      </c>
      <c r="S1825">
        <v>182.78</v>
      </c>
    </row>
    <row r="1826" spans="11:19">
      <c r="K1826" s="106">
        <v>39534</v>
      </c>
      <c r="L1826" s="2">
        <v>13405.799805000001</v>
      </c>
      <c r="R1826" s="106">
        <v>42850</v>
      </c>
      <c r="S1826">
        <v>182.36</v>
      </c>
    </row>
    <row r="1827" spans="11:19">
      <c r="K1827" s="106">
        <v>39535</v>
      </c>
      <c r="L1827" s="2">
        <v>13233.799805000001</v>
      </c>
      <c r="R1827" s="106">
        <v>42851</v>
      </c>
      <c r="S1827">
        <v>182.7</v>
      </c>
    </row>
    <row r="1828" spans="11:19">
      <c r="K1828" s="106">
        <v>39538</v>
      </c>
      <c r="L1828" s="2">
        <v>13350.099609000001</v>
      </c>
      <c r="R1828" s="106">
        <v>42852</v>
      </c>
      <c r="S1828">
        <v>182.55</v>
      </c>
    </row>
    <row r="1829" spans="11:19">
      <c r="K1829" s="106">
        <v>39539</v>
      </c>
      <c r="L1829" s="2">
        <v>13440.700194999999</v>
      </c>
      <c r="R1829" s="106">
        <v>42853</v>
      </c>
      <c r="S1829">
        <v>182.9</v>
      </c>
    </row>
    <row r="1830" spans="11:19">
      <c r="K1830" s="106">
        <v>39540</v>
      </c>
      <c r="L1830" s="2">
        <v>13514.099609000001</v>
      </c>
      <c r="R1830" s="106">
        <v>42856</v>
      </c>
      <c r="S1830">
        <v>182.96</v>
      </c>
    </row>
    <row r="1831" spans="11:19">
      <c r="K1831" s="106">
        <v>39541</v>
      </c>
      <c r="L1831" s="2">
        <v>13551.299805000001</v>
      </c>
      <c r="R1831" s="106">
        <v>42857</v>
      </c>
      <c r="S1831">
        <v>183.84</v>
      </c>
    </row>
    <row r="1832" spans="11:19">
      <c r="K1832" s="106">
        <v>39542</v>
      </c>
      <c r="L1832" s="2">
        <v>13668.200194999999</v>
      </c>
      <c r="R1832" s="106">
        <v>42858</v>
      </c>
      <c r="S1832">
        <v>183.71</v>
      </c>
    </row>
    <row r="1833" spans="11:19">
      <c r="K1833" s="106">
        <v>39545</v>
      </c>
      <c r="L1833" s="2">
        <v>13745</v>
      </c>
      <c r="R1833" s="106">
        <v>42859</v>
      </c>
      <c r="S1833">
        <v>182.62</v>
      </c>
    </row>
    <row r="1834" spans="11:19">
      <c r="K1834" s="106">
        <v>39546</v>
      </c>
      <c r="L1834" s="2">
        <v>13727.5</v>
      </c>
      <c r="R1834" s="106">
        <v>42860</v>
      </c>
      <c r="S1834">
        <v>184.18</v>
      </c>
    </row>
    <row r="1835" spans="11:19">
      <c r="K1835" s="106">
        <v>39547</v>
      </c>
      <c r="L1835" s="2">
        <v>13750.599609000001</v>
      </c>
      <c r="R1835" s="106">
        <v>42863</v>
      </c>
      <c r="S1835">
        <v>185.31</v>
      </c>
    </row>
    <row r="1836" spans="11:19">
      <c r="K1836" s="106">
        <v>39548</v>
      </c>
      <c r="L1836" s="2">
        <v>13909.599609000001</v>
      </c>
      <c r="R1836" s="106">
        <v>42864</v>
      </c>
      <c r="S1836">
        <v>184.45</v>
      </c>
    </row>
    <row r="1837" spans="11:19">
      <c r="K1837" s="106">
        <v>39549</v>
      </c>
      <c r="L1837" s="2">
        <v>13683</v>
      </c>
      <c r="R1837" s="106">
        <v>42865</v>
      </c>
      <c r="S1837">
        <v>184.65</v>
      </c>
    </row>
    <row r="1838" spans="11:19">
      <c r="K1838" s="106">
        <v>39552</v>
      </c>
      <c r="L1838" s="2">
        <v>13738.599609000001</v>
      </c>
      <c r="R1838" s="106">
        <v>42866</v>
      </c>
      <c r="S1838">
        <v>184.38</v>
      </c>
    </row>
    <row r="1839" spans="11:19">
      <c r="K1839" s="106">
        <v>39553</v>
      </c>
      <c r="L1839" s="2">
        <v>13851</v>
      </c>
      <c r="R1839" s="106">
        <v>42867</v>
      </c>
      <c r="S1839">
        <v>184.52</v>
      </c>
    </row>
    <row r="1840" spans="11:19">
      <c r="K1840" s="106">
        <v>39554</v>
      </c>
      <c r="L1840" s="2">
        <v>14099.5</v>
      </c>
      <c r="R1840" s="106">
        <v>42870</v>
      </c>
      <c r="S1840">
        <v>184.8</v>
      </c>
    </row>
    <row r="1841" spans="11:19">
      <c r="K1841" s="106">
        <v>39555</v>
      </c>
      <c r="L1841" s="2">
        <v>14115.5</v>
      </c>
      <c r="R1841" s="106">
        <v>42871</v>
      </c>
      <c r="S1841">
        <v>185.08</v>
      </c>
    </row>
    <row r="1842" spans="11:19">
      <c r="K1842" s="106">
        <v>39556</v>
      </c>
      <c r="L1842" s="2">
        <v>14237.099609000001</v>
      </c>
      <c r="R1842" s="106">
        <v>42872</v>
      </c>
      <c r="S1842">
        <v>184</v>
      </c>
    </row>
    <row r="1843" spans="11:19">
      <c r="K1843" s="106">
        <v>39559</v>
      </c>
      <c r="L1843" s="2">
        <v>14321.200194999999</v>
      </c>
      <c r="R1843" s="106">
        <v>42873</v>
      </c>
      <c r="S1843">
        <v>182.11</v>
      </c>
    </row>
    <row r="1844" spans="11:19">
      <c r="K1844" s="106">
        <v>39560</v>
      </c>
      <c r="L1844" s="2">
        <v>14266.299805000001</v>
      </c>
      <c r="R1844" s="106">
        <v>42874</v>
      </c>
      <c r="S1844">
        <v>183.86</v>
      </c>
    </row>
    <row r="1845" spans="11:19">
      <c r="K1845" s="106">
        <v>39561</v>
      </c>
      <c r="L1845" s="2">
        <v>14069.799805000001</v>
      </c>
      <c r="R1845" s="106">
        <v>42878</v>
      </c>
      <c r="S1845">
        <v>184.72</v>
      </c>
    </row>
    <row r="1846" spans="11:19">
      <c r="K1846" s="106">
        <v>39562</v>
      </c>
      <c r="L1846" s="2">
        <v>13966.299805000001</v>
      </c>
      <c r="R1846" s="106">
        <v>42879</v>
      </c>
      <c r="S1846">
        <v>185.74</v>
      </c>
    </row>
    <row r="1847" spans="11:19">
      <c r="K1847" s="106">
        <v>39563</v>
      </c>
      <c r="L1847" s="2">
        <v>14103.900390999999</v>
      </c>
      <c r="R1847" s="106">
        <v>42880</v>
      </c>
      <c r="S1847">
        <v>185.76</v>
      </c>
    </row>
    <row r="1848" spans="11:19">
      <c r="K1848" s="106">
        <v>39566</v>
      </c>
      <c r="L1848" s="2">
        <v>14085.900390999999</v>
      </c>
      <c r="R1848" s="106">
        <v>42881</v>
      </c>
      <c r="S1848">
        <v>185.88</v>
      </c>
    </row>
    <row r="1849" spans="11:19">
      <c r="K1849" s="106">
        <v>39567</v>
      </c>
      <c r="L1849" s="2">
        <v>13825.599609000001</v>
      </c>
      <c r="R1849" s="106">
        <v>42884</v>
      </c>
      <c r="S1849">
        <v>185.87</v>
      </c>
    </row>
    <row r="1850" spans="11:19">
      <c r="K1850" s="106">
        <v>39568</v>
      </c>
      <c r="L1850" s="2">
        <v>13937</v>
      </c>
      <c r="R1850" s="106">
        <v>42885</v>
      </c>
      <c r="S1850">
        <v>185.76</v>
      </c>
    </row>
    <row r="1851" spans="11:19">
      <c r="K1851" s="106">
        <v>39569</v>
      </c>
      <c r="L1851" s="2">
        <v>14065.799805000001</v>
      </c>
      <c r="R1851" s="106">
        <v>42886</v>
      </c>
      <c r="S1851">
        <v>186.38</v>
      </c>
    </row>
    <row r="1852" spans="11:19">
      <c r="K1852" s="106">
        <v>39570</v>
      </c>
      <c r="L1852" s="2">
        <v>14280.299805000001</v>
      </c>
      <c r="R1852" s="106">
        <v>42887</v>
      </c>
      <c r="S1852">
        <v>187.06</v>
      </c>
    </row>
    <row r="1853" spans="11:19">
      <c r="K1853" s="106">
        <v>39573</v>
      </c>
      <c r="L1853" s="2">
        <v>14274.299805000001</v>
      </c>
      <c r="R1853" s="106">
        <v>42888</v>
      </c>
      <c r="S1853">
        <v>188.17</v>
      </c>
    </row>
    <row r="1854" spans="11:19">
      <c r="K1854" s="106">
        <v>39574</v>
      </c>
      <c r="L1854" s="2">
        <v>14414.299805000001</v>
      </c>
      <c r="R1854" s="106">
        <v>42891</v>
      </c>
      <c r="S1854">
        <v>188.12</v>
      </c>
    </row>
    <row r="1855" spans="11:19">
      <c r="K1855" s="106">
        <v>39575</v>
      </c>
      <c r="L1855" s="2">
        <v>14371.5</v>
      </c>
      <c r="R1855" s="106">
        <v>42892</v>
      </c>
      <c r="S1855">
        <v>188.29</v>
      </c>
    </row>
    <row r="1856" spans="11:19">
      <c r="K1856" s="106">
        <v>39576</v>
      </c>
      <c r="L1856" s="2">
        <v>14608</v>
      </c>
      <c r="R1856" s="106">
        <v>42893</v>
      </c>
      <c r="S1856">
        <v>187.12</v>
      </c>
    </row>
    <row r="1857" spans="11:19">
      <c r="K1857" s="106">
        <v>39577</v>
      </c>
      <c r="L1857" s="2">
        <v>14521.200194999999</v>
      </c>
      <c r="R1857" s="106">
        <v>42894</v>
      </c>
      <c r="S1857">
        <v>186.8</v>
      </c>
    </row>
    <row r="1858" spans="11:19">
      <c r="K1858" s="106">
        <v>39580</v>
      </c>
      <c r="L1858" s="2">
        <v>14666.099609000001</v>
      </c>
      <c r="R1858" s="106">
        <v>42895</v>
      </c>
      <c r="S1858">
        <v>186.47</v>
      </c>
    </row>
    <row r="1859" spans="11:19">
      <c r="K1859" s="106">
        <v>39581</v>
      </c>
      <c r="L1859" s="2">
        <v>14616.700194999999</v>
      </c>
      <c r="R1859" s="106">
        <v>42898</v>
      </c>
      <c r="S1859">
        <v>185.19</v>
      </c>
    </row>
    <row r="1860" spans="11:19">
      <c r="K1860" s="106">
        <v>39582</v>
      </c>
      <c r="L1860" s="2">
        <v>14626.299805000001</v>
      </c>
      <c r="R1860" s="106">
        <v>42899</v>
      </c>
      <c r="S1860">
        <v>185.31</v>
      </c>
    </row>
    <row r="1861" spans="11:19">
      <c r="K1861" s="106">
        <v>39583</v>
      </c>
      <c r="L1861" s="2">
        <v>14828.099609000001</v>
      </c>
      <c r="R1861" s="106">
        <v>42900</v>
      </c>
      <c r="S1861">
        <v>185.22</v>
      </c>
    </row>
    <row r="1862" spans="11:19">
      <c r="K1862" s="106">
        <v>39584</v>
      </c>
      <c r="L1862" s="2">
        <v>14984.200194999999</v>
      </c>
      <c r="R1862" s="106">
        <v>42901</v>
      </c>
      <c r="S1862">
        <v>185.89</v>
      </c>
    </row>
    <row r="1863" spans="11:19">
      <c r="K1863" s="106">
        <v>39588</v>
      </c>
      <c r="L1863" s="2">
        <v>15047.299805000001</v>
      </c>
      <c r="R1863" s="106">
        <v>42902</v>
      </c>
      <c r="S1863">
        <v>187.21</v>
      </c>
    </row>
    <row r="1864" spans="11:19">
      <c r="K1864" s="106">
        <v>39589</v>
      </c>
      <c r="L1864" s="2">
        <v>14790.400390999999</v>
      </c>
      <c r="R1864" s="106">
        <v>42905</v>
      </c>
      <c r="S1864">
        <v>187.34</v>
      </c>
    </row>
    <row r="1865" spans="11:19">
      <c r="K1865" s="106">
        <v>39590</v>
      </c>
      <c r="L1865" s="2">
        <v>14792.400390999999</v>
      </c>
      <c r="R1865" s="106">
        <v>42906</v>
      </c>
      <c r="S1865">
        <v>187.37</v>
      </c>
    </row>
    <row r="1866" spans="11:19">
      <c r="K1866" s="106">
        <v>39591</v>
      </c>
      <c r="L1866" s="2">
        <v>14723.400390999999</v>
      </c>
      <c r="R1866" s="106">
        <v>42907</v>
      </c>
      <c r="S1866">
        <v>187.15</v>
      </c>
    </row>
    <row r="1867" spans="11:19">
      <c r="K1867" s="106">
        <v>39594</v>
      </c>
      <c r="L1867" s="2">
        <v>14758.599609000001</v>
      </c>
      <c r="R1867" s="106">
        <v>42908</v>
      </c>
      <c r="S1867">
        <v>187.13</v>
      </c>
    </row>
    <row r="1868" spans="11:19">
      <c r="K1868" s="106">
        <v>39595</v>
      </c>
      <c r="L1868" s="2">
        <v>14522.099609000001</v>
      </c>
      <c r="R1868" s="106">
        <v>42909</v>
      </c>
      <c r="S1868">
        <v>188.22</v>
      </c>
    </row>
    <row r="1869" spans="11:19">
      <c r="K1869" s="106">
        <v>39596</v>
      </c>
      <c r="L1869" s="2">
        <v>14688.599609000001</v>
      </c>
      <c r="R1869" s="106">
        <v>42912</v>
      </c>
      <c r="S1869">
        <v>188.6</v>
      </c>
    </row>
    <row r="1870" spans="11:19">
      <c r="K1870" s="106">
        <v>39597</v>
      </c>
      <c r="L1870" s="2">
        <v>14577.200194999999</v>
      </c>
      <c r="R1870" s="106">
        <v>42913</v>
      </c>
      <c r="S1870">
        <v>188.38</v>
      </c>
    </row>
    <row r="1871" spans="11:19">
      <c r="K1871" s="106">
        <v>39598</v>
      </c>
      <c r="L1871" s="2">
        <v>14714.700194999999</v>
      </c>
      <c r="R1871" s="106">
        <v>42914</v>
      </c>
      <c r="S1871">
        <v>188.05</v>
      </c>
    </row>
    <row r="1872" spans="11:19">
      <c r="K1872" s="106">
        <v>39601</v>
      </c>
      <c r="L1872" s="2">
        <v>14814.200194999999</v>
      </c>
      <c r="R1872" s="106">
        <v>42915</v>
      </c>
      <c r="S1872">
        <v>186.42</v>
      </c>
    </row>
    <row r="1873" spans="11:19">
      <c r="K1873" s="106">
        <v>39602</v>
      </c>
      <c r="L1873" s="2">
        <v>14728.599609000001</v>
      </c>
      <c r="R1873" s="106">
        <v>42916</v>
      </c>
      <c r="S1873">
        <v>186.24</v>
      </c>
    </row>
    <row r="1874" spans="11:19">
      <c r="K1874" s="106">
        <v>39603</v>
      </c>
      <c r="L1874" s="2">
        <v>14690.5</v>
      </c>
      <c r="R1874" s="106">
        <v>42920</v>
      </c>
      <c r="S1874">
        <v>185.38</v>
      </c>
    </row>
    <row r="1875" spans="11:19">
      <c r="K1875" s="106">
        <v>39604</v>
      </c>
      <c r="L1875" s="2">
        <v>14982.900390999999</v>
      </c>
      <c r="R1875" s="106">
        <v>42921</v>
      </c>
      <c r="S1875">
        <v>185.23</v>
      </c>
    </row>
    <row r="1876" spans="11:19">
      <c r="K1876" s="106">
        <v>39605</v>
      </c>
      <c r="L1876" s="2">
        <v>14969.599609000001</v>
      </c>
      <c r="R1876" s="106">
        <v>42922</v>
      </c>
      <c r="S1876">
        <v>183.53</v>
      </c>
    </row>
    <row r="1877" spans="11:19">
      <c r="K1877" s="106">
        <v>39608</v>
      </c>
      <c r="L1877" s="2">
        <v>14960.799805000001</v>
      </c>
      <c r="R1877" s="106">
        <v>42923</v>
      </c>
      <c r="S1877">
        <v>183.13</v>
      </c>
    </row>
    <row r="1878" spans="11:19">
      <c r="K1878" s="106">
        <v>39609</v>
      </c>
      <c r="L1878" s="2">
        <v>14736.200194999999</v>
      </c>
      <c r="R1878" s="106">
        <v>42926</v>
      </c>
      <c r="S1878">
        <v>182.77</v>
      </c>
    </row>
    <row r="1879" spans="11:19">
      <c r="K1879" s="106">
        <v>39610</v>
      </c>
      <c r="L1879" s="2">
        <v>14716.5</v>
      </c>
      <c r="R1879" s="106">
        <v>42927</v>
      </c>
      <c r="S1879">
        <v>182.26</v>
      </c>
    </row>
    <row r="1880" spans="11:19">
      <c r="K1880" s="106">
        <v>39611</v>
      </c>
      <c r="L1880" s="2">
        <v>14602.599609000001</v>
      </c>
      <c r="R1880" s="106">
        <v>42928</v>
      </c>
      <c r="S1880">
        <v>182.22</v>
      </c>
    </row>
    <row r="1881" spans="11:19">
      <c r="K1881" s="106">
        <v>39612</v>
      </c>
      <c r="L1881" s="2">
        <v>14778.5</v>
      </c>
      <c r="R1881" s="106">
        <v>42929</v>
      </c>
      <c r="S1881">
        <v>181.84</v>
      </c>
    </row>
    <row r="1882" spans="11:19">
      <c r="K1882" s="106">
        <v>39615</v>
      </c>
      <c r="L1882" s="2">
        <v>14944.299805000001</v>
      </c>
      <c r="R1882" s="106">
        <v>42930</v>
      </c>
      <c r="S1882">
        <v>182.9</v>
      </c>
    </row>
    <row r="1883" spans="11:19">
      <c r="K1883" s="106">
        <v>39616</v>
      </c>
      <c r="L1883" s="2">
        <v>15068.799805000001</v>
      </c>
      <c r="R1883" s="106">
        <v>42933</v>
      </c>
      <c r="S1883">
        <v>182.98</v>
      </c>
    </row>
    <row r="1884" spans="11:19">
      <c r="K1884" s="106">
        <v>39617</v>
      </c>
      <c r="L1884" s="2">
        <v>15073.099609000001</v>
      </c>
      <c r="R1884" s="106">
        <v>42934</v>
      </c>
      <c r="S1884">
        <v>183.17</v>
      </c>
    </row>
    <row r="1885" spans="11:19">
      <c r="K1885" s="106">
        <v>39618</v>
      </c>
      <c r="L1885" s="2">
        <v>14790.200194999999</v>
      </c>
      <c r="R1885" s="106">
        <v>42935</v>
      </c>
      <c r="S1885">
        <v>183.48</v>
      </c>
    </row>
    <row r="1886" spans="11:19">
      <c r="K1886" s="106">
        <v>39619</v>
      </c>
      <c r="L1886" s="2">
        <v>14580.700194999999</v>
      </c>
      <c r="R1886" s="106">
        <v>42936</v>
      </c>
      <c r="S1886">
        <v>183.42</v>
      </c>
    </row>
    <row r="1887" spans="11:19">
      <c r="K1887" s="106">
        <v>39622</v>
      </c>
      <c r="L1887" s="2">
        <v>14691.799805000001</v>
      </c>
      <c r="R1887" s="106">
        <v>42937</v>
      </c>
      <c r="S1887">
        <v>183.5</v>
      </c>
    </row>
    <row r="1888" spans="11:19">
      <c r="K1888" s="106">
        <v>39623</v>
      </c>
      <c r="L1888" s="2">
        <v>14409.599609000001</v>
      </c>
      <c r="R1888" s="106">
        <v>42940</v>
      </c>
      <c r="S1888">
        <v>183.07</v>
      </c>
    </row>
    <row r="1889" spans="11:19">
      <c r="K1889" s="106">
        <v>39624</v>
      </c>
      <c r="L1889" s="2">
        <v>14441.099609000001</v>
      </c>
      <c r="R1889" s="106">
        <v>42941</v>
      </c>
      <c r="S1889">
        <v>182.71</v>
      </c>
    </row>
    <row r="1890" spans="11:19">
      <c r="K1890" s="106">
        <v>39625</v>
      </c>
      <c r="L1890" s="2">
        <v>14292.099609000001</v>
      </c>
      <c r="R1890" s="106">
        <v>42942</v>
      </c>
      <c r="S1890">
        <v>183.39</v>
      </c>
    </row>
    <row r="1891" spans="11:19">
      <c r="K1891" s="106">
        <v>39626</v>
      </c>
      <c r="L1891" s="2">
        <v>14355.200194999999</v>
      </c>
      <c r="R1891" s="106">
        <v>42943</v>
      </c>
      <c r="S1891">
        <v>183.6</v>
      </c>
    </row>
    <row r="1892" spans="11:19">
      <c r="K1892" s="106">
        <v>39629</v>
      </c>
      <c r="L1892" s="2">
        <v>14467</v>
      </c>
      <c r="R1892" s="106">
        <v>42944</v>
      </c>
      <c r="S1892">
        <v>183.42</v>
      </c>
    </row>
    <row r="1893" spans="11:19">
      <c r="K1893" s="106">
        <v>39631</v>
      </c>
      <c r="L1893" s="2">
        <v>14034.099609000001</v>
      </c>
      <c r="R1893" s="106">
        <v>42947</v>
      </c>
      <c r="S1893">
        <v>182.51</v>
      </c>
    </row>
    <row r="1894" spans="11:19">
      <c r="K1894" s="106">
        <v>39632</v>
      </c>
      <c r="L1894" s="2">
        <v>14143.599609000001</v>
      </c>
      <c r="R1894" s="106">
        <v>42948</v>
      </c>
      <c r="S1894">
        <v>182</v>
      </c>
    </row>
    <row r="1895" spans="11:19">
      <c r="K1895" s="106">
        <v>39633</v>
      </c>
      <c r="L1895" s="2">
        <v>14010.400390999999</v>
      </c>
      <c r="R1895" s="106">
        <v>42949</v>
      </c>
      <c r="S1895">
        <v>183.05</v>
      </c>
    </row>
    <row r="1896" spans="11:19">
      <c r="K1896" s="106">
        <v>39636</v>
      </c>
      <c r="L1896" s="2">
        <v>13712.799805000001</v>
      </c>
      <c r="R1896" s="106">
        <v>42950</v>
      </c>
      <c r="S1896">
        <v>182.98</v>
      </c>
    </row>
    <row r="1897" spans="11:19">
      <c r="K1897" s="106">
        <v>39637</v>
      </c>
      <c r="L1897" s="2">
        <v>13809.799805000001</v>
      </c>
      <c r="R1897" s="106">
        <v>42951</v>
      </c>
      <c r="S1897">
        <v>183.32</v>
      </c>
    </row>
    <row r="1898" spans="11:19">
      <c r="K1898" s="106">
        <v>39638</v>
      </c>
      <c r="L1898" s="2">
        <v>13610.799805000001</v>
      </c>
      <c r="R1898" s="106">
        <v>42955</v>
      </c>
      <c r="S1898">
        <v>183.96</v>
      </c>
    </row>
    <row r="1899" spans="11:19">
      <c r="K1899" s="106">
        <v>39639</v>
      </c>
      <c r="L1899" s="2">
        <v>13743.900390999999</v>
      </c>
      <c r="R1899" s="106">
        <v>42956</v>
      </c>
      <c r="S1899">
        <v>183.8</v>
      </c>
    </row>
    <row r="1900" spans="11:19">
      <c r="K1900" s="106">
        <v>39640</v>
      </c>
      <c r="L1900" s="2">
        <v>13709.099609000001</v>
      </c>
      <c r="R1900" s="106">
        <v>42957</v>
      </c>
      <c r="S1900">
        <v>182.98</v>
      </c>
    </row>
    <row r="1901" spans="11:19">
      <c r="K1901" s="106">
        <v>39643</v>
      </c>
      <c r="L1901" s="2">
        <v>13741.299805000001</v>
      </c>
      <c r="R1901" s="106">
        <v>42958</v>
      </c>
      <c r="S1901">
        <v>183.04</v>
      </c>
    </row>
    <row r="1902" spans="11:19">
      <c r="K1902" s="106">
        <v>39644</v>
      </c>
      <c r="L1902" s="2">
        <v>13357.599609000001</v>
      </c>
      <c r="R1902" s="106">
        <v>42961</v>
      </c>
      <c r="S1902">
        <v>184.22</v>
      </c>
    </row>
    <row r="1903" spans="11:19">
      <c r="K1903" s="106">
        <v>39645</v>
      </c>
      <c r="L1903" s="2">
        <v>13503.799805000001</v>
      </c>
      <c r="R1903" s="106">
        <v>42962</v>
      </c>
      <c r="S1903">
        <v>185.75</v>
      </c>
    </row>
    <row r="1904" spans="11:19">
      <c r="K1904" s="106">
        <v>39646</v>
      </c>
      <c r="L1904" s="2">
        <v>13460.299805000001</v>
      </c>
      <c r="R1904" s="106">
        <v>42963</v>
      </c>
      <c r="S1904">
        <v>185.35</v>
      </c>
    </row>
    <row r="1905" spans="11:19">
      <c r="K1905" s="106">
        <v>39647</v>
      </c>
      <c r="L1905" s="2">
        <v>13516</v>
      </c>
      <c r="R1905" s="106">
        <v>42964</v>
      </c>
      <c r="S1905">
        <v>185.32</v>
      </c>
    </row>
    <row r="1906" spans="11:19">
      <c r="K1906" s="106">
        <v>39650</v>
      </c>
      <c r="L1906" s="2">
        <v>13689.200194999999</v>
      </c>
      <c r="R1906" s="106">
        <v>42965</v>
      </c>
      <c r="S1906">
        <v>185.11</v>
      </c>
    </row>
    <row r="1907" spans="11:19">
      <c r="K1907" s="106">
        <v>39651</v>
      </c>
      <c r="L1907" s="2">
        <v>13643.200194999999</v>
      </c>
      <c r="R1907" s="106">
        <v>42968</v>
      </c>
      <c r="S1907">
        <v>185.01</v>
      </c>
    </row>
    <row r="1908" spans="11:19">
      <c r="K1908" s="106">
        <v>39652</v>
      </c>
      <c r="L1908" s="2">
        <v>13512.700194999999</v>
      </c>
      <c r="R1908" s="106">
        <v>42969</v>
      </c>
      <c r="S1908">
        <v>185.06</v>
      </c>
    </row>
    <row r="1909" spans="11:19">
      <c r="K1909" s="106">
        <v>39653</v>
      </c>
      <c r="L1909" s="2">
        <v>13206.099609000001</v>
      </c>
      <c r="R1909" s="106">
        <v>42970</v>
      </c>
      <c r="S1909">
        <v>186</v>
      </c>
    </row>
    <row r="1910" spans="11:19">
      <c r="K1910" s="106">
        <v>39654</v>
      </c>
      <c r="L1910" s="2">
        <v>13378.799805000001</v>
      </c>
      <c r="R1910" s="106">
        <v>42971</v>
      </c>
      <c r="S1910">
        <v>186.2</v>
      </c>
    </row>
    <row r="1911" spans="11:19">
      <c r="K1911" s="106">
        <v>39657</v>
      </c>
      <c r="L1911" s="2">
        <v>13304</v>
      </c>
      <c r="R1911" s="106">
        <v>42972</v>
      </c>
      <c r="S1911">
        <v>185.98</v>
      </c>
    </row>
    <row r="1912" spans="11:19">
      <c r="K1912" s="106">
        <v>39658</v>
      </c>
      <c r="L1912" s="2">
        <v>13342.599609000001</v>
      </c>
      <c r="R1912" s="106">
        <v>42975</v>
      </c>
      <c r="S1912">
        <v>185.17</v>
      </c>
    </row>
    <row r="1913" spans="11:19">
      <c r="K1913" s="106">
        <v>39659</v>
      </c>
      <c r="L1913" s="2">
        <v>13683.200194999999</v>
      </c>
      <c r="R1913" s="106">
        <v>42976</v>
      </c>
      <c r="S1913">
        <v>185.35</v>
      </c>
    </row>
    <row r="1914" spans="11:19">
      <c r="K1914" s="106">
        <v>39660</v>
      </c>
      <c r="L1914" s="2">
        <v>13592.900390999999</v>
      </c>
      <c r="R1914" s="106">
        <v>42977</v>
      </c>
      <c r="S1914">
        <v>185.58</v>
      </c>
    </row>
    <row r="1915" spans="11:19">
      <c r="K1915" s="106">
        <v>39661</v>
      </c>
      <c r="L1915" s="2">
        <v>13496.5</v>
      </c>
      <c r="R1915" s="106">
        <v>42978</v>
      </c>
      <c r="S1915">
        <v>186.2</v>
      </c>
    </row>
    <row r="1916" spans="11:19">
      <c r="K1916" s="106">
        <v>39665</v>
      </c>
      <c r="L1916" s="2">
        <v>13242.200194999999</v>
      </c>
      <c r="R1916" s="106">
        <v>42979</v>
      </c>
      <c r="S1916">
        <v>185.66</v>
      </c>
    </row>
    <row r="1917" spans="11:19">
      <c r="K1917" s="106">
        <v>39666</v>
      </c>
      <c r="L1917" s="2">
        <v>13453.5</v>
      </c>
      <c r="R1917" s="106">
        <v>42983</v>
      </c>
      <c r="S1917">
        <v>185.24</v>
      </c>
    </row>
    <row r="1918" spans="11:19">
      <c r="K1918" s="106">
        <v>39667</v>
      </c>
      <c r="L1918" s="2">
        <v>13385.200194999999</v>
      </c>
      <c r="R1918" s="106">
        <v>42984</v>
      </c>
      <c r="S1918">
        <v>184.56</v>
      </c>
    </row>
    <row r="1919" spans="11:19">
      <c r="K1919" s="106">
        <v>39668</v>
      </c>
      <c r="L1919" s="2">
        <v>13341.700194999999</v>
      </c>
      <c r="R1919" s="106">
        <v>42985</v>
      </c>
      <c r="S1919">
        <v>185.28</v>
      </c>
    </row>
    <row r="1920" spans="11:19">
      <c r="K1920" s="106">
        <v>39671</v>
      </c>
      <c r="L1920" s="2">
        <v>13203.200194999999</v>
      </c>
      <c r="R1920" s="106">
        <v>42986</v>
      </c>
      <c r="S1920">
        <v>185.94</v>
      </c>
    </row>
    <row r="1921" spans="11:19">
      <c r="K1921" s="106">
        <v>39672</v>
      </c>
      <c r="L1921" s="2">
        <v>13167</v>
      </c>
      <c r="R1921" s="106">
        <v>42989</v>
      </c>
      <c r="S1921">
        <v>185.96</v>
      </c>
    </row>
    <row r="1922" spans="11:19">
      <c r="K1922" s="106">
        <v>39673</v>
      </c>
      <c r="L1922" s="2">
        <v>13377.200194999999</v>
      </c>
      <c r="R1922" s="106">
        <v>42990</v>
      </c>
      <c r="S1922">
        <v>184.6</v>
      </c>
    </row>
    <row r="1923" spans="11:19">
      <c r="K1923" s="106">
        <v>39674</v>
      </c>
      <c r="L1923" s="2">
        <v>13358.900390999999</v>
      </c>
      <c r="R1923" s="106">
        <v>42991</v>
      </c>
      <c r="S1923">
        <v>183.07</v>
      </c>
    </row>
    <row r="1924" spans="11:19">
      <c r="K1924" s="106">
        <v>39675</v>
      </c>
      <c r="L1924" s="2">
        <v>13096.700194999999</v>
      </c>
      <c r="R1924" s="106">
        <v>42992</v>
      </c>
      <c r="S1924">
        <v>183.41</v>
      </c>
    </row>
    <row r="1925" spans="11:19">
      <c r="K1925" s="106">
        <v>39678</v>
      </c>
      <c r="L1925" s="2">
        <v>13119.400390999999</v>
      </c>
      <c r="R1925" s="106">
        <v>42993</v>
      </c>
      <c r="S1925">
        <v>180.99</v>
      </c>
    </row>
    <row r="1926" spans="11:19">
      <c r="K1926" s="106">
        <v>39679</v>
      </c>
      <c r="L1926" s="2">
        <v>13063.900390999999</v>
      </c>
      <c r="R1926" s="106">
        <v>42996</v>
      </c>
      <c r="S1926">
        <v>181.33</v>
      </c>
    </row>
    <row r="1927" spans="11:19">
      <c r="K1927" s="106">
        <v>39680</v>
      </c>
      <c r="L1927" s="2">
        <v>13350.099609000001</v>
      </c>
      <c r="R1927" s="106">
        <v>42997</v>
      </c>
      <c r="S1927">
        <v>181.22</v>
      </c>
    </row>
    <row r="1928" spans="11:19">
      <c r="K1928" s="106">
        <v>39681</v>
      </c>
      <c r="L1928" s="2">
        <v>13539.200194999999</v>
      </c>
      <c r="R1928" s="106">
        <v>42998</v>
      </c>
      <c r="S1928">
        <v>181.61</v>
      </c>
    </row>
    <row r="1929" spans="11:19">
      <c r="K1929" s="106">
        <v>39682</v>
      </c>
      <c r="L1929" s="2">
        <v>13447.299805000001</v>
      </c>
      <c r="R1929" s="106">
        <v>42999</v>
      </c>
      <c r="S1929">
        <v>180.9</v>
      </c>
    </row>
    <row r="1930" spans="11:19">
      <c r="K1930" s="106">
        <v>39685</v>
      </c>
      <c r="L1930" s="2">
        <v>13289</v>
      </c>
      <c r="R1930" s="106">
        <v>43000</v>
      </c>
      <c r="S1930">
        <v>180.1</v>
      </c>
    </row>
    <row r="1931" spans="11:19">
      <c r="K1931" s="106">
        <v>39686</v>
      </c>
      <c r="L1931" s="2">
        <v>13299.099609000001</v>
      </c>
      <c r="R1931" s="106">
        <v>43003</v>
      </c>
      <c r="S1931">
        <v>181.68</v>
      </c>
    </row>
    <row r="1932" spans="11:19">
      <c r="K1932" s="106">
        <v>39687</v>
      </c>
      <c r="L1932" s="2">
        <v>13530.700194999999</v>
      </c>
      <c r="R1932" s="106">
        <v>43004</v>
      </c>
      <c r="S1932">
        <v>181.72</v>
      </c>
    </row>
    <row r="1933" spans="11:19">
      <c r="K1933" s="106">
        <v>39688</v>
      </c>
      <c r="L1933" s="2">
        <v>13750.5</v>
      </c>
      <c r="R1933" s="106">
        <v>43005</v>
      </c>
      <c r="S1933">
        <v>181.41</v>
      </c>
    </row>
    <row r="1934" spans="11:19">
      <c r="K1934" s="106">
        <v>39689</v>
      </c>
      <c r="L1934" s="2">
        <v>13771.299805000001</v>
      </c>
      <c r="R1934" s="106">
        <v>43006</v>
      </c>
      <c r="S1934">
        <v>182.56</v>
      </c>
    </row>
    <row r="1935" spans="11:19">
      <c r="K1935" s="106">
        <v>39693</v>
      </c>
      <c r="L1935" s="2">
        <v>13299.5</v>
      </c>
      <c r="R1935" s="106">
        <v>43007</v>
      </c>
      <c r="S1935">
        <v>182.81</v>
      </c>
    </row>
    <row r="1936" spans="11:19">
      <c r="K1936" s="106">
        <v>39694</v>
      </c>
      <c r="L1936" s="2">
        <v>13137.700194999999</v>
      </c>
      <c r="R1936" s="106">
        <v>43010</v>
      </c>
      <c r="S1936">
        <v>182.89</v>
      </c>
    </row>
    <row r="1937" spans="11:19">
      <c r="K1937" s="106">
        <v>39695</v>
      </c>
      <c r="L1937" s="2">
        <v>12814.099609000001</v>
      </c>
      <c r="R1937" s="106">
        <v>43011</v>
      </c>
      <c r="S1937">
        <v>182.86</v>
      </c>
    </row>
    <row r="1938" spans="11:19">
      <c r="K1938" s="106">
        <v>39696</v>
      </c>
      <c r="L1938" s="2">
        <v>12816.400390999999</v>
      </c>
      <c r="R1938" s="106">
        <v>43012</v>
      </c>
      <c r="S1938">
        <v>183.21</v>
      </c>
    </row>
    <row r="1939" spans="11:19">
      <c r="K1939" s="106">
        <v>39699</v>
      </c>
      <c r="L1939" s="2">
        <v>12634.599609000001</v>
      </c>
      <c r="R1939" s="106">
        <v>43013</v>
      </c>
      <c r="S1939">
        <v>184.26</v>
      </c>
    </row>
    <row r="1940" spans="11:19">
      <c r="K1940" s="106">
        <v>39700</v>
      </c>
      <c r="L1940" s="2">
        <v>12146.799805000001</v>
      </c>
      <c r="R1940" s="106">
        <v>43014</v>
      </c>
      <c r="S1940">
        <v>184.2</v>
      </c>
    </row>
    <row r="1941" spans="11:19">
      <c r="K1941" s="106">
        <v>39701</v>
      </c>
      <c r="L1941" s="2">
        <v>12497.200194999999</v>
      </c>
      <c r="R1941" s="106">
        <v>43018</v>
      </c>
      <c r="S1941">
        <v>185.11</v>
      </c>
    </row>
    <row r="1942" spans="11:19">
      <c r="K1942" s="106">
        <v>39702</v>
      </c>
      <c r="L1942" s="2">
        <v>12612.799805000001</v>
      </c>
      <c r="R1942" s="106">
        <v>43019</v>
      </c>
      <c r="S1942">
        <v>185.49</v>
      </c>
    </row>
    <row r="1943" spans="11:19">
      <c r="K1943" s="106">
        <v>39703</v>
      </c>
      <c r="L1943" s="2">
        <v>12769.599609000001</v>
      </c>
      <c r="R1943" s="106">
        <v>43020</v>
      </c>
      <c r="S1943">
        <v>186.14</v>
      </c>
    </row>
    <row r="1944" spans="11:19">
      <c r="K1944" s="106">
        <v>39706</v>
      </c>
      <c r="L1944" s="2">
        <v>12254</v>
      </c>
      <c r="R1944" s="106">
        <v>43021</v>
      </c>
      <c r="S1944">
        <v>186</v>
      </c>
    </row>
    <row r="1945" spans="11:19">
      <c r="K1945" s="106">
        <v>39707</v>
      </c>
      <c r="L1945" s="2">
        <v>12227</v>
      </c>
      <c r="R1945" s="106">
        <v>43024</v>
      </c>
      <c r="S1945">
        <v>186.32</v>
      </c>
    </row>
    <row r="1946" spans="11:19">
      <c r="K1946" s="106">
        <v>39708</v>
      </c>
      <c r="L1946" s="2">
        <v>11877.700194999999</v>
      </c>
      <c r="R1946" s="106">
        <v>43025</v>
      </c>
      <c r="S1946">
        <v>187.34</v>
      </c>
    </row>
    <row r="1947" spans="11:19">
      <c r="K1947" s="106">
        <v>39709</v>
      </c>
      <c r="L1947" s="2">
        <v>12064.599609000001</v>
      </c>
      <c r="R1947" s="106">
        <v>43026</v>
      </c>
      <c r="S1947">
        <v>188.37</v>
      </c>
    </row>
    <row r="1948" spans="11:19">
      <c r="K1948" s="106">
        <v>39710</v>
      </c>
      <c r="L1948" s="2">
        <v>12913</v>
      </c>
      <c r="R1948" s="106">
        <v>43027</v>
      </c>
      <c r="S1948">
        <v>188.87</v>
      </c>
    </row>
    <row r="1949" spans="11:19">
      <c r="K1949" s="106">
        <v>39713</v>
      </c>
      <c r="L1949" s="2">
        <v>12638.099609000001</v>
      </c>
      <c r="R1949" s="106">
        <v>43028</v>
      </c>
      <c r="S1949">
        <v>189.43</v>
      </c>
    </row>
    <row r="1950" spans="11:19">
      <c r="K1950" s="106">
        <v>39714</v>
      </c>
      <c r="L1950" s="2">
        <v>12532.599609000001</v>
      </c>
      <c r="R1950" s="106">
        <v>43031</v>
      </c>
      <c r="S1950">
        <v>189.22</v>
      </c>
    </row>
    <row r="1951" spans="11:19">
      <c r="K1951" s="106">
        <v>39715</v>
      </c>
      <c r="L1951" s="2">
        <v>12513.400390999999</v>
      </c>
      <c r="R1951" s="106">
        <v>43032</v>
      </c>
      <c r="S1951">
        <v>188.3</v>
      </c>
    </row>
    <row r="1952" spans="11:19">
      <c r="K1952" s="106">
        <v>39716</v>
      </c>
      <c r="L1952" s="2">
        <v>12546.5</v>
      </c>
      <c r="R1952" s="106">
        <v>43033</v>
      </c>
      <c r="S1952" t="s">
        <v>829</v>
      </c>
    </row>
    <row r="1953" spans="11:19">
      <c r="K1953" s="106">
        <v>39717</v>
      </c>
      <c r="L1953" s="2">
        <v>12126</v>
      </c>
      <c r="R1953" s="106">
        <v>43034</v>
      </c>
      <c r="S1953">
        <v>187.48</v>
      </c>
    </row>
    <row r="1954" spans="11:19">
      <c r="K1954" s="106">
        <v>39720</v>
      </c>
      <c r="L1954" s="2">
        <v>11285.099609000001</v>
      </c>
      <c r="R1954" s="106">
        <v>43035</v>
      </c>
      <c r="S1954">
        <v>187.58</v>
      </c>
    </row>
    <row r="1955" spans="11:19">
      <c r="K1955" s="106">
        <v>39721</v>
      </c>
      <c r="L1955" s="2">
        <v>11752.900390999999</v>
      </c>
      <c r="R1955" s="106">
        <v>43038</v>
      </c>
      <c r="S1955">
        <v>188.16</v>
      </c>
    </row>
    <row r="1956" spans="11:19">
      <c r="K1956" s="106">
        <v>39722</v>
      </c>
      <c r="L1956" s="2">
        <v>11714.5</v>
      </c>
      <c r="R1956" s="106">
        <v>43039</v>
      </c>
      <c r="S1956">
        <v>187.59</v>
      </c>
    </row>
    <row r="1957" spans="11:19">
      <c r="K1957" s="106">
        <v>39723</v>
      </c>
      <c r="L1957" s="2">
        <v>10900.5</v>
      </c>
      <c r="R1957" s="106">
        <v>43040</v>
      </c>
      <c r="S1957">
        <v>186.96</v>
      </c>
    </row>
    <row r="1958" spans="11:19">
      <c r="K1958" s="106">
        <v>39724</v>
      </c>
      <c r="L1958" s="2">
        <v>10803.400390999999</v>
      </c>
      <c r="R1958" s="106">
        <v>43041</v>
      </c>
      <c r="S1958">
        <v>185.43</v>
      </c>
    </row>
    <row r="1959" spans="11:19">
      <c r="K1959" s="106">
        <v>39727</v>
      </c>
      <c r="L1959" s="2">
        <v>10230.400390999999</v>
      </c>
      <c r="R1959" s="106">
        <v>43042</v>
      </c>
      <c r="S1959">
        <v>185.18</v>
      </c>
    </row>
    <row r="1960" spans="11:19">
      <c r="K1960" s="106">
        <v>39728</v>
      </c>
      <c r="L1960" s="2">
        <v>9829.5996090000008</v>
      </c>
      <c r="R1960" s="106">
        <v>43045</v>
      </c>
      <c r="S1960" t="s">
        <v>829</v>
      </c>
    </row>
    <row r="1961" spans="11:19">
      <c r="K1961" s="106">
        <v>39729</v>
      </c>
      <c r="L1961" s="2">
        <v>10056.299805000001</v>
      </c>
      <c r="R1961" s="106">
        <v>43046</v>
      </c>
      <c r="S1961">
        <v>186.45</v>
      </c>
    </row>
    <row r="1962" spans="11:19">
      <c r="K1962" s="106">
        <v>39730</v>
      </c>
      <c r="L1962" s="2">
        <v>9600.2001949999994</v>
      </c>
      <c r="R1962" s="106">
        <v>43047</v>
      </c>
      <c r="S1962">
        <v>185.67</v>
      </c>
    </row>
    <row r="1963" spans="11:19">
      <c r="K1963" s="106">
        <v>39731</v>
      </c>
      <c r="L1963" s="2">
        <v>9065.2001949999994</v>
      </c>
      <c r="R1963" s="106">
        <v>43048</v>
      </c>
      <c r="S1963">
        <v>184.13</v>
      </c>
    </row>
    <row r="1964" spans="11:19">
      <c r="K1964" s="106">
        <v>39735</v>
      </c>
      <c r="L1964" s="2">
        <v>9955.7001949999994</v>
      </c>
      <c r="R1964" s="106">
        <v>43049</v>
      </c>
      <c r="S1964">
        <v>182.89</v>
      </c>
    </row>
    <row r="1965" spans="11:19">
      <c r="K1965" s="106">
        <v>39736</v>
      </c>
      <c r="L1965" s="2">
        <v>9323.9003909999992</v>
      </c>
      <c r="R1965" s="106">
        <v>43052</v>
      </c>
      <c r="S1965">
        <v>182.16</v>
      </c>
    </row>
    <row r="1966" spans="11:19">
      <c r="K1966" s="106">
        <v>39737</v>
      </c>
      <c r="L1966" s="2">
        <v>9270</v>
      </c>
      <c r="R1966" s="106">
        <v>43053</v>
      </c>
      <c r="S1966">
        <v>181.52</v>
      </c>
    </row>
    <row r="1967" spans="11:19">
      <c r="K1967" s="106">
        <v>39738</v>
      </c>
      <c r="L1967" s="2">
        <v>9562.5</v>
      </c>
      <c r="R1967" s="106">
        <v>43054</v>
      </c>
      <c r="S1967">
        <v>180.91</v>
      </c>
    </row>
    <row r="1968" spans="11:19">
      <c r="K1968" s="106">
        <v>39741</v>
      </c>
      <c r="L1968" s="2">
        <v>10251.400390999999</v>
      </c>
      <c r="R1968" s="106">
        <v>43055</v>
      </c>
      <c r="S1968">
        <v>182.2</v>
      </c>
    </row>
    <row r="1969" spans="11:19">
      <c r="K1969" s="106">
        <v>39742</v>
      </c>
      <c r="L1969" s="2">
        <v>9795.7998050000006</v>
      </c>
      <c r="R1969" s="106">
        <v>43056</v>
      </c>
      <c r="S1969">
        <v>182.54</v>
      </c>
    </row>
    <row r="1970" spans="11:19">
      <c r="K1970" s="106">
        <v>39743</v>
      </c>
      <c r="L1970" s="2">
        <v>9236.9003909999992</v>
      </c>
      <c r="R1970" s="106">
        <v>43059</v>
      </c>
      <c r="S1970">
        <v>182.05</v>
      </c>
    </row>
    <row r="1971" spans="11:19">
      <c r="K1971" s="106">
        <v>39744</v>
      </c>
      <c r="L1971" s="2">
        <v>9331.4003909999992</v>
      </c>
      <c r="R1971" s="106">
        <v>43060</v>
      </c>
      <c r="S1971">
        <v>183.26</v>
      </c>
    </row>
    <row r="1972" spans="11:19">
      <c r="K1972" s="106">
        <v>39745</v>
      </c>
      <c r="L1972" s="2">
        <v>9294.0996090000008</v>
      </c>
      <c r="R1972" s="106">
        <v>43061</v>
      </c>
      <c r="S1972">
        <v>184.06</v>
      </c>
    </row>
    <row r="1973" spans="11:19">
      <c r="K1973" s="106">
        <v>39748</v>
      </c>
      <c r="L1973" s="2">
        <v>8537.2998050000006</v>
      </c>
      <c r="R1973" s="106">
        <v>43062</v>
      </c>
      <c r="S1973">
        <v>184.23</v>
      </c>
    </row>
    <row r="1974" spans="11:19">
      <c r="K1974" s="106">
        <v>39749</v>
      </c>
      <c r="L1974" s="2">
        <v>9151.5996090000008</v>
      </c>
      <c r="R1974" s="106">
        <v>43063</v>
      </c>
      <c r="S1974">
        <v>184.36</v>
      </c>
    </row>
    <row r="1975" spans="11:19">
      <c r="K1975" s="106">
        <v>39750</v>
      </c>
      <c r="L1975" s="2">
        <v>9501.5996090000008</v>
      </c>
      <c r="R1975" s="106">
        <v>43066</v>
      </c>
      <c r="S1975">
        <v>183.96</v>
      </c>
    </row>
    <row r="1976" spans="11:19">
      <c r="K1976" s="106">
        <v>39751</v>
      </c>
      <c r="L1976" s="2">
        <v>9856.2001949999994</v>
      </c>
      <c r="R1976" s="106">
        <v>43067</v>
      </c>
      <c r="S1976">
        <v>185.1</v>
      </c>
    </row>
    <row r="1977" spans="11:19">
      <c r="K1977" s="106">
        <v>39752</v>
      </c>
      <c r="L1977" s="2">
        <v>9762.7998050000006</v>
      </c>
      <c r="R1977" s="106">
        <v>43068</v>
      </c>
      <c r="S1977">
        <v>184.01</v>
      </c>
    </row>
    <row r="1978" spans="11:19">
      <c r="K1978" s="106">
        <v>39755</v>
      </c>
      <c r="L1978" s="2">
        <v>9721.2998050000006</v>
      </c>
      <c r="R1978" s="106">
        <v>43069</v>
      </c>
      <c r="S1978">
        <v>185.51</v>
      </c>
    </row>
    <row r="1979" spans="11:19">
      <c r="K1979" s="106">
        <v>39756</v>
      </c>
      <c r="L1979" s="2">
        <v>10116.599609000001</v>
      </c>
      <c r="R1979" s="106">
        <v>43070</v>
      </c>
      <c r="S1979">
        <v>184.69</v>
      </c>
    </row>
    <row r="1980" spans="11:19">
      <c r="K1980" s="106">
        <v>39757</v>
      </c>
      <c r="L1980" s="2">
        <v>9887.2001949999994</v>
      </c>
      <c r="R1980" s="106">
        <v>43073</v>
      </c>
      <c r="S1980">
        <v>184.07</v>
      </c>
    </row>
    <row r="1981" spans="11:19">
      <c r="K1981" s="106">
        <v>39758</v>
      </c>
      <c r="L1981" s="2">
        <v>9555.4003909999992</v>
      </c>
      <c r="R1981" s="106">
        <v>43074</v>
      </c>
      <c r="S1981">
        <v>183.07</v>
      </c>
    </row>
    <row r="1982" spans="11:19">
      <c r="K1982" s="106">
        <v>39759</v>
      </c>
      <c r="L1982" s="2">
        <v>9596.2001949999994</v>
      </c>
      <c r="R1982" s="106">
        <v>43075</v>
      </c>
      <c r="S1982">
        <v>184.34</v>
      </c>
    </row>
    <row r="1983" spans="11:19">
      <c r="K1983" s="106">
        <v>39762</v>
      </c>
      <c r="L1983" s="2">
        <v>9688.7998050000006</v>
      </c>
      <c r="R1983" s="106">
        <v>43076</v>
      </c>
      <c r="S1983">
        <v>184.71</v>
      </c>
    </row>
    <row r="1984" spans="11:19">
      <c r="K1984" s="106">
        <v>39763</v>
      </c>
      <c r="L1984" s="2">
        <v>9424</v>
      </c>
      <c r="R1984" s="106">
        <v>43077</v>
      </c>
      <c r="S1984">
        <v>185.09</v>
      </c>
    </row>
    <row r="1985" spans="11:19">
      <c r="K1985" s="106">
        <v>39764</v>
      </c>
      <c r="L1985" s="2">
        <v>8922.5996090000008</v>
      </c>
      <c r="R1985" s="106">
        <v>43080</v>
      </c>
      <c r="S1985">
        <v>184.36</v>
      </c>
    </row>
    <row r="1986" spans="11:19">
      <c r="K1986" s="106">
        <v>39765</v>
      </c>
      <c r="L1986" s="2">
        <v>9352.7998050000006</v>
      </c>
      <c r="R1986" s="106">
        <v>43081</v>
      </c>
      <c r="S1986">
        <v>184.09</v>
      </c>
    </row>
    <row r="1987" spans="11:19">
      <c r="K1987" s="106">
        <v>39766</v>
      </c>
      <c r="L1987" s="2">
        <v>9056</v>
      </c>
      <c r="R1987" s="106">
        <v>43082</v>
      </c>
      <c r="S1987">
        <v>184.27</v>
      </c>
    </row>
    <row r="1988" spans="11:19">
      <c r="K1988" s="106">
        <v>39769</v>
      </c>
      <c r="L1988" s="2">
        <v>8795.5</v>
      </c>
      <c r="R1988" s="106">
        <v>43083</v>
      </c>
      <c r="S1988">
        <v>184.38</v>
      </c>
    </row>
    <row r="1989" spans="11:19">
      <c r="K1989" s="106">
        <v>39770</v>
      </c>
      <c r="L1989" s="2">
        <v>8835.7001949999994</v>
      </c>
      <c r="R1989" s="106">
        <v>43084</v>
      </c>
      <c r="S1989">
        <v>183.5</v>
      </c>
    </row>
    <row r="1990" spans="11:19">
      <c r="K1990" s="106">
        <v>39771</v>
      </c>
      <c r="L1990" s="2">
        <v>8490.5996090000008</v>
      </c>
      <c r="R1990" s="106">
        <v>43087</v>
      </c>
      <c r="S1990">
        <v>185.14</v>
      </c>
    </row>
    <row r="1991" spans="11:19">
      <c r="K1991" s="106">
        <v>39772</v>
      </c>
      <c r="L1991" s="2">
        <v>7724.7998049999997</v>
      </c>
      <c r="R1991" s="106">
        <v>43088</v>
      </c>
      <c r="S1991">
        <v>183.99</v>
      </c>
    </row>
    <row r="1992" spans="11:19">
      <c r="K1992" s="106">
        <v>39773</v>
      </c>
      <c r="L1992" s="2">
        <v>8155.3999020000001</v>
      </c>
      <c r="R1992" s="106">
        <v>43089</v>
      </c>
      <c r="S1992">
        <v>183.53</v>
      </c>
    </row>
    <row r="1993" spans="11:19">
      <c r="K1993" s="106">
        <v>39776</v>
      </c>
      <c r="L1993" s="2">
        <v>8440.9003909999992</v>
      </c>
      <c r="R1993" s="106">
        <v>43090</v>
      </c>
      <c r="S1993">
        <v>183.06</v>
      </c>
    </row>
    <row r="1994" spans="11:19">
      <c r="K1994" s="106">
        <v>39777</v>
      </c>
      <c r="L1994" s="2">
        <v>8442.9003909999992</v>
      </c>
      <c r="R1994" s="106">
        <v>43091</v>
      </c>
      <c r="S1994">
        <v>182.68</v>
      </c>
    </row>
    <row r="1995" spans="11:19">
      <c r="K1995" s="106">
        <v>39778</v>
      </c>
      <c r="L1995" s="2">
        <v>8643.5</v>
      </c>
      <c r="R1995" s="106">
        <v>43096</v>
      </c>
      <c r="S1995">
        <v>183.44</v>
      </c>
    </row>
    <row r="1996" spans="11:19">
      <c r="K1996" s="106">
        <v>39779</v>
      </c>
      <c r="L1996" s="2">
        <v>8753.7998050000006</v>
      </c>
      <c r="R1996" s="106">
        <v>43097</v>
      </c>
      <c r="S1996">
        <v>184.41</v>
      </c>
    </row>
    <row r="1997" spans="11:19">
      <c r="K1997" s="106">
        <v>39780</v>
      </c>
      <c r="L1997" s="2">
        <v>9270.5996090000008</v>
      </c>
      <c r="R1997" s="106">
        <v>43098</v>
      </c>
      <c r="S1997">
        <v>184.18</v>
      </c>
    </row>
    <row r="1998" spans="11:19">
      <c r="K1998" s="106">
        <v>39783</v>
      </c>
      <c r="L1998" s="2">
        <v>8406.2001949999994</v>
      </c>
      <c r="R1998" s="106">
        <v>43102</v>
      </c>
      <c r="S1998">
        <v>183.87</v>
      </c>
    </row>
    <row r="1999" spans="11:19">
      <c r="K1999" s="106">
        <v>39784</v>
      </c>
      <c r="L1999" s="2">
        <v>8327.7998050000006</v>
      </c>
      <c r="R1999" s="106">
        <v>43103</v>
      </c>
      <c r="S1999">
        <v>182.14</v>
      </c>
    </row>
    <row r="2000" spans="11:19">
      <c r="K2000" s="106">
        <v>39785</v>
      </c>
      <c r="L2000" s="2">
        <v>8297</v>
      </c>
      <c r="R2000" s="106">
        <v>43104</v>
      </c>
      <c r="S2000">
        <v>180.93</v>
      </c>
    </row>
    <row r="2001" spans="11:19">
      <c r="K2001" s="106">
        <v>39786</v>
      </c>
      <c r="L2001" s="2">
        <v>8057.7998049999997</v>
      </c>
      <c r="R2001" s="106">
        <v>43105</v>
      </c>
      <c r="S2001">
        <v>181.08</v>
      </c>
    </row>
    <row r="2002" spans="11:19">
      <c r="K2002" s="106">
        <v>39787</v>
      </c>
      <c r="L2002" s="2">
        <v>8117</v>
      </c>
      <c r="R2002" s="106">
        <v>43108</v>
      </c>
      <c r="S2002">
        <v>181.1</v>
      </c>
    </row>
    <row r="2003" spans="11:19">
      <c r="K2003" s="106">
        <v>39790</v>
      </c>
      <c r="L2003" s="2">
        <v>8567.0996090000008</v>
      </c>
      <c r="R2003" s="106">
        <v>43109</v>
      </c>
      <c r="S2003">
        <v>180.09</v>
      </c>
    </row>
    <row r="2004" spans="11:19">
      <c r="K2004" s="106">
        <v>39791</v>
      </c>
      <c r="L2004" s="2">
        <v>8397.5996090000008</v>
      </c>
      <c r="R2004" s="106">
        <v>43110</v>
      </c>
      <c r="S2004">
        <v>179.14</v>
      </c>
    </row>
    <row r="2005" spans="11:19">
      <c r="K2005" s="106">
        <v>39792</v>
      </c>
      <c r="L2005" s="2">
        <v>8634</v>
      </c>
      <c r="R2005" s="106">
        <v>43111</v>
      </c>
      <c r="S2005">
        <v>178.01</v>
      </c>
    </row>
    <row r="2006" spans="11:19">
      <c r="K2006" s="106">
        <v>39793</v>
      </c>
      <c r="L2006" s="2">
        <v>8391.9003909999992</v>
      </c>
      <c r="R2006" s="106">
        <v>43112</v>
      </c>
      <c r="S2006">
        <v>177.37</v>
      </c>
    </row>
    <row r="2007" spans="11:19">
      <c r="K2007" s="106">
        <v>39794</v>
      </c>
      <c r="L2007" s="2">
        <v>8515.5</v>
      </c>
      <c r="R2007" s="106">
        <v>43115</v>
      </c>
      <c r="S2007">
        <v>178.36</v>
      </c>
    </row>
    <row r="2008" spans="11:19">
      <c r="K2008" s="106">
        <v>39797</v>
      </c>
      <c r="L2008" s="2">
        <v>8461.7998050000006</v>
      </c>
      <c r="R2008" s="106">
        <v>43116</v>
      </c>
      <c r="S2008">
        <v>178.53</v>
      </c>
    </row>
    <row r="2009" spans="11:19">
      <c r="K2009" s="106">
        <v>39798</v>
      </c>
      <c r="L2009" s="2">
        <v>8724.0996090000008</v>
      </c>
      <c r="R2009" s="106">
        <v>43117</v>
      </c>
      <c r="S2009">
        <v>179.02</v>
      </c>
    </row>
    <row r="2010" spans="11:19">
      <c r="K2010" s="106">
        <v>39799</v>
      </c>
      <c r="L2010" s="2">
        <v>8724.0996090000008</v>
      </c>
      <c r="R2010" s="106">
        <v>43118</v>
      </c>
      <c r="S2010">
        <v>179.24</v>
      </c>
    </row>
    <row r="2011" spans="11:19">
      <c r="K2011" s="106">
        <v>39800</v>
      </c>
      <c r="L2011" s="2">
        <v>8425.4003909999992</v>
      </c>
      <c r="R2011" s="106">
        <v>43119</v>
      </c>
      <c r="S2011">
        <v>179.41</v>
      </c>
    </row>
    <row r="2012" spans="11:19">
      <c r="K2012" s="106">
        <v>39801</v>
      </c>
      <c r="L2012" s="2">
        <v>8552</v>
      </c>
      <c r="R2012" s="106">
        <v>43122</v>
      </c>
      <c r="S2012">
        <v>179.32</v>
      </c>
    </row>
    <row r="2013" spans="11:19">
      <c r="K2013" s="106">
        <v>39804</v>
      </c>
      <c r="L2013" s="2">
        <v>8249.5</v>
      </c>
      <c r="R2013" s="106">
        <v>43123</v>
      </c>
      <c r="S2013">
        <v>179.11</v>
      </c>
    </row>
    <row r="2014" spans="11:19">
      <c r="K2014" s="106">
        <v>39805</v>
      </c>
      <c r="L2014" s="2">
        <v>8311.9003909999992</v>
      </c>
      <c r="R2014" s="106">
        <v>43124</v>
      </c>
      <c r="S2014">
        <v>178.57</v>
      </c>
    </row>
    <row r="2015" spans="11:19">
      <c r="K2015" s="106">
        <v>39806</v>
      </c>
      <c r="L2015" s="2">
        <v>8310.5996090000008</v>
      </c>
      <c r="R2015" s="106">
        <v>43125</v>
      </c>
      <c r="S2015">
        <v>178.62</v>
      </c>
    </row>
    <row r="2016" spans="11:19">
      <c r="K2016" s="106">
        <v>39811</v>
      </c>
      <c r="L2016" s="2">
        <v>8637.2998050000006</v>
      </c>
      <c r="R2016" s="106">
        <v>43126</v>
      </c>
      <c r="S2016">
        <v>178.63</v>
      </c>
    </row>
    <row r="2017" spans="11:19">
      <c r="K2017" s="106">
        <v>39812</v>
      </c>
      <c r="L2017" s="2">
        <v>8830.7001949999994</v>
      </c>
      <c r="R2017" s="106">
        <v>43129</v>
      </c>
      <c r="S2017">
        <v>177.37</v>
      </c>
    </row>
    <row r="2018" spans="11:19">
      <c r="K2018" s="106">
        <v>39813</v>
      </c>
      <c r="L2018" s="2">
        <v>8987.7001949999994</v>
      </c>
      <c r="R2018" s="106">
        <v>43130</v>
      </c>
      <c r="S2018">
        <v>175.54</v>
      </c>
    </row>
    <row r="2019" spans="11:19">
      <c r="K2019" s="106">
        <v>39815</v>
      </c>
      <c r="L2019" s="2">
        <v>9234.0996090000008</v>
      </c>
      <c r="R2019" s="106">
        <v>43131</v>
      </c>
      <c r="S2019">
        <v>176.94</v>
      </c>
    </row>
    <row r="2020" spans="11:19">
      <c r="K2020" s="106">
        <v>39818</v>
      </c>
      <c r="L2020" s="2">
        <v>9285.5</v>
      </c>
      <c r="R2020" s="106">
        <v>43132</v>
      </c>
      <c r="S2020">
        <v>174.6</v>
      </c>
    </row>
    <row r="2021" spans="11:19">
      <c r="K2021" s="106">
        <v>39819</v>
      </c>
      <c r="L2021" s="2">
        <v>9472.0996090000008</v>
      </c>
      <c r="R2021" s="106">
        <v>43133</v>
      </c>
      <c r="S2021">
        <v>172.32</v>
      </c>
    </row>
    <row r="2022" spans="11:19">
      <c r="K2022" s="106">
        <v>39820</v>
      </c>
      <c r="L2022" s="2">
        <v>9121.2998050000006</v>
      </c>
      <c r="R2022" s="106">
        <v>43136</v>
      </c>
      <c r="S2022">
        <v>171.39</v>
      </c>
    </row>
    <row r="2023" spans="11:19">
      <c r="K2023" s="106">
        <v>39821</v>
      </c>
      <c r="L2023" s="2">
        <v>9221.5996090000008</v>
      </c>
      <c r="R2023" s="106">
        <v>43137</v>
      </c>
      <c r="S2023">
        <v>170.78</v>
      </c>
    </row>
    <row r="2024" spans="11:19">
      <c r="K2024" s="106">
        <v>39822</v>
      </c>
      <c r="L2024" s="2">
        <v>9085.2001949999994</v>
      </c>
      <c r="R2024" s="106">
        <v>43138</v>
      </c>
      <c r="S2024">
        <v>170.82</v>
      </c>
    </row>
    <row r="2025" spans="11:19">
      <c r="K2025" s="106">
        <v>39825</v>
      </c>
      <c r="L2025" s="2">
        <v>8793.2998050000006</v>
      </c>
      <c r="R2025" s="106">
        <v>43139</v>
      </c>
      <c r="S2025">
        <v>170.88</v>
      </c>
    </row>
    <row r="2026" spans="11:19">
      <c r="K2026" s="106">
        <v>39826</v>
      </c>
      <c r="L2026" s="2">
        <v>8961.5996090000008</v>
      </c>
      <c r="R2026" s="106">
        <v>43140</v>
      </c>
      <c r="S2026">
        <v>171.06</v>
      </c>
    </row>
    <row r="2027" spans="11:19">
      <c r="K2027" s="106">
        <v>39827</v>
      </c>
      <c r="L2027" s="2">
        <v>8688.4003909999992</v>
      </c>
      <c r="R2027" s="106">
        <v>43143</v>
      </c>
      <c r="S2027">
        <v>171.64</v>
      </c>
    </row>
    <row r="2028" spans="11:19">
      <c r="K2028" s="106">
        <v>39828</v>
      </c>
      <c r="L2028" s="2">
        <v>8879.5996090000008</v>
      </c>
      <c r="R2028" s="106">
        <v>43144</v>
      </c>
      <c r="S2028">
        <v>170.87</v>
      </c>
    </row>
    <row r="2029" spans="11:19">
      <c r="K2029" s="106">
        <v>39829</v>
      </c>
      <c r="L2029" s="2">
        <v>8920.4003909999992</v>
      </c>
      <c r="R2029" s="106">
        <v>43145</v>
      </c>
      <c r="S2029">
        <v>168.89</v>
      </c>
    </row>
    <row r="2030" spans="11:19">
      <c r="K2030" s="106">
        <v>39832</v>
      </c>
      <c r="L2030" s="2">
        <v>8841.5</v>
      </c>
      <c r="R2030" s="106">
        <v>43146</v>
      </c>
      <c r="S2030">
        <v>170.93</v>
      </c>
    </row>
    <row r="2031" spans="11:19">
      <c r="K2031" s="106">
        <v>39833</v>
      </c>
      <c r="L2031" s="2">
        <v>8504.9003909999992</v>
      </c>
      <c r="R2031" s="106">
        <v>43147</v>
      </c>
      <c r="S2031">
        <v>172.97</v>
      </c>
    </row>
    <row r="2032" spans="11:19">
      <c r="K2032" s="106">
        <v>39834</v>
      </c>
      <c r="L2032" s="2">
        <v>8757.9003909999992</v>
      </c>
      <c r="R2032" s="106">
        <v>43151</v>
      </c>
      <c r="S2032">
        <v>173.59</v>
      </c>
    </row>
    <row r="2033" spans="11:19">
      <c r="K2033" s="106">
        <v>39835</v>
      </c>
      <c r="L2033" s="2">
        <v>8486.5996090000008</v>
      </c>
      <c r="R2033" s="106">
        <v>43152</v>
      </c>
      <c r="S2033">
        <v>172.76</v>
      </c>
    </row>
    <row r="2034" spans="11:19">
      <c r="K2034" s="106">
        <v>39836</v>
      </c>
      <c r="L2034" s="2">
        <v>8628</v>
      </c>
      <c r="R2034" s="106">
        <v>43153</v>
      </c>
      <c r="S2034">
        <v>172.17</v>
      </c>
    </row>
    <row r="2035" spans="11:19">
      <c r="K2035" s="106">
        <v>39839</v>
      </c>
      <c r="L2035" s="2">
        <v>8656.5</v>
      </c>
      <c r="R2035" s="106">
        <v>43154</v>
      </c>
      <c r="S2035">
        <v>173.12</v>
      </c>
    </row>
    <row r="2036" spans="11:19">
      <c r="K2036" s="106">
        <v>39840</v>
      </c>
      <c r="L2036" s="2">
        <v>8759.5996090000008</v>
      </c>
      <c r="R2036" s="106">
        <v>43157</v>
      </c>
      <c r="S2036">
        <v>173.49</v>
      </c>
    </row>
    <row r="2037" spans="11:19">
      <c r="K2037" s="106">
        <v>39841</v>
      </c>
      <c r="L2037" s="2">
        <v>8906.2001949999994</v>
      </c>
      <c r="R2037" s="106">
        <v>43158</v>
      </c>
      <c r="S2037">
        <v>173.26</v>
      </c>
    </row>
    <row r="2038" spans="11:19">
      <c r="K2038" s="106">
        <v>39842</v>
      </c>
      <c r="L2038" s="2">
        <v>8762.7998050000006</v>
      </c>
      <c r="R2038" s="106">
        <v>43159</v>
      </c>
      <c r="S2038">
        <v>173.59</v>
      </c>
    </row>
    <row r="2039" spans="11:19">
      <c r="K2039" s="106">
        <v>39843</v>
      </c>
      <c r="L2039" s="2">
        <v>8694.9003909999992</v>
      </c>
      <c r="R2039" s="106">
        <v>43160</v>
      </c>
      <c r="S2039">
        <v>172.97</v>
      </c>
    </row>
    <row r="2040" spans="11:19">
      <c r="K2040" s="106">
        <v>39846</v>
      </c>
      <c r="L2040" s="2">
        <v>8624.7998050000006</v>
      </c>
      <c r="R2040" s="106">
        <v>43161</v>
      </c>
      <c r="S2040">
        <v>173.81</v>
      </c>
    </row>
    <row r="2041" spans="11:19">
      <c r="K2041" s="106">
        <v>39847</v>
      </c>
      <c r="L2041" s="2">
        <v>8628.5996090000008</v>
      </c>
      <c r="R2041" s="106">
        <v>43164</v>
      </c>
      <c r="S2041">
        <v>174.42</v>
      </c>
    </row>
    <row r="2042" spans="11:19">
      <c r="K2042" s="106">
        <v>39848</v>
      </c>
      <c r="L2042" s="2">
        <v>8693.0996090000008</v>
      </c>
      <c r="R2042" s="106">
        <v>43165</v>
      </c>
      <c r="S2042">
        <v>173.71</v>
      </c>
    </row>
    <row r="2043" spans="11:19">
      <c r="K2043" s="106">
        <v>39849</v>
      </c>
      <c r="L2043" s="2">
        <v>8861</v>
      </c>
      <c r="R2043" s="106">
        <v>43166</v>
      </c>
      <c r="S2043">
        <v>173.71</v>
      </c>
    </row>
    <row r="2044" spans="11:19">
      <c r="K2044" s="106">
        <v>39850</v>
      </c>
      <c r="L2044" s="2">
        <v>9008</v>
      </c>
      <c r="R2044" s="106">
        <v>43167</v>
      </c>
      <c r="S2044">
        <v>174.57</v>
      </c>
    </row>
    <row r="2045" spans="11:19">
      <c r="K2045" s="106">
        <v>39853</v>
      </c>
      <c r="L2045" s="2">
        <v>9047.2998050000006</v>
      </c>
      <c r="R2045" s="106">
        <v>43168</v>
      </c>
      <c r="S2045">
        <v>174.61</v>
      </c>
    </row>
    <row r="2046" spans="11:19">
      <c r="K2046" s="106">
        <v>39854</v>
      </c>
      <c r="L2046" s="2">
        <v>8817.9003909999992</v>
      </c>
      <c r="R2046" s="106">
        <v>43171</v>
      </c>
      <c r="S2046">
        <v>174.92</v>
      </c>
    </row>
    <row r="2047" spans="11:19">
      <c r="K2047" s="106">
        <v>39855</v>
      </c>
      <c r="L2047" s="2">
        <v>8737.9003909999992</v>
      </c>
      <c r="R2047" s="106">
        <v>43172</v>
      </c>
      <c r="S2047">
        <v>174.74</v>
      </c>
    </row>
    <row r="2048" spans="11:19">
      <c r="K2048" s="106">
        <v>39856</v>
      </c>
      <c r="L2048" s="2">
        <v>8778.7998050000006</v>
      </c>
      <c r="R2048" s="106">
        <v>43173</v>
      </c>
      <c r="S2048">
        <v>174.95</v>
      </c>
    </row>
    <row r="2049" spans="11:19">
      <c r="K2049" s="106">
        <v>39857</v>
      </c>
      <c r="L2049" s="2">
        <v>8678.0996090000008</v>
      </c>
      <c r="R2049" s="106">
        <v>43174</v>
      </c>
      <c r="S2049">
        <v>175.06</v>
      </c>
    </row>
    <row r="2050" spans="11:19">
      <c r="K2050" s="106">
        <v>39861</v>
      </c>
      <c r="L2050" s="2">
        <v>8378.7001949999994</v>
      </c>
      <c r="R2050" s="106">
        <v>43175</v>
      </c>
      <c r="S2050">
        <v>174.24</v>
      </c>
    </row>
    <row r="2051" spans="11:19">
      <c r="K2051" s="106">
        <v>39862</v>
      </c>
      <c r="L2051" s="2">
        <v>8176</v>
      </c>
      <c r="R2051" s="106">
        <v>43178</v>
      </c>
      <c r="S2051">
        <v>174.38</v>
      </c>
    </row>
    <row r="2052" spans="11:19">
      <c r="K2052" s="106">
        <v>39863</v>
      </c>
      <c r="L2052" s="2">
        <v>8185.3999020000001</v>
      </c>
      <c r="R2052" s="106">
        <v>43179</v>
      </c>
      <c r="S2052">
        <v>174.69</v>
      </c>
    </row>
    <row r="2053" spans="11:19">
      <c r="K2053" s="106">
        <v>39864</v>
      </c>
      <c r="L2053" s="2">
        <v>7950</v>
      </c>
      <c r="R2053" s="106">
        <v>43180</v>
      </c>
      <c r="S2053">
        <v>174.74</v>
      </c>
    </row>
    <row r="2054" spans="11:19">
      <c r="K2054" s="106">
        <v>39867</v>
      </c>
      <c r="L2054" s="2">
        <v>7647.7001950000003</v>
      </c>
      <c r="R2054" s="106">
        <v>43181</v>
      </c>
      <c r="S2054">
        <v>174.77</v>
      </c>
    </row>
    <row r="2055" spans="11:19">
      <c r="K2055" s="106">
        <v>39868</v>
      </c>
      <c r="L2055" s="2">
        <v>7859.2998049999997</v>
      </c>
      <c r="R2055" s="106">
        <v>43182</v>
      </c>
      <c r="S2055">
        <v>174.07</v>
      </c>
    </row>
    <row r="2056" spans="11:19">
      <c r="K2056" s="106">
        <v>39869</v>
      </c>
      <c r="L2056" s="2">
        <v>7932.2998049999997</v>
      </c>
      <c r="R2056" s="106">
        <v>43185</v>
      </c>
      <c r="S2056">
        <v>172.75</v>
      </c>
    </row>
    <row r="2057" spans="11:19">
      <c r="K2057" s="106">
        <v>39870</v>
      </c>
      <c r="L2057" s="2">
        <v>8186.7998049999997</v>
      </c>
      <c r="R2057" s="106">
        <v>43186</v>
      </c>
      <c r="S2057">
        <v>173.67</v>
      </c>
    </row>
    <row r="2058" spans="11:19">
      <c r="K2058" s="106">
        <v>39871</v>
      </c>
      <c r="L2058" s="2">
        <v>8123</v>
      </c>
      <c r="R2058" s="106">
        <v>43187</v>
      </c>
      <c r="S2058">
        <v>174.94</v>
      </c>
    </row>
    <row r="2059" spans="11:19">
      <c r="K2059" s="106">
        <v>39874</v>
      </c>
      <c r="L2059" s="2">
        <v>7687.5</v>
      </c>
      <c r="R2059" s="106">
        <v>43188</v>
      </c>
      <c r="S2059">
        <v>174.56</v>
      </c>
    </row>
    <row r="2060" spans="11:19">
      <c r="K2060" s="106">
        <v>39875</v>
      </c>
      <c r="L2060" s="2">
        <v>7631.6000979999999</v>
      </c>
      <c r="R2060" s="106">
        <v>43192</v>
      </c>
      <c r="S2060">
        <v>174.09</v>
      </c>
    </row>
    <row r="2061" spans="11:19">
      <c r="K2061" s="106">
        <v>39876</v>
      </c>
      <c r="L2061" s="2">
        <v>7814.7998049999997</v>
      </c>
      <c r="R2061" s="106">
        <v>43193</v>
      </c>
      <c r="S2061">
        <v>174.23</v>
      </c>
    </row>
    <row r="2062" spans="11:19">
      <c r="K2062" s="106">
        <v>39877</v>
      </c>
      <c r="L2062" s="2">
        <v>7629.2001950000003</v>
      </c>
      <c r="R2062" s="106">
        <v>43194</v>
      </c>
      <c r="S2062">
        <v>174.19</v>
      </c>
    </row>
    <row r="2063" spans="11:19">
      <c r="K2063" s="106">
        <v>39878</v>
      </c>
      <c r="L2063" s="2">
        <v>7591.5</v>
      </c>
      <c r="R2063" s="106">
        <v>43195</v>
      </c>
      <c r="S2063">
        <v>174.43</v>
      </c>
    </row>
    <row r="2064" spans="11:19">
      <c r="K2064" s="106">
        <v>39881</v>
      </c>
      <c r="L2064" s="2">
        <v>7566.8999020000001</v>
      </c>
      <c r="R2064" s="106">
        <v>43196</v>
      </c>
      <c r="S2064">
        <v>173.9</v>
      </c>
    </row>
    <row r="2065" spans="11:19">
      <c r="K2065" s="106">
        <v>39882</v>
      </c>
      <c r="L2065" s="2">
        <v>7880.3999020000001</v>
      </c>
      <c r="R2065" s="106">
        <v>43199</v>
      </c>
      <c r="S2065">
        <v>173.78</v>
      </c>
    </row>
    <row r="2066" spans="11:19">
      <c r="K2066" s="106">
        <v>39883</v>
      </c>
      <c r="L2066" s="2">
        <v>8011</v>
      </c>
      <c r="R2066" s="106">
        <v>43200</v>
      </c>
      <c r="S2066">
        <v>173.1</v>
      </c>
    </row>
    <row r="2067" spans="11:19">
      <c r="K2067" s="106">
        <v>39884</v>
      </c>
      <c r="L2067" s="2">
        <v>8282.2998050000006</v>
      </c>
      <c r="R2067" s="106">
        <v>43201</v>
      </c>
      <c r="S2067">
        <v>172.97</v>
      </c>
    </row>
    <row r="2068" spans="11:19">
      <c r="K2068" s="106">
        <v>39885</v>
      </c>
      <c r="L2068" s="2">
        <v>8303.4003909999992</v>
      </c>
      <c r="R2068" s="106">
        <v>43202</v>
      </c>
      <c r="S2068">
        <v>171.96</v>
      </c>
    </row>
    <row r="2069" spans="11:19">
      <c r="K2069" s="106">
        <v>39888</v>
      </c>
      <c r="L2069" s="2">
        <v>8386.7001949999994</v>
      </c>
      <c r="R2069" s="106">
        <v>43203</v>
      </c>
      <c r="S2069">
        <v>171.96</v>
      </c>
    </row>
    <row r="2070" spans="11:19">
      <c r="K2070" s="106">
        <v>39889</v>
      </c>
      <c r="L2070" s="2">
        <v>8559.5996090000008</v>
      </c>
      <c r="R2070" s="106">
        <v>43206</v>
      </c>
      <c r="S2070">
        <v>173.43</v>
      </c>
    </row>
    <row r="2071" spans="11:19">
      <c r="K2071" s="106">
        <v>39890</v>
      </c>
      <c r="L2071" s="2">
        <v>8629.0996090000008</v>
      </c>
      <c r="R2071" s="106">
        <v>43207</v>
      </c>
      <c r="S2071">
        <v>173.36</v>
      </c>
    </row>
    <row r="2072" spans="11:19">
      <c r="K2072" s="106">
        <v>39891</v>
      </c>
      <c r="L2072" s="2">
        <v>8690.5</v>
      </c>
      <c r="R2072" s="106">
        <v>43208</v>
      </c>
      <c r="S2072">
        <v>173.85</v>
      </c>
    </row>
    <row r="2073" spans="11:19">
      <c r="K2073" s="106">
        <v>39892</v>
      </c>
      <c r="L2073" s="2">
        <v>8506.4003909999992</v>
      </c>
      <c r="R2073" s="106">
        <v>43209</v>
      </c>
      <c r="S2073">
        <v>173.56</v>
      </c>
    </row>
    <row r="2074" spans="11:19">
      <c r="K2074" s="106">
        <v>39895</v>
      </c>
      <c r="L2074" s="2">
        <v>8958.5</v>
      </c>
      <c r="R2074" s="106">
        <v>43210</v>
      </c>
      <c r="S2074">
        <v>173.31</v>
      </c>
    </row>
    <row r="2075" spans="11:19">
      <c r="K2075" s="106">
        <v>39896</v>
      </c>
      <c r="L2075" s="2">
        <v>8849.4003909999992</v>
      </c>
      <c r="R2075" s="106">
        <v>43213</v>
      </c>
      <c r="S2075">
        <v>172.85</v>
      </c>
    </row>
    <row r="2076" spans="11:19">
      <c r="K2076" s="106">
        <v>39897</v>
      </c>
      <c r="L2076" s="2">
        <v>8797.4003909999992</v>
      </c>
      <c r="R2076" s="106">
        <v>43214</v>
      </c>
      <c r="S2076">
        <v>171.72</v>
      </c>
    </row>
    <row r="2077" spans="11:19">
      <c r="K2077" s="106">
        <v>39898</v>
      </c>
      <c r="L2077" s="2">
        <v>8995.5</v>
      </c>
      <c r="R2077" s="106">
        <v>43215</v>
      </c>
      <c r="S2077">
        <v>170.81</v>
      </c>
    </row>
    <row r="2078" spans="11:19">
      <c r="K2078" s="106">
        <v>39899</v>
      </c>
      <c r="L2078" s="2">
        <v>8821.0996090000008</v>
      </c>
      <c r="R2078" s="106">
        <v>43216</v>
      </c>
      <c r="S2078">
        <v>171.55</v>
      </c>
    </row>
    <row r="2079" spans="11:19">
      <c r="K2079" s="106">
        <v>39902</v>
      </c>
      <c r="L2079" s="2">
        <v>8596.2001949999994</v>
      </c>
      <c r="R2079" s="106">
        <v>43217</v>
      </c>
      <c r="S2079">
        <v>172.6</v>
      </c>
    </row>
    <row r="2080" spans="11:19">
      <c r="K2080" s="106">
        <v>39903</v>
      </c>
      <c r="L2080" s="2">
        <v>8720.4003909999992</v>
      </c>
      <c r="R2080" s="106">
        <v>43220</v>
      </c>
      <c r="S2080">
        <v>171.62</v>
      </c>
    </row>
    <row r="2081" spans="11:19">
      <c r="K2081" s="106">
        <v>39904</v>
      </c>
      <c r="L2081" s="2">
        <v>8941.7998050000006</v>
      </c>
      <c r="R2081" s="106">
        <v>43221</v>
      </c>
      <c r="S2081">
        <v>172.06</v>
      </c>
    </row>
    <row r="2082" spans="11:19">
      <c r="K2082" s="106">
        <v>39905</v>
      </c>
      <c r="L2082" s="2">
        <v>9073.0996090000008</v>
      </c>
      <c r="R2082" s="106">
        <v>43222</v>
      </c>
      <c r="S2082">
        <v>172.19</v>
      </c>
    </row>
    <row r="2083" spans="11:19">
      <c r="K2083" s="106">
        <v>39906</v>
      </c>
      <c r="L2083" s="2">
        <v>9065.7998050000006</v>
      </c>
      <c r="R2083" s="106">
        <v>43223</v>
      </c>
      <c r="S2083">
        <v>173.59</v>
      </c>
    </row>
    <row r="2084" spans="11:19">
      <c r="K2084" s="106">
        <v>39909</v>
      </c>
      <c r="L2084" s="2">
        <v>9016.2001949999994</v>
      </c>
      <c r="R2084" s="106">
        <v>43224</v>
      </c>
      <c r="S2084">
        <v>174.15</v>
      </c>
    </row>
    <row r="2085" spans="11:19">
      <c r="K2085" s="106">
        <v>39910</v>
      </c>
      <c r="L2085" s="2">
        <v>8824.7998050000006</v>
      </c>
      <c r="R2085" s="106">
        <v>43227</v>
      </c>
      <c r="S2085">
        <v>173.85</v>
      </c>
    </row>
    <row r="2086" spans="11:19">
      <c r="K2086" s="106">
        <v>39911</v>
      </c>
      <c r="L2086" s="2">
        <v>8969.2998050000006</v>
      </c>
      <c r="R2086" s="106">
        <v>43228</v>
      </c>
      <c r="S2086">
        <v>172.53</v>
      </c>
    </row>
    <row r="2087" spans="11:19">
      <c r="K2087" s="106">
        <v>39912</v>
      </c>
      <c r="L2087" s="2">
        <v>9187.0996090000008</v>
      </c>
      <c r="R2087" s="106">
        <v>43229</v>
      </c>
      <c r="S2087">
        <v>171.97</v>
      </c>
    </row>
    <row r="2088" spans="11:19">
      <c r="K2088" s="106">
        <v>39916</v>
      </c>
      <c r="L2088" s="2">
        <v>9285.5996090000008</v>
      </c>
      <c r="R2088" s="106">
        <v>43230</v>
      </c>
      <c r="S2088">
        <v>172.56</v>
      </c>
    </row>
    <row r="2089" spans="11:19">
      <c r="K2089" s="106">
        <v>39917</v>
      </c>
      <c r="L2089" s="2">
        <v>9231.5996090000008</v>
      </c>
      <c r="R2089" s="106">
        <v>43231</v>
      </c>
      <c r="S2089">
        <v>171.84</v>
      </c>
    </row>
    <row r="2090" spans="11:19">
      <c r="K2090" s="106">
        <v>39918</v>
      </c>
      <c r="L2090" s="2">
        <v>9246.0996090000008</v>
      </c>
      <c r="R2090" s="106">
        <v>43234</v>
      </c>
      <c r="S2090">
        <v>171.46</v>
      </c>
    </row>
    <row r="2091" spans="11:19">
      <c r="K2091" s="106">
        <v>39919</v>
      </c>
      <c r="L2091" s="2">
        <v>9343.4003909999992</v>
      </c>
      <c r="R2091" s="106">
        <v>43235</v>
      </c>
      <c r="S2091">
        <v>170.98</v>
      </c>
    </row>
    <row r="2092" spans="11:19">
      <c r="K2092" s="106">
        <v>39920</v>
      </c>
      <c r="L2092" s="2">
        <v>9437.7001949999994</v>
      </c>
      <c r="R2092" s="106">
        <v>43236</v>
      </c>
      <c r="S2092">
        <v>169.3</v>
      </c>
    </row>
    <row r="2093" spans="11:19">
      <c r="K2093" s="106">
        <v>39923</v>
      </c>
      <c r="L2093" s="2">
        <v>9126.2001949999994</v>
      </c>
      <c r="R2093" s="106">
        <v>43237</v>
      </c>
      <c r="S2093">
        <v>168.4</v>
      </c>
    </row>
    <row r="2094" spans="11:19">
      <c r="K2094" s="106">
        <v>39924</v>
      </c>
      <c r="L2094" s="2">
        <v>9247.2001949999994</v>
      </c>
      <c r="R2094" s="106">
        <v>43238</v>
      </c>
      <c r="S2094">
        <v>169.15</v>
      </c>
    </row>
    <row r="2095" spans="11:19">
      <c r="K2095" s="106">
        <v>39925</v>
      </c>
      <c r="L2095" s="2">
        <v>9279.2001949999994</v>
      </c>
      <c r="R2095" s="106">
        <v>43242</v>
      </c>
      <c r="S2095">
        <v>169.17</v>
      </c>
    </row>
    <row r="2096" spans="11:19">
      <c r="K2096" s="106">
        <v>39926</v>
      </c>
      <c r="L2096" s="2">
        <v>9409.5</v>
      </c>
      <c r="R2096" s="106">
        <v>43243</v>
      </c>
      <c r="S2096">
        <v>170.47</v>
      </c>
    </row>
    <row r="2097" spans="11:19">
      <c r="K2097" s="106">
        <v>39927</v>
      </c>
      <c r="L2097" s="2">
        <v>9549.5</v>
      </c>
      <c r="R2097" s="106">
        <v>43244</v>
      </c>
      <c r="S2097">
        <v>170.99</v>
      </c>
    </row>
    <row r="2098" spans="11:19">
      <c r="K2098" s="106">
        <v>39930</v>
      </c>
      <c r="L2098" s="2">
        <v>9394.7998050000006</v>
      </c>
      <c r="R2098" s="106">
        <v>43245</v>
      </c>
      <c r="S2098">
        <v>170.89</v>
      </c>
    </row>
    <row r="2099" spans="11:19">
      <c r="K2099" s="106">
        <v>39931</v>
      </c>
      <c r="L2099" s="2">
        <v>9348</v>
      </c>
      <c r="R2099" s="106">
        <v>43248</v>
      </c>
      <c r="S2099">
        <v>170.85</v>
      </c>
    </row>
    <row r="2100" spans="11:19">
      <c r="K2100" s="106">
        <v>39932</v>
      </c>
      <c r="L2100" s="2">
        <v>9416.2998050000006</v>
      </c>
      <c r="R2100" s="106">
        <v>43249</v>
      </c>
      <c r="S2100">
        <v>171.36</v>
      </c>
    </row>
    <row r="2101" spans="11:19">
      <c r="K2101" s="106">
        <v>39933</v>
      </c>
      <c r="L2101" s="2">
        <v>9324.7998050000006</v>
      </c>
      <c r="R2101" s="106">
        <v>43250</v>
      </c>
      <c r="S2101">
        <v>171.32</v>
      </c>
    </row>
    <row r="2102" spans="11:19">
      <c r="K2102" s="106">
        <v>39934</v>
      </c>
      <c r="L2102" s="2">
        <v>9497</v>
      </c>
      <c r="R2102" s="106">
        <v>43251</v>
      </c>
      <c r="S2102">
        <v>170.91</v>
      </c>
    </row>
    <row r="2103" spans="11:19">
      <c r="K2103" s="106">
        <v>39937</v>
      </c>
      <c r="L2103" s="2">
        <v>9870.4003909999992</v>
      </c>
      <c r="R2103" s="106">
        <v>43252</v>
      </c>
      <c r="S2103">
        <v>170.59</v>
      </c>
    </row>
    <row r="2104" spans="11:19">
      <c r="K2104" s="106">
        <v>39938</v>
      </c>
      <c r="L2104" s="2">
        <v>9880.7001949999994</v>
      </c>
      <c r="R2104" s="106">
        <v>43255</v>
      </c>
      <c r="S2104">
        <v>171.47</v>
      </c>
    </row>
    <row r="2105" spans="11:19">
      <c r="K2105" s="106">
        <v>39939</v>
      </c>
      <c r="L2105" s="2">
        <v>10143.400390999999</v>
      </c>
      <c r="R2105" s="106">
        <v>43256</v>
      </c>
      <c r="S2105">
        <v>171.43</v>
      </c>
    </row>
    <row r="2106" spans="11:19">
      <c r="K2106" s="106">
        <v>39940</v>
      </c>
      <c r="L2106" s="2">
        <v>9967.0996090000008</v>
      </c>
      <c r="R2106" s="106">
        <v>43257</v>
      </c>
      <c r="S2106">
        <v>170.65</v>
      </c>
    </row>
    <row r="2107" spans="11:19">
      <c r="K2107" s="106">
        <v>39941</v>
      </c>
      <c r="L2107" s="2">
        <v>10238</v>
      </c>
      <c r="R2107" s="106">
        <v>43258</v>
      </c>
      <c r="S2107">
        <v>170.54</v>
      </c>
    </row>
    <row r="2108" spans="11:19">
      <c r="K2108" s="106">
        <v>39944</v>
      </c>
      <c r="L2108" s="2">
        <v>10094.099609000001</v>
      </c>
      <c r="R2108" s="106">
        <v>43259</v>
      </c>
      <c r="S2108">
        <v>171.15</v>
      </c>
    </row>
    <row r="2109" spans="11:19">
      <c r="K2109" s="106">
        <v>39945</v>
      </c>
      <c r="L2109" s="2">
        <v>10077.700194999999</v>
      </c>
      <c r="R2109" s="106">
        <v>43262</v>
      </c>
      <c r="S2109">
        <v>171.51</v>
      </c>
    </row>
    <row r="2110" spans="11:19">
      <c r="K2110" s="106">
        <v>39946</v>
      </c>
      <c r="L2110" s="2">
        <v>9709.5</v>
      </c>
      <c r="R2110" s="106">
        <v>43263</v>
      </c>
      <c r="S2110">
        <v>171.72</v>
      </c>
    </row>
    <row r="2111" spans="11:19">
      <c r="K2111" s="106">
        <v>39947</v>
      </c>
      <c r="L2111" s="2">
        <v>9849.2001949999994</v>
      </c>
      <c r="R2111" s="106">
        <v>43264</v>
      </c>
      <c r="S2111">
        <v>171.49</v>
      </c>
    </row>
    <row r="2112" spans="11:19">
      <c r="K2112" s="106">
        <v>39948</v>
      </c>
      <c r="L2112" s="2">
        <v>9762.9003909999992</v>
      </c>
      <c r="R2112" s="106">
        <v>43265</v>
      </c>
      <c r="S2112">
        <v>171.05</v>
      </c>
    </row>
    <row r="2113" spans="11:19">
      <c r="K2113" s="106">
        <v>39952</v>
      </c>
      <c r="L2113" s="2">
        <v>10101</v>
      </c>
      <c r="R2113" s="106">
        <v>43266</v>
      </c>
      <c r="S2113">
        <v>172.72</v>
      </c>
    </row>
    <row r="2114" spans="11:19">
      <c r="K2114" s="106">
        <v>39953</v>
      </c>
      <c r="L2114" s="2">
        <v>10232.400390999999</v>
      </c>
      <c r="R2114" s="106">
        <v>43269</v>
      </c>
      <c r="S2114">
        <v>172.74</v>
      </c>
    </row>
    <row r="2115" spans="11:19">
      <c r="K2115" s="106">
        <v>39954</v>
      </c>
      <c r="L2115" s="2">
        <v>9949.5996090000008</v>
      </c>
      <c r="R2115" s="106">
        <v>43270</v>
      </c>
      <c r="S2115">
        <v>173.39</v>
      </c>
    </row>
    <row r="2116" spans="11:19">
      <c r="K2116" s="106">
        <v>39955</v>
      </c>
      <c r="L2116" s="2">
        <v>9993.4003909999992</v>
      </c>
      <c r="R2116" s="106">
        <v>43271</v>
      </c>
      <c r="S2116">
        <v>173.2</v>
      </c>
    </row>
    <row r="2117" spans="11:19">
      <c r="K2117" s="106">
        <v>39958</v>
      </c>
      <c r="L2117" s="2">
        <v>10069.5</v>
      </c>
      <c r="R2117" s="106">
        <v>43272</v>
      </c>
      <c r="S2117">
        <v>173.14</v>
      </c>
    </row>
    <row r="2118" spans="11:19">
      <c r="K2118" s="106">
        <v>39959</v>
      </c>
      <c r="L2118" s="2">
        <v>10285.900390999999</v>
      </c>
      <c r="R2118" s="106">
        <v>43273</v>
      </c>
      <c r="S2118">
        <v>174.3</v>
      </c>
    </row>
    <row r="2119" spans="11:19">
      <c r="K2119" s="106">
        <v>39960</v>
      </c>
      <c r="L2119" s="2">
        <v>10142.200194999999</v>
      </c>
      <c r="R2119" s="106">
        <v>43276</v>
      </c>
      <c r="S2119">
        <v>174.04</v>
      </c>
    </row>
    <row r="2120" spans="11:19">
      <c r="K2120" s="106">
        <v>39961</v>
      </c>
      <c r="L2120" s="2">
        <v>10392.400390999999</v>
      </c>
      <c r="R2120" s="106">
        <v>43277</v>
      </c>
      <c r="S2120">
        <v>173.88</v>
      </c>
    </row>
    <row r="2121" spans="11:19">
      <c r="K2121" s="106">
        <v>39962</v>
      </c>
      <c r="L2121" s="2">
        <v>10370.099609000001</v>
      </c>
      <c r="R2121" s="106">
        <v>43278</v>
      </c>
      <c r="S2121">
        <v>174.2</v>
      </c>
    </row>
    <row r="2122" spans="11:19">
      <c r="K2122" s="106">
        <v>39965</v>
      </c>
      <c r="L2122" s="2">
        <v>10604.099609000001</v>
      </c>
      <c r="R2122" s="106">
        <v>43279</v>
      </c>
      <c r="S2122">
        <v>173.58</v>
      </c>
    </row>
    <row r="2123" spans="11:19">
      <c r="K2123" s="106">
        <v>39966</v>
      </c>
      <c r="L2123" s="2">
        <v>10588.799805000001</v>
      </c>
      <c r="R2123" s="106">
        <v>43280</v>
      </c>
      <c r="S2123">
        <v>174.27</v>
      </c>
    </row>
    <row r="2124" spans="11:19">
      <c r="K2124" s="106">
        <v>39967</v>
      </c>
      <c r="L2124" s="2">
        <v>10290.099609000001</v>
      </c>
      <c r="R2124" s="106">
        <v>43284</v>
      </c>
      <c r="S2124">
        <v>175.43</v>
      </c>
    </row>
    <row r="2125" spans="11:19">
      <c r="K2125" s="106">
        <v>39968</v>
      </c>
      <c r="L2125" s="2">
        <v>10477.200194999999</v>
      </c>
      <c r="R2125" s="106">
        <v>43285</v>
      </c>
      <c r="S2125">
        <v>175.51</v>
      </c>
    </row>
    <row r="2126" spans="11:19">
      <c r="K2126" s="106">
        <v>39969</v>
      </c>
      <c r="L2126" s="2">
        <v>10569.299805000001</v>
      </c>
      <c r="R2126" s="106">
        <v>43286</v>
      </c>
      <c r="S2126">
        <v>176.17</v>
      </c>
    </row>
    <row r="2127" spans="11:19">
      <c r="K2127" s="106">
        <v>39972</v>
      </c>
      <c r="L2127" s="2">
        <v>10549.099609000001</v>
      </c>
      <c r="R2127" s="106">
        <v>43287</v>
      </c>
      <c r="S2127">
        <v>176.62</v>
      </c>
    </row>
    <row r="2128" spans="11:19">
      <c r="K2128" s="106">
        <v>39973</v>
      </c>
      <c r="L2128" s="2">
        <v>10547.900390999999</v>
      </c>
      <c r="R2128" s="106">
        <v>43290</v>
      </c>
      <c r="S2128">
        <v>175.15</v>
      </c>
    </row>
    <row r="2129" spans="11:19">
      <c r="K2129" s="106">
        <v>39974</v>
      </c>
      <c r="L2129" s="2">
        <v>10598</v>
      </c>
      <c r="R2129" s="106">
        <v>43291</v>
      </c>
      <c r="S2129">
        <v>175.5</v>
      </c>
    </row>
    <row r="2130" spans="11:19">
      <c r="K2130" s="106">
        <v>39975</v>
      </c>
      <c r="L2130" s="2">
        <v>10714.099609000001</v>
      </c>
      <c r="R2130" s="106">
        <v>43292</v>
      </c>
      <c r="S2130">
        <v>175.38</v>
      </c>
    </row>
    <row r="2131" spans="11:19">
      <c r="K2131" s="106">
        <v>39976</v>
      </c>
      <c r="L2131" s="2">
        <v>10645</v>
      </c>
      <c r="R2131" s="106">
        <v>43293</v>
      </c>
      <c r="S2131">
        <v>175.79</v>
      </c>
    </row>
    <row r="2132" spans="11:19">
      <c r="K2132" s="106">
        <v>39979</v>
      </c>
      <c r="L2132" s="2">
        <v>10394.799805000001</v>
      </c>
      <c r="R2132" s="106">
        <v>43294</v>
      </c>
      <c r="S2132">
        <v>174.83</v>
      </c>
    </row>
    <row r="2133" spans="11:19">
      <c r="K2133" s="106">
        <v>39980</v>
      </c>
      <c r="L2133" s="2">
        <v>10307.400390999999</v>
      </c>
      <c r="R2133" s="106">
        <v>43297</v>
      </c>
      <c r="S2133">
        <v>174.93</v>
      </c>
    </row>
    <row r="2134" spans="11:19">
      <c r="K2134" s="106">
        <v>39981</v>
      </c>
      <c r="L2134" s="2">
        <v>10066.099609000001</v>
      </c>
      <c r="R2134" s="106">
        <v>43298</v>
      </c>
      <c r="S2134">
        <v>175.02</v>
      </c>
    </row>
    <row r="2135" spans="11:19">
      <c r="K2135" s="106">
        <v>39982</v>
      </c>
      <c r="L2135" s="2">
        <v>10121.5</v>
      </c>
      <c r="R2135" s="106">
        <v>43299</v>
      </c>
      <c r="S2135">
        <v>174.58</v>
      </c>
    </row>
    <row r="2136" spans="11:19">
      <c r="K2136" s="106">
        <v>39983</v>
      </c>
      <c r="L2136" s="2">
        <v>10288</v>
      </c>
      <c r="R2136" s="106">
        <v>43300</v>
      </c>
      <c r="S2136">
        <v>175.83</v>
      </c>
    </row>
    <row r="2137" spans="11:19">
      <c r="K2137" s="106">
        <v>39986</v>
      </c>
      <c r="L2137" s="2">
        <v>9834.2001949999994</v>
      </c>
      <c r="R2137" s="106">
        <v>43301</v>
      </c>
      <c r="S2137">
        <v>175.22</v>
      </c>
    </row>
    <row r="2138" spans="11:19">
      <c r="K2138" s="106">
        <v>39987</v>
      </c>
      <c r="L2138" s="2">
        <v>9896.7001949999994</v>
      </c>
      <c r="R2138" s="106">
        <v>43304</v>
      </c>
      <c r="S2138">
        <v>174.62</v>
      </c>
    </row>
    <row r="2139" spans="11:19">
      <c r="K2139" s="106">
        <v>39988</v>
      </c>
      <c r="L2139" s="2">
        <v>10100.900390999999</v>
      </c>
      <c r="R2139" s="106">
        <v>43305</v>
      </c>
      <c r="S2139">
        <v>174.01</v>
      </c>
    </row>
    <row r="2140" spans="11:19">
      <c r="K2140" s="106">
        <v>39989</v>
      </c>
      <c r="L2140" s="2">
        <v>10355.900390999999</v>
      </c>
      <c r="R2140" s="106">
        <v>43306</v>
      </c>
      <c r="S2140">
        <v>174</v>
      </c>
    </row>
    <row r="2141" spans="11:19">
      <c r="K2141" s="106">
        <v>39990</v>
      </c>
      <c r="L2141" s="2">
        <v>10389.799805000001</v>
      </c>
      <c r="R2141" s="106">
        <v>43307</v>
      </c>
      <c r="S2141">
        <v>175.19</v>
      </c>
    </row>
    <row r="2142" spans="11:19">
      <c r="K2142" s="106">
        <v>39993</v>
      </c>
      <c r="L2142" s="2">
        <v>10476.799805000001</v>
      </c>
      <c r="R2142" s="106">
        <v>43308</v>
      </c>
      <c r="S2142">
        <v>173.77</v>
      </c>
    </row>
    <row r="2143" spans="11:19">
      <c r="K2143" s="106">
        <v>39994</v>
      </c>
      <c r="L2143" s="2">
        <v>10374.900390999999</v>
      </c>
      <c r="R2143" s="106">
        <v>43311</v>
      </c>
      <c r="S2143">
        <v>173.25</v>
      </c>
    </row>
    <row r="2144" spans="11:19">
      <c r="K2144" s="106">
        <v>39996</v>
      </c>
      <c r="L2144" s="2">
        <v>10245.900390999999</v>
      </c>
      <c r="R2144" s="106">
        <v>43312</v>
      </c>
      <c r="S2144">
        <v>174.71</v>
      </c>
    </row>
    <row r="2145" spans="11:19">
      <c r="K2145" s="106">
        <v>39997</v>
      </c>
      <c r="L2145" s="2">
        <v>10283.099609000001</v>
      </c>
      <c r="R2145" s="106">
        <v>43313</v>
      </c>
      <c r="S2145">
        <v>174.98</v>
      </c>
    </row>
    <row r="2146" spans="11:19">
      <c r="K2146" s="106">
        <v>40000</v>
      </c>
      <c r="L2146" s="2">
        <v>10027.400390999999</v>
      </c>
      <c r="R2146" s="106">
        <v>43314</v>
      </c>
      <c r="S2146">
        <v>175.4</v>
      </c>
    </row>
    <row r="2147" spans="11:19">
      <c r="K2147" s="106">
        <v>40001</v>
      </c>
      <c r="L2147" s="2">
        <v>9844.4003909999992</v>
      </c>
      <c r="R2147" s="106">
        <v>43315</v>
      </c>
      <c r="S2147">
        <v>177.08</v>
      </c>
    </row>
    <row r="2148" spans="11:19">
      <c r="K2148" s="106">
        <v>40002</v>
      </c>
      <c r="L2148" s="2">
        <v>9653.5</v>
      </c>
      <c r="R2148" s="106">
        <v>43319</v>
      </c>
      <c r="S2148">
        <v>176.9</v>
      </c>
    </row>
    <row r="2149" spans="11:19">
      <c r="K2149" s="106">
        <v>40003</v>
      </c>
      <c r="L2149" s="2">
        <v>9773.9003909999992</v>
      </c>
      <c r="R2149" s="106">
        <v>43320</v>
      </c>
      <c r="S2149">
        <v>176.07</v>
      </c>
    </row>
    <row r="2150" spans="11:19">
      <c r="K2150" s="106">
        <v>40004</v>
      </c>
      <c r="L2150" s="2">
        <v>9747.0996090000008</v>
      </c>
      <c r="R2150" s="106">
        <v>43321</v>
      </c>
      <c r="S2150">
        <v>175.3</v>
      </c>
    </row>
    <row r="2151" spans="11:19">
      <c r="K2151" s="106">
        <v>40007</v>
      </c>
      <c r="L2151" s="2">
        <v>9891.9003909999992</v>
      </c>
      <c r="R2151" s="106">
        <v>43322</v>
      </c>
      <c r="S2151">
        <v>173.68</v>
      </c>
    </row>
    <row r="2152" spans="11:19">
      <c r="K2152" s="106">
        <v>40008</v>
      </c>
      <c r="L2152" s="2">
        <v>9986.2001949999994</v>
      </c>
      <c r="R2152" s="106">
        <v>43325</v>
      </c>
      <c r="S2152">
        <v>172.92</v>
      </c>
    </row>
    <row r="2153" spans="11:19">
      <c r="K2153" s="106">
        <v>40009</v>
      </c>
      <c r="L2153" s="2">
        <v>10215.5</v>
      </c>
      <c r="R2153" s="106">
        <v>43326</v>
      </c>
      <c r="S2153">
        <v>172.97</v>
      </c>
    </row>
    <row r="2154" spans="11:19">
      <c r="K2154" s="106">
        <v>40010</v>
      </c>
      <c r="L2154" s="2">
        <v>10304.400390999999</v>
      </c>
      <c r="R2154" s="106">
        <v>43327</v>
      </c>
      <c r="S2154">
        <v>172.38</v>
      </c>
    </row>
    <row r="2155" spans="11:19">
      <c r="K2155" s="106">
        <v>40011</v>
      </c>
      <c r="L2155" s="2">
        <v>10369.400390999999</v>
      </c>
      <c r="R2155" s="106">
        <v>43328</v>
      </c>
      <c r="S2155">
        <v>173.19</v>
      </c>
    </row>
    <row r="2156" spans="11:19">
      <c r="K2156" s="106">
        <v>40014</v>
      </c>
      <c r="L2156" s="2">
        <v>10540.700194999999</v>
      </c>
      <c r="R2156" s="106">
        <v>43329</v>
      </c>
      <c r="S2156">
        <v>174.37</v>
      </c>
    </row>
    <row r="2157" spans="11:19">
      <c r="K2157" s="106">
        <v>40015</v>
      </c>
      <c r="L2157" s="2">
        <v>10515.299805000001</v>
      </c>
      <c r="R2157" s="106">
        <v>43332</v>
      </c>
      <c r="S2157">
        <v>174.29</v>
      </c>
    </row>
    <row r="2158" spans="11:19">
      <c r="K2158" s="106">
        <v>40016</v>
      </c>
      <c r="L2158" s="2">
        <v>10432.400390999999</v>
      </c>
      <c r="R2158" s="106">
        <v>43333</v>
      </c>
      <c r="S2158">
        <v>173.9</v>
      </c>
    </row>
    <row r="2159" spans="11:19">
      <c r="K2159" s="106">
        <v>40017</v>
      </c>
      <c r="L2159" s="2">
        <v>10675.700194999999</v>
      </c>
      <c r="R2159" s="106">
        <v>43334</v>
      </c>
      <c r="S2159">
        <v>173.75</v>
      </c>
    </row>
    <row r="2160" spans="11:19">
      <c r="K2160" s="106">
        <v>40018</v>
      </c>
      <c r="L2160" s="2">
        <v>10687.900390999999</v>
      </c>
      <c r="R2160" s="106">
        <v>43335</v>
      </c>
      <c r="S2160">
        <v>173.13</v>
      </c>
    </row>
    <row r="2161" spans="11:19">
      <c r="K2161" s="106">
        <v>40021</v>
      </c>
      <c r="L2161" s="2">
        <v>10757.400390999999</v>
      </c>
      <c r="R2161" s="106">
        <v>43336</v>
      </c>
      <c r="S2161">
        <v>173.48</v>
      </c>
    </row>
    <row r="2162" spans="11:19">
      <c r="K2162" s="106">
        <v>40022</v>
      </c>
      <c r="L2162" s="2">
        <v>10570.5</v>
      </c>
      <c r="R2162" s="106">
        <v>43339</v>
      </c>
      <c r="S2162">
        <v>172.8</v>
      </c>
    </row>
    <row r="2163" spans="11:19">
      <c r="K2163" s="106">
        <v>40023</v>
      </c>
      <c r="L2163" s="2">
        <v>10455.299805000001</v>
      </c>
      <c r="R2163" s="106">
        <v>43340</v>
      </c>
      <c r="S2163">
        <v>172.55</v>
      </c>
    </row>
    <row r="2164" spans="11:19">
      <c r="K2164" s="106">
        <v>40024</v>
      </c>
      <c r="L2164" s="2">
        <v>10676.700194999999</v>
      </c>
      <c r="R2164" s="106">
        <v>43341</v>
      </c>
      <c r="S2164">
        <v>172.37</v>
      </c>
    </row>
    <row r="2165" spans="11:19">
      <c r="K2165" s="106">
        <v>40025</v>
      </c>
      <c r="L2165" s="2">
        <v>10787.200194999999</v>
      </c>
      <c r="R2165" s="106">
        <v>43342</v>
      </c>
      <c r="S2165">
        <v>172.59</v>
      </c>
    </row>
    <row r="2166" spans="11:19">
      <c r="K2166" s="106">
        <v>40029</v>
      </c>
      <c r="L2166" s="2">
        <v>11018.099609000001</v>
      </c>
      <c r="R2166" s="106">
        <v>43343</v>
      </c>
      <c r="S2166">
        <v>172.83</v>
      </c>
    </row>
    <row r="2167" spans="11:19">
      <c r="K2167" s="106">
        <v>40030</v>
      </c>
      <c r="L2167" s="2">
        <v>11046.900390999999</v>
      </c>
      <c r="R2167" s="106">
        <v>43347</v>
      </c>
      <c r="S2167">
        <v>171.9</v>
      </c>
    </row>
    <row r="2168" spans="11:19">
      <c r="K2168" s="106">
        <v>40031</v>
      </c>
      <c r="L2168" s="2">
        <v>10793.400390999999</v>
      </c>
      <c r="R2168" s="106">
        <v>43348</v>
      </c>
      <c r="S2168">
        <v>171.92</v>
      </c>
    </row>
    <row r="2169" spans="11:19">
      <c r="K2169" s="106">
        <v>40032</v>
      </c>
      <c r="L2169" s="2">
        <v>10885.299805000001</v>
      </c>
      <c r="R2169" s="106">
        <v>43349</v>
      </c>
      <c r="S2169">
        <v>172.91</v>
      </c>
    </row>
    <row r="2170" spans="11:19">
      <c r="K2170" s="106">
        <v>40035</v>
      </c>
      <c r="L2170" s="2">
        <v>10793.700194999999</v>
      </c>
      <c r="R2170" s="106">
        <v>43350</v>
      </c>
      <c r="S2170">
        <v>173.15</v>
      </c>
    </row>
    <row r="2171" spans="11:19">
      <c r="K2171" s="106">
        <v>40036</v>
      </c>
      <c r="L2171" s="2">
        <v>10629.5</v>
      </c>
      <c r="R2171" s="106">
        <v>43353</v>
      </c>
      <c r="S2171">
        <v>173.86</v>
      </c>
    </row>
    <row r="2172" spans="11:19">
      <c r="K2172" s="106">
        <v>40037</v>
      </c>
      <c r="L2172" s="2">
        <v>10659.900390999999</v>
      </c>
      <c r="R2172" s="106">
        <v>43354</v>
      </c>
      <c r="S2172">
        <v>173.8</v>
      </c>
    </row>
    <row r="2173" spans="11:19">
      <c r="K2173" s="106">
        <v>40038</v>
      </c>
      <c r="L2173" s="2">
        <v>10825.599609000001</v>
      </c>
      <c r="R2173" s="106">
        <v>43355</v>
      </c>
      <c r="S2173">
        <v>174.78</v>
      </c>
    </row>
    <row r="2174" spans="11:19">
      <c r="K2174" s="106">
        <v>40039</v>
      </c>
      <c r="L2174" s="2">
        <v>10848</v>
      </c>
      <c r="R2174" s="106">
        <v>43356</v>
      </c>
      <c r="S2174">
        <v>174.73</v>
      </c>
    </row>
    <row r="2175" spans="11:19">
      <c r="K2175" s="106">
        <v>40042</v>
      </c>
      <c r="L2175" s="2">
        <v>10531.599609000001</v>
      </c>
      <c r="R2175" s="106">
        <v>43357</v>
      </c>
      <c r="S2175">
        <v>174.32</v>
      </c>
    </row>
    <row r="2176" spans="11:19">
      <c r="K2176" s="106">
        <v>40043</v>
      </c>
      <c r="L2176" s="2">
        <v>10673.799805000001</v>
      </c>
      <c r="R2176" s="106">
        <v>43360</v>
      </c>
      <c r="S2176">
        <v>175.31</v>
      </c>
    </row>
    <row r="2177" spans="11:19">
      <c r="K2177" s="106">
        <v>40044</v>
      </c>
      <c r="L2177" s="2">
        <v>10686.799805000001</v>
      </c>
      <c r="R2177" s="106">
        <v>43361</v>
      </c>
      <c r="S2177">
        <v>175.3</v>
      </c>
    </row>
    <row r="2178" spans="11:19">
      <c r="K2178" s="106">
        <v>40045</v>
      </c>
      <c r="L2178" s="2">
        <v>10700.5</v>
      </c>
      <c r="R2178" s="106">
        <v>43362</v>
      </c>
      <c r="S2178">
        <v>174.62</v>
      </c>
    </row>
    <row r="2179" spans="11:19">
      <c r="K2179" s="106">
        <v>40046</v>
      </c>
      <c r="L2179" s="2">
        <v>10831.200194999999</v>
      </c>
      <c r="R2179" s="106">
        <v>43363</v>
      </c>
      <c r="S2179">
        <v>172.8</v>
      </c>
    </row>
    <row r="2180" spans="11:19">
      <c r="K2180" s="106">
        <v>40049</v>
      </c>
      <c r="L2180" s="2">
        <v>10790</v>
      </c>
      <c r="R2180" s="106">
        <v>43364</v>
      </c>
      <c r="S2180">
        <v>172.42</v>
      </c>
    </row>
    <row r="2181" spans="11:19">
      <c r="K2181" s="106">
        <v>40050</v>
      </c>
      <c r="L2181" s="2">
        <v>10920.5</v>
      </c>
      <c r="R2181" s="106">
        <v>43367</v>
      </c>
      <c r="S2181">
        <v>171.3</v>
      </c>
    </row>
    <row r="2182" spans="11:19">
      <c r="K2182" s="106">
        <v>40051</v>
      </c>
      <c r="L2182" s="2">
        <v>10912.200194999999</v>
      </c>
      <c r="R2182" s="106">
        <v>43368</v>
      </c>
      <c r="S2182">
        <v>170.67</v>
      </c>
    </row>
    <row r="2183" spans="11:19">
      <c r="K2183" s="106">
        <v>40052</v>
      </c>
      <c r="L2183" s="2">
        <v>10934</v>
      </c>
      <c r="R2183" s="106">
        <v>43369</v>
      </c>
      <c r="S2183">
        <v>170.59</v>
      </c>
    </row>
    <row r="2184" spans="11:19">
      <c r="K2184" s="106">
        <v>40053</v>
      </c>
      <c r="L2184" s="2">
        <v>10978</v>
      </c>
      <c r="R2184" s="106">
        <v>43370</v>
      </c>
      <c r="S2184">
        <v>170.62</v>
      </c>
    </row>
    <row r="2185" spans="11:19">
      <c r="K2185" s="106">
        <v>40056</v>
      </c>
      <c r="L2185" s="2">
        <v>10868.200194999999</v>
      </c>
      <c r="R2185" s="106">
        <v>43371</v>
      </c>
      <c r="S2185">
        <v>171.51</v>
      </c>
    </row>
    <row r="2186" spans="11:19">
      <c r="K2186" s="106">
        <v>40057</v>
      </c>
      <c r="L2186" s="2">
        <v>10689.799805000001</v>
      </c>
      <c r="R2186" s="106">
        <v>43374</v>
      </c>
      <c r="S2186">
        <v>170.6</v>
      </c>
    </row>
    <row r="2187" spans="11:19">
      <c r="K2187" s="106">
        <v>40058</v>
      </c>
      <c r="L2187" s="2">
        <v>10701.299805000001</v>
      </c>
      <c r="R2187" s="106">
        <v>43375</v>
      </c>
      <c r="S2187">
        <v>172.06</v>
      </c>
    </row>
    <row r="2188" spans="11:19">
      <c r="K2188" s="106">
        <v>40059</v>
      </c>
      <c r="L2188" s="2">
        <v>10921.5</v>
      </c>
      <c r="R2188" s="106">
        <v>43376</v>
      </c>
      <c r="S2188">
        <v>169.89</v>
      </c>
    </row>
    <row r="2189" spans="11:19">
      <c r="K2189" s="106">
        <v>40060</v>
      </c>
      <c r="L2189" s="2">
        <v>11017.5</v>
      </c>
      <c r="R2189" s="106">
        <v>43377</v>
      </c>
      <c r="S2189">
        <v>167.39</v>
      </c>
    </row>
    <row r="2190" spans="11:19">
      <c r="K2190" s="106">
        <v>40064</v>
      </c>
      <c r="L2190" s="2">
        <v>11105.299805000001</v>
      </c>
      <c r="R2190" s="106">
        <v>43378</v>
      </c>
      <c r="S2190">
        <v>167.26</v>
      </c>
    </row>
    <row r="2191" spans="11:19">
      <c r="K2191" s="106">
        <v>40065</v>
      </c>
      <c r="L2191" s="2">
        <v>11000.200194999999</v>
      </c>
      <c r="R2191" s="106">
        <v>43382</v>
      </c>
      <c r="S2191">
        <v>166.44</v>
      </c>
    </row>
    <row r="2192" spans="11:19">
      <c r="K2192" s="106">
        <v>40066</v>
      </c>
      <c r="L2192" s="2">
        <v>11155</v>
      </c>
      <c r="R2192" s="106">
        <v>43383</v>
      </c>
      <c r="S2192">
        <v>164.53</v>
      </c>
    </row>
    <row r="2193" spans="11:19">
      <c r="K2193" s="106">
        <v>40067</v>
      </c>
      <c r="L2193" s="2">
        <v>11253.200194999999</v>
      </c>
      <c r="R2193" s="106">
        <v>43384</v>
      </c>
      <c r="S2193">
        <v>163.69999999999999</v>
      </c>
    </row>
    <row r="2194" spans="11:19">
      <c r="K2194" s="106">
        <v>40070</v>
      </c>
      <c r="L2194" s="2">
        <v>11332</v>
      </c>
      <c r="R2194" s="106">
        <v>43385</v>
      </c>
      <c r="S2194">
        <v>164.91</v>
      </c>
    </row>
    <row r="2195" spans="11:19">
      <c r="K2195" s="106">
        <v>40071</v>
      </c>
      <c r="L2195" s="2">
        <v>11495.799805000001</v>
      </c>
      <c r="R2195" s="106">
        <v>43388</v>
      </c>
      <c r="S2195">
        <v>164.38</v>
      </c>
    </row>
    <row r="2196" spans="11:19">
      <c r="K2196" s="106">
        <v>40072</v>
      </c>
      <c r="L2196" s="2">
        <v>11555.599609000001</v>
      </c>
      <c r="R2196" s="106">
        <v>43389</v>
      </c>
      <c r="S2196">
        <v>166.34</v>
      </c>
    </row>
    <row r="2197" spans="11:19">
      <c r="K2197" s="106">
        <v>40073</v>
      </c>
      <c r="L2197" s="2">
        <v>11528.200194999999</v>
      </c>
      <c r="R2197" s="106">
        <v>43390</v>
      </c>
      <c r="S2197">
        <v>166.02</v>
      </c>
    </row>
    <row r="2198" spans="11:19">
      <c r="K2198" s="106">
        <v>40074</v>
      </c>
      <c r="L2198" s="2">
        <v>11446</v>
      </c>
      <c r="R2198" s="106">
        <v>43391</v>
      </c>
      <c r="S2198">
        <v>166.62</v>
      </c>
    </row>
    <row r="2199" spans="11:19">
      <c r="K2199" s="106">
        <v>40077</v>
      </c>
      <c r="L2199" s="2">
        <v>11424.599609000001</v>
      </c>
      <c r="R2199" s="106">
        <v>43392</v>
      </c>
      <c r="S2199">
        <v>168.18</v>
      </c>
    </row>
    <row r="2200" spans="11:19">
      <c r="K2200" s="106">
        <v>40078</v>
      </c>
      <c r="L2200" s="2">
        <v>11585.700194999999</v>
      </c>
      <c r="R2200" s="106">
        <v>43395</v>
      </c>
      <c r="S2200">
        <v>168.63</v>
      </c>
    </row>
    <row r="2201" spans="11:19">
      <c r="K2201" s="106">
        <v>40079</v>
      </c>
      <c r="L2201" s="2">
        <v>11517.5</v>
      </c>
      <c r="R2201" s="106">
        <v>43396</v>
      </c>
      <c r="S2201">
        <v>169.08</v>
      </c>
    </row>
    <row r="2202" spans="11:19">
      <c r="K2202" s="106">
        <v>40080</v>
      </c>
      <c r="L2202" s="2">
        <v>11285.799805000001</v>
      </c>
      <c r="R2202" s="106">
        <v>43397</v>
      </c>
      <c r="S2202">
        <v>169.82</v>
      </c>
    </row>
    <row r="2203" spans="11:19">
      <c r="K2203" s="106">
        <v>40081</v>
      </c>
      <c r="L2203" s="2">
        <v>11212.400390999999</v>
      </c>
      <c r="R2203" s="106">
        <v>43398</v>
      </c>
      <c r="S2203">
        <v>169.6</v>
      </c>
    </row>
    <row r="2204" spans="11:19">
      <c r="K2204" s="106">
        <v>40084</v>
      </c>
      <c r="L2204" s="2">
        <v>11338.700194999999</v>
      </c>
      <c r="R2204" s="106">
        <v>43399</v>
      </c>
      <c r="S2204">
        <v>169.15</v>
      </c>
    </row>
    <row r="2205" spans="11:19">
      <c r="K2205" s="106">
        <v>40085</v>
      </c>
      <c r="L2205" s="2">
        <v>11395</v>
      </c>
      <c r="R2205" s="106">
        <v>43402</v>
      </c>
      <c r="S2205">
        <v>167.36</v>
      </c>
    </row>
    <row r="2206" spans="11:19">
      <c r="K2206" s="106">
        <v>40086</v>
      </c>
      <c r="L2206" s="2">
        <v>11395</v>
      </c>
      <c r="R2206" s="106">
        <v>43403</v>
      </c>
      <c r="S2206">
        <v>166.43</v>
      </c>
    </row>
    <row r="2207" spans="11:19">
      <c r="K2207" s="106">
        <v>40087</v>
      </c>
      <c r="L2207" s="2">
        <v>11071.799805000001</v>
      </c>
      <c r="R2207" s="106">
        <v>43404</v>
      </c>
      <c r="S2207">
        <v>167.58</v>
      </c>
    </row>
    <row r="2208" spans="11:19">
      <c r="K2208" s="106">
        <v>40088</v>
      </c>
      <c r="L2208" s="2">
        <v>10958.299805000001</v>
      </c>
      <c r="R2208" s="106">
        <v>43405</v>
      </c>
      <c r="S2208">
        <v>167.39</v>
      </c>
    </row>
    <row r="2209" spans="11:19">
      <c r="K2209" s="106">
        <v>40091</v>
      </c>
      <c r="L2209" s="2">
        <v>11102.599609000001</v>
      </c>
      <c r="R2209" s="106">
        <v>43406</v>
      </c>
      <c r="S2209">
        <v>167.09</v>
      </c>
    </row>
    <row r="2210" spans="11:19">
      <c r="K2210" s="106">
        <v>40092</v>
      </c>
      <c r="L2210" s="2">
        <v>11248</v>
      </c>
      <c r="R2210" s="106">
        <v>43409</v>
      </c>
      <c r="S2210">
        <v>170.52</v>
      </c>
    </row>
    <row r="2211" spans="11:19">
      <c r="K2211" s="106">
        <v>40093</v>
      </c>
      <c r="L2211" s="2">
        <v>11349.900390999999</v>
      </c>
      <c r="R2211" s="106">
        <v>43410</v>
      </c>
      <c r="S2211">
        <v>171.82</v>
      </c>
    </row>
    <row r="2212" spans="11:19">
      <c r="K2212" s="106">
        <v>40094</v>
      </c>
      <c r="L2212" s="2">
        <v>11484.5</v>
      </c>
      <c r="R2212" s="106">
        <v>43411</v>
      </c>
      <c r="S2212">
        <v>173.61</v>
      </c>
    </row>
    <row r="2213" spans="11:19">
      <c r="K2213" s="106">
        <v>40095</v>
      </c>
      <c r="L2213" s="2">
        <v>11436.900390999999</v>
      </c>
      <c r="R2213" s="106">
        <v>43412</v>
      </c>
      <c r="S2213">
        <v>173.95</v>
      </c>
    </row>
    <row r="2214" spans="11:19">
      <c r="K2214" s="106">
        <v>40099</v>
      </c>
      <c r="L2214" s="2">
        <v>11413.5</v>
      </c>
      <c r="R2214" s="106">
        <v>43413</v>
      </c>
      <c r="S2214">
        <v>174.21</v>
      </c>
    </row>
    <row r="2215" spans="11:19">
      <c r="K2215" s="106">
        <v>40100</v>
      </c>
      <c r="L2215" s="2">
        <v>11532.799805000001</v>
      </c>
      <c r="R2215" s="106">
        <v>43416</v>
      </c>
      <c r="S2215">
        <v>176.38</v>
      </c>
    </row>
    <row r="2216" spans="11:19">
      <c r="K2216" s="106">
        <v>40101</v>
      </c>
      <c r="L2216" s="2">
        <v>11504.5</v>
      </c>
      <c r="R2216" s="106">
        <v>43417</v>
      </c>
      <c r="S2216">
        <v>176.98</v>
      </c>
    </row>
    <row r="2217" spans="11:19">
      <c r="K2217" s="106">
        <v>40102</v>
      </c>
      <c r="L2217" s="2">
        <v>11504.799805000001</v>
      </c>
      <c r="R2217" s="106">
        <v>43418</v>
      </c>
      <c r="S2217">
        <v>176.43</v>
      </c>
    </row>
    <row r="2218" spans="11:19">
      <c r="K2218" s="106">
        <v>40105</v>
      </c>
      <c r="L2218" s="2">
        <v>11538.400390999999</v>
      </c>
      <c r="R2218" s="106">
        <v>43419</v>
      </c>
      <c r="S2218">
        <v>175.56</v>
      </c>
    </row>
    <row r="2219" spans="11:19">
      <c r="K2219" s="106">
        <v>40106</v>
      </c>
      <c r="L2219" s="2">
        <v>11538.099609000001</v>
      </c>
      <c r="R2219" s="106">
        <v>43420</v>
      </c>
      <c r="S2219">
        <v>176.21</v>
      </c>
    </row>
    <row r="2220" spans="11:19">
      <c r="K2220" s="106">
        <v>40107</v>
      </c>
      <c r="L2220" s="2">
        <v>11442</v>
      </c>
      <c r="R2220" s="106">
        <v>43423</v>
      </c>
      <c r="S2220">
        <v>176.1</v>
      </c>
    </row>
    <row r="2221" spans="11:19">
      <c r="K2221" s="106">
        <v>40108</v>
      </c>
      <c r="L2221" s="2">
        <v>11533.400390999999</v>
      </c>
      <c r="R2221" s="106">
        <v>43424</v>
      </c>
      <c r="S2221">
        <v>175.69</v>
      </c>
    </row>
    <row r="2222" spans="11:19">
      <c r="K2222" s="106">
        <v>40109</v>
      </c>
      <c r="L2222" s="2">
        <v>11382.099609000001</v>
      </c>
      <c r="R2222" s="106">
        <v>43425</v>
      </c>
      <c r="S2222">
        <v>177.91</v>
      </c>
    </row>
    <row r="2223" spans="11:19">
      <c r="K2223" s="106">
        <v>40112</v>
      </c>
      <c r="L2223" s="2">
        <v>11234.900390999999</v>
      </c>
      <c r="R2223" s="106">
        <v>43426</v>
      </c>
      <c r="S2223">
        <v>177.74</v>
      </c>
    </row>
    <row r="2224" spans="11:19">
      <c r="K2224" s="106">
        <v>40113</v>
      </c>
      <c r="L2224" s="2">
        <v>11053.5</v>
      </c>
      <c r="R2224" s="106">
        <v>43427</v>
      </c>
      <c r="S2224">
        <v>178.47</v>
      </c>
    </row>
    <row r="2225" spans="11:19">
      <c r="K2225" s="106">
        <v>40114</v>
      </c>
      <c r="L2225" s="2">
        <v>10805.299805000001</v>
      </c>
      <c r="R2225" s="106">
        <v>43430</v>
      </c>
      <c r="S2225">
        <v>177.38</v>
      </c>
    </row>
    <row r="2226" spans="11:19">
      <c r="K2226" s="106">
        <v>40115</v>
      </c>
      <c r="L2226" s="2">
        <v>11075.200194999999</v>
      </c>
      <c r="R2226" s="106">
        <v>43431</v>
      </c>
      <c r="S2226">
        <v>177.27</v>
      </c>
    </row>
    <row r="2227" spans="11:19">
      <c r="K2227" s="106">
        <v>40116</v>
      </c>
      <c r="L2227" s="2">
        <v>10910.799805000001</v>
      </c>
      <c r="R2227" s="106">
        <v>43432</v>
      </c>
      <c r="S2227">
        <v>178.65</v>
      </c>
    </row>
    <row r="2228" spans="11:19">
      <c r="K2228" s="106">
        <v>40119</v>
      </c>
      <c r="L2228" s="2">
        <v>10878.400390999999</v>
      </c>
      <c r="R2228" s="106">
        <v>43433</v>
      </c>
      <c r="S2228">
        <v>179.51</v>
      </c>
    </row>
    <row r="2229" spans="11:19">
      <c r="K2229" s="106">
        <v>40120</v>
      </c>
      <c r="L2229" s="2">
        <v>11025.900390999999</v>
      </c>
      <c r="R2229" s="106">
        <v>43434</v>
      </c>
      <c r="S2229">
        <v>179.95</v>
      </c>
    </row>
    <row r="2230" spans="11:19">
      <c r="K2230" s="106">
        <v>40121</v>
      </c>
      <c r="L2230" s="2">
        <v>11071.200194999999</v>
      </c>
      <c r="R2230" s="106">
        <v>43437</v>
      </c>
      <c r="S2230">
        <v>181.3</v>
      </c>
    </row>
    <row r="2231" spans="11:19">
      <c r="K2231" s="106">
        <v>40122</v>
      </c>
      <c r="L2231" s="2">
        <v>11180.700194999999</v>
      </c>
      <c r="R2231" s="106">
        <v>43438</v>
      </c>
      <c r="S2231">
        <v>181.8</v>
      </c>
    </row>
    <row r="2232" spans="11:19">
      <c r="K2232" s="106">
        <v>40123</v>
      </c>
      <c r="L2232" s="2">
        <v>11250.400390999999</v>
      </c>
      <c r="R2232" s="106">
        <v>43439</v>
      </c>
      <c r="S2232">
        <v>181.68</v>
      </c>
    </row>
    <row r="2233" spans="11:19">
      <c r="K2233" s="106">
        <v>40126</v>
      </c>
      <c r="L2233" s="2">
        <v>11486.900390999999</v>
      </c>
      <c r="R2233" s="106">
        <v>43440</v>
      </c>
      <c r="S2233">
        <v>182.65</v>
      </c>
    </row>
    <row r="2234" spans="11:19">
      <c r="K2234" s="106">
        <v>40127</v>
      </c>
      <c r="L2234" s="2">
        <v>11426.700194999999</v>
      </c>
      <c r="R2234" s="106">
        <v>43441</v>
      </c>
      <c r="S2234">
        <v>182.31</v>
      </c>
    </row>
    <row r="2235" spans="11:19">
      <c r="K2235" s="106">
        <v>40128</v>
      </c>
      <c r="L2235" s="2">
        <v>11439.799805000001</v>
      </c>
      <c r="R2235" s="106">
        <v>43444</v>
      </c>
      <c r="S2235">
        <v>180.88</v>
      </c>
    </row>
    <row r="2236" spans="11:19">
      <c r="K2236" s="106">
        <v>40129</v>
      </c>
      <c r="L2236" s="2">
        <v>11360.799805000001</v>
      </c>
      <c r="R2236" s="106">
        <v>43445</v>
      </c>
      <c r="S2236">
        <v>180.81</v>
      </c>
    </row>
    <row r="2237" spans="11:19">
      <c r="K2237" s="106">
        <v>40130</v>
      </c>
      <c r="L2237" s="2">
        <v>11407.700194999999</v>
      </c>
      <c r="R2237" s="106">
        <v>43446</v>
      </c>
      <c r="S2237">
        <v>178.85</v>
      </c>
    </row>
    <row r="2238" spans="11:19">
      <c r="K2238" s="106">
        <v>40133</v>
      </c>
      <c r="L2238" s="2">
        <v>11512.299805000001</v>
      </c>
      <c r="R2238" s="106">
        <v>43447</v>
      </c>
      <c r="S2238">
        <v>180.11</v>
      </c>
    </row>
    <row r="2239" spans="11:19">
      <c r="K2239" s="106">
        <v>40134</v>
      </c>
      <c r="L2239" s="2">
        <v>11630</v>
      </c>
      <c r="R2239" s="106">
        <v>43448</v>
      </c>
      <c r="S2239">
        <v>178.23</v>
      </c>
    </row>
    <row r="2240" spans="11:19">
      <c r="K2240" s="106">
        <v>40135</v>
      </c>
      <c r="L2240" s="2">
        <v>11652.700194999999</v>
      </c>
      <c r="R2240" s="106">
        <v>43451</v>
      </c>
      <c r="S2240">
        <v>174.83</v>
      </c>
    </row>
    <row r="2241" spans="11:19">
      <c r="K2241" s="106">
        <v>40136</v>
      </c>
      <c r="L2241" s="2">
        <v>11600.299805000001</v>
      </c>
      <c r="R2241" s="106">
        <v>43452</v>
      </c>
      <c r="S2241">
        <v>174.47</v>
      </c>
    </row>
    <row r="2242" spans="11:19">
      <c r="K2242" s="106">
        <v>40137</v>
      </c>
      <c r="L2242" s="2">
        <v>11579.299805000001</v>
      </c>
      <c r="R2242" s="106">
        <v>43453</v>
      </c>
      <c r="S2242">
        <v>172.96</v>
      </c>
    </row>
    <row r="2243" spans="11:19">
      <c r="K2243" s="106">
        <v>40140</v>
      </c>
      <c r="L2243" s="2">
        <v>11624</v>
      </c>
      <c r="R2243" s="106">
        <v>43454</v>
      </c>
      <c r="S2243">
        <v>170.65</v>
      </c>
    </row>
    <row r="2244" spans="11:19">
      <c r="K2244" s="106">
        <v>40141</v>
      </c>
      <c r="L2244" s="2">
        <v>11539.599609000001</v>
      </c>
      <c r="R2244" s="106">
        <v>43455</v>
      </c>
      <c r="S2244">
        <v>168.07</v>
      </c>
    </row>
    <row r="2245" spans="11:19">
      <c r="K2245" s="106">
        <v>40142</v>
      </c>
      <c r="L2245" s="2">
        <v>11636.900390999999</v>
      </c>
      <c r="R2245" s="106">
        <v>43458</v>
      </c>
      <c r="S2245">
        <v>163.47999999999999</v>
      </c>
    </row>
    <row r="2246" spans="11:19">
      <c r="K2246" s="106">
        <v>40143</v>
      </c>
      <c r="L2246" s="2">
        <v>11436.799805000001</v>
      </c>
      <c r="R2246" s="106">
        <v>43461</v>
      </c>
      <c r="S2246">
        <v>167.03</v>
      </c>
    </row>
    <row r="2247" spans="11:19">
      <c r="K2247" s="106">
        <v>40144</v>
      </c>
      <c r="L2247" s="2">
        <v>11464.400390999999</v>
      </c>
      <c r="R2247" s="106">
        <v>43462</v>
      </c>
      <c r="S2247">
        <v>169.11</v>
      </c>
    </row>
    <row r="2248" spans="11:19">
      <c r="K2248" s="106">
        <v>40147</v>
      </c>
      <c r="L2248" s="2">
        <v>11447.200194999999</v>
      </c>
      <c r="R2248" s="106">
        <v>43465</v>
      </c>
      <c r="S2248">
        <v>170.48</v>
      </c>
    </row>
    <row r="2249" spans="11:19">
      <c r="K2249" s="106">
        <v>40148</v>
      </c>
      <c r="L2249" s="2">
        <v>11707.299805000001</v>
      </c>
      <c r="R2249" s="106">
        <v>43467</v>
      </c>
      <c r="S2249">
        <v>171.4</v>
      </c>
    </row>
    <row r="2250" spans="11:19">
      <c r="K2250" s="106">
        <v>40149</v>
      </c>
      <c r="L2250" s="2">
        <v>11779.700194999999</v>
      </c>
      <c r="R2250" s="106">
        <v>43468</v>
      </c>
      <c r="S2250">
        <v>171.63</v>
      </c>
    </row>
    <row r="2251" spans="11:19">
      <c r="K2251" s="106">
        <v>40150</v>
      </c>
      <c r="L2251" s="2">
        <v>11636.599609000001</v>
      </c>
      <c r="R2251" s="106">
        <v>43469</v>
      </c>
      <c r="S2251">
        <v>172.17</v>
      </c>
    </row>
    <row r="2252" spans="11:19">
      <c r="K2252" s="106">
        <v>40151</v>
      </c>
      <c r="L2252" s="2">
        <v>11510.799805000001</v>
      </c>
      <c r="R2252" s="106">
        <v>43472</v>
      </c>
      <c r="S2252">
        <v>173.22</v>
      </c>
    </row>
    <row r="2253" spans="11:19">
      <c r="K2253" s="106">
        <v>40154</v>
      </c>
      <c r="L2253" s="2">
        <v>11489.599609000001</v>
      </c>
      <c r="R2253" s="106">
        <v>43473</v>
      </c>
      <c r="S2253">
        <v>175.97</v>
      </c>
    </row>
    <row r="2254" spans="11:19">
      <c r="K2254" s="106">
        <v>40155</v>
      </c>
      <c r="L2254" s="2">
        <v>11368.900390999999</v>
      </c>
      <c r="R2254" s="106">
        <v>43474</v>
      </c>
      <c r="S2254">
        <v>177.11</v>
      </c>
    </row>
    <row r="2255" spans="11:19">
      <c r="K2255" s="106">
        <v>40156</v>
      </c>
      <c r="L2255" s="2">
        <v>11379.200194999999</v>
      </c>
      <c r="R2255" s="106">
        <v>43475</v>
      </c>
      <c r="S2255">
        <v>179.33</v>
      </c>
    </row>
    <row r="2256" spans="11:19">
      <c r="K2256" s="106">
        <v>40157</v>
      </c>
      <c r="L2256" s="2">
        <v>11464.599609000001</v>
      </c>
      <c r="R2256" s="106">
        <v>43476</v>
      </c>
      <c r="S2256">
        <v>179.14</v>
      </c>
    </row>
    <row r="2257" spans="11:19">
      <c r="K2257" s="106">
        <v>40158</v>
      </c>
      <c r="L2257" s="2">
        <v>11423.900390999999</v>
      </c>
      <c r="R2257" s="106">
        <v>43479</v>
      </c>
      <c r="S2257">
        <v>178.7</v>
      </c>
    </row>
    <row r="2258" spans="11:19">
      <c r="K2258" s="106">
        <v>40161</v>
      </c>
      <c r="L2258" s="2">
        <v>11545.700194999999</v>
      </c>
      <c r="R2258" s="106">
        <v>43480</v>
      </c>
      <c r="S2258">
        <v>179.77</v>
      </c>
    </row>
    <row r="2259" spans="11:19">
      <c r="K2259" s="106">
        <v>40162</v>
      </c>
      <c r="L2259" s="2">
        <v>11541</v>
      </c>
      <c r="R2259" s="106">
        <v>43481</v>
      </c>
      <c r="S2259">
        <v>179.65</v>
      </c>
    </row>
    <row r="2260" spans="11:19">
      <c r="K2260" s="106">
        <v>40163</v>
      </c>
      <c r="L2260" s="2">
        <v>11637</v>
      </c>
      <c r="R2260" s="106">
        <v>43482</v>
      </c>
      <c r="S2260">
        <v>180.61</v>
      </c>
    </row>
    <row r="2261" spans="11:19">
      <c r="K2261" s="106">
        <v>40164</v>
      </c>
      <c r="L2261" s="2">
        <v>11473.099609000001</v>
      </c>
      <c r="R2261" s="106">
        <v>43483</v>
      </c>
      <c r="S2261">
        <v>182.04</v>
      </c>
    </row>
    <row r="2262" spans="11:19">
      <c r="K2262" s="106">
        <v>40165</v>
      </c>
      <c r="L2262" s="2">
        <v>11463.400390999999</v>
      </c>
      <c r="R2262" s="106">
        <v>43486</v>
      </c>
      <c r="S2262">
        <v>181.95</v>
      </c>
    </row>
    <row r="2263" spans="11:19">
      <c r="K2263" s="106">
        <v>40168</v>
      </c>
      <c r="L2263" s="2">
        <v>11554.700194999999</v>
      </c>
      <c r="R2263" s="106">
        <v>43487</v>
      </c>
      <c r="S2263">
        <v>182.31</v>
      </c>
    </row>
    <row r="2264" spans="11:19">
      <c r="K2264" s="106">
        <v>40169</v>
      </c>
      <c r="L2264" s="2">
        <v>11628</v>
      </c>
      <c r="R2264" s="106">
        <v>43488</v>
      </c>
      <c r="S2264">
        <v>182.87</v>
      </c>
    </row>
    <row r="2265" spans="11:19">
      <c r="K2265" s="106">
        <v>40170</v>
      </c>
      <c r="L2265" s="2">
        <v>11658.700194999999</v>
      </c>
      <c r="R2265" s="106">
        <v>43489</v>
      </c>
      <c r="S2265">
        <v>184.15</v>
      </c>
    </row>
    <row r="2266" spans="11:19">
      <c r="K2266" s="106">
        <v>40171</v>
      </c>
      <c r="L2266" s="2">
        <v>11754.599609000001</v>
      </c>
      <c r="R2266" s="106">
        <v>43490</v>
      </c>
      <c r="S2266">
        <v>185.55</v>
      </c>
    </row>
    <row r="2267" spans="11:19">
      <c r="K2267" s="106">
        <v>40176</v>
      </c>
      <c r="L2267" s="2">
        <v>11701.799805000001</v>
      </c>
      <c r="R2267" s="106">
        <v>43493</v>
      </c>
      <c r="S2267">
        <v>185.09</v>
      </c>
    </row>
    <row r="2268" spans="11:19">
      <c r="K2268" s="106">
        <v>40177</v>
      </c>
      <c r="L2268" s="2">
        <v>11717.5</v>
      </c>
      <c r="R2268" s="106">
        <v>43494</v>
      </c>
      <c r="S2268">
        <v>185.83</v>
      </c>
    </row>
    <row r="2269" spans="11:19">
      <c r="K2269" s="106">
        <v>40178</v>
      </c>
      <c r="L2269" s="2">
        <v>11746.099609000001</v>
      </c>
      <c r="R2269" s="106">
        <v>43495</v>
      </c>
      <c r="S2269">
        <v>184.97</v>
      </c>
    </row>
    <row r="2270" spans="11:19">
      <c r="K2270" s="106">
        <v>40182</v>
      </c>
      <c r="L2270" s="2">
        <v>11866.900390999999</v>
      </c>
      <c r="R2270" s="106">
        <v>43496</v>
      </c>
      <c r="S2270">
        <v>185.71</v>
      </c>
    </row>
    <row r="2271" spans="11:19">
      <c r="K2271" s="106">
        <v>40183</v>
      </c>
      <c r="L2271" s="2">
        <v>11888.099609000001</v>
      </c>
      <c r="R2271" s="106">
        <v>43497</v>
      </c>
      <c r="S2271">
        <v>186.09</v>
      </c>
    </row>
    <row r="2272" spans="11:19">
      <c r="K2272" s="106">
        <v>40184</v>
      </c>
      <c r="L2272" s="2">
        <v>11944.5</v>
      </c>
      <c r="R2272" s="106">
        <v>43500</v>
      </c>
      <c r="S2272">
        <v>187.35</v>
      </c>
    </row>
    <row r="2273" spans="11:19">
      <c r="K2273" s="106">
        <v>40185</v>
      </c>
      <c r="L2273" s="2">
        <v>11887.5</v>
      </c>
      <c r="R2273" s="106">
        <v>43501</v>
      </c>
      <c r="S2273">
        <v>188.44</v>
      </c>
    </row>
    <row r="2274" spans="11:19">
      <c r="K2274" s="106">
        <v>40186</v>
      </c>
      <c r="L2274" s="2">
        <v>11953.799805000001</v>
      </c>
      <c r="R2274" s="106">
        <v>43502</v>
      </c>
      <c r="S2274">
        <v>189.26</v>
      </c>
    </row>
    <row r="2275" spans="11:19">
      <c r="K2275" s="106">
        <v>40189</v>
      </c>
      <c r="L2275" s="2">
        <v>11947.099609000001</v>
      </c>
      <c r="R2275" s="106">
        <v>43503</v>
      </c>
      <c r="S2275">
        <v>187.81</v>
      </c>
    </row>
    <row r="2276" spans="11:19">
      <c r="K2276" s="106">
        <v>40190</v>
      </c>
      <c r="L2276" s="2">
        <v>11820.200194999999</v>
      </c>
      <c r="R2276" s="106">
        <v>43504</v>
      </c>
      <c r="S2276">
        <v>188.44</v>
      </c>
    </row>
    <row r="2277" spans="11:19">
      <c r="K2277" s="106">
        <v>40191</v>
      </c>
      <c r="L2277" s="2">
        <v>11853.599609000001</v>
      </c>
      <c r="R2277" s="106">
        <v>43507</v>
      </c>
      <c r="S2277">
        <v>187.88</v>
      </c>
    </row>
    <row r="2278" spans="11:19">
      <c r="K2278" s="106">
        <v>40192</v>
      </c>
      <c r="L2278" s="2">
        <v>11804.400390999999</v>
      </c>
      <c r="R2278" s="106">
        <v>43508</v>
      </c>
      <c r="S2278">
        <v>187.01</v>
      </c>
    </row>
    <row r="2279" spans="11:19">
      <c r="K2279" s="106">
        <v>40193</v>
      </c>
      <c r="L2279" s="2">
        <v>11685.400390999999</v>
      </c>
      <c r="R2279" s="106">
        <v>43509</v>
      </c>
      <c r="S2279">
        <v>186.75</v>
      </c>
    </row>
    <row r="2280" spans="11:19">
      <c r="K2280" s="106">
        <v>40196</v>
      </c>
      <c r="L2280" s="2">
        <v>11750.5</v>
      </c>
      <c r="R2280" s="106">
        <v>43510</v>
      </c>
      <c r="S2280">
        <v>187.32</v>
      </c>
    </row>
    <row r="2281" spans="11:19">
      <c r="K2281" s="106">
        <v>40197</v>
      </c>
      <c r="L2281" s="2">
        <v>11763.400390999999</v>
      </c>
      <c r="R2281" s="106">
        <v>43511</v>
      </c>
      <c r="S2281">
        <v>186.89</v>
      </c>
    </row>
    <row r="2282" spans="11:19">
      <c r="K2282" s="106">
        <v>40198</v>
      </c>
      <c r="L2282" s="2">
        <v>11679.299805000001</v>
      </c>
      <c r="R2282" s="106">
        <v>43515</v>
      </c>
      <c r="S2282">
        <v>187.75</v>
      </c>
    </row>
    <row r="2283" spans="11:19">
      <c r="K2283" s="106">
        <v>40199</v>
      </c>
      <c r="L2283" s="2">
        <v>11469.099609000001</v>
      </c>
      <c r="R2283" s="106">
        <v>43516</v>
      </c>
      <c r="S2283">
        <v>188.16</v>
      </c>
    </row>
    <row r="2284" spans="11:19">
      <c r="K2284" s="106">
        <v>40200</v>
      </c>
      <c r="L2284" s="2">
        <v>11343.400390999999</v>
      </c>
      <c r="R2284" s="106">
        <v>43517</v>
      </c>
      <c r="S2284">
        <v>188.24</v>
      </c>
    </row>
    <row r="2285" spans="11:19">
      <c r="K2285" s="106">
        <v>40203</v>
      </c>
      <c r="L2285" s="2">
        <v>11354.5</v>
      </c>
      <c r="R2285" s="106">
        <v>43518</v>
      </c>
      <c r="S2285">
        <v>188.38</v>
      </c>
    </row>
    <row r="2286" spans="11:19">
      <c r="K2286" s="106">
        <v>40204</v>
      </c>
      <c r="L2286" s="2">
        <v>11361.200194999999</v>
      </c>
      <c r="R2286" s="106">
        <v>43521</v>
      </c>
      <c r="S2286">
        <v>188.47</v>
      </c>
    </row>
    <row r="2287" spans="11:19">
      <c r="K2287" s="106">
        <v>40205</v>
      </c>
      <c r="L2287" s="2">
        <v>11344.099609000001</v>
      </c>
      <c r="R2287" s="106">
        <v>43522</v>
      </c>
      <c r="S2287">
        <v>189.95</v>
      </c>
    </row>
    <row r="2288" spans="11:19">
      <c r="K2288" s="106">
        <v>40206</v>
      </c>
      <c r="L2288" s="2">
        <v>11274.200194999999</v>
      </c>
      <c r="R2288" s="106">
        <v>43523</v>
      </c>
      <c r="S2288">
        <v>191.26</v>
      </c>
    </row>
    <row r="2289" spans="11:19">
      <c r="K2289" s="106">
        <v>40207</v>
      </c>
      <c r="L2289" s="2">
        <v>11094.299805000001</v>
      </c>
      <c r="R2289" s="106">
        <v>43524</v>
      </c>
      <c r="S2289">
        <v>192.39</v>
      </c>
    </row>
    <row r="2290" spans="11:19">
      <c r="K2290" s="106">
        <v>40210</v>
      </c>
      <c r="L2290" s="2">
        <v>11317.599609000001</v>
      </c>
      <c r="R2290" s="106">
        <v>43525</v>
      </c>
      <c r="S2290">
        <v>192.89</v>
      </c>
    </row>
    <row r="2291" spans="11:19">
      <c r="K2291" s="106">
        <v>40211</v>
      </c>
      <c r="L2291" s="2">
        <v>11408.299805000001</v>
      </c>
      <c r="R2291" s="106">
        <v>43528</v>
      </c>
      <c r="S2291">
        <v>193.6</v>
      </c>
    </row>
    <row r="2292" spans="11:19">
      <c r="K2292" s="106">
        <v>40212</v>
      </c>
      <c r="L2292" s="2">
        <v>11390.5</v>
      </c>
      <c r="R2292" s="106">
        <v>43529</v>
      </c>
      <c r="S2292">
        <v>193.04</v>
      </c>
    </row>
    <row r="2293" spans="11:19">
      <c r="K2293" s="106">
        <v>40213</v>
      </c>
      <c r="L2293" s="2">
        <v>11128.799805000001</v>
      </c>
      <c r="R2293" s="106">
        <v>43530</v>
      </c>
      <c r="S2293">
        <v>195.13</v>
      </c>
    </row>
    <row r="2294" spans="11:19">
      <c r="K2294" s="106">
        <v>40214</v>
      </c>
      <c r="L2294" s="2">
        <v>11223.099609000001</v>
      </c>
      <c r="R2294" s="106">
        <v>43531</v>
      </c>
      <c r="S2294">
        <v>195.76</v>
      </c>
    </row>
    <row r="2295" spans="11:19">
      <c r="K2295" s="106">
        <v>40217</v>
      </c>
      <c r="L2295" s="2">
        <v>11115.299805000001</v>
      </c>
      <c r="R2295" s="106">
        <v>43532</v>
      </c>
      <c r="S2295">
        <v>195.46</v>
      </c>
    </row>
    <row r="2296" spans="11:19">
      <c r="K2296" s="106">
        <v>40218</v>
      </c>
      <c r="L2296" s="2">
        <v>11274.200194999999</v>
      </c>
      <c r="R2296" s="106">
        <v>43535</v>
      </c>
      <c r="S2296">
        <v>196.26</v>
      </c>
    </row>
    <row r="2297" spans="11:19">
      <c r="K2297" s="106">
        <v>40219</v>
      </c>
      <c r="L2297" s="2">
        <v>11286.299805000001</v>
      </c>
      <c r="R2297" s="106">
        <v>43536</v>
      </c>
      <c r="S2297">
        <v>198.33</v>
      </c>
    </row>
    <row r="2298" spans="11:19">
      <c r="K2298" s="106">
        <v>40220</v>
      </c>
      <c r="L2298" s="2">
        <v>11435.5</v>
      </c>
      <c r="R2298" s="106">
        <v>43537</v>
      </c>
      <c r="S2298">
        <v>198.41</v>
      </c>
    </row>
    <row r="2299" spans="11:19">
      <c r="K2299" s="106">
        <v>40221</v>
      </c>
      <c r="L2299" s="2">
        <v>11469.799805000001</v>
      </c>
      <c r="R2299" s="106">
        <v>43538</v>
      </c>
      <c r="S2299">
        <v>198.35</v>
      </c>
    </row>
    <row r="2300" spans="11:19">
      <c r="K2300" s="106">
        <v>40225</v>
      </c>
      <c r="L2300" s="2">
        <v>11586.400390999999</v>
      </c>
      <c r="R2300" s="106">
        <v>43539</v>
      </c>
      <c r="S2300">
        <v>198.75</v>
      </c>
    </row>
    <row r="2301" spans="11:19">
      <c r="K2301" s="106">
        <v>40226</v>
      </c>
      <c r="L2301" s="2">
        <v>11635.5</v>
      </c>
      <c r="R2301" s="106">
        <v>43542</v>
      </c>
      <c r="S2301">
        <v>198.9</v>
      </c>
    </row>
    <row r="2302" spans="11:19">
      <c r="K2302" s="106">
        <v>40227</v>
      </c>
      <c r="L2302" s="2">
        <v>11694.799805000001</v>
      </c>
      <c r="R2302" s="106">
        <v>43543</v>
      </c>
      <c r="S2302">
        <v>196.96</v>
      </c>
    </row>
    <row r="2303" spans="11:19">
      <c r="K2303" s="106">
        <v>40228</v>
      </c>
      <c r="L2303" s="2">
        <v>11709.299805000001</v>
      </c>
      <c r="R2303" s="106">
        <v>43544</v>
      </c>
      <c r="S2303">
        <v>198.01</v>
      </c>
    </row>
    <row r="2304" spans="11:19">
      <c r="K2304" s="106">
        <v>40231</v>
      </c>
      <c r="L2304" s="2">
        <v>11634.799805000001</v>
      </c>
      <c r="R2304" s="106">
        <v>43545</v>
      </c>
      <c r="S2304">
        <v>198.75</v>
      </c>
    </row>
    <row r="2305" spans="11:19">
      <c r="K2305" s="106">
        <v>40232</v>
      </c>
      <c r="L2305" s="2">
        <v>11526.700194999999</v>
      </c>
      <c r="R2305" s="106">
        <v>43546</v>
      </c>
      <c r="S2305">
        <v>199.89</v>
      </c>
    </row>
    <row r="2306" spans="11:19">
      <c r="K2306" s="106">
        <v>40233</v>
      </c>
      <c r="L2306" s="2">
        <v>11521.799805000001</v>
      </c>
      <c r="R2306" s="106">
        <v>43549</v>
      </c>
      <c r="S2306">
        <v>200.49</v>
      </c>
    </row>
    <row r="2307" spans="11:19">
      <c r="K2307" s="106">
        <v>40234</v>
      </c>
      <c r="L2307" s="2">
        <v>11631.400390999999</v>
      </c>
      <c r="R2307" s="106">
        <v>43550</v>
      </c>
      <c r="S2307">
        <v>201.07</v>
      </c>
    </row>
    <row r="2308" spans="11:19">
      <c r="K2308" s="106">
        <v>40235</v>
      </c>
      <c r="L2308" s="2">
        <v>11629.599609000001</v>
      </c>
      <c r="R2308" s="106">
        <v>43551</v>
      </c>
      <c r="S2308">
        <v>202.12</v>
      </c>
    </row>
    <row r="2309" spans="11:19">
      <c r="K2309" s="106">
        <v>40238</v>
      </c>
      <c r="L2309" s="2">
        <v>11728.099609000001</v>
      </c>
      <c r="R2309" s="106">
        <v>43552</v>
      </c>
      <c r="S2309">
        <v>201.72</v>
      </c>
    </row>
    <row r="2310" spans="11:19">
      <c r="K2310" s="106">
        <v>40239</v>
      </c>
      <c r="L2310" s="2">
        <v>11828.299805000001</v>
      </c>
      <c r="R2310" s="106">
        <v>43553</v>
      </c>
      <c r="S2310">
        <v>201.19</v>
      </c>
    </row>
    <row r="2311" spans="11:19">
      <c r="K2311" s="106">
        <v>40240</v>
      </c>
      <c r="L2311" s="2">
        <v>11852.900390999999</v>
      </c>
      <c r="R2311" s="106">
        <v>43556</v>
      </c>
      <c r="S2311">
        <v>201.35</v>
      </c>
    </row>
    <row r="2312" spans="11:19">
      <c r="K2312" s="106">
        <v>40241</v>
      </c>
      <c r="L2312" s="2">
        <v>11825</v>
      </c>
      <c r="R2312" s="106">
        <v>43557</v>
      </c>
      <c r="S2312">
        <v>201.72</v>
      </c>
    </row>
    <row r="2313" spans="11:19">
      <c r="K2313" s="106">
        <v>40242</v>
      </c>
      <c r="L2313" s="2">
        <v>11975.099609000001</v>
      </c>
      <c r="R2313" s="106">
        <v>43558</v>
      </c>
      <c r="S2313">
        <v>202.57</v>
      </c>
    </row>
    <row r="2314" spans="11:19">
      <c r="K2314" s="106">
        <v>40245</v>
      </c>
      <c r="L2314" s="2">
        <v>11963.799805000001</v>
      </c>
      <c r="R2314" s="106">
        <v>43559</v>
      </c>
      <c r="S2314">
        <v>202.63</v>
      </c>
    </row>
    <row r="2315" spans="11:19">
      <c r="K2315" s="106">
        <v>40246</v>
      </c>
      <c r="L2315" s="2">
        <v>11918.700194999999</v>
      </c>
      <c r="R2315" s="106">
        <v>43560</v>
      </c>
      <c r="S2315">
        <v>203.44</v>
      </c>
    </row>
    <row r="2316" spans="11:19">
      <c r="K2316" s="106">
        <v>40247</v>
      </c>
      <c r="L2316" s="2">
        <v>11961.099609000001</v>
      </c>
      <c r="R2316" s="106">
        <v>43563</v>
      </c>
      <c r="S2316">
        <v>203.68</v>
      </c>
    </row>
    <row r="2317" spans="11:19">
      <c r="K2317" s="106">
        <v>40248</v>
      </c>
      <c r="L2317" s="2">
        <v>11979.700194999999</v>
      </c>
      <c r="R2317" s="106">
        <v>43564</v>
      </c>
      <c r="S2317">
        <v>203.01</v>
      </c>
    </row>
    <row r="2318" spans="11:19">
      <c r="K2318" s="106">
        <v>40249</v>
      </c>
      <c r="L2318" s="2">
        <v>12013.799805000001</v>
      </c>
      <c r="R2318" s="106">
        <v>43565</v>
      </c>
      <c r="S2318">
        <v>203.4</v>
      </c>
    </row>
    <row r="2319" spans="11:19">
      <c r="K2319" s="106">
        <v>40252</v>
      </c>
      <c r="L2319" s="2">
        <v>12008.799805000001</v>
      </c>
      <c r="R2319" s="106">
        <v>43566</v>
      </c>
      <c r="S2319">
        <v>203.3</v>
      </c>
    </row>
    <row r="2320" spans="11:19">
      <c r="K2320" s="106">
        <v>40253</v>
      </c>
      <c r="L2320" s="2">
        <v>12089.400390999999</v>
      </c>
      <c r="R2320" s="106">
        <v>43567</v>
      </c>
      <c r="S2320">
        <v>203.27</v>
      </c>
    </row>
    <row r="2321" spans="11:19">
      <c r="K2321" s="106">
        <v>40254</v>
      </c>
      <c r="L2321" s="2">
        <v>12100.700194999999</v>
      </c>
      <c r="R2321" s="106">
        <v>43570</v>
      </c>
      <c r="S2321">
        <v>203.92</v>
      </c>
    </row>
    <row r="2322" spans="11:19">
      <c r="K2322" s="106">
        <v>40255</v>
      </c>
      <c r="L2322" s="2">
        <v>12040</v>
      </c>
      <c r="R2322" s="106">
        <v>43571</v>
      </c>
      <c r="S2322">
        <v>202.87</v>
      </c>
    </row>
    <row r="2323" spans="11:19">
      <c r="K2323" s="106">
        <v>40256</v>
      </c>
      <c r="L2323" s="2">
        <v>11948</v>
      </c>
      <c r="R2323" s="106">
        <v>43572</v>
      </c>
      <c r="S2323">
        <v>202.78</v>
      </c>
    </row>
    <row r="2324" spans="11:19">
      <c r="K2324" s="106">
        <v>40259</v>
      </c>
      <c r="L2324" s="2">
        <v>11967.200194999999</v>
      </c>
      <c r="R2324" s="106">
        <v>43573</v>
      </c>
      <c r="S2324">
        <v>203.11</v>
      </c>
    </row>
    <row r="2325" spans="11:19">
      <c r="K2325" s="106">
        <v>40260</v>
      </c>
      <c r="L2325" s="2">
        <v>12044.5</v>
      </c>
      <c r="R2325" s="106">
        <v>43577</v>
      </c>
      <c r="S2325">
        <v>203.06</v>
      </c>
    </row>
    <row r="2326" spans="11:19">
      <c r="K2326" s="106">
        <v>40261</v>
      </c>
      <c r="L2326" s="2">
        <v>11963</v>
      </c>
      <c r="R2326" s="106">
        <v>43578</v>
      </c>
      <c r="S2326">
        <v>202.97</v>
      </c>
    </row>
    <row r="2327" spans="11:19">
      <c r="K2327" s="106">
        <v>40262</v>
      </c>
      <c r="L2327" s="2">
        <v>11958.099609000001</v>
      </c>
      <c r="R2327" s="106">
        <v>43579</v>
      </c>
      <c r="S2327">
        <v>202.63</v>
      </c>
    </row>
    <row r="2328" spans="11:19">
      <c r="K2328" s="106">
        <v>40263</v>
      </c>
      <c r="L2328" s="2">
        <v>11957.400390999999</v>
      </c>
      <c r="R2328" s="106">
        <v>43580</v>
      </c>
      <c r="S2328">
        <v>202.4</v>
      </c>
    </row>
    <row r="2329" spans="11:19">
      <c r="K2329" s="106">
        <v>40266</v>
      </c>
      <c r="L2329" s="2">
        <v>12029.700194999999</v>
      </c>
      <c r="R2329" s="106">
        <v>43581</v>
      </c>
      <c r="S2329">
        <v>203.16</v>
      </c>
    </row>
    <row r="2330" spans="11:19">
      <c r="K2330" s="106">
        <v>40267</v>
      </c>
      <c r="L2330" s="2">
        <v>12044.200194999999</v>
      </c>
      <c r="R2330" s="106">
        <v>43584</v>
      </c>
      <c r="S2330">
        <v>202.4</v>
      </c>
    </row>
    <row r="2331" spans="11:19">
      <c r="K2331" s="106">
        <v>40268</v>
      </c>
      <c r="L2331" s="2">
        <v>12037.700194999999</v>
      </c>
      <c r="R2331" s="106">
        <v>43585</v>
      </c>
      <c r="S2331">
        <v>202.62</v>
      </c>
    </row>
    <row r="2332" spans="11:19">
      <c r="K2332" s="106">
        <v>40269</v>
      </c>
      <c r="L2332" s="2">
        <v>12151.099609000001</v>
      </c>
      <c r="R2332" s="106">
        <v>43586</v>
      </c>
      <c r="S2332">
        <v>202.5</v>
      </c>
    </row>
    <row r="2333" spans="11:19">
      <c r="K2333" s="106">
        <v>40273</v>
      </c>
      <c r="L2333" s="2">
        <v>12186.400390999999</v>
      </c>
      <c r="R2333" s="106">
        <v>43587</v>
      </c>
      <c r="S2333">
        <v>201.96</v>
      </c>
    </row>
    <row r="2334" spans="11:19">
      <c r="K2334" s="106">
        <v>40274</v>
      </c>
      <c r="L2334" s="2">
        <v>12156.700194999999</v>
      </c>
      <c r="R2334" s="106">
        <v>43588</v>
      </c>
      <c r="S2334">
        <v>202.28</v>
      </c>
    </row>
    <row r="2335" spans="11:19">
      <c r="K2335" s="106">
        <v>40275</v>
      </c>
      <c r="L2335" s="2">
        <v>12110.900390999999</v>
      </c>
      <c r="R2335" s="106">
        <v>43591</v>
      </c>
      <c r="S2335">
        <v>202.58</v>
      </c>
    </row>
    <row r="2336" spans="11:19">
      <c r="K2336" s="106">
        <v>40276</v>
      </c>
      <c r="L2336" s="2">
        <v>12113.5</v>
      </c>
      <c r="R2336" s="106">
        <v>43592</v>
      </c>
      <c r="S2336">
        <v>202.84</v>
      </c>
    </row>
    <row r="2337" spans="11:19">
      <c r="K2337" s="106">
        <v>40277</v>
      </c>
      <c r="L2337" s="2">
        <v>12176.799805000001</v>
      </c>
      <c r="R2337" s="106">
        <v>43593</v>
      </c>
      <c r="S2337">
        <v>202.18</v>
      </c>
    </row>
    <row r="2338" spans="11:19">
      <c r="K2338" s="106">
        <v>40280</v>
      </c>
      <c r="L2338" s="2">
        <v>12148.700194999999</v>
      </c>
      <c r="R2338" s="106">
        <v>43594</v>
      </c>
      <c r="S2338">
        <v>202.11</v>
      </c>
    </row>
    <row r="2339" spans="11:19">
      <c r="K2339" s="106">
        <v>40281</v>
      </c>
      <c r="L2339" s="2">
        <v>12101.5</v>
      </c>
      <c r="R2339" s="106">
        <v>43595</v>
      </c>
      <c r="S2339">
        <v>201.54</v>
      </c>
    </row>
    <row r="2340" spans="11:19">
      <c r="K2340" s="106">
        <v>40282</v>
      </c>
      <c r="L2340" s="2">
        <v>12204.400390999999</v>
      </c>
      <c r="R2340" s="106">
        <v>43598</v>
      </c>
      <c r="S2340">
        <v>201.87</v>
      </c>
    </row>
    <row r="2341" spans="11:19">
      <c r="K2341" s="106">
        <v>40283</v>
      </c>
      <c r="L2341" s="2">
        <v>12211.5</v>
      </c>
      <c r="R2341" s="106">
        <v>43599</v>
      </c>
      <c r="S2341">
        <v>202.85</v>
      </c>
    </row>
    <row r="2342" spans="11:19">
      <c r="K2342" s="106">
        <v>40284</v>
      </c>
      <c r="L2342" s="2">
        <v>12070.700194999999</v>
      </c>
      <c r="R2342" s="106">
        <v>43600</v>
      </c>
      <c r="S2342">
        <v>202.57</v>
      </c>
    </row>
    <row r="2343" spans="11:19">
      <c r="K2343" s="106">
        <v>40287</v>
      </c>
      <c r="L2343" s="2">
        <v>12103</v>
      </c>
      <c r="R2343" s="106">
        <v>43601</v>
      </c>
      <c r="S2343">
        <v>201.95</v>
      </c>
    </row>
    <row r="2344" spans="11:19">
      <c r="K2344" s="106">
        <v>40288</v>
      </c>
      <c r="L2344" s="2">
        <v>12113.5</v>
      </c>
      <c r="R2344" s="106">
        <v>43602</v>
      </c>
      <c r="S2344">
        <v>201.9</v>
      </c>
    </row>
    <row r="2345" spans="11:19">
      <c r="K2345" s="106">
        <v>40289</v>
      </c>
      <c r="L2345" s="2">
        <v>12134.599609000001</v>
      </c>
      <c r="R2345" s="106">
        <v>43606</v>
      </c>
      <c r="S2345">
        <v>202.82</v>
      </c>
    </row>
    <row r="2346" spans="11:19">
      <c r="K2346" s="106">
        <v>40290</v>
      </c>
      <c r="L2346" s="2">
        <v>12160.900390999999</v>
      </c>
      <c r="R2346" s="106">
        <v>43607</v>
      </c>
      <c r="S2346">
        <v>203.3</v>
      </c>
    </row>
    <row r="2347" spans="11:19">
      <c r="K2347" s="106">
        <v>40291</v>
      </c>
      <c r="L2347" s="2">
        <v>12239.599609000001</v>
      </c>
      <c r="R2347" s="106">
        <v>43608</v>
      </c>
      <c r="S2347">
        <v>202.84</v>
      </c>
    </row>
    <row r="2348" spans="11:19">
      <c r="K2348" s="106">
        <v>40294</v>
      </c>
      <c r="L2348" s="2">
        <v>12281</v>
      </c>
      <c r="R2348" s="106">
        <v>43609</v>
      </c>
      <c r="S2348">
        <v>203.01</v>
      </c>
    </row>
    <row r="2349" spans="11:19">
      <c r="K2349" s="106">
        <v>40295</v>
      </c>
      <c r="L2349" s="2">
        <v>12146.700194999999</v>
      </c>
      <c r="R2349" s="106">
        <v>43612</v>
      </c>
      <c r="S2349">
        <v>204.05</v>
      </c>
    </row>
    <row r="2350" spans="11:19">
      <c r="K2350" s="106">
        <v>40296</v>
      </c>
      <c r="L2350" s="2">
        <v>12076.900390999999</v>
      </c>
      <c r="R2350" s="106">
        <v>43613</v>
      </c>
      <c r="S2350">
        <v>204.92</v>
      </c>
    </row>
    <row r="2351" spans="11:19">
      <c r="K2351" s="106">
        <v>40297</v>
      </c>
      <c r="L2351" s="2">
        <v>12200.299805000001</v>
      </c>
      <c r="R2351" s="106">
        <v>43614</v>
      </c>
      <c r="S2351">
        <v>203.82</v>
      </c>
    </row>
    <row r="2352" spans="11:19">
      <c r="K2352" s="106">
        <v>40298</v>
      </c>
      <c r="L2352" s="2">
        <v>12210.700194999999</v>
      </c>
      <c r="R2352" s="106">
        <v>43615</v>
      </c>
      <c r="S2352">
        <v>203.12</v>
      </c>
    </row>
    <row r="2353" spans="11:19">
      <c r="K2353" s="106">
        <v>40301</v>
      </c>
      <c r="L2353" s="2">
        <v>12196.5</v>
      </c>
      <c r="R2353" s="106">
        <v>43616</v>
      </c>
      <c r="S2353">
        <v>204.49</v>
      </c>
    </row>
    <row r="2354" spans="11:19">
      <c r="K2354" s="106">
        <v>40302</v>
      </c>
      <c r="L2354" s="2">
        <v>12030.900390999999</v>
      </c>
      <c r="R2354" s="106">
        <v>43619</v>
      </c>
      <c r="S2354">
        <v>204.75</v>
      </c>
    </row>
    <row r="2355" spans="11:19">
      <c r="K2355" s="106">
        <v>40303</v>
      </c>
      <c r="L2355" s="2">
        <v>11875.099609000001</v>
      </c>
      <c r="R2355" s="106">
        <v>43620</v>
      </c>
      <c r="S2355">
        <v>204.98</v>
      </c>
    </row>
    <row r="2356" spans="11:19">
      <c r="K2356" s="106">
        <v>40304</v>
      </c>
      <c r="L2356" s="2">
        <v>11842.400390999999</v>
      </c>
      <c r="R2356" s="106">
        <v>43621</v>
      </c>
      <c r="S2356">
        <v>206.44</v>
      </c>
    </row>
    <row r="2357" spans="11:19">
      <c r="K2357" s="106">
        <v>40305</v>
      </c>
      <c r="L2357" s="2">
        <v>11692.400390999999</v>
      </c>
      <c r="R2357" s="106">
        <v>43622</v>
      </c>
      <c r="S2357">
        <v>208.94</v>
      </c>
    </row>
    <row r="2358" spans="11:19">
      <c r="K2358" s="106">
        <v>40308</v>
      </c>
      <c r="L2358" s="2">
        <v>11947.900390999999</v>
      </c>
      <c r="R2358" s="106">
        <v>43623</v>
      </c>
      <c r="S2358">
        <v>209.78</v>
      </c>
    </row>
    <row r="2359" spans="11:19">
      <c r="K2359" s="106">
        <v>40309</v>
      </c>
      <c r="L2359" s="2">
        <v>12000.599609000001</v>
      </c>
      <c r="R2359" s="106">
        <v>43626</v>
      </c>
      <c r="S2359">
        <v>209.78</v>
      </c>
    </row>
    <row r="2360" spans="11:19">
      <c r="K2360" s="106">
        <v>40310</v>
      </c>
      <c r="L2360" s="2">
        <v>12196</v>
      </c>
      <c r="R2360" s="106">
        <v>43627</v>
      </c>
      <c r="S2360">
        <v>209.75</v>
      </c>
    </row>
    <row r="2361" spans="11:19">
      <c r="K2361" s="106">
        <v>40311</v>
      </c>
      <c r="L2361" s="2">
        <v>12116.599609000001</v>
      </c>
      <c r="R2361" s="106">
        <v>43628</v>
      </c>
      <c r="S2361">
        <v>210.45</v>
      </c>
    </row>
    <row r="2362" spans="11:19">
      <c r="K2362" s="106">
        <v>40312</v>
      </c>
      <c r="L2362" s="2">
        <v>12015</v>
      </c>
      <c r="R2362" s="106">
        <v>43629</v>
      </c>
      <c r="S2362">
        <v>210.62</v>
      </c>
    </row>
    <row r="2363" spans="11:19">
      <c r="K2363" s="106">
        <v>40315</v>
      </c>
      <c r="L2363" s="2">
        <v>11813</v>
      </c>
      <c r="R2363" s="106">
        <v>43630</v>
      </c>
      <c r="S2363">
        <v>211.38</v>
      </c>
    </row>
    <row r="2364" spans="11:19">
      <c r="K2364" s="106">
        <v>40316</v>
      </c>
      <c r="L2364" s="2">
        <v>11764.5</v>
      </c>
      <c r="R2364" s="106">
        <v>43633</v>
      </c>
      <c r="S2364">
        <v>211.16</v>
      </c>
    </row>
    <row r="2365" spans="11:19">
      <c r="K2365" s="106">
        <v>40317</v>
      </c>
      <c r="L2365" s="2">
        <v>11665.799805000001</v>
      </c>
      <c r="R2365" s="106">
        <v>43634</v>
      </c>
      <c r="S2365">
        <v>211.04</v>
      </c>
    </row>
    <row r="2366" spans="11:19">
      <c r="K2366" s="106">
        <v>40318</v>
      </c>
      <c r="L2366" s="2">
        <v>11406</v>
      </c>
      <c r="R2366" s="106">
        <v>43635</v>
      </c>
      <c r="S2366">
        <v>211.71</v>
      </c>
    </row>
    <row r="2367" spans="11:19">
      <c r="K2367" s="106">
        <v>40319</v>
      </c>
      <c r="L2367" s="2">
        <v>11521.400390999999</v>
      </c>
      <c r="R2367" s="106">
        <v>43636</v>
      </c>
      <c r="S2367">
        <v>212.69</v>
      </c>
    </row>
    <row r="2368" spans="11:19">
      <c r="K2368" s="106">
        <v>40323</v>
      </c>
      <c r="L2368" s="2">
        <v>11518.099609000001</v>
      </c>
      <c r="R2368" s="106">
        <v>43637</v>
      </c>
      <c r="S2368">
        <v>211.98</v>
      </c>
    </row>
    <row r="2369" spans="11:19">
      <c r="K2369" s="106">
        <v>40324</v>
      </c>
      <c r="L2369" s="2">
        <v>11543.900390999999</v>
      </c>
      <c r="R2369" s="106">
        <v>43640</v>
      </c>
      <c r="S2369">
        <v>211.72</v>
      </c>
    </row>
    <row r="2370" spans="11:19">
      <c r="K2370" s="106">
        <v>40325</v>
      </c>
      <c r="L2370" s="2">
        <v>11749.099609000001</v>
      </c>
      <c r="R2370" s="106">
        <v>43641</v>
      </c>
      <c r="S2370">
        <v>210.61</v>
      </c>
    </row>
    <row r="2371" spans="11:19">
      <c r="K2371" s="106">
        <v>40326</v>
      </c>
      <c r="L2371" s="2">
        <v>11671.400390999999</v>
      </c>
      <c r="R2371" s="106">
        <v>43642</v>
      </c>
      <c r="S2371">
        <v>208.9</v>
      </c>
    </row>
    <row r="2372" spans="11:19">
      <c r="K2372" s="106">
        <v>40329</v>
      </c>
      <c r="L2372" s="2">
        <v>11763</v>
      </c>
      <c r="R2372" s="106">
        <v>43643</v>
      </c>
      <c r="S2372">
        <v>208.17</v>
      </c>
    </row>
    <row r="2373" spans="11:19">
      <c r="K2373" s="106">
        <v>40330</v>
      </c>
      <c r="L2373" s="2">
        <v>11572</v>
      </c>
      <c r="R2373" s="106">
        <v>43644</v>
      </c>
      <c r="S2373">
        <v>210.37</v>
      </c>
    </row>
    <row r="2374" spans="11:19">
      <c r="K2374" s="106">
        <v>40331</v>
      </c>
      <c r="L2374" s="2">
        <v>11780.700194999999</v>
      </c>
      <c r="R2374" s="106">
        <v>43648</v>
      </c>
      <c r="S2374">
        <v>211.17</v>
      </c>
    </row>
    <row r="2375" spans="11:19">
      <c r="K2375" s="106">
        <v>40332</v>
      </c>
      <c r="L2375" s="2">
        <v>11811.900390999999</v>
      </c>
      <c r="R2375" s="106">
        <v>43649</v>
      </c>
      <c r="S2375">
        <v>211.98</v>
      </c>
    </row>
    <row r="2376" spans="11:19">
      <c r="K2376" s="106">
        <v>40333</v>
      </c>
      <c r="L2376" s="2">
        <v>11569.599609000001</v>
      </c>
      <c r="R2376" s="106">
        <v>43650</v>
      </c>
      <c r="S2376">
        <v>212.37</v>
      </c>
    </row>
    <row r="2377" spans="11:19">
      <c r="K2377" s="106">
        <v>40336</v>
      </c>
      <c r="L2377" s="2">
        <v>11504.700194999999</v>
      </c>
      <c r="R2377" s="106">
        <v>43651</v>
      </c>
      <c r="S2377">
        <v>212.53</v>
      </c>
    </row>
    <row r="2378" spans="11:19">
      <c r="K2378" s="106">
        <v>40337</v>
      </c>
      <c r="L2378" s="2">
        <v>11517.200194999999</v>
      </c>
      <c r="R2378" s="106">
        <v>43654</v>
      </c>
      <c r="S2378">
        <v>212.55</v>
      </c>
    </row>
    <row r="2379" spans="11:19">
      <c r="K2379" s="106">
        <v>40338</v>
      </c>
      <c r="L2379" s="2">
        <v>11450.599609000001</v>
      </c>
      <c r="R2379" s="106">
        <v>43655</v>
      </c>
      <c r="S2379">
        <v>212.69</v>
      </c>
    </row>
    <row r="2380" spans="11:19">
      <c r="K2380" s="106">
        <v>40339</v>
      </c>
      <c r="L2380" s="2">
        <v>11635.900390999999</v>
      </c>
      <c r="R2380" s="106">
        <v>43656</v>
      </c>
      <c r="S2380">
        <v>213.81</v>
      </c>
    </row>
    <row r="2381" spans="11:19">
      <c r="K2381" s="106">
        <v>40340</v>
      </c>
      <c r="L2381" s="2">
        <v>11666.900390999999</v>
      </c>
      <c r="R2381" s="106">
        <v>43657</v>
      </c>
      <c r="S2381">
        <v>214.04</v>
      </c>
    </row>
    <row r="2382" spans="11:19">
      <c r="K2382" s="106">
        <v>40343</v>
      </c>
      <c r="L2382" s="2">
        <v>11667.299805000001</v>
      </c>
      <c r="R2382" s="106">
        <v>43658</v>
      </c>
      <c r="S2382">
        <v>212.53</v>
      </c>
    </row>
    <row r="2383" spans="11:19">
      <c r="K2383" s="106">
        <v>40344</v>
      </c>
      <c r="L2383" s="2">
        <v>11907.5</v>
      </c>
      <c r="R2383" s="106">
        <v>43661</v>
      </c>
      <c r="S2383">
        <v>212</v>
      </c>
    </row>
    <row r="2384" spans="11:19">
      <c r="K2384" s="106">
        <v>40345</v>
      </c>
      <c r="L2384" s="2">
        <v>11921.099609000001</v>
      </c>
      <c r="R2384" s="106">
        <v>43662</v>
      </c>
      <c r="S2384">
        <v>211.31</v>
      </c>
    </row>
    <row r="2385" spans="11:19">
      <c r="K2385" s="106">
        <v>40346</v>
      </c>
      <c r="L2385" s="2">
        <v>11946</v>
      </c>
      <c r="R2385" s="106">
        <v>43663</v>
      </c>
      <c r="S2385">
        <v>211.98</v>
      </c>
    </row>
    <row r="2386" spans="11:19">
      <c r="K2386" s="106">
        <v>40347</v>
      </c>
      <c r="L2386" s="2">
        <v>11927.599609000001</v>
      </c>
      <c r="R2386" s="106">
        <v>43664</v>
      </c>
      <c r="S2386">
        <v>212.56</v>
      </c>
    </row>
    <row r="2387" spans="11:19">
      <c r="K2387" s="106">
        <v>40350</v>
      </c>
      <c r="L2387" s="2">
        <v>11936.099609000001</v>
      </c>
      <c r="R2387" s="106">
        <v>43665</v>
      </c>
      <c r="S2387">
        <v>212.67</v>
      </c>
    </row>
    <row r="2388" spans="11:19">
      <c r="K2388" s="106">
        <v>40351</v>
      </c>
      <c r="L2388" s="2">
        <v>11797.900390999999</v>
      </c>
      <c r="R2388" s="106">
        <v>43668</v>
      </c>
      <c r="S2388">
        <v>212.54</v>
      </c>
    </row>
    <row r="2389" spans="11:19">
      <c r="K2389" s="106">
        <v>40352</v>
      </c>
      <c r="L2389" s="2">
        <v>11807.5</v>
      </c>
      <c r="R2389" s="106">
        <v>43669</v>
      </c>
      <c r="S2389">
        <v>210.5</v>
      </c>
    </row>
    <row r="2390" spans="11:19">
      <c r="K2390" s="106">
        <v>40353</v>
      </c>
      <c r="L2390" s="2">
        <v>11670.200194999999</v>
      </c>
      <c r="R2390" s="106">
        <v>43670</v>
      </c>
      <c r="S2390">
        <v>210.5</v>
      </c>
    </row>
    <row r="2391" spans="11:19">
      <c r="K2391" s="106">
        <v>40354</v>
      </c>
      <c r="L2391" s="2">
        <v>11707.900390999999</v>
      </c>
      <c r="R2391" s="106">
        <v>43671</v>
      </c>
      <c r="S2391">
        <v>210.07</v>
      </c>
    </row>
    <row r="2392" spans="11:19">
      <c r="K2392" s="106">
        <v>40357</v>
      </c>
      <c r="L2392" s="2">
        <v>11607</v>
      </c>
      <c r="R2392" s="106">
        <v>43672</v>
      </c>
      <c r="S2392">
        <v>210.03</v>
      </c>
    </row>
    <row r="2393" spans="11:19">
      <c r="K2393" s="106">
        <v>40358</v>
      </c>
      <c r="L2393" s="2">
        <v>11263.799805000001</v>
      </c>
      <c r="R2393" s="106">
        <v>43675</v>
      </c>
      <c r="S2393">
        <v>210.48</v>
      </c>
    </row>
    <row r="2394" spans="11:19">
      <c r="K2394" s="106">
        <v>40359</v>
      </c>
      <c r="L2394" s="2">
        <v>11294.400390999999</v>
      </c>
      <c r="R2394" s="106">
        <v>43676</v>
      </c>
      <c r="S2394">
        <v>210.91</v>
      </c>
    </row>
    <row r="2395" spans="11:19">
      <c r="K2395" s="106">
        <v>40361</v>
      </c>
      <c r="L2395" s="2">
        <v>11196.099609000001</v>
      </c>
      <c r="R2395" s="106">
        <v>43677</v>
      </c>
      <c r="S2395">
        <v>209.96</v>
      </c>
    </row>
    <row r="2396" spans="11:19">
      <c r="K2396" s="106">
        <v>40364</v>
      </c>
      <c r="L2396" s="2">
        <v>11092.5</v>
      </c>
      <c r="R2396" s="106">
        <v>43678</v>
      </c>
      <c r="S2396">
        <v>211.18</v>
      </c>
    </row>
    <row r="2397" spans="11:19">
      <c r="K2397" s="106">
        <v>40365</v>
      </c>
      <c r="L2397" s="2">
        <v>11200.200194999999</v>
      </c>
      <c r="R2397" s="106">
        <v>43679</v>
      </c>
      <c r="S2397">
        <v>211.58</v>
      </c>
    </row>
    <row r="2398" spans="11:19">
      <c r="K2398" s="106">
        <v>40366</v>
      </c>
      <c r="L2398" s="2">
        <v>11397.299805000001</v>
      </c>
      <c r="R2398" s="106">
        <v>43683</v>
      </c>
      <c r="S2398">
        <v>209.67</v>
      </c>
    </row>
    <row r="2399" spans="11:19">
      <c r="K2399" s="106">
        <v>40367</v>
      </c>
      <c r="L2399" s="2">
        <v>11433.400390999999</v>
      </c>
      <c r="R2399" s="106">
        <v>43684</v>
      </c>
      <c r="S2399">
        <v>210.07</v>
      </c>
    </row>
    <row r="2400" spans="11:19">
      <c r="K2400" s="106">
        <v>40368</v>
      </c>
      <c r="L2400" s="2">
        <v>11570.5</v>
      </c>
      <c r="R2400" s="106">
        <v>43685</v>
      </c>
      <c r="S2400">
        <v>211.97</v>
      </c>
    </row>
    <row r="2401" spans="11:19">
      <c r="K2401" s="106">
        <v>40371</v>
      </c>
      <c r="L2401" s="2">
        <v>11565.799805000001</v>
      </c>
      <c r="R2401" s="106">
        <v>43686</v>
      </c>
      <c r="S2401">
        <v>212.52</v>
      </c>
    </row>
    <row r="2402" spans="11:19">
      <c r="K2402" s="106">
        <v>40372</v>
      </c>
      <c r="L2402" s="2">
        <v>11672.799805000001</v>
      </c>
      <c r="R2402" s="106">
        <v>43689</v>
      </c>
      <c r="S2402">
        <v>212.88</v>
      </c>
    </row>
    <row r="2403" spans="11:19">
      <c r="K2403" s="106">
        <v>40373</v>
      </c>
      <c r="L2403" s="2">
        <v>11620.200194999999</v>
      </c>
      <c r="R2403" s="106">
        <v>43690</v>
      </c>
      <c r="S2403">
        <v>213.37</v>
      </c>
    </row>
    <row r="2404" spans="11:19">
      <c r="K2404" s="106">
        <v>40374</v>
      </c>
      <c r="L2404" s="2">
        <v>11741.799805000001</v>
      </c>
      <c r="R2404" s="106">
        <v>43691</v>
      </c>
      <c r="S2404">
        <v>213.38</v>
      </c>
    </row>
    <row r="2405" spans="11:19">
      <c r="K2405" s="106">
        <v>40375</v>
      </c>
      <c r="L2405" s="2">
        <v>11569.700194999999</v>
      </c>
      <c r="R2405" s="106">
        <v>43692</v>
      </c>
      <c r="S2405">
        <v>209.18</v>
      </c>
    </row>
    <row r="2406" spans="11:19">
      <c r="K2406" s="106">
        <v>40378</v>
      </c>
      <c r="L2406" s="2">
        <v>11543.5</v>
      </c>
      <c r="R2406" s="106">
        <v>43693</v>
      </c>
      <c r="S2406">
        <v>209.35</v>
      </c>
    </row>
    <row r="2407" spans="11:19">
      <c r="K2407" s="106">
        <v>40379</v>
      </c>
      <c r="L2407" s="2">
        <v>11629.900390999999</v>
      </c>
      <c r="R2407" s="106">
        <v>43696</v>
      </c>
      <c r="S2407">
        <v>211.62</v>
      </c>
    </row>
    <row r="2408" spans="11:19">
      <c r="K2408" s="106">
        <v>40380</v>
      </c>
      <c r="L2408" s="2">
        <v>11513.299805000001</v>
      </c>
      <c r="R2408" s="106">
        <v>43697</v>
      </c>
      <c r="S2408">
        <v>210.92</v>
      </c>
    </row>
    <row r="2409" spans="11:19">
      <c r="K2409" s="106">
        <v>40381</v>
      </c>
      <c r="L2409" s="2">
        <v>11667.799805000001</v>
      </c>
      <c r="R2409" s="106">
        <v>43698</v>
      </c>
      <c r="S2409">
        <v>210.96</v>
      </c>
    </row>
    <row r="2410" spans="11:19">
      <c r="K2410" s="106">
        <v>40382</v>
      </c>
      <c r="L2410" s="2">
        <v>11714.200194999999</v>
      </c>
      <c r="R2410" s="106">
        <v>43699</v>
      </c>
      <c r="S2410">
        <v>211.16</v>
      </c>
    </row>
    <row r="2411" spans="11:19">
      <c r="K2411" s="106">
        <v>40385</v>
      </c>
      <c r="L2411" s="2">
        <v>11746.099609000001</v>
      </c>
      <c r="R2411" s="106">
        <v>43700</v>
      </c>
      <c r="S2411">
        <v>209.35</v>
      </c>
    </row>
    <row r="2412" spans="11:19">
      <c r="K2412" s="106">
        <v>40386</v>
      </c>
      <c r="L2412" s="2">
        <v>11716.700194999999</v>
      </c>
      <c r="R2412" s="106">
        <v>43703</v>
      </c>
      <c r="S2412">
        <v>210.41</v>
      </c>
    </row>
    <row r="2413" spans="11:19">
      <c r="K2413" s="106">
        <v>40387</v>
      </c>
      <c r="L2413" s="2">
        <v>11696.599609000001</v>
      </c>
      <c r="R2413" s="106">
        <v>43704</v>
      </c>
      <c r="S2413">
        <v>211.05</v>
      </c>
    </row>
    <row r="2414" spans="11:19">
      <c r="K2414" s="106">
        <v>40388</v>
      </c>
      <c r="L2414" s="2">
        <v>11728.599609000001</v>
      </c>
      <c r="R2414" s="106">
        <v>43705</v>
      </c>
      <c r="S2414">
        <v>211.61</v>
      </c>
    </row>
    <row r="2415" spans="11:19">
      <c r="K2415" s="106">
        <v>40389</v>
      </c>
      <c r="L2415" s="2">
        <v>11713.400390999999</v>
      </c>
      <c r="R2415" s="106">
        <v>43706</v>
      </c>
      <c r="S2415">
        <v>212.22</v>
      </c>
    </row>
    <row r="2416" spans="11:19">
      <c r="K2416" s="106">
        <v>40393</v>
      </c>
      <c r="L2416" s="2">
        <v>11782.599609000001</v>
      </c>
      <c r="R2416" s="106">
        <v>43707</v>
      </c>
      <c r="S2416">
        <v>213.06</v>
      </c>
    </row>
    <row r="2417" spans="11:19">
      <c r="K2417" s="106">
        <v>40394</v>
      </c>
      <c r="L2417" s="2">
        <v>11845.099609000001</v>
      </c>
      <c r="R2417" s="106">
        <v>43711</v>
      </c>
      <c r="S2417">
        <v>214.82</v>
      </c>
    </row>
    <row r="2418" spans="11:19">
      <c r="K2418" s="106">
        <v>40395</v>
      </c>
      <c r="L2418" s="2">
        <v>11774.799805000001</v>
      </c>
      <c r="R2418" s="106">
        <v>43712</v>
      </c>
      <c r="S2418">
        <v>215.85</v>
      </c>
    </row>
    <row r="2419" spans="11:19">
      <c r="K2419" s="106">
        <v>40396</v>
      </c>
      <c r="L2419" s="2">
        <v>11800</v>
      </c>
      <c r="R2419" s="106">
        <v>43713</v>
      </c>
      <c r="S2419">
        <v>216.06</v>
      </c>
    </row>
    <row r="2420" spans="11:19">
      <c r="K2420" s="106">
        <v>40399</v>
      </c>
      <c r="L2420" s="2">
        <v>11863.599609000001</v>
      </c>
      <c r="R2420" s="106">
        <v>43714</v>
      </c>
      <c r="S2420">
        <v>215.45</v>
      </c>
    </row>
    <row r="2421" spans="11:19">
      <c r="K2421" s="106">
        <v>40400</v>
      </c>
      <c r="L2421" s="2">
        <v>11838.299805000001</v>
      </c>
      <c r="R2421" s="106">
        <v>43717</v>
      </c>
      <c r="S2421">
        <v>214.08</v>
      </c>
    </row>
    <row r="2422" spans="11:19">
      <c r="K2422" s="106">
        <v>40401</v>
      </c>
      <c r="L2422" s="2">
        <v>11582.200194999999</v>
      </c>
      <c r="R2422" s="106">
        <v>43718</v>
      </c>
      <c r="S2422">
        <v>212.82</v>
      </c>
    </row>
    <row r="2423" spans="11:19">
      <c r="K2423" s="106">
        <v>40402</v>
      </c>
      <c r="L2423" s="2">
        <v>11523.599609000001</v>
      </c>
      <c r="R2423" s="106">
        <v>43719</v>
      </c>
      <c r="S2423">
        <v>214.44</v>
      </c>
    </row>
    <row r="2424" spans="11:19">
      <c r="K2424" s="106">
        <v>40403</v>
      </c>
      <c r="L2424" s="2">
        <v>11528.299805000001</v>
      </c>
      <c r="R2424" s="106">
        <v>43720</v>
      </c>
      <c r="S2424">
        <v>214.41</v>
      </c>
    </row>
    <row r="2425" spans="11:19">
      <c r="K2425" s="106">
        <v>40406</v>
      </c>
      <c r="L2425" s="2">
        <v>11552.799805000001</v>
      </c>
      <c r="R2425" s="106">
        <v>43721</v>
      </c>
      <c r="S2425">
        <v>214.63</v>
      </c>
    </row>
    <row r="2426" spans="11:19">
      <c r="K2426" s="106">
        <v>40407</v>
      </c>
      <c r="L2426" s="2">
        <v>11728.599609000001</v>
      </c>
      <c r="R2426" s="106">
        <v>43724</v>
      </c>
      <c r="S2426">
        <v>215.8</v>
      </c>
    </row>
    <row r="2427" spans="11:19">
      <c r="K2427" s="106">
        <v>40408</v>
      </c>
      <c r="L2427" s="2">
        <v>11781.099609000001</v>
      </c>
      <c r="R2427" s="106">
        <v>43725</v>
      </c>
      <c r="S2427">
        <v>215.29</v>
      </c>
    </row>
    <row r="2428" spans="11:19">
      <c r="K2428" s="106">
        <v>40409</v>
      </c>
      <c r="L2428" s="2">
        <v>11710.200194999999</v>
      </c>
      <c r="R2428" s="106">
        <v>43726</v>
      </c>
      <c r="S2428">
        <v>216.21</v>
      </c>
    </row>
    <row r="2429" spans="11:19">
      <c r="K2429" s="106">
        <v>40410</v>
      </c>
      <c r="L2429" s="2">
        <v>11722.099609000001</v>
      </c>
      <c r="R2429" s="106">
        <v>43727</v>
      </c>
      <c r="S2429">
        <v>216.41</v>
      </c>
    </row>
    <row r="2430" spans="11:19">
      <c r="K2430" s="106">
        <v>40413</v>
      </c>
      <c r="L2430" s="2">
        <v>11718.599609000001</v>
      </c>
      <c r="R2430" s="106">
        <v>43728</v>
      </c>
      <c r="S2430">
        <v>217.65</v>
      </c>
    </row>
    <row r="2431" spans="11:19">
      <c r="K2431" s="106">
        <v>40414</v>
      </c>
      <c r="L2431" s="2">
        <v>11557.400390999999</v>
      </c>
      <c r="R2431" s="106">
        <v>43731</v>
      </c>
      <c r="S2431">
        <v>217.98</v>
      </c>
    </row>
    <row r="2432" spans="11:19">
      <c r="K2432" s="106">
        <v>40415</v>
      </c>
      <c r="L2432" s="2">
        <v>11648.099609000001</v>
      </c>
      <c r="R2432" s="106">
        <v>43732</v>
      </c>
      <c r="S2432">
        <v>218.98</v>
      </c>
    </row>
    <row r="2433" spans="11:19">
      <c r="K2433" s="106">
        <v>40416</v>
      </c>
      <c r="L2433" s="2">
        <v>11653.200194999999</v>
      </c>
      <c r="R2433" s="106">
        <v>43733</v>
      </c>
      <c r="S2433">
        <v>219.53</v>
      </c>
    </row>
    <row r="2434" spans="11:19">
      <c r="K2434" s="106">
        <v>40417</v>
      </c>
      <c r="L2434" s="2">
        <v>11879.700194999999</v>
      </c>
      <c r="R2434" s="106">
        <v>43734</v>
      </c>
      <c r="S2434">
        <v>220.73</v>
      </c>
    </row>
    <row r="2435" spans="11:19">
      <c r="K2435" s="106">
        <v>40420</v>
      </c>
      <c r="L2435" s="2">
        <v>11895.599609000001</v>
      </c>
      <c r="R2435" s="106">
        <v>43735</v>
      </c>
      <c r="S2435">
        <v>220.77</v>
      </c>
    </row>
    <row r="2436" spans="11:19">
      <c r="K2436" s="106">
        <v>40421</v>
      </c>
      <c r="L2436" s="2">
        <v>11913.900390999999</v>
      </c>
      <c r="R2436" s="106">
        <v>43738</v>
      </c>
      <c r="S2436">
        <v>220.92</v>
      </c>
    </row>
    <row r="2437" spans="11:19">
      <c r="K2437" s="106">
        <v>40422</v>
      </c>
      <c r="L2437" s="2">
        <v>12003.799805000001</v>
      </c>
      <c r="R2437" s="106">
        <v>43739</v>
      </c>
      <c r="S2437">
        <v>221.27</v>
      </c>
    </row>
    <row r="2438" spans="11:19">
      <c r="K2438" s="106">
        <v>40423</v>
      </c>
      <c r="L2438" s="2">
        <v>12111.099609000001</v>
      </c>
      <c r="R2438" s="106">
        <v>43740</v>
      </c>
      <c r="S2438">
        <v>220.93</v>
      </c>
    </row>
    <row r="2439" spans="11:19">
      <c r="K2439" s="106">
        <v>40424</v>
      </c>
      <c r="L2439" s="2">
        <v>12144.900390999999</v>
      </c>
      <c r="R2439" s="106">
        <v>43741</v>
      </c>
      <c r="S2439">
        <v>222.38</v>
      </c>
    </row>
    <row r="2440" spans="11:19">
      <c r="K2440" s="106">
        <v>40428</v>
      </c>
      <c r="L2440" s="2">
        <v>12102</v>
      </c>
      <c r="R2440" s="106">
        <v>43742</v>
      </c>
      <c r="S2440">
        <v>223.85</v>
      </c>
    </row>
    <row r="2441" spans="11:19">
      <c r="K2441" s="106">
        <v>40429</v>
      </c>
      <c r="L2441" s="2">
        <v>12042.299805000001</v>
      </c>
      <c r="R2441" s="106">
        <v>43745</v>
      </c>
      <c r="S2441">
        <v>224.44</v>
      </c>
    </row>
    <row r="2442" spans="11:19">
      <c r="K2442" s="106">
        <v>40430</v>
      </c>
      <c r="L2442" s="2">
        <v>12033.5</v>
      </c>
      <c r="R2442" s="106">
        <v>43746</v>
      </c>
      <c r="S2442">
        <v>224.48</v>
      </c>
    </row>
    <row r="2443" spans="11:19">
      <c r="K2443" s="106">
        <v>40431</v>
      </c>
      <c r="L2443" s="2">
        <v>12097.099609000001</v>
      </c>
      <c r="R2443" s="106">
        <v>43747</v>
      </c>
      <c r="S2443">
        <v>223.77</v>
      </c>
    </row>
    <row r="2444" spans="11:19">
      <c r="K2444" s="106">
        <v>40434</v>
      </c>
      <c r="L2444" s="2">
        <v>12149.900390999999</v>
      </c>
      <c r="R2444" s="106">
        <v>43748</v>
      </c>
      <c r="S2444">
        <v>223.14</v>
      </c>
    </row>
    <row r="2445" spans="11:19">
      <c r="K2445" s="106">
        <v>40435</v>
      </c>
      <c r="L2445" s="2">
        <v>12193</v>
      </c>
      <c r="R2445" s="106">
        <v>43749</v>
      </c>
      <c r="S2445">
        <v>220.56</v>
      </c>
    </row>
    <row r="2446" spans="11:19">
      <c r="K2446" s="106">
        <v>40436</v>
      </c>
      <c r="L2446" s="2">
        <v>12144.799805000001</v>
      </c>
      <c r="R2446" s="106">
        <v>43753</v>
      </c>
      <c r="S2446">
        <v>219.46</v>
      </c>
    </row>
    <row r="2447" spans="11:19">
      <c r="K2447" s="106">
        <v>40437</v>
      </c>
      <c r="L2447" s="2">
        <v>12173.400390999999</v>
      </c>
      <c r="R2447" s="106">
        <v>43754</v>
      </c>
      <c r="S2447">
        <v>218.81</v>
      </c>
    </row>
    <row r="2448" spans="11:19">
      <c r="K2448" s="106">
        <v>40438</v>
      </c>
      <c r="L2448" s="2">
        <v>12164.599609000001</v>
      </c>
      <c r="R2448" s="106">
        <v>43755</v>
      </c>
      <c r="S2448">
        <v>218.06</v>
      </c>
    </row>
    <row r="2449" spans="11:19">
      <c r="K2449" s="106">
        <v>40441</v>
      </c>
      <c r="L2449" s="2">
        <v>12234.5</v>
      </c>
      <c r="R2449" s="106">
        <v>43756</v>
      </c>
      <c r="S2449">
        <v>218.72</v>
      </c>
    </row>
    <row r="2450" spans="11:19">
      <c r="K2450" s="106">
        <v>40442</v>
      </c>
      <c r="L2450" s="2">
        <v>12170.599609000001</v>
      </c>
      <c r="R2450" s="106">
        <v>43759</v>
      </c>
      <c r="S2450">
        <v>219.64</v>
      </c>
    </row>
    <row r="2451" spans="11:19">
      <c r="K2451" s="106">
        <v>40443</v>
      </c>
      <c r="L2451" s="2">
        <v>12147.299805000001</v>
      </c>
      <c r="R2451" s="106">
        <v>43760</v>
      </c>
      <c r="S2451">
        <v>220.28</v>
      </c>
    </row>
    <row r="2452" spans="11:19">
      <c r="K2452" s="106">
        <v>40444</v>
      </c>
      <c r="L2452" s="2">
        <v>12101.799805000001</v>
      </c>
      <c r="R2452" s="106">
        <v>43761</v>
      </c>
      <c r="S2452">
        <v>220.3</v>
      </c>
    </row>
    <row r="2453" spans="11:19">
      <c r="K2453" s="106">
        <v>40445</v>
      </c>
      <c r="L2453" s="2">
        <v>12204.900390999999</v>
      </c>
      <c r="R2453" s="106">
        <v>43762</v>
      </c>
      <c r="S2453">
        <v>219.34</v>
      </c>
    </row>
    <row r="2454" spans="11:19">
      <c r="K2454" s="106">
        <v>40448</v>
      </c>
      <c r="L2454" s="2">
        <v>12190.599609000001</v>
      </c>
      <c r="R2454" s="106">
        <v>43763</v>
      </c>
      <c r="S2454">
        <v>218.63</v>
      </c>
    </row>
    <row r="2455" spans="11:19">
      <c r="K2455" s="106">
        <v>40449</v>
      </c>
      <c r="L2455" s="2">
        <v>12278.900390999999</v>
      </c>
      <c r="R2455" s="106">
        <v>43766</v>
      </c>
      <c r="S2455">
        <v>217.65</v>
      </c>
    </row>
    <row r="2456" spans="11:19">
      <c r="K2456" s="106">
        <v>40450</v>
      </c>
      <c r="L2456" s="2">
        <v>12382.799805000001</v>
      </c>
      <c r="R2456" s="106">
        <v>43767</v>
      </c>
      <c r="S2456">
        <v>217.67</v>
      </c>
    </row>
    <row r="2457" spans="11:19">
      <c r="K2457" s="106">
        <v>40451</v>
      </c>
      <c r="L2457" s="2">
        <v>12368.700194999999</v>
      </c>
      <c r="R2457" s="106">
        <v>43768</v>
      </c>
      <c r="S2457">
        <v>218.91</v>
      </c>
    </row>
    <row r="2458" spans="11:19">
      <c r="K2458" s="106">
        <v>40452</v>
      </c>
      <c r="L2458" s="2">
        <v>12363.099609000001</v>
      </c>
      <c r="R2458" s="106">
        <v>43769</v>
      </c>
      <c r="S2458">
        <v>221.01</v>
      </c>
    </row>
    <row r="2459" spans="11:19">
      <c r="K2459" s="106">
        <v>40455</v>
      </c>
      <c r="L2459" s="2">
        <v>12322.900390999999</v>
      </c>
      <c r="R2459" s="106">
        <v>43770</v>
      </c>
      <c r="S2459">
        <v>221.05</v>
      </c>
    </row>
    <row r="2460" spans="11:19">
      <c r="K2460" s="106">
        <v>40456</v>
      </c>
      <c r="L2460" s="2">
        <v>12498</v>
      </c>
      <c r="R2460" s="106">
        <v>43773</v>
      </c>
      <c r="S2460">
        <v>220.66</v>
      </c>
    </row>
    <row r="2461" spans="11:19">
      <c r="K2461" s="106">
        <v>40457</v>
      </c>
      <c r="L2461" s="2">
        <v>12501.700194999999</v>
      </c>
      <c r="R2461" s="106">
        <v>43774</v>
      </c>
      <c r="S2461">
        <v>220.69</v>
      </c>
    </row>
    <row r="2462" spans="11:19">
      <c r="K2462" s="106">
        <v>40458</v>
      </c>
      <c r="L2462" s="2">
        <v>12445.900390999999</v>
      </c>
      <c r="R2462" s="106">
        <v>43775</v>
      </c>
      <c r="S2462">
        <v>221.38</v>
      </c>
    </row>
    <row r="2463" spans="11:19">
      <c r="K2463" s="106">
        <v>40459</v>
      </c>
      <c r="L2463" s="2">
        <v>12535.599609000001</v>
      </c>
      <c r="R2463" s="106">
        <v>43776</v>
      </c>
      <c r="S2463">
        <v>222.66</v>
      </c>
    </row>
    <row r="2464" spans="11:19">
      <c r="K2464" s="106">
        <v>40463</v>
      </c>
      <c r="L2464" s="2">
        <v>12575.599609000001</v>
      </c>
      <c r="R2464" s="106">
        <v>43777</v>
      </c>
      <c r="S2464">
        <v>222.83</v>
      </c>
    </row>
    <row r="2465" spans="11:19">
      <c r="K2465" s="106">
        <v>40464</v>
      </c>
      <c r="L2465" s="2">
        <v>12673.299805000001</v>
      </c>
      <c r="R2465" s="106">
        <v>43780</v>
      </c>
      <c r="S2465">
        <v>223.64</v>
      </c>
    </row>
    <row r="2466" spans="11:19">
      <c r="K2466" s="106">
        <v>40465</v>
      </c>
      <c r="L2466" s="2">
        <v>12619.700194999999</v>
      </c>
      <c r="R2466" s="106">
        <v>43781</v>
      </c>
      <c r="S2466">
        <v>224.21</v>
      </c>
    </row>
    <row r="2467" spans="11:19">
      <c r="K2467" s="106">
        <v>40466</v>
      </c>
      <c r="L2467" s="2">
        <v>12609.099609000001</v>
      </c>
      <c r="R2467" s="106">
        <v>43782</v>
      </c>
      <c r="S2467">
        <v>226.43</v>
      </c>
    </row>
    <row r="2468" spans="11:19">
      <c r="K2468" s="106">
        <v>40469</v>
      </c>
      <c r="L2468" s="2">
        <v>12668</v>
      </c>
      <c r="R2468" s="106">
        <v>43783</v>
      </c>
      <c r="S2468">
        <v>228.5</v>
      </c>
    </row>
    <row r="2469" spans="11:19">
      <c r="K2469" s="106">
        <v>40470</v>
      </c>
      <c r="L2469" s="2">
        <v>12570.599609000001</v>
      </c>
      <c r="R2469" s="106">
        <v>43784</v>
      </c>
      <c r="S2469">
        <v>228.59</v>
      </c>
    </row>
    <row r="2470" spans="11:19">
      <c r="K2470" s="106">
        <v>40471</v>
      </c>
      <c r="L2470" s="2">
        <v>12649.900390999999</v>
      </c>
      <c r="R2470" s="106">
        <v>43787</v>
      </c>
      <c r="S2470">
        <v>229.67</v>
      </c>
    </row>
    <row r="2471" spans="11:19">
      <c r="K2471" s="106">
        <v>40472</v>
      </c>
      <c r="L2471" s="2">
        <v>12599.200194999999</v>
      </c>
      <c r="R2471" s="106">
        <v>43788</v>
      </c>
      <c r="S2471">
        <v>229.82</v>
      </c>
    </row>
    <row r="2472" spans="11:19">
      <c r="K2472" s="106">
        <v>40473</v>
      </c>
      <c r="L2472" s="2">
        <v>12601.200194999999</v>
      </c>
      <c r="R2472" s="106">
        <v>43789</v>
      </c>
      <c r="S2472">
        <v>230.53</v>
      </c>
    </row>
    <row r="2473" spans="11:19">
      <c r="K2473" s="106">
        <v>40476</v>
      </c>
      <c r="L2473" s="2">
        <v>12663.599609000001</v>
      </c>
      <c r="R2473" s="106">
        <v>43790</v>
      </c>
      <c r="S2473">
        <v>230.66</v>
      </c>
    </row>
    <row r="2474" spans="11:19">
      <c r="K2474" s="106">
        <v>40477</v>
      </c>
      <c r="L2474" s="2">
        <v>12684.700194999999</v>
      </c>
      <c r="R2474" s="106">
        <v>43791</v>
      </c>
      <c r="S2474">
        <v>230.87</v>
      </c>
    </row>
    <row r="2475" spans="11:19">
      <c r="K2475" s="106">
        <v>40478</v>
      </c>
      <c r="L2475" s="2">
        <v>12567.299805000001</v>
      </c>
      <c r="R2475" s="106">
        <v>43794</v>
      </c>
      <c r="S2475">
        <v>230.11</v>
      </c>
    </row>
    <row r="2476" spans="11:19">
      <c r="K2476" s="106">
        <v>40479</v>
      </c>
      <c r="L2476" s="2">
        <v>12564.099609000001</v>
      </c>
      <c r="R2476" s="106">
        <v>43795</v>
      </c>
      <c r="S2476">
        <v>229.74</v>
      </c>
    </row>
    <row r="2477" spans="11:19">
      <c r="K2477" s="106">
        <v>40480</v>
      </c>
      <c r="L2477" s="2">
        <v>12676.200194999999</v>
      </c>
      <c r="R2477" s="106">
        <v>43796</v>
      </c>
      <c r="S2477">
        <v>231.58</v>
      </c>
    </row>
    <row r="2478" spans="11:19">
      <c r="K2478" s="106">
        <v>40483</v>
      </c>
      <c r="L2478" s="2">
        <v>12664.799805000001</v>
      </c>
      <c r="R2478" s="106">
        <v>43797</v>
      </c>
      <c r="S2478">
        <v>232.54</v>
      </c>
    </row>
    <row r="2479" spans="11:19">
      <c r="K2479" s="106">
        <v>40484</v>
      </c>
      <c r="L2479" s="2">
        <v>12681.400390999999</v>
      </c>
      <c r="R2479" s="106">
        <v>43798</v>
      </c>
      <c r="S2479">
        <v>232.79</v>
      </c>
    </row>
    <row r="2480" spans="11:19">
      <c r="K2480" s="106">
        <v>40485</v>
      </c>
      <c r="L2480" s="2">
        <v>12671.099609000001</v>
      </c>
      <c r="R2480" s="106">
        <v>43801</v>
      </c>
      <c r="S2480">
        <v>233.31</v>
      </c>
    </row>
    <row r="2481" spans="11:19">
      <c r="K2481" s="106">
        <v>40486</v>
      </c>
      <c r="L2481" s="2">
        <v>12878.799805000001</v>
      </c>
      <c r="R2481" s="106">
        <v>43802</v>
      </c>
      <c r="S2481">
        <v>233.85</v>
      </c>
    </row>
    <row r="2482" spans="11:19">
      <c r="K2482" s="106">
        <v>40487</v>
      </c>
      <c r="L2482" s="2">
        <v>12925.099609000001</v>
      </c>
      <c r="R2482" s="106">
        <v>43803</v>
      </c>
      <c r="S2482">
        <v>234.47</v>
      </c>
    </row>
    <row r="2483" spans="11:19">
      <c r="K2483" s="106">
        <v>40490</v>
      </c>
      <c r="L2483" s="2">
        <v>13052.5</v>
      </c>
      <c r="R2483" s="106">
        <v>43804</v>
      </c>
      <c r="S2483">
        <v>234.72</v>
      </c>
    </row>
    <row r="2484" spans="11:19">
      <c r="K2484" s="106">
        <v>40491</v>
      </c>
      <c r="L2484" s="2">
        <v>12916.599609000001</v>
      </c>
      <c r="R2484" s="106">
        <v>43805</v>
      </c>
      <c r="S2484">
        <v>235.66</v>
      </c>
    </row>
    <row r="2485" spans="11:19">
      <c r="K2485" s="106">
        <v>40492</v>
      </c>
      <c r="L2485" s="2">
        <v>12942.599609000001</v>
      </c>
      <c r="R2485" s="106">
        <v>43808</v>
      </c>
      <c r="S2485">
        <v>235.9</v>
      </c>
    </row>
    <row r="2486" spans="11:19">
      <c r="K2486" s="106">
        <v>40493</v>
      </c>
      <c r="L2486" s="2">
        <v>12934.700194999999</v>
      </c>
      <c r="R2486" s="106">
        <v>43809</v>
      </c>
      <c r="S2486">
        <v>236.21</v>
      </c>
    </row>
    <row r="2487" spans="11:19">
      <c r="K2487" s="106">
        <v>40494</v>
      </c>
      <c r="L2487" s="2">
        <v>12749.200194999999</v>
      </c>
      <c r="R2487" s="106">
        <v>43810</v>
      </c>
      <c r="S2487">
        <v>235.39</v>
      </c>
    </row>
    <row r="2488" spans="11:19">
      <c r="K2488" s="106">
        <v>40497</v>
      </c>
      <c r="L2488" s="2">
        <v>12735.400390999999</v>
      </c>
      <c r="R2488" s="106">
        <v>43811</v>
      </c>
      <c r="S2488">
        <v>232.3</v>
      </c>
    </row>
    <row r="2489" spans="11:19">
      <c r="K2489" s="106">
        <v>40498</v>
      </c>
      <c r="L2489" s="2">
        <v>12602.200194999999</v>
      </c>
      <c r="R2489" s="106">
        <v>43812</v>
      </c>
      <c r="S2489">
        <v>233.6</v>
      </c>
    </row>
    <row r="2490" spans="11:19">
      <c r="K2490" s="106">
        <v>40499</v>
      </c>
      <c r="L2490" s="2">
        <v>12657.799805000001</v>
      </c>
      <c r="R2490" s="106">
        <v>43815</v>
      </c>
      <c r="S2490">
        <v>234.83</v>
      </c>
    </row>
    <row r="2491" spans="11:19">
      <c r="K2491" s="106">
        <v>40500</v>
      </c>
      <c r="L2491" s="2">
        <v>12870</v>
      </c>
      <c r="R2491" s="106">
        <v>43816</v>
      </c>
      <c r="S2491">
        <v>232.84</v>
      </c>
    </row>
    <row r="2492" spans="11:19">
      <c r="K2492" s="106">
        <v>40501</v>
      </c>
      <c r="L2492" s="2">
        <v>12956.299805000001</v>
      </c>
      <c r="R2492" s="106">
        <v>43817</v>
      </c>
      <c r="S2492">
        <v>232.13</v>
      </c>
    </row>
    <row r="2493" spans="11:19">
      <c r="K2493" s="106">
        <v>40504</v>
      </c>
      <c r="L2493" s="2">
        <v>12929</v>
      </c>
      <c r="R2493" s="106">
        <v>43818</v>
      </c>
      <c r="S2493">
        <v>231.95</v>
      </c>
    </row>
    <row r="2494" spans="11:19">
      <c r="K2494" s="106">
        <v>40505</v>
      </c>
      <c r="L2494" s="2">
        <v>12793.799805000001</v>
      </c>
      <c r="R2494" s="106">
        <v>43819</v>
      </c>
      <c r="S2494">
        <v>233.67</v>
      </c>
    </row>
    <row r="2495" spans="11:19">
      <c r="K2495" s="106">
        <v>40506</v>
      </c>
      <c r="L2495" s="2">
        <v>12902</v>
      </c>
      <c r="R2495" s="106">
        <v>43822</v>
      </c>
      <c r="S2495">
        <v>233.73</v>
      </c>
    </row>
    <row r="2496" spans="11:19">
      <c r="K2496" s="106">
        <v>40507</v>
      </c>
      <c r="L2496" s="2">
        <v>12945.799805000001</v>
      </c>
      <c r="R2496" s="106">
        <v>43823</v>
      </c>
      <c r="S2496">
        <v>233.9</v>
      </c>
    </row>
    <row r="2497" spans="11:19">
      <c r="K2497" s="106">
        <v>40508</v>
      </c>
      <c r="L2497" s="2">
        <v>12892.700194999999</v>
      </c>
      <c r="R2497" s="106">
        <v>43826</v>
      </c>
      <c r="S2497">
        <v>234.5</v>
      </c>
    </row>
    <row r="2498" spans="11:19">
      <c r="K2498" s="106">
        <v>40511</v>
      </c>
      <c r="L2498" s="2">
        <v>12895.700194999999</v>
      </c>
      <c r="R2498" s="106">
        <v>43829</v>
      </c>
      <c r="S2498">
        <v>233.99</v>
      </c>
    </row>
    <row r="2499" spans="11:19">
      <c r="K2499" s="106">
        <v>40512</v>
      </c>
      <c r="L2499" s="2">
        <v>12952.900390999999</v>
      </c>
      <c r="R2499" s="106">
        <v>43830</v>
      </c>
      <c r="S2499">
        <v>233.27</v>
      </c>
    </row>
    <row r="2500" spans="11:19">
      <c r="K2500" s="106">
        <v>40513</v>
      </c>
      <c r="L2500" s="2">
        <v>13148.400390999999</v>
      </c>
      <c r="R2500" s="106">
        <v>43832</v>
      </c>
      <c r="S2500">
        <v>231.56</v>
      </c>
    </row>
    <row r="2501" spans="11:19">
      <c r="K2501" s="106">
        <v>40514</v>
      </c>
      <c r="L2501" s="2">
        <v>13163.5</v>
      </c>
      <c r="R2501" s="106">
        <v>43833</v>
      </c>
      <c r="S2501">
        <v>232.3</v>
      </c>
    </row>
    <row r="2502" spans="11:19">
      <c r="K2502" s="106">
        <v>40515</v>
      </c>
      <c r="L2502" s="2">
        <v>13179</v>
      </c>
      <c r="R2502" s="106">
        <v>43836</v>
      </c>
      <c r="S2502">
        <v>232.32</v>
      </c>
    </row>
    <row r="2503" spans="11:19">
      <c r="K2503" s="106">
        <v>40518</v>
      </c>
      <c r="L2503" s="2">
        <v>13276</v>
      </c>
      <c r="R2503" s="106">
        <v>43837</v>
      </c>
      <c r="S2503">
        <v>233.22</v>
      </c>
    </row>
    <row r="2504" spans="11:19">
      <c r="K2504" s="106">
        <v>40519</v>
      </c>
      <c r="L2504" s="2">
        <v>13250.700194999999</v>
      </c>
      <c r="R2504" s="106">
        <v>43838</v>
      </c>
      <c r="S2504">
        <v>232.84</v>
      </c>
    </row>
    <row r="2505" spans="11:19">
      <c r="K2505" s="106">
        <v>40520</v>
      </c>
      <c r="L2505" s="2">
        <v>13152</v>
      </c>
      <c r="R2505" s="106">
        <v>43839</v>
      </c>
      <c r="S2505">
        <v>234.24</v>
      </c>
    </row>
    <row r="2506" spans="11:19">
      <c r="K2506" s="106">
        <v>40521</v>
      </c>
      <c r="L2506" s="2">
        <v>13166.900390999999</v>
      </c>
      <c r="R2506" s="106">
        <v>43840</v>
      </c>
      <c r="S2506">
        <v>235.25</v>
      </c>
    </row>
    <row r="2507" spans="11:19">
      <c r="K2507" s="106">
        <v>40522</v>
      </c>
      <c r="L2507" s="2">
        <v>13239.5</v>
      </c>
      <c r="R2507" s="106">
        <v>43843</v>
      </c>
      <c r="S2507">
        <v>235.78</v>
      </c>
    </row>
    <row r="2508" spans="11:19">
      <c r="K2508" s="106">
        <v>40525</v>
      </c>
      <c r="L2508" s="2">
        <v>13295.900390999999</v>
      </c>
      <c r="R2508" s="106">
        <v>43844</v>
      </c>
      <c r="S2508">
        <v>236.94</v>
      </c>
    </row>
    <row r="2509" spans="11:19">
      <c r="K2509" s="106">
        <v>40526</v>
      </c>
      <c r="L2509" s="2">
        <v>13280.099609000001</v>
      </c>
      <c r="R2509" s="106">
        <v>43845</v>
      </c>
      <c r="S2509">
        <v>238.64</v>
      </c>
    </row>
    <row r="2510" spans="11:19">
      <c r="K2510" s="106">
        <v>40527</v>
      </c>
      <c r="L2510" s="2">
        <v>13229.099609000001</v>
      </c>
      <c r="R2510" s="106">
        <v>43846</v>
      </c>
      <c r="S2510">
        <v>240.12</v>
      </c>
    </row>
    <row r="2511" spans="11:19">
      <c r="K2511" s="106">
        <v>40528</v>
      </c>
      <c r="L2511" s="2">
        <v>13181.200194999999</v>
      </c>
      <c r="R2511" s="106">
        <v>43847</v>
      </c>
      <c r="S2511">
        <v>242.77</v>
      </c>
    </row>
    <row r="2512" spans="11:19">
      <c r="K2512" s="106">
        <v>40529</v>
      </c>
      <c r="L2512" s="2">
        <v>13201.5</v>
      </c>
      <c r="R2512" s="106">
        <v>43850</v>
      </c>
      <c r="S2512">
        <v>243.09</v>
      </c>
    </row>
    <row r="2513" spans="11:19">
      <c r="K2513" s="106">
        <v>40532</v>
      </c>
      <c r="L2513" s="2">
        <v>13193.299805000001</v>
      </c>
      <c r="R2513" s="106">
        <v>43851</v>
      </c>
      <c r="S2513">
        <v>245.32</v>
      </c>
    </row>
    <row r="2514" spans="11:19">
      <c r="K2514" s="106">
        <v>40533</v>
      </c>
      <c r="L2514" s="2">
        <v>13365.200194999999</v>
      </c>
      <c r="R2514" s="106">
        <v>43852</v>
      </c>
      <c r="S2514">
        <v>246.44</v>
      </c>
    </row>
    <row r="2515" spans="11:19">
      <c r="K2515" s="106">
        <v>40534</v>
      </c>
      <c r="L2515" s="2">
        <v>13380.700194999999</v>
      </c>
      <c r="R2515" s="106">
        <v>43853</v>
      </c>
      <c r="S2515">
        <v>247.21</v>
      </c>
    </row>
    <row r="2516" spans="11:19">
      <c r="K2516" s="106">
        <v>40535</v>
      </c>
      <c r="L2516" s="2">
        <v>13371.200194999999</v>
      </c>
      <c r="R2516" s="106">
        <v>43854</v>
      </c>
      <c r="S2516">
        <v>247.95</v>
      </c>
    </row>
    <row r="2517" spans="11:19">
      <c r="K2517" s="106">
        <v>40536</v>
      </c>
      <c r="L2517" s="2">
        <v>13383.200194999999</v>
      </c>
      <c r="R2517" s="106">
        <v>43857</v>
      </c>
      <c r="S2517">
        <v>248.41</v>
      </c>
    </row>
    <row r="2518" spans="11:19">
      <c r="K2518" s="106">
        <v>40541</v>
      </c>
      <c r="L2518" s="2">
        <v>13449.200194999999</v>
      </c>
      <c r="R2518" s="106">
        <v>43858</v>
      </c>
      <c r="S2518">
        <v>249.25</v>
      </c>
    </row>
    <row r="2519" spans="11:19">
      <c r="K2519" s="106">
        <v>40542</v>
      </c>
      <c r="L2519" s="2">
        <v>13434.400390999999</v>
      </c>
      <c r="R2519" s="106">
        <v>43859</v>
      </c>
      <c r="S2519">
        <v>249.85</v>
      </c>
    </row>
    <row r="2520" spans="11:19">
      <c r="K2520" s="106">
        <v>40543</v>
      </c>
      <c r="L2520" s="2">
        <v>13443.200194999999</v>
      </c>
      <c r="R2520" s="106">
        <v>43860</v>
      </c>
      <c r="S2520">
        <v>250.82</v>
      </c>
    </row>
    <row r="2521" spans="11:19">
      <c r="K2521" s="106">
        <v>40547</v>
      </c>
      <c r="L2521" s="2">
        <v>13402.299805000001</v>
      </c>
      <c r="R2521" s="106">
        <v>43861</v>
      </c>
      <c r="S2521">
        <v>250.86</v>
      </c>
    </row>
    <row r="2522" spans="11:19">
      <c r="K2522" s="106">
        <v>40548</v>
      </c>
      <c r="L2522" s="2">
        <v>13396</v>
      </c>
      <c r="R2522" s="106">
        <v>43864</v>
      </c>
      <c r="S2522">
        <v>253.26</v>
      </c>
    </row>
    <row r="2523" spans="11:19">
      <c r="K2523" s="106">
        <v>40549</v>
      </c>
      <c r="L2523" s="2">
        <v>13311.700194999999</v>
      </c>
      <c r="R2523" s="106">
        <v>43865</v>
      </c>
      <c r="S2523">
        <v>252.32</v>
      </c>
    </row>
    <row r="2524" spans="11:19">
      <c r="K2524" s="106">
        <v>40550</v>
      </c>
      <c r="L2524" s="2">
        <v>13272.299805000001</v>
      </c>
      <c r="R2524" s="106">
        <v>43866</v>
      </c>
      <c r="S2524">
        <v>253.16</v>
      </c>
    </row>
    <row r="2525" spans="11:19">
      <c r="K2525" s="106">
        <v>40553</v>
      </c>
      <c r="L2525" s="2">
        <v>13245.099609000001</v>
      </c>
      <c r="R2525" s="106">
        <v>43867</v>
      </c>
      <c r="S2525">
        <v>258.02</v>
      </c>
    </row>
    <row r="2526" spans="11:19">
      <c r="K2526" s="106">
        <v>40554</v>
      </c>
      <c r="L2526" s="2">
        <v>13401.099609000001</v>
      </c>
      <c r="R2526" s="106">
        <v>43868</v>
      </c>
      <c r="S2526">
        <v>259.51</v>
      </c>
    </row>
    <row r="2527" spans="11:19">
      <c r="K2527" s="106">
        <v>40555</v>
      </c>
      <c r="L2527" s="2">
        <v>13460.200194999999</v>
      </c>
      <c r="R2527" s="106">
        <v>43871</v>
      </c>
      <c r="S2527">
        <v>262.68</v>
      </c>
    </row>
    <row r="2528" spans="11:19">
      <c r="K2528" s="106">
        <v>40556</v>
      </c>
      <c r="L2528" s="2">
        <v>13401.5</v>
      </c>
      <c r="R2528" s="106">
        <v>43872</v>
      </c>
      <c r="S2528">
        <v>264.43</v>
      </c>
    </row>
    <row r="2529" spans="11:19">
      <c r="K2529" s="106">
        <v>40557</v>
      </c>
      <c r="L2529" s="2">
        <v>13464.099609000001</v>
      </c>
      <c r="R2529" s="106">
        <v>43873</v>
      </c>
      <c r="S2529">
        <v>265.08</v>
      </c>
    </row>
    <row r="2530" spans="11:19">
      <c r="K2530" s="106">
        <v>40560</v>
      </c>
      <c r="L2530" s="2">
        <v>13440.099609000001</v>
      </c>
      <c r="R2530" s="106">
        <v>43874</v>
      </c>
      <c r="S2530">
        <v>265.82</v>
      </c>
    </row>
    <row r="2531" spans="11:19">
      <c r="K2531" s="106">
        <v>40561</v>
      </c>
      <c r="L2531" s="2">
        <v>13559.200194999999</v>
      </c>
      <c r="R2531" s="106">
        <v>43875</v>
      </c>
      <c r="S2531">
        <v>268.61</v>
      </c>
    </row>
    <row r="2532" spans="11:19">
      <c r="K2532" s="106">
        <v>40562</v>
      </c>
      <c r="L2532" s="2">
        <v>13439</v>
      </c>
      <c r="R2532" s="106">
        <v>43879</v>
      </c>
      <c r="S2532">
        <v>271.08</v>
      </c>
    </row>
    <row r="2533" spans="11:19">
      <c r="K2533" s="106">
        <v>40563</v>
      </c>
      <c r="L2533" s="2">
        <v>13331.299805000001</v>
      </c>
      <c r="R2533" s="106">
        <v>43880</v>
      </c>
      <c r="S2533">
        <v>271.57</v>
      </c>
    </row>
    <row r="2534" spans="11:19">
      <c r="K2534" s="106">
        <v>40564</v>
      </c>
      <c r="L2534" s="2">
        <v>13258.599609000001</v>
      </c>
      <c r="R2534" s="106">
        <v>43881</v>
      </c>
      <c r="S2534">
        <v>271.73</v>
      </c>
    </row>
    <row r="2535" spans="11:19">
      <c r="K2535" s="106">
        <v>40567</v>
      </c>
      <c r="L2535" s="2">
        <v>13347.599609000001</v>
      </c>
      <c r="R2535" s="106">
        <v>43882</v>
      </c>
      <c r="S2535">
        <v>272.64999999999998</v>
      </c>
    </row>
    <row r="2536" spans="11:19">
      <c r="K2536" s="106">
        <v>40568</v>
      </c>
      <c r="L2536" s="2">
        <v>13259.599609000001</v>
      </c>
      <c r="R2536" s="106">
        <v>43885</v>
      </c>
      <c r="S2536">
        <v>270.42</v>
      </c>
    </row>
    <row r="2537" spans="11:19">
      <c r="K2537" s="106">
        <v>40569</v>
      </c>
      <c r="L2537" s="2">
        <v>13465.799805000001</v>
      </c>
      <c r="R2537" s="106">
        <v>43886</v>
      </c>
      <c r="S2537">
        <v>267.20999999999998</v>
      </c>
    </row>
    <row r="2538" spans="11:19">
      <c r="K2538" s="106">
        <v>40570</v>
      </c>
      <c r="L2538" s="2">
        <v>13410.200194999999</v>
      </c>
      <c r="R2538" s="106">
        <v>43887</v>
      </c>
      <c r="S2538">
        <v>264.61</v>
      </c>
    </row>
    <row r="2539" spans="11:19">
      <c r="K2539" s="106">
        <v>40571</v>
      </c>
      <c r="L2539" s="2">
        <v>13437.599609000001</v>
      </c>
      <c r="R2539" s="106">
        <v>43888</v>
      </c>
      <c r="S2539">
        <v>260.17</v>
      </c>
    </row>
    <row r="2540" spans="11:19">
      <c r="K2540" s="106">
        <v>40574</v>
      </c>
      <c r="L2540" s="2">
        <v>13552</v>
      </c>
      <c r="R2540" s="106">
        <v>43889</v>
      </c>
      <c r="S2540">
        <v>250.18</v>
      </c>
    </row>
    <row r="2541" spans="11:19">
      <c r="K2541" s="106">
        <v>40575</v>
      </c>
      <c r="L2541" s="2">
        <v>13712.599609000001</v>
      </c>
      <c r="R2541" s="106">
        <v>43892</v>
      </c>
      <c r="S2541">
        <v>258.8</v>
      </c>
    </row>
    <row r="2542" spans="11:19">
      <c r="K2542" s="106">
        <v>40576</v>
      </c>
      <c r="L2542" s="2">
        <v>13680.299805000001</v>
      </c>
      <c r="R2542" s="106">
        <v>43893</v>
      </c>
      <c r="S2542">
        <v>260.52999999999997</v>
      </c>
    </row>
    <row r="2543" spans="11:19">
      <c r="K2543" s="106">
        <v>40577</v>
      </c>
      <c r="L2543" s="2">
        <v>13841.400390999999</v>
      </c>
      <c r="R2543" s="106">
        <v>43894</v>
      </c>
      <c r="S2543">
        <v>269.04000000000002</v>
      </c>
    </row>
    <row r="2544" spans="11:19">
      <c r="K2544" s="106">
        <v>40578</v>
      </c>
      <c r="L2544" s="2">
        <v>13791.900390999999</v>
      </c>
      <c r="R2544" s="106">
        <v>43895</v>
      </c>
      <c r="S2544">
        <v>267.56</v>
      </c>
    </row>
    <row r="2545" spans="11:19">
      <c r="K2545" s="106">
        <v>40581</v>
      </c>
      <c r="L2545" s="2">
        <v>13811.900390999999</v>
      </c>
      <c r="R2545" s="106">
        <v>43896</v>
      </c>
      <c r="S2545">
        <v>263.77999999999997</v>
      </c>
    </row>
    <row r="2546" spans="11:19">
      <c r="K2546" s="106">
        <v>40582</v>
      </c>
      <c r="L2546" s="2">
        <v>13892.5</v>
      </c>
      <c r="R2546" s="106">
        <v>43899</v>
      </c>
      <c r="S2546">
        <v>241.35</v>
      </c>
    </row>
    <row r="2547" spans="11:19">
      <c r="K2547" s="106">
        <v>40583</v>
      </c>
      <c r="L2547" s="2">
        <v>13784.299805000001</v>
      </c>
      <c r="R2547" s="106">
        <v>43900</v>
      </c>
      <c r="S2547">
        <v>240.15</v>
      </c>
    </row>
    <row r="2548" spans="11:19">
      <c r="K2548" s="106">
        <v>40584</v>
      </c>
      <c r="L2548" s="2">
        <v>13840.599609000001</v>
      </c>
      <c r="R2548" s="106">
        <v>43901</v>
      </c>
      <c r="S2548">
        <v>228.4</v>
      </c>
    </row>
    <row r="2549" spans="11:19">
      <c r="K2549" s="106">
        <v>40585</v>
      </c>
      <c r="L2549" s="2">
        <v>13766.799805000001</v>
      </c>
      <c r="R2549" s="106">
        <v>43902</v>
      </c>
      <c r="S2549">
        <v>200.63</v>
      </c>
    </row>
    <row r="2550" spans="11:19">
      <c r="K2550" s="106">
        <v>40588</v>
      </c>
      <c r="L2550" s="2">
        <v>13910.799805000001</v>
      </c>
      <c r="R2550" s="106">
        <v>43903</v>
      </c>
      <c r="S2550">
        <v>217.52</v>
      </c>
    </row>
    <row r="2551" spans="11:19">
      <c r="K2551" s="106">
        <v>40589</v>
      </c>
      <c r="L2551" s="2">
        <v>13929.400390999999</v>
      </c>
      <c r="R2551" s="106">
        <v>43906</v>
      </c>
      <c r="S2551">
        <v>198.7</v>
      </c>
    </row>
    <row r="2552" spans="11:19">
      <c r="K2552" s="106">
        <v>40590</v>
      </c>
      <c r="L2552" s="2">
        <v>14059.200194999999</v>
      </c>
      <c r="R2552" s="106">
        <v>43907</v>
      </c>
      <c r="S2552">
        <v>209.64</v>
      </c>
    </row>
    <row r="2553" spans="11:19">
      <c r="K2553" s="106">
        <v>40591</v>
      </c>
      <c r="L2553" s="2">
        <v>14136.200194999999</v>
      </c>
      <c r="R2553" s="106">
        <v>43908</v>
      </c>
      <c r="S2553">
        <v>192.85</v>
      </c>
    </row>
    <row r="2554" spans="11:19">
      <c r="K2554" s="106">
        <v>40592</v>
      </c>
      <c r="L2554" s="2">
        <v>14123.099609000001</v>
      </c>
      <c r="R2554" s="106">
        <v>43909</v>
      </c>
      <c r="S2554">
        <v>197.67</v>
      </c>
    </row>
    <row r="2555" spans="11:19">
      <c r="K2555" s="106">
        <v>40596</v>
      </c>
      <c r="L2555" s="2">
        <v>13963.700194999999</v>
      </c>
      <c r="R2555" s="106">
        <v>43910</v>
      </c>
      <c r="S2555">
        <v>194.66</v>
      </c>
    </row>
    <row r="2556" spans="11:19">
      <c r="K2556" s="106">
        <v>40597</v>
      </c>
      <c r="L2556" s="2">
        <v>13956.200194999999</v>
      </c>
      <c r="R2556" s="106">
        <v>43913</v>
      </c>
      <c r="S2556">
        <v>168.69</v>
      </c>
    </row>
    <row r="2557" spans="11:19">
      <c r="K2557" s="106">
        <v>40598</v>
      </c>
      <c r="L2557" s="2">
        <v>13867.299805000001</v>
      </c>
      <c r="R2557" s="106">
        <v>43914</v>
      </c>
      <c r="S2557">
        <v>187.99</v>
      </c>
    </row>
    <row r="2558" spans="11:19">
      <c r="K2558" s="106">
        <v>40599</v>
      </c>
      <c r="L2558" s="2">
        <v>14052.099609000001</v>
      </c>
      <c r="R2558" s="106">
        <v>43915</v>
      </c>
      <c r="S2558">
        <v>212.83</v>
      </c>
    </row>
    <row r="2559" spans="11:19">
      <c r="K2559" s="106">
        <v>40602</v>
      </c>
      <c r="L2559" s="2">
        <v>14136.5</v>
      </c>
      <c r="R2559" s="106">
        <v>43916</v>
      </c>
      <c r="S2559">
        <v>221.07</v>
      </c>
    </row>
    <row r="2560" spans="11:19">
      <c r="K2560" s="106">
        <v>40603</v>
      </c>
      <c r="L2560" s="2">
        <v>14122.900390999999</v>
      </c>
      <c r="R2560" s="106">
        <v>43917</v>
      </c>
      <c r="S2560">
        <v>213.02</v>
      </c>
    </row>
    <row r="2561" spans="11:19">
      <c r="K2561" s="106">
        <v>40604</v>
      </c>
      <c r="L2561" s="2">
        <v>14144</v>
      </c>
      <c r="R2561" s="106">
        <v>43920</v>
      </c>
      <c r="S2561">
        <v>219.32</v>
      </c>
    </row>
    <row r="2562" spans="11:19">
      <c r="K2562" s="106">
        <v>40605</v>
      </c>
      <c r="L2562" s="2">
        <v>14214.700194999999</v>
      </c>
      <c r="R2562" s="106">
        <v>43921</v>
      </c>
      <c r="S2562">
        <v>225.86</v>
      </c>
    </row>
    <row r="2563" spans="11:19">
      <c r="K2563" s="106">
        <v>40606</v>
      </c>
      <c r="L2563" s="2">
        <v>14252.799805000001</v>
      </c>
      <c r="R2563" s="106">
        <v>43922</v>
      </c>
      <c r="S2563">
        <v>214.54</v>
      </c>
    </row>
    <row r="2564" spans="11:19">
      <c r="K2564" s="106">
        <v>40609</v>
      </c>
      <c r="L2564" s="2">
        <v>14092.400390999999</v>
      </c>
      <c r="R2564" s="106">
        <v>43923</v>
      </c>
      <c r="S2564">
        <v>216.88</v>
      </c>
    </row>
    <row r="2565" spans="11:19">
      <c r="K2565" s="106">
        <v>40610</v>
      </c>
      <c r="L2565" s="2">
        <v>14013</v>
      </c>
      <c r="R2565" s="106">
        <v>43924</v>
      </c>
      <c r="S2565">
        <v>213.15</v>
      </c>
    </row>
    <row r="2566" spans="11:19">
      <c r="K2566" s="106">
        <v>40611</v>
      </c>
      <c r="L2566" s="2">
        <v>13884.700194999999</v>
      </c>
      <c r="R2566" s="106">
        <v>43927</v>
      </c>
      <c r="S2566">
        <v>229.32</v>
      </c>
    </row>
    <row r="2567" spans="11:19">
      <c r="K2567" s="106">
        <v>40612</v>
      </c>
      <c r="L2567" s="2">
        <v>13638.599609000001</v>
      </c>
      <c r="R2567" s="106">
        <v>43928</v>
      </c>
      <c r="S2567">
        <v>228.71</v>
      </c>
    </row>
    <row r="2568" spans="11:19">
      <c r="K2568" s="106">
        <v>40613</v>
      </c>
      <c r="L2568" s="2">
        <v>13674.299805000001</v>
      </c>
      <c r="R2568" s="106">
        <v>43929</v>
      </c>
      <c r="S2568">
        <v>234.64</v>
      </c>
    </row>
    <row r="2569" spans="11:19">
      <c r="K2569" s="106">
        <v>40616</v>
      </c>
      <c r="L2569" s="2">
        <v>13619.200194999999</v>
      </c>
      <c r="R2569" s="106">
        <v>43930</v>
      </c>
      <c r="S2569">
        <v>237.74</v>
      </c>
    </row>
    <row r="2570" spans="11:19">
      <c r="K2570" s="106">
        <v>40617</v>
      </c>
      <c r="L2570" s="2">
        <v>13547</v>
      </c>
      <c r="R2570" s="106">
        <v>43934</v>
      </c>
      <c r="S2570">
        <v>233.35</v>
      </c>
    </row>
    <row r="2571" spans="11:19">
      <c r="K2571" s="106">
        <v>40618</v>
      </c>
      <c r="L2571" s="2">
        <v>13524.799805000001</v>
      </c>
      <c r="R2571" s="106">
        <v>43935</v>
      </c>
      <c r="S2571">
        <v>236.46</v>
      </c>
    </row>
    <row r="2572" spans="11:19">
      <c r="K2572" s="106">
        <v>40619</v>
      </c>
      <c r="L2572" s="2">
        <v>13746.200194999999</v>
      </c>
      <c r="R2572" s="106">
        <v>43936</v>
      </c>
      <c r="S2572">
        <v>229.34</v>
      </c>
    </row>
    <row r="2573" spans="11:19">
      <c r="K2573" s="106">
        <v>40620</v>
      </c>
      <c r="L2573" s="2">
        <v>13789.599609000001</v>
      </c>
      <c r="R2573" s="106">
        <v>43937</v>
      </c>
      <c r="S2573">
        <v>229.97</v>
      </c>
    </row>
    <row r="2574" spans="11:19">
      <c r="K2574" s="106">
        <v>40623</v>
      </c>
      <c r="L2574" s="2">
        <v>14013.700194999999</v>
      </c>
      <c r="R2574" s="106">
        <v>43938</v>
      </c>
      <c r="S2574">
        <v>235.63</v>
      </c>
    </row>
    <row r="2575" spans="11:19">
      <c r="K2575" s="106">
        <v>40624</v>
      </c>
      <c r="L2575" s="2">
        <v>14000</v>
      </c>
      <c r="R2575" s="106">
        <v>43941</v>
      </c>
      <c r="S2575">
        <v>233.69</v>
      </c>
    </row>
    <row r="2576" spans="11:19">
      <c r="K2576" s="106">
        <v>40625</v>
      </c>
      <c r="L2576" s="2">
        <v>14087.200194999999</v>
      </c>
      <c r="R2576" s="106">
        <v>43942</v>
      </c>
      <c r="S2576">
        <v>224.27</v>
      </c>
    </row>
    <row r="2577" spans="11:19">
      <c r="K2577" s="106">
        <v>40626</v>
      </c>
      <c r="L2577" s="2">
        <v>14029.400390999999</v>
      </c>
      <c r="R2577" s="106">
        <v>43943</v>
      </c>
      <c r="S2577">
        <v>229.89</v>
      </c>
    </row>
    <row r="2578" spans="11:19">
      <c r="K2578" s="106">
        <v>40627</v>
      </c>
      <c r="L2578" s="2">
        <v>14039.400390999999</v>
      </c>
      <c r="R2578" s="106">
        <v>43944</v>
      </c>
      <c r="S2578">
        <v>226.69</v>
      </c>
    </row>
    <row r="2579" spans="11:19">
      <c r="K2579" s="106">
        <v>40630</v>
      </c>
      <c r="L2579" s="2">
        <v>13892.700194999999</v>
      </c>
      <c r="R2579" s="106">
        <v>43945</v>
      </c>
      <c r="S2579">
        <v>226.54</v>
      </c>
    </row>
    <row r="2580" spans="11:19">
      <c r="K2580" s="106">
        <v>40631</v>
      </c>
      <c r="L2580" s="2">
        <v>13930.400390999999</v>
      </c>
      <c r="R2580" s="106">
        <v>43948</v>
      </c>
      <c r="S2580">
        <v>235.99</v>
      </c>
    </row>
    <row r="2581" spans="11:19">
      <c r="K2581" s="106">
        <v>40632</v>
      </c>
      <c r="L2581" s="2">
        <v>14083.599609000001</v>
      </c>
      <c r="R2581" s="106">
        <v>43949</v>
      </c>
      <c r="S2581">
        <v>236.46</v>
      </c>
    </row>
    <row r="2582" spans="11:19">
      <c r="K2582" s="106">
        <v>40633</v>
      </c>
      <c r="L2582" s="2">
        <v>14116.099609000001</v>
      </c>
      <c r="R2582" s="106">
        <v>43950</v>
      </c>
      <c r="S2582">
        <v>239.7</v>
      </c>
    </row>
    <row r="2583" spans="11:19">
      <c r="K2583" s="106">
        <v>40634</v>
      </c>
      <c r="L2583" s="2">
        <v>14130.200194999999</v>
      </c>
      <c r="R2583" s="106">
        <v>43951</v>
      </c>
      <c r="S2583">
        <v>233.23</v>
      </c>
    </row>
    <row r="2584" spans="11:19">
      <c r="K2584" s="106">
        <v>40637</v>
      </c>
      <c r="L2584" s="2">
        <v>14218.400390999999</v>
      </c>
      <c r="R2584" s="106">
        <v>43952</v>
      </c>
      <c r="S2584">
        <v>228.73</v>
      </c>
    </row>
    <row r="2585" spans="11:19">
      <c r="K2585" s="106">
        <v>40638</v>
      </c>
      <c r="L2585" s="2">
        <v>14270.5</v>
      </c>
      <c r="R2585" s="106">
        <v>43955</v>
      </c>
      <c r="S2585">
        <v>228.56</v>
      </c>
    </row>
    <row r="2586" spans="11:19">
      <c r="K2586" s="106">
        <v>40639</v>
      </c>
      <c r="L2586" s="2">
        <v>14202.700194999999</v>
      </c>
      <c r="R2586" s="106">
        <v>43956</v>
      </c>
      <c r="S2586">
        <v>233.12</v>
      </c>
    </row>
    <row r="2587" spans="11:19">
      <c r="K2587" s="106">
        <v>40640</v>
      </c>
      <c r="L2587" s="2">
        <v>14107.799805000001</v>
      </c>
      <c r="R2587" s="106">
        <v>43957</v>
      </c>
      <c r="S2587">
        <v>233.57</v>
      </c>
    </row>
    <row r="2588" spans="11:19">
      <c r="K2588" s="106">
        <v>40641</v>
      </c>
      <c r="L2588" s="2">
        <v>14208.400390999999</v>
      </c>
      <c r="R2588" s="106">
        <v>43958</v>
      </c>
      <c r="S2588">
        <v>232.4</v>
      </c>
    </row>
    <row r="2589" spans="11:19">
      <c r="K2589" s="106">
        <v>40644</v>
      </c>
      <c r="L2589" s="2">
        <v>13996.900390999999</v>
      </c>
      <c r="R2589" s="106">
        <v>43959</v>
      </c>
      <c r="S2589">
        <v>234.92</v>
      </c>
    </row>
    <row r="2590" spans="11:19">
      <c r="K2590" s="106">
        <v>40645</v>
      </c>
      <c r="L2590" s="2">
        <v>13801.400390999999</v>
      </c>
      <c r="R2590" s="106">
        <v>43962</v>
      </c>
      <c r="S2590">
        <v>238.58</v>
      </c>
    </row>
    <row r="2591" spans="11:19">
      <c r="K2591" s="106">
        <v>40646</v>
      </c>
      <c r="L2591" s="2">
        <v>13833.599609000001</v>
      </c>
      <c r="R2591" s="106">
        <v>43963</v>
      </c>
      <c r="S2591">
        <v>234.21</v>
      </c>
    </row>
    <row r="2592" spans="11:19">
      <c r="K2592" s="106">
        <v>40647</v>
      </c>
      <c r="L2592" s="2">
        <v>13821.799805000001</v>
      </c>
      <c r="R2592" s="106">
        <v>43964</v>
      </c>
      <c r="S2592">
        <v>226.31</v>
      </c>
    </row>
    <row r="2593" spans="11:19">
      <c r="K2593" s="106">
        <v>40648</v>
      </c>
      <c r="L2593" s="2">
        <v>13799.099609000001</v>
      </c>
      <c r="R2593" s="106">
        <v>43965</v>
      </c>
      <c r="S2593">
        <v>227.48</v>
      </c>
    </row>
    <row r="2594" spans="11:19">
      <c r="K2594" s="106">
        <v>40651</v>
      </c>
      <c r="L2594" s="2">
        <v>13702.299805000001</v>
      </c>
      <c r="R2594" s="106">
        <v>43966</v>
      </c>
      <c r="S2594">
        <v>224.27</v>
      </c>
    </row>
    <row r="2595" spans="11:19">
      <c r="K2595" s="106">
        <v>40652</v>
      </c>
      <c r="L2595" s="2">
        <v>13736.799805000001</v>
      </c>
      <c r="R2595" s="106">
        <v>43970</v>
      </c>
      <c r="S2595">
        <v>228.75</v>
      </c>
    </row>
    <row r="2596" spans="11:19">
      <c r="K2596" s="106">
        <v>40653</v>
      </c>
      <c r="L2596" s="2">
        <v>13897.5</v>
      </c>
      <c r="R2596" s="106">
        <v>43971</v>
      </c>
      <c r="S2596">
        <v>227.32</v>
      </c>
    </row>
    <row r="2597" spans="11:19">
      <c r="K2597" s="106">
        <v>40654</v>
      </c>
      <c r="L2597" s="2">
        <v>13972</v>
      </c>
      <c r="R2597" s="106">
        <v>43972</v>
      </c>
      <c r="S2597">
        <v>225.64</v>
      </c>
    </row>
    <row r="2598" spans="11:19">
      <c r="K2598" s="106">
        <v>40658</v>
      </c>
      <c r="L2598" s="2">
        <v>13907.299805000001</v>
      </c>
      <c r="R2598" s="106">
        <v>43973</v>
      </c>
      <c r="S2598">
        <v>227.4</v>
      </c>
    </row>
    <row r="2599" spans="11:19">
      <c r="K2599" s="106">
        <v>40659</v>
      </c>
      <c r="L2599" s="2">
        <v>13909.099609000001</v>
      </c>
      <c r="R2599" s="106">
        <v>43976</v>
      </c>
      <c r="S2599">
        <v>229.38</v>
      </c>
    </row>
    <row r="2600" spans="11:19">
      <c r="K2600" s="106">
        <v>40660</v>
      </c>
      <c r="L2600" s="2">
        <v>13892.599609000001</v>
      </c>
      <c r="R2600" s="106">
        <v>43977</v>
      </c>
      <c r="S2600">
        <v>231.77</v>
      </c>
    </row>
    <row r="2601" spans="11:19">
      <c r="K2601" s="106">
        <v>40661</v>
      </c>
      <c r="L2601" s="2">
        <v>13894.400390999999</v>
      </c>
      <c r="R2601" s="106">
        <v>43978</v>
      </c>
      <c r="S2601">
        <v>230.77</v>
      </c>
    </row>
    <row r="2602" spans="11:19">
      <c r="K2602" s="106">
        <v>40662</v>
      </c>
      <c r="L2602" s="2">
        <v>13944.799805000001</v>
      </c>
      <c r="R2602" s="106">
        <v>43979</v>
      </c>
      <c r="S2602">
        <v>235.2</v>
      </c>
    </row>
    <row r="2603" spans="11:19">
      <c r="K2603" s="106">
        <v>40665</v>
      </c>
      <c r="L2603" s="2">
        <v>13934.5</v>
      </c>
      <c r="R2603" s="106">
        <v>43980</v>
      </c>
      <c r="S2603">
        <v>236.16</v>
      </c>
    </row>
    <row r="2604" spans="11:19">
      <c r="K2604" s="106">
        <v>40666</v>
      </c>
      <c r="L2604" s="2">
        <v>13692.400390999999</v>
      </c>
      <c r="R2604" s="106">
        <v>43983</v>
      </c>
      <c r="S2604">
        <v>234.61</v>
      </c>
    </row>
    <row r="2605" spans="11:19">
      <c r="K2605" s="106">
        <v>40667</v>
      </c>
      <c r="L2605" s="2">
        <v>13611.299805000001</v>
      </c>
      <c r="R2605" s="106">
        <v>43984</v>
      </c>
      <c r="S2605">
        <v>236</v>
      </c>
    </row>
    <row r="2606" spans="11:19">
      <c r="K2606" s="106">
        <v>40668</v>
      </c>
      <c r="L2606" s="2">
        <v>13455.400390999999</v>
      </c>
      <c r="R2606" s="106">
        <v>43985</v>
      </c>
      <c r="S2606">
        <v>240.29</v>
      </c>
    </row>
    <row r="2607" spans="11:19">
      <c r="K2607" s="106">
        <v>40669</v>
      </c>
      <c r="L2607" s="2">
        <v>13566.599609000001</v>
      </c>
      <c r="R2607" s="106">
        <v>43986</v>
      </c>
      <c r="S2607" t="s">
        <v>829</v>
      </c>
    </row>
    <row r="2608" spans="11:19">
      <c r="K2608" s="106">
        <v>40672</v>
      </c>
      <c r="L2608" s="2">
        <v>13677.099609000001</v>
      </c>
      <c r="R2608" s="106">
        <v>43987</v>
      </c>
      <c r="S2608">
        <v>242.91</v>
      </c>
    </row>
    <row r="2609" spans="11:19">
      <c r="K2609" s="106">
        <v>40673</v>
      </c>
      <c r="L2609" s="2">
        <v>13642.099609000001</v>
      </c>
      <c r="R2609" s="106">
        <v>43990</v>
      </c>
      <c r="S2609">
        <v>244.25</v>
      </c>
    </row>
    <row r="2610" spans="11:19">
      <c r="K2610" s="106">
        <v>40674</v>
      </c>
      <c r="L2610" s="2">
        <v>13419.700194999999</v>
      </c>
      <c r="R2610" s="106">
        <v>43991</v>
      </c>
      <c r="S2610">
        <v>241.4</v>
      </c>
    </row>
    <row r="2611" spans="11:19">
      <c r="K2611" s="106">
        <v>40675</v>
      </c>
      <c r="L2611" s="2">
        <v>13389.400390999999</v>
      </c>
      <c r="R2611" s="106">
        <v>43992</v>
      </c>
      <c r="S2611">
        <v>237.94</v>
      </c>
    </row>
    <row r="2612" spans="11:19">
      <c r="K2612" s="106">
        <v>40676</v>
      </c>
      <c r="L2612" s="2">
        <v>13377.200194999999</v>
      </c>
      <c r="R2612" s="106">
        <v>43993</v>
      </c>
      <c r="S2612">
        <v>226.14</v>
      </c>
    </row>
    <row r="2613" spans="11:19">
      <c r="K2613" s="106">
        <v>40679</v>
      </c>
      <c r="L2613" s="2">
        <v>13391.400390999999</v>
      </c>
      <c r="R2613" s="106">
        <v>43994</v>
      </c>
      <c r="S2613">
        <v>230.97</v>
      </c>
    </row>
    <row r="2614" spans="11:19">
      <c r="K2614" s="106">
        <v>40680</v>
      </c>
      <c r="L2614" s="2">
        <v>13441.099609000001</v>
      </c>
      <c r="R2614" s="106">
        <v>43997</v>
      </c>
      <c r="S2614">
        <v>236.84</v>
      </c>
    </row>
    <row r="2615" spans="11:19">
      <c r="K2615" s="106">
        <v>40681</v>
      </c>
      <c r="L2615" s="2">
        <v>13607.299805000001</v>
      </c>
      <c r="R2615" s="106">
        <v>43998</v>
      </c>
      <c r="S2615">
        <v>236.81</v>
      </c>
    </row>
    <row r="2616" spans="11:19">
      <c r="K2616" s="106">
        <v>40682</v>
      </c>
      <c r="L2616" s="2">
        <v>13625.099609000001</v>
      </c>
      <c r="R2616" s="106">
        <v>43999</v>
      </c>
      <c r="S2616">
        <v>236.43</v>
      </c>
    </row>
    <row r="2617" spans="11:19">
      <c r="K2617" s="106">
        <v>40683</v>
      </c>
      <c r="L2617" s="2">
        <v>13652.299805000001</v>
      </c>
      <c r="R2617" s="106">
        <v>44000</v>
      </c>
      <c r="S2617">
        <v>238.87</v>
      </c>
    </row>
    <row r="2618" spans="11:19">
      <c r="K2618" s="106">
        <v>40687</v>
      </c>
      <c r="L2618" s="2">
        <v>13595.099609000001</v>
      </c>
      <c r="R2618" s="106">
        <v>44001</v>
      </c>
      <c r="S2618">
        <v>236.48</v>
      </c>
    </row>
    <row r="2619" spans="11:19">
      <c r="K2619" s="106">
        <v>40688</v>
      </c>
      <c r="L2619" s="2">
        <v>13751.5</v>
      </c>
      <c r="R2619" s="106">
        <v>44004</v>
      </c>
      <c r="S2619">
        <v>235.71</v>
      </c>
    </row>
    <row r="2620" spans="11:19">
      <c r="K2620" s="106">
        <v>40689</v>
      </c>
      <c r="L2620" s="2">
        <v>13775.900390999999</v>
      </c>
      <c r="R2620" s="106">
        <v>44005</v>
      </c>
      <c r="S2620">
        <v>236.56</v>
      </c>
    </row>
    <row r="2621" spans="11:19">
      <c r="K2621" s="106">
        <v>40690</v>
      </c>
      <c r="L2621" s="2">
        <v>13797.599609000001</v>
      </c>
      <c r="R2621" s="106">
        <v>44006</v>
      </c>
      <c r="S2621">
        <v>233.56</v>
      </c>
    </row>
    <row r="2622" spans="11:19">
      <c r="K2622" s="106">
        <v>40693</v>
      </c>
      <c r="L2622" s="2">
        <v>13829.700194999999</v>
      </c>
      <c r="R2622" s="106">
        <v>44007</v>
      </c>
      <c r="S2622">
        <v>234.99</v>
      </c>
    </row>
    <row r="2623" spans="11:19">
      <c r="K2623" s="106">
        <v>40694</v>
      </c>
      <c r="L2623" s="2">
        <v>13802.900390999999</v>
      </c>
      <c r="R2623" s="106">
        <v>44008</v>
      </c>
      <c r="S2623">
        <v>229.13</v>
      </c>
    </row>
    <row r="2624" spans="11:19">
      <c r="K2624" s="106">
        <v>40695</v>
      </c>
      <c r="L2624" s="2">
        <v>13527.900390999999</v>
      </c>
      <c r="R2624" s="106">
        <v>44011</v>
      </c>
      <c r="S2624">
        <v>234.49</v>
      </c>
    </row>
    <row r="2625" spans="11:19">
      <c r="K2625" s="106">
        <v>40696</v>
      </c>
      <c r="L2625" s="2">
        <v>13519.5</v>
      </c>
      <c r="R2625" s="106">
        <v>44012</v>
      </c>
      <c r="S2625">
        <v>238.41</v>
      </c>
    </row>
    <row r="2626" spans="11:19">
      <c r="K2626" s="106">
        <v>40697</v>
      </c>
      <c r="L2626" s="2">
        <v>13517.900390999999</v>
      </c>
      <c r="R2626" s="106">
        <v>44014</v>
      </c>
      <c r="S2626">
        <v>242.57</v>
      </c>
    </row>
    <row r="2627" spans="11:19">
      <c r="K2627" s="106">
        <v>40700</v>
      </c>
      <c r="L2627" s="2">
        <v>13318.700194999999</v>
      </c>
      <c r="R2627" s="106">
        <v>44015</v>
      </c>
      <c r="S2627">
        <v>241.62</v>
      </c>
    </row>
    <row r="2628" spans="11:19">
      <c r="K2628" s="106">
        <v>40701</v>
      </c>
      <c r="L2628" s="2">
        <v>13282.900390999999</v>
      </c>
      <c r="R2628" s="106">
        <v>44018</v>
      </c>
      <c r="S2628">
        <v>242.49</v>
      </c>
    </row>
    <row r="2629" spans="11:19">
      <c r="K2629" s="106">
        <v>40702</v>
      </c>
      <c r="L2629" s="2">
        <v>13183.799805000001</v>
      </c>
      <c r="R2629" s="106">
        <v>44019</v>
      </c>
      <c r="S2629">
        <v>241.3</v>
      </c>
    </row>
    <row r="2630" spans="11:19">
      <c r="K2630" s="106">
        <v>40703</v>
      </c>
      <c r="L2630" s="2">
        <v>13255.700194999999</v>
      </c>
      <c r="R2630" s="106">
        <v>44020</v>
      </c>
      <c r="S2630">
        <v>240.83</v>
      </c>
    </row>
    <row r="2631" spans="11:19">
      <c r="K2631" s="106">
        <v>40704</v>
      </c>
      <c r="L2631" s="2">
        <v>13084</v>
      </c>
      <c r="R2631" s="106">
        <v>44021</v>
      </c>
      <c r="S2631">
        <v>237.26</v>
      </c>
    </row>
    <row r="2632" spans="11:19">
      <c r="K2632" s="106">
        <v>40707</v>
      </c>
      <c r="L2632" s="2">
        <v>12939.700194999999</v>
      </c>
      <c r="R2632" s="106">
        <v>44022</v>
      </c>
      <c r="S2632">
        <v>238.94</v>
      </c>
    </row>
    <row r="2633" spans="11:19">
      <c r="K2633" s="106">
        <v>40708</v>
      </c>
      <c r="L2633" s="2">
        <v>13097.799805000001</v>
      </c>
      <c r="R2633" s="106">
        <v>44025</v>
      </c>
      <c r="S2633">
        <v>242.58</v>
      </c>
    </row>
    <row r="2634" spans="11:19">
      <c r="K2634" s="106">
        <v>40709</v>
      </c>
      <c r="L2634" s="2">
        <v>12972</v>
      </c>
      <c r="R2634" s="106">
        <v>44026</v>
      </c>
      <c r="S2634">
        <v>247.82</v>
      </c>
    </row>
    <row r="2635" spans="11:19">
      <c r="K2635" s="106">
        <v>40710</v>
      </c>
      <c r="L2635" s="2">
        <v>12853.099609000001</v>
      </c>
      <c r="R2635" s="106">
        <v>44027</v>
      </c>
      <c r="S2635">
        <v>251.09</v>
      </c>
    </row>
    <row r="2636" spans="11:19">
      <c r="K2636" s="106">
        <v>40711</v>
      </c>
      <c r="L2636" s="2">
        <v>12790</v>
      </c>
      <c r="R2636" s="106">
        <v>44028</v>
      </c>
      <c r="S2636">
        <v>252.47</v>
      </c>
    </row>
    <row r="2637" spans="11:19">
      <c r="K2637" s="106">
        <v>40714</v>
      </c>
      <c r="L2637" s="2">
        <v>12857.700194999999</v>
      </c>
      <c r="R2637" s="106">
        <v>44029</v>
      </c>
      <c r="S2637">
        <v>256.26</v>
      </c>
    </row>
    <row r="2638" spans="11:19">
      <c r="K2638" s="106">
        <v>40715</v>
      </c>
      <c r="L2638" s="2">
        <v>13063.299805000001</v>
      </c>
      <c r="R2638" s="106">
        <v>44032</v>
      </c>
      <c r="S2638">
        <v>255.13</v>
      </c>
    </row>
    <row r="2639" spans="11:19">
      <c r="K2639" s="106">
        <v>40716</v>
      </c>
      <c r="L2639" s="2">
        <v>13060.599609000001</v>
      </c>
      <c r="R2639" s="106">
        <v>44033</v>
      </c>
      <c r="S2639">
        <v>253.44</v>
      </c>
    </row>
    <row r="2640" spans="11:19">
      <c r="K2640" s="106">
        <v>40717</v>
      </c>
      <c r="L2640" s="2">
        <v>12979.599609000001</v>
      </c>
      <c r="R2640" s="106">
        <v>44034</v>
      </c>
      <c r="S2640">
        <v>252.12</v>
      </c>
    </row>
    <row r="2641" spans="11:19">
      <c r="K2641" s="106">
        <v>40718</v>
      </c>
      <c r="L2641" s="2">
        <v>12908.900390999999</v>
      </c>
      <c r="R2641" s="106">
        <v>44035</v>
      </c>
      <c r="S2641">
        <v>252.12</v>
      </c>
    </row>
    <row r="2642" spans="11:19">
      <c r="K2642" s="106">
        <v>40721</v>
      </c>
      <c r="L2642" s="2">
        <v>12966.5</v>
      </c>
      <c r="R2642" s="106">
        <v>44036</v>
      </c>
      <c r="S2642">
        <v>249.12</v>
      </c>
    </row>
    <row r="2643" spans="11:19">
      <c r="K2643" s="106">
        <v>40722</v>
      </c>
      <c r="L2643" s="2">
        <v>13105</v>
      </c>
      <c r="R2643" s="106">
        <v>44039</v>
      </c>
      <c r="S2643">
        <v>250.11</v>
      </c>
    </row>
    <row r="2644" spans="11:19">
      <c r="K2644" s="106">
        <v>40723</v>
      </c>
      <c r="L2644" s="2">
        <v>13188.900390999999</v>
      </c>
      <c r="R2644" s="106">
        <v>44040</v>
      </c>
      <c r="S2644">
        <v>250.24</v>
      </c>
    </row>
    <row r="2645" spans="11:19">
      <c r="K2645" s="106">
        <v>40724</v>
      </c>
      <c r="L2645" s="2">
        <v>13300.900390999999</v>
      </c>
      <c r="R2645" s="106">
        <v>44041</v>
      </c>
      <c r="S2645">
        <v>252.69</v>
      </c>
    </row>
    <row r="2646" spans="11:19">
      <c r="K2646" s="106">
        <v>40728</v>
      </c>
      <c r="L2646" s="2">
        <v>13386.5</v>
      </c>
      <c r="R2646" s="106">
        <v>44042</v>
      </c>
      <c r="S2646">
        <v>254.62</v>
      </c>
    </row>
    <row r="2647" spans="11:19">
      <c r="K2647" s="106">
        <v>40729</v>
      </c>
      <c r="L2647" s="2">
        <v>13425.299805000001</v>
      </c>
      <c r="R2647" s="106">
        <v>44043</v>
      </c>
      <c r="S2647">
        <v>256.51</v>
      </c>
    </row>
    <row r="2648" spans="11:19">
      <c r="K2648" s="106">
        <v>40730</v>
      </c>
      <c r="L2648" s="2">
        <v>13403.099609000001</v>
      </c>
      <c r="R2648" s="106">
        <v>44047</v>
      </c>
      <c r="S2648">
        <v>257.02</v>
      </c>
    </row>
    <row r="2649" spans="11:19">
      <c r="K2649" s="106">
        <v>40731</v>
      </c>
      <c r="L2649" s="2">
        <v>13406</v>
      </c>
      <c r="R2649" s="106">
        <v>44048</v>
      </c>
      <c r="S2649">
        <v>254.64</v>
      </c>
    </row>
    <row r="2650" spans="11:19">
      <c r="K2650" s="106">
        <v>40732</v>
      </c>
      <c r="L2650" s="2">
        <v>13371.700194999999</v>
      </c>
      <c r="R2650" s="106">
        <v>44049</v>
      </c>
      <c r="S2650">
        <v>252.68</v>
      </c>
    </row>
    <row r="2651" spans="11:19">
      <c r="K2651" s="106">
        <v>40735</v>
      </c>
      <c r="L2651" s="2">
        <v>13179.799805000001</v>
      </c>
      <c r="R2651" s="106">
        <v>44050</v>
      </c>
      <c r="S2651">
        <v>255.35</v>
      </c>
    </row>
    <row r="2652" spans="11:19">
      <c r="K2652" s="106">
        <v>40736</v>
      </c>
      <c r="L2652" s="2">
        <v>13234.099609000001</v>
      </c>
      <c r="R2652" s="106">
        <v>44053</v>
      </c>
      <c r="S2652">
        <v>257.11</v>
      </c>
    </row>
    <row r="2653" spans="11:19">
      <c r="K2653" s="106">
        <v>40737</v>
      </c>
      <c r="L2653" s="2">
        <v>13324.900390999999</v>
      </c>
      <c r="R2653" s="106">
        <v>44054</v>
      </c>
      <c r="S2653">
        <v>255.86</v>
      </c>
    </row>
    <row r="2654" spans="11:19">
      <c r="K2654" s="106">
        <v>40738</v>
      </c>
      <c r="L2654" s="2">
        <v>13252.900390999999</v>
      </c>
      <c r="R2654" s="106">
        <v>44055</v>
      </c>
      <c r="S2654">
        <v>255.73</v>
      </c>
    </row>
    <row r="2655" spans="11:19">
      <c r="K2655" s="106">
        <v>40739</v>
      </c>
      <c r="L2655" s="2">
        <v>13299.5</v>
      </c>
      <c r="R2655" s="106">
        <v>44056</v>
      </c>
      <c r="S2655">
        <v>253.99</v>
      </c>
    </row>
    <row r="2656" spans="11:19">
      <c r="K2656" s="106">
        <v>40742</v>
      </c>
      <c r="L2656" s="2">
        <v>13254.099609000001</v>
      </c>
      <c r="R2656" s="106">
        <v>44057</v>
      </c>
      <c r="S2656">
        <v>252.32</v>
      </c>
    </row>
    <row r="2657" spans="11:19">
      <c r="K2657" s="106">
        <v>40743</v>
      </c>
      <c r="L2657" s="2">
        <v>13332.900390999999</v>
      </c>
      <c r="R2657" s="106">
        <v>44060</v>
      </c>
      <c r="S2657">
        <v>252.96</v>
      </c>
    </row>
    <row r="2658" spans="11:19">
      <c r="K2658" s="106">
        <v>40744</v>
      </c>
      <c r="L2658" s="2">
        <v>13340.799805000001</v>
      </c>
      <c r="R2658" s="106">
        <v>44061</v>
      </c>
      <c r="S2658">
        <v>253.6</v>
      </c>
    </row>
    <row r="2659" spans="11:19">
      <c r="K2659" s="106">
        <v>40745</v>
      </c>
      <c r="L2659" s="2">
        <v>13434.299805000001</v>
      </c>
      <c r="R2659" s="106">
        <v>44062</v>
      </c>
      <c r="S2659">
        <v>254.52</v>
      </c>
    </row>
    <row r="2660" spans="11:19">
      <c r="K2660" s="106">
        <v>40746</v>
      </c>
      <c r="L2660" s="2">
        <v>13494.599609000001</v>
      </c>
      <c r="R2660" s="106">
        <v>44063</v>
      </c>
      <c r="S2660">
        <v>254.32</v>
      </c>
    </row>
    <row r="2661" spans="11:19">
      <c r="K2661" s="106">
        <v>40749</v>
      </c>
      <c r="L2661" s="2">
        <v>13436</v>
      </c>
      <c r="R2661" s="106">
        <v>44064</v>
      </c>
      <c r="S2661">
        <v>256.77</v>
      </c>
    </row>
    <row r="2662" spans="11:19">
      <c r="K2662" s="106">
        <v>40750</v>
      </c>
      <c r="L2662" s="2">
        <v>13300.599609000001</v>
      </c>
      <c r="R2662" s="106">
        <v>44067</v>
      </c>
      <c r="S2662">
        <v>258.04000000000002</v>
      </c>
    </row>
    <row r="2663" spans="11:19">
      <c r="K2663" s="106">
        <v>40751</v>
      </c>
      <c r="L2663" s="2">
        <v>13032.700194999999</v>
      </c>
      <c r="R2663" s="106">
        <v>44068</v>
      </c>
      <c r="S2663">
        <v>257.27999999999997</v>
      </c>
    </row>
    <row r="2664" spans="11:19">
      <c r="K2664" s="106">
        <v>40752</v>
      </c>
      <c r="L2664" s="2">
        <v>13047.799805000001</v>
      </c>
      <c r="R2664" s="106">
        <v>44069</v>
      </c>
      <c r="S2664">
        <v>257.35000000000002</v>
      </c>
    </row>
    <row r="2665" spans="11:19">
      <c r="K2665" s="106">
        <v>40753</v>
      </c>
      <c r="L2665" s="2">
        <v>12945.599609000001</v>
      </c>
      <c r="R2665" s="106">
        <v>44070</v>
      </c>
      <c r="S2665">
        <v>256.27999999999997</v>
      </c>
    </row>
    <row r="2666" spans="11:19">
      <c r="K2666" s="106">
        <v>40757</v>
      </c>
      <c r="L2666" s="2">
        <v>12752.299805000001</v>
      </c>
      <c r="R2666" s="106">
        <v>44071</v>
      </c>
      <c r="S2666">
        <v>254.43</v>
      </c>
    </row>
    <row r="2667" spans="11:19">
      <c r="K2667" s="106">
        <v>40758</v>
      </c>
      <c r="L2667" s="2">
        <v>12816</v>
      </c>
      <c r="R2667" s="106">
        <v>44074</v>
      </c>
      <c r="S2667">
        <v>252.71</v>
      </c>
    </row>
    <row r="2668" spans="11:19">
      <c r="K2668" s="106">
        <v>40759</v>
      </c>
      <c r="L2668" s="2">
        <v>12380.099609000001</v>
      </c>
      <c r="R2668" s="106">
        <v>44075</v>
      </c>
      <c r="S2668">
        <v>253.41</v>
      </c>
    </row>
    <row r="2669" spans="11:19">
      <c r="K2669" s="106">
        <v>40760</v>
      </c>
      <c r="L2669" s="2">
        <v>12162.200194999999</v>
      </c>
      <c r="R2669" s="106">
        <v>44076</v>
      </c>
      <c r="S2669">
        <v>257.13</v>
      </c>
    </row>
    <row r="2670" spans="11:19">
      <c r="K2670" s="106">
        <v>40763</v>
      </c>
      <c r="L2670" s="2">
        <v>11671</v>
      </c>
      <c r="R2670" s="106">
        <v>44077</v>
      </c>
      <c r="S2670">
        <v>254.22</v>
      </c>
    </row>
    <row r="2671" spans="11:19">
      <c r="K2671" s="106">
        <v>40764</v>
      </c>
      <c r="L2671" s="2">
        <v>12109.299805000001</v>
      </c>
      <c r="R2671" s="106">
        <v>44078</v>
      </c>
      <c r="S2671">
        <v>250.75</v>
      </c>
    </row>
    <row r="2672" spans="11:19">
      <c r="K2672" s="106">
        <v>40765</v>
      </c>
      <c r="L2672" s="2">
        <v>12198.900390999999</v>
      </c>
      <c r="R2672" s="106">
        <v>44082</v>
      </c>
      <c r="S2672">
        <v>253.1</v>
      </c>
    </row>
    <row r="2673" spans="11:19">
      <c r="K2673" s="106">
        <v>40766</v>
      </c>
      <c r="L2673" s="2">
        <v>12539.799805000001</v>
      </c>
      <c r="R2673" s="106">
        <v>44083</v>
      </c>
      <c r="S2673">
        <v>256.31</v>
      </c>
    </row>
    <row r="2674" spans="11:19">
      <c r="K2674" s="106">
        <v>40767</v>
      </c>
      <c r="L2674" s="2">
        <v>12542.200194999999</v>
      </c>
      <c r="R2674" s="106">
        <v>44084</v>
      </c>
      <c r="S2674">
        <v>252.38</v>
      </c>
    </row>
    <row r="2675" spans="11:19">
      <c r="K2675" s="106">
        <v>40770</v>
      </c>
      <c r="L2675" s="2">
        <v>12683.599609000001</v>
      </c>
      <c r="R2675" s="106">
        <v>44085</v>
      </c>
      <c r="S2675">
        <v>253.08</v>
      </c>
    </row>
    <row r="2676" spans="11:19">
      <c r="K2676" s="106">
        <v>40771</v>
      </c>
      <c r="L2676" s="2">
        <v>12530.700194999999</v>
      </c>
      <c r="R2676" s="106">
        <v>44088</v>
      </c>
      <c r="S2676">
        <v>252.9</v>
      </c>
    </row>
    <row r="2677" spans="11:19">
      <c r="K2677" s="106">
        <v>40772</v>
      </c>
      <c r="L2677" s="2">
        <v>12579.599609000001</v>
      </c>
      <c r="R2677" s="106">
        <v>44089</v>
      </c>
      <c r="S2677">
        <v>258.25</v>
      </c>
    </row>
    <row r="2678" spans="11:19">
      <c r="K2678" s="106">
        <v>40773</v>
      </c>
      <c r="L2678" s="2">
        <v>12186.700194999999</v>
      </c>
      <c r="R2678" s="106">
        <v>44090</v>
      </c>
      <c r="S2678">
        <v>256.44</v>
      </c>
    </row>
    <row r="2679" spans="11:19">
      <c r="K2679" s="106">
        <v>40774</v>
      </c>
      <c r="L2679" s="2">
        <v>12007.5</v>
      </c>
      <c r="R2679" s="106">
        <v>44091</v>
      </c>
      <c r="S2679">
        <v>257.31</v>
      </c>
    </row>
    <row r="2680" spans="11:19">
      <c r="K2680" s="106">
        <v>40777</v>
      </c>
      <c r="L2680" s="2">
        <v>12068.400390999999</v>
      </c>
      <c r="R2680" s="106">
        <v>44092</v>
      </c>
      <c r="S2680">
        <v>257.85000000000002</v>
      </c>
    </row>
    <row r="2681" spans="11:19">
      <c r="K2681" s="106">
        <v>40778</v>
      </c>
      <c r="L2681" s="2">
        <v>12338.299805000001</v>
      </c>
      <c r="R2681" s="106">
        <v>44095</v>
      </c>
      <c r="S2681">
        <v>256.10000000000002</v>
      </c>
    </row>
    <row r="2682" spans="11:19">
      <c r="K2682" s="106">
        <v>40779</v>
      </c>
      <c r="L2682" s="2">
        <v>12343.799805000001</v>
      </c>
      <c r="R2682" s="106">
        <v>44096</v>
      </c>
      <c r="S2682">
        <v>261.35000000000002</v>
      </c>
    </row>
    <row r="2683" spans="11:19">
      <c r="K2683" s="106">
        <v>40780</v>
      </c>
      <c r="L2683" s="2">
        <v>12284.299805000001</v>
      </c>
      <c r="R2683" s="106">
        <v>44097</v>
      </c>
      <c r="S2683">
        <v>257.39999999999998</v>
      </c>
    </row>
    <row r="2684" spans="11:19">
      <c r="K2684" s="106">
        <v>40781</v>
      </c>
      <c r="L2684" s="2">
        <v>12327.5</v>
      </c>
      <c r="R2684" s="106">
        <v>44098</v>
      </c>
      <c r="S2684">
        <v>257.51</v>
      </c>
    </row>
    <row r="2685" spans="11:19">
      <c r="K2685" s="106">
        <v>40784</v>
      </c>
      <c r="L2685" s="2">
        <v>12504.900390999999</v>
      </c>
      <c r="R2685" s="106">
        <v>44099</v>
      </c>
      <c r="S2685">
        <v>262.66000000000003</v>
      </c>
    </row>
    <row r="2686" spans="11:19">
      <c r="K2686" s="106">
        <v>40785</v>
      </c>
      <c r="L2686" s="2">
        <v>12634.700194999999</v>
      </c>
      <c r="R2686" s="106">
        <v>44102</v>
      </c>
      <c r="S2686">
        <v>266.27</v>
      </c>
    </row>
    <row r="2687" spans="11:19">
      <c r="K2687" s="106">
        <v>40786</v>
      </c>
      <c r="L2687" s="2">
        <v>12768.700194999999</v>
      </c>
      <c r="R2687" s="106">
        <v>44103</v>
      </c>
      <c r="S2687">
        <v>269.01</v>
      </c>
    </row>
    <row r="2688" spans="11:19">
      <c r="K2688" s="106">
        <v>40787</v>
      </c>
      <c r="L2688" s="2">
        <v>12700.700194999999</v>
      </c>
      <c r="R2688" s="106">
        <v>44104</v>
      </c>
      <c r="S2688">
        <v>268.64</v>
      </c>
    </row>
    <row r="2689" spans="11:19">
      <c r="K2689" s="106">
        <v>40788</v>
      </c>
      <c r="L2689" s="2">
        <v>12602.400390999999</v>
      </c>
      <c r="R2689" s="106">
        <v>44105</v>
      </c>
      <c r="S2689">
        <v>271.79000000000002</v>
      </c>
    </row>
    <row r="2690" spans="11:19">
      <c r="K2690" s="106">
        <v>40792</v>
      </c>
      <c r="L2690" s="2">
        <v>12518.5</v>
      </c>
      <c r="R2690" s="106">
        <v>44106</v>
      </c>
      <c r="S2690">
        <v>272.33</v>
      </c>
    </row>
    <row r="2691" spans="11:19">
      <c r="K2691" s="106">
        <v>40793</v>
      </c>
      <c r="L2691" s="2">
        <v>12720.599609000001</v>
      </c>
      <c r="R2691" s="106">
        <v>44109</v>
      </c>
      <c r="S2691">
        <v>276.52</v>
      </c>
    </row>
    <row r="2692" spans="11:19">
      <c r="K2692" s="106">
        <v>40794</v>
      </c>
      <c r="L2692" s="2">
        <v>12684</v>
      </c>
      <c r="R2692" s="106">
        <v>44110</v>
      </c>
      <c r="S2692">
        <v>276.58</v>
      </c>
    </row>
    <row r="2693" spans="11:19">
      <c r="K2693" s="106">
        <v>40795</v>
      </c>
      <c r="L2693" s="2">
        <v>12387.5</v>
      </c>
      <c r="R2693" s="106">
        <v>44111</v>
      </c>
      <c r="S2693">
        <v>277.94</v>
      </c>
    </row>
    <row r="2694" spans="11:19">
      <c r="K2694" s="106">
        <v>40798</v>
      </c>
      <c r="L2694" s="2">
        <v>12148.799805000001</v>
      </c>
      <c r="R2694" s="106">
        <v>44112</v>
      </c>
      <c r="S2694">
        <v>277.94</v>
      </c>
    </row>
    <row r="2695" spans="11:19">
      <c r="K2695" s="106">
        <v>40799</v>
      </c>
      <c r="L2695" s="2">
        <v>12205.5</v>
      </c>
      <c r="R2695" s="106">
        <v>44113</v>
      </c>
      <c r="S2695">
        <v>277.85000000000002</v>
      </c>
    </row>
    <row r="2696" spans="11:19">
      <c r="K2696" s="106">
        <v>40800</v>
      </c>
      <c r="L2696" s="2">
        <v>12293.400390999999</v>
      </c>
      <c r="R2696" s="106">
        <v>44117</v>
      </c>
      <c r="S2696">
        <v>278.06</v>
      </c>
    </row>
    <row r="2697" spans="11:19">
      <c r="K2697" s="106">
        <v>40801</v>
      </c>
      <c r="L2697" s="2">
        <v>12424.799805000001</v>
      </c>
      <c r="R2697" s="106">
        <v>44118</v>
      </c>
      <c r="S2697">
        <v>278.39</v>
      </c>
    </row>
    <row r="2698" spans="11:19">
      <c r="K2698" s="106">
        <v>40802</v>
      </c>
      <c r="L2698" s="2">
        <v>12263.700194999999</v>
      </c>
      <c r="R2698" s="106">
        <v>44119</v>
      </c>
      <c r="S2698">
        <v>280.95999999999998</v>
      </c>
    </row>
    <row r="2699" spans="11:19">
      <c r="K2699" s="106">
        <v>40805</v>
      </c>
      <c r="L2699" s="2">
        <v>12172</v>
      </c>
      <c r="R2699" s="106">
        <v>44120</v>
      </c>
      <c r="S2699">
        <v>283.74</v>
      </c>
    </row>
    <row r="2700" spans="11:19">
      <c r="K2700" s="106">
        <v>40806</v>
      </c>
      <c r="L2700" s="2">
        <v>12209.900390999999</v>
      </c>
      <c r="R2700" s="106">
        <v>44123</v>
      </c>
      <c r="S2700">
        <v>279.35000000000002</v>
      </c>
    </row>
    <row r="2701" spans="11:19">
      <c r="K2701" s="106">
        <v>40807</v>
      </c>
      <c r="L2701" s="2">
        <v>11955</v>
      </c>
      <c r="R2701" s="106">
        <v>44124</v>
      </c>
      <c r="S2701">
        <v>278.26</v>
      </c>
    </row>
    <row r="2702" spans="11:19">
      <c r="K2702" s="106">
        <v>40808</v>
      </c>
      <c r="L2702" s="2">
        <v>11562.5</v>
      </c>
      <c r="R2702" s="106">
        <v>44125</v>
      </c>
      <c r="S2702">
        <v>279.52</v>
      </c>
    </row>
    <row r="2703" spans="11:19">
      <c r="K2703" s="106">
        <v>40809</v>
      </c>
      <c r="L2703" s="2">
        <v>11462.900390999999</v>
      </c>
      <c r="R2703" s="106">
        <v>44126</v>
      </c>
      <c r="S2703">
        <v>278.49</v>
      </c>
    </row>
    <row r="2704" spans="11:19">
      <c r="K2704" s="106">
        <v>40812</v>
      </c>
      <c r="L2704" s="2">
        <v>11707.200194999999</v>
      </c>
      <c r="R2704" s="106">
        <v>44127</v>
      </c>
      <c r="S2704">
        <v>278.27999999999997</v>
      </c>
    </row>
    <row r="2705" spans="11:19">
      <c r="K2705" s="106">
        <v>40813</v>
      </c>
      <c r="L2705" s="2">
        <v>11821.099609000001</v>
      </c>
      <c r="R2705" s="106">
        <v>44130</v>
      </c>
      <c r="S2705">
        <v>276.42</v>
      </c>
    </row>
    <row r="2706" spans="11:19">
      <c r="K2706" s="106">
        <v>40814</v>
      </c>
      <c r="L2706" s="2">
        <v>11585.900390999999</v>
      </c>
      <c r="R2706" s="106">
        <v>44131</v>
      </c>
      <c r="S2706">
        <v>275.26</v>
      </c>
    </row>
    <row r="2707" spans="11:19">
      <c r="K2707" s="106">
        <v>40815</v>
      </c>
      <c r="L2707" s="2">
        <v>11686.299805000001</v>
      </c>
      <c r="R2707" s="106">
        <v>44132</v>
      </c>
      <c r="S2707">
        <v>269.57</v>
      </c>
    </row>
    <row r="2708" spans="11:19">
      <c r="K2708" s="106">
        <v>40816</v>
      </c>
      <c r="L2708" s="2">
        <v>11623.799805000001</v>
      </c>
      <c r="R2708" s="106">
        <v>44133</v>
      </c>
      <c r="S2708">
        <v>273.37</v>
      </c>
    </row>
    <row r="2709" spans="11:19">
      <c r="K2709" s="106">
        <v>40819</v>
      </c>
      <c r="L2709" s="2">
        <v>11251.799805000001</v>
      </c>
      <c r="R2709" s="106">
        <v>44134</v>
      </c>
      <c r="S2709">
        <v>267.87</v>
      </c>
    </row>
    <row r="2710" spans="11:19">
      <c r="K2710" s="106">
        <v>40820</v>
      </c>
      <c r="L2710" s="2">
        <v>11177.900390999999</v>
      </c>
      <c r="R2710" s="106">
        <v>44137</v>
      </c>
      <c r="S2710">
        <v>272.39999999999998</v>
      </c>
    </row>
    <row r="2711" spans="11:19">
      <c r="K2711" s="106">
        <v>40821</v>
      </c>
      <c r="L2711" s="2">
        <v>11457.200194999999</v>
      </c>
      <c r="R2711" s="106">
        <v>44138</v>
      </c>
      <c r="S2711">
        <v>276.24</v>
      </c>
    </row>
    <row r="2712" spans="11:19">
      <c r="K2712" s="106">
        <v>40822</v>
      </c>
      <c r="L2712" s="2">
        <v>11780.099609000001</v>
      </c>
      <c r="R2712" s="106">
        <v>44139</v>
      </c>
      <c r="S2712">
        <v>274.29000000000002</v>
      </c>
    </row>
    <row r="2713" spans="11:19">
      <c r="K2713" s="106">
        <v>40823</v>
      </c>
      <c r="L2713" s="2">
        <v>11588.400390999999</v>
      </c>
      <c r="R2713" s="106">
        <v>44140</v>
      </c>
      <c r="S2713">
        <v>275.88</v>
      </c>
    </row>
    <row r="2714" spans="11:19">
      <c r="K2714" s="106">
        <v>40827</v>
      </c>
      <c r="L2714" s="2">
        <v>11875.599609000001</v>
      </c>
      <c r="R2714" s="106">
        <v>44141</v>
      </c>
      <c r="S2714">
        <v>277.56</v>
      </c>
    </row>
    <row r="2715" spans="11:19">
      <c r="K2715" s="106">
        <v>40828</v>
      </c>
      <c r="L2715" s="2">
        <v>12030</v>
      </c>
      <c r="R2715" s="106">
        <v>44144</v>
      </c>
      <c r="S2715">
        <v>280.22000000000003</v>
      </c>
    </row>
    <row r="2716" spans="11:19">
      <c r="K2716" s="106">
        <v>40829</v>
      </c>
      <c r="L2716" s="2">
        <v>11911.900390999999</v>
      </c>
      <c r="R2716" s="106">
        <v>44145</v>
      </c>
      <c r="S2716">
        <v>278.95</v>
      </c>
    </row>
    <row r="2717" spans="11:19">
      <c r="K2717" s="106">
        <v>40830</v>
      </c>
      <c r="L2717" s="2">
        <v>12081.700194999999</v>
      </c>
      <c r="R2717" s="106">
        <v>44146</v>
      </c>
      <c r="S2717">
        <v>281.13</v>
      </c>
    </row>
    <row r="2718" spans="11:19">
      <c r="K2718" s="106">
        <v>40833</v>
      </c>
      <c r="L2718" s="2">
        <v>11923</v>
      </c>
      <c r="R2718" s="106">
        <v>44147</v>
      </c>
      <c r="S2718">
        <v>279.62</v>
      </c>
    </row>
    <row r="2719" spans="11:19">
      <c r="K2719" s="106">
        <v>40834</v>
      </c>
      <c r="L2719" s="2">
        <v>12053.099609000001</v>
      </c>
      <c r="R2719" s="106">
        <v>44148</v>
      </c>
      <c r="S2719">
        <v>277.33999999999997</v>
      </c>
    </row>
    <row r="2720" spans="11:19">
      <c r="K2720" s="106">
        <v>40835</v>
      </c>
      <c r="L2720" s="2">
        <v>11849.5</v>
      </c>
      <c r="R2720" s="106">
        <v>44151</v>
      </c>
      <c r="S2720">
        <v>276</v>
      </c>
    </row>
    <row r="2721" spans="11:19">
      <c r="K2721" s="106">
        <v>40836</v>
      </c>
      <c r="L2721" s="2">
        <v>11830.299805000001</v>
      </c>
      <c r="R2721" s="106">
        <v>44152</v>
      </c>
      <c r="S2721">
        <v>276.98</v>
      </c>
    </row>
    <row r="2722" spans="11:19">
      <c r="K2722" s="106">
        <v>40837</v>
      </c>
      <c r="L2722" s="2">
        <v>11949.5</v>
      </c>
      <c r="R2722" s="106">
        <v>44153</v>
      </c>
      <c r="S2722">
        <v>274.33999999999997</v>
      </c>
    </row>
    <row r="2723" spans="11:19">
      <c r="K2723" s="106">
        <v>40840</v>
      </c>
      <c r="L2723" s="2">
        <v>12162.299805000001</v>
      </c>
      <c r="R2723" s="106">
        <v>44154</v>
      </c>
      <c r="S2723">
        <v>273.64999999999998</v>
      </c>
    </row>
    <row r="2724" spans="11:19">
      <c r="K2724" s="106">
        <v>40841</v>
      </c>
      <c r="L2724" s="2">
        <v>12109.799805000001</v>
      </c>
      <c r="R2724" s="106">
        <v>44155</v>
      </c>
      <c r="S2724">
        <v>277.14</v>
      </c>
    </row>
    <row r="2725" spans="11:19">
      <c r="K2725" s="106">
        <v>40842</v>
      </c>
      <c r="L2725" s="2">
        <v>12186.099609000001</v>
      </c>
      <c r="R2725" s="106">
        <v>44158</v>
      </c>
      <c r="S2725">
        <v>279.02</v>
      </c>
    </row>
    <row r="2726" spans="11:19">
      <c r="K2726" s="106">
        <v>40843</v>
      </c>
      <c r="L2726" s="2">
        <v>12465.400390999999</v>
      </c>
      <c r="R2726" s="106">
        <v>44159</v>
      </c>
      <c r="S2726">
        <v>280.93</v>
      </c>
    </row>
    <row r="2727" spans="11:19">
      <c r="K2727" s="106">
        <v>40844</v>
      </c>
      <c r="L2727" s="2">
        <v>12519.5</v>
      </c>
      <c r="R2727" s="106">
        <v>44160</v>
      </c>
      <c r="S2727">
        <v>283.42</v>
      </c>
    </row>
    <row r="2728" spans="11:19">
      <c r="K2728" s="106">
        <v>40847</v>
      </c>
      <c r="L2728" s="2">
        <v>12252.099609000001</v>
      </c>
      <c r="R2728" s="106">
        <v>44161</v>
      </c>
      <c r="S2728">
        <v>284.93</v>
      </c>
    </row>
    <row r="2729" spans="11:19">
      <c r="K2729" s="106">
        <v>40848</v>
      </c>
      <c r="L2729" s="2">
        <v>12115.099609000001</v>
      </c>
      <c r="R2729" s="106">
        <v>44162</v>
      </c>
      <c r="S2729">
        <v>287.89999999999998</v>
      </c>
    </row>
    <row r="2730" spans="11:19">
      <c r="K2730" s="106">
        <v>40849</v>
      </c>
      <c r="L2730" s="2">
        <v>12241.799805000001</v>
      </c>
      <c r="R2730" s="106">
        <v>44165</v>
      </c>
      <c r="S2730">
        <v>286.89</v>
      </c>
    </row>
    <row r="2731" spans="11:19">
      <c r="K2731" s="106">
        <v>40850</v>
      </c>
      <c r="L2731" s="2">
        <v>12468.400390999999</v>
      </c>
      <c r="R2731" s="106">
        <v>44166</v>
      </c>
      <c r="S2731">
        <v>285.02999999999997</v>
      </c>
    </row>
    <row r="2732" spans="11:19">
      <c r="K2732" s="106">
        <v>40851</v>
      </c>
      <c r="L2732" s="2">
        <v>12408.299805000001</v>
      </c>
      <c r="R2732" s="106">
        <v>44167</v>
      </c>
      <c r="S2732">
        <v>281.83999999999997</v>
      </c>
    </row>
    <row r="2733" spans="11:19">
      <c r="K2733" s="106">
        <v>40854</v>
      </c>
      <c r="L2733" s="2">
        <v>12462</v>
      </c>
      <c r="R2733" s="106">
        <v>44168</v>
      </c>
      <c r="S2733">
        <v>283.8</v>
      </c>
    </row>
    <row r="2734" spans="11:19">
      <c r="K2734" s="106">
        <v>40855</v>
      </c>
      <c r="L2734" s="2">
        <v>12488.900390999999</v>
      </c>
      <c r="R2734" s="106">
        <v>44169</v>
      </c>
      <c r="S2734">
        <v>285.23</v>
      </c>
    </row>
    <row r="2735" spans="11:19">
      <c r="K2735" s="106">
        <v>40856</v>
      </c>
      <c r="L2735" s="2">
        <v>12156.200194999999</v>
      </c>
      <c r="R2735" s="106">
        <v>44172</v>
      </c>
      <c r="S2735">
        <v>284.47000000000003</v>
      </c>
    </row>
    <row r="2736" spans="11:19">
      <c r="K2736" s="106">
        <v>40857</v>
      </c>
      <c r="L2736" s="2">
        <v>12108.900390999999</v>
      </c>
      <c r="R2736" s="106">
        <v>44173</v>
      </c>
      <c r="S2736">
        <v>285.2</v>
      </c>
    </row>
    <row r="2737" spans="11:19">
      <c r="K2737" s="106">
        <v>40858</v>
      </c>
      <c r="L2737" s="2">
        <v>12276.900390999999</v>
      </c>
      <c r="R2737" s="106">
        <v>44174</v>
      </c>
      <c r="S2737">
        <v>283.23</v>
      </c>
    </row>
    <row r="2738" spans="11:19">
      <c r="K2738" s="106">
        <v>40861</v>
      </c>
      <c r="L2738" s="2">
        <v>12224.200194999999</v>
      </c>
      <c r="R2738" s="106">
        <v>44175</v>
      </c>
      <c r="S2738">
        <v>283.11</v>
      </c>
    </row>
    <row r="2739" spans="11:19">
      <c r="K2739" s="106">
        <v>40862</v>
      </c>
      <c r="L2739" s="2">
        <v>12229.299805000001</v>
      </c>
      <c r="R2739" s="106">
        <v>44176</v>
      </c>
      <c r="S2739">
        <v>283.87</v>
      </c>
    </row>
    <row r="2740" spans="11:19">
      <c r="K2740" s="106">
        <v>40863</v>
      </c>
      <c r="L2740" s="2">
        <v>12174.400390999999</v>
      </c>
      <c r="R2740" s="106">
        <v>44179</v>
      </c>
      <c r="S2740">
        <v>285.07</v>
      </c>
    </row>
    <row r="2741" spans="11:19">
      <c r="K2741" s="106">
        <v>40864</v>
      </c>
      <c r="L2741" s="2">
        <v>11915.400390999999</v>
      </c>
      <c r="R2741" s="106">
        <v>44180</v>
      </c>
      <c r="S2741">
        <v>286.47000000000003</v>
      </c>
    </row>
    <row r="2742" spans="11:19">
      <c r="K2742" s="106">
        <v>40865</v>
      </c>
      <c r="L2742" s="2">
        <v>11892.400390999999</v>
      </c>
      <c r="R2742" s="106">
        <v>44181</v>
      </c>
      <c r="S2742">
        <v>283.97000000000003</v>
      </c>
    </row>
    <row r="2743" spans="11:19">
      <c r="K2743" s="106">
        <v>40868</v>
      </c>
      <c r="L2743" s="2">
        <v>11784.700194999999</v>
      </c>
      <c r="R2743" s="106">
        <v>44182</v>
      </c>
      <c r="S2743">
        <v>284.37</v>
      </c>
    </row>
    <row r="2744" spans="11:19">
      <c r="K2744" s="106">
        <v>40869</v>
      </c>
      <c r="L2744" s="2">
        <v>11795.200194999999</v>
      </c>
      <c r="R2744" s="106">
        <v>44183</v>
      </c>
      <c r="S2744">
        <v>282.5</v>
      </c>
    </row>
    <row r="2745" spans="11:19">
      <c r="K2745" s="106">
        <v>40870</v>
      </c>
      <c r="L2745" s="2">
        <v>11571.700194999999</v>
      </c>
      <c r="R2745" s="106">
        <v>44186</v>
      </c>
      <c r="S2745">
        <v>282.44</v>
      </c>
    </row>
    <row r="2746" spans="11:19">
      <c r="K2746" s="106">
        <v>40871</v>
      </c>
      <c r="L2746" s="2">
        <v>11485.299805000001</v>
      </c>
      <c r="R2746" s="106">
        <v>44187</v>
      </c>
      <c r="S2746">
        <v>286.23</v>
      </c>
    </row>
    <row r="2747" spans="11:19">
      <c r="K2747" s="106">
        <v>40872</v>
      </c>
      <c r="L2747" s="2">
        <v>11462.099609000001</v>
      </c>
      <c r="R2747" s="106">
        <v>44188</v>
      </c>
      <c r="S2747">
        <v>289.02999999999997</v>
      </c>
    </row>
    <row r="2748" spans="11:19">
      <c r="K2748" s="106">
        <v>40875</v>
      </c>
      <c r="L2748" s="2">
        <v>11640.200194999999</v>
      </c>
      <c r="R2748" s="106">
        <v>44189</v>
      </c>
      <c r="S2748">
        <v>293.89999999999998</v>
      </c>
    </row>
    <row r="2749" spans="11:19">
      <c r="K2749" s="106">
        <v>40876</v>
      </c>
      <c r="L2749" s="2">
        <v>11732.5</v>
      </c>
      <c r="R2749" s="106">
        <v>44194</v>
      </c>
      <c r="S2749">
        <v>296.94</v>
      </c>
    </row>
    <row r="2750" spans="11:19">
      <c r="K2750" s="106">
        <v>40877</v>
      </c>
      <c r="L2750" s="2">
        <v>12204.099609000001</v>
      </c>
      <c r="R2750" s="106">
        <v>44195</v>
      </c>
      <c r="S2750">
        <v>298.35000000000002</v>
      </c>
    </row>
    <row r="2751" spans="11:19">
      <c r="K2751" s="106">
        <v>40878</v>
      </c>
      <c r="L2751" s="2">
        <v>12113.299805000001</v>
      </c>
      <c r="R2751" s="106">
        <v>44196</v>
      </c>
      <c r="S2751">
        <v>297.51</v>
      </c>
    </row>
    <row r="2752" spans="11:19">
      <c r="K2752" s="106">
        <v>40879</v>
      </c>
      <c r="L2752" s="2">
        <v>12075.099609000001</v>
      </c>
      <c r="R2752" s="106">
        <v>44200</v>
      </c>
      <c r="S2752">
        <v>300.27999999999997</v>
      </c>
    </row>
    <row r="2753" spans="11:19">
      <c r="K2753" s="106">
        <v>40882</v>
      </c>
      <c r="L2753" s="2">
        <v>12119.299805000001</v>
      </c>
      <c r="R2753" s="106">
        <v>44201</v>
      </c>
      <c r="S2753">
        <v>300.95999999999998</v>
      </c>
    </row>
    <row r="2754" spans="11:19">
      <c r="K2754" s="106">
        <v>40883</v>
      </c>
      <c r="L2754" s="2">
        <v>12081.299805000001</v>
      </c>
      <c r="R2754" s="106">
        <v>44202</v>
      </c>
      <c r="S2754">
        <v>307.77999999999997</v>
      </c>
    </row>
    <row r="2755" spans="11:19">
      <c r="K2755" s="106">
        <v>40884</v>
      </c>
      <c r="L2755" s="2">
        <v>12148.700194999999</v>
      </c>
      <c r="R2755" s="106">
        <v>44203</v>
      </c>
      <c r="S2755">
        <v>312.19</v>
      </c>
    </row>
    <row r="2756" spans="11:19">
      <c r="K2756" s="106">
        <v>40885</v>
      </c>
      <c r="L2756" s="2">
        <v>11951.799805000001</v>
      </c>
      <c r="R2756" s="106">
        <v>44204</v>
      </c>
      <c r="S2756">
        <v>317.66000000000003</v>
      </c>
    </row>
    <row r="2757" spans="11:19">
      <c r="K2757" s="106">
        <v>40886</v>
      </c>
      <c r="L2757" s="2">
        <v>12034.799805000001</v>
      </c>
      <c r="R2757" s="106">
        <v>44207</v>
      </c>
      <c r="S2757">
        <v>315.29000000000002</v>
      </c>
    </row>
    <row r="2758" spans="11:19">
      <c r="K2758" s="106">
        <v>40889</v>
      </c>
      <c r="L2758" s="2">
        <v>11907.900390999999</v>
      </c>
      <c r="R2758" s="106">
        <v>44208</v>
      </c>
      <c r="S2758">
        <v>313.25</v>
      </c>
    </row>
    <row r="2759" spans="11:19">
      <c r="K2759" s="106">
        <v>40890</v>
      </c>
      <c r="L2759" s="2">
        <v>11759.900390999999</v>
      </c>
      <c r="R2759" s="106">
        <v>44209</v>
      </c>
      <c r="S2759">
        <v>313.06</v>
      </c>
    </row>
    <row r="2760" spans="11:19">
      <c r="K2760" s="106">
        <v>40891</v>
      </c>
      <c r="L2760" s="2">
        <v>11543.099609000001</v>
      </c>
      <c r="R2760" s="106">
        <v>44210</v>
      </c>
      <c r="S2760">
        <v>310.76</v>
      </c>
    </row>
    <row r="2761" spans="11:19">
      <c r="K2761" s="106">
        <v>40892</v>
      </c>
      <c r="L2761" s="2">
        <v>11504.400390999999</v>
      </c>
      <c r="R2761" s="106">
        <v>44211</v>
      </c>
      <c r="S2761">
        <v>312.26</v>
      </c>
    </row>
    <row r="2762" spans="11:19">
      <c r="K2762" s="106">
        <v>40893</v>
      </c>
      <c r="L2762" s="2">
        <v>11635.400390999999</v>
      </c>
      <c r="R2762" s="106">
        <v>44214</v>
      </c>
      <c r="S2762">
        <v>311.97000000000003</v>
      </c>
    </row>
    <row r="2763" spans="11:19">
      <c r="K2763" s="106">
        <v>40896</v>
      </c>
      <c r="L2763" s="2">
        <v>11539.700194999999</v>
      </c>
      <c r="R2763" s="106">
        <v>44215</v>
      </c>
      <c r="S2763">
        <v>313.11</v>
      </c>
    </row>
    <row r="2764" spans="11:19">
      <c r="K2764" s="106">
        <v>40897</v>
      </c>
      <c r="L2764" s="2">
        <v>11716.900390999999</v>
      </c>
      <c r="R2764" s="106">
        <v>44216</v>
      </c>
      <c r="S2764">
        <v>315.19</v>
      </c>
    </row>
    <row r="2765" spans="11:19">
      <c r="K2765" s="106">
        <v>40898</v>
      </c>
      <c r="L2765" s="2">
        <v>11753.5</v>
      </c>
      <c r="R2765" s="106">
        <v>44217</v>
      </c>
      <c r="S2765">
        <v>317.99</v>
      </c>
    </row>
    <row r="2766" spans="11:19">
      <c r="K2766" s="106">
        <v>40899</v>
      </c>
      <c r="L2766" s="2">
        <v>11876.5</v>
      </c>
      <c r="R2766" s="106">
        <v>44218</v>
      </c>
      <c r="S2766">
        <v>320.87</v>
      </c>
    </row>
    <row r="2767" spans="11:19">
      <c r="K2767" s="106">
        <v>40900</v>
      </c>
      <c r="L2767" s="2">
        <v>11926.700194999999</v>
      </c>
      <c r="R2767" s="106">
        <v>44221</v>
      </c>
      <c r="S2767">
        <v>321.27</v>
      </c>
    </row>
    <row r="2768" spans="11:19">
      <c r="K2768" s="106">
        <v>40905</v>
      </c>
      <c r="L2768" s="2">
        <v>11728.400390999999</v>
      </c>
      <c r="R2768" s="106">
        <v>44222</v>
      </c>
      <c r="S2768">
        <v>318.29000000000002</v>
      </c>
    </row>
    <row r="2769" spans="11:19">
      <c r="K2769" s="106">
        <v>40906</v>
      </c>
      <c r="L2769" s="2">
        <v>11841.700194999999</v>
      </c>
      <c r="R2769" s="106">
        <v>44223</v>
      </c>
      <c r="S2769">
        <v>311.32</v>
      </c>
    </row>
    <row r="2770" spans="11:19">
      <c r="K2770" s="106">
        <v>40907</v>
      </c>
      <c r="L2770" s="2">
        <v>11955.099609000001</v>
      </c>
      <c r="R2770" s="106">
        <v>44224</v>
      </c>
      <c r="S2770">
        <v>311.17</v>
      </c>
    </row>
    <row r="2771" spans="11:19">
      <c r="K2771" s="106">
        <v>40911</v>
      </c>
      <c r="L2771" s="2">
        <v>12208.400390999999</v>
      </c>
      <c r="R2771" s="106">
        <v>44225</v>
      </c>
      <c r="S2771">
        <v>309.3</v>
      </c>
    </row>
    <row r="2772" spans="11:19">
      <c r="K2772" s="106">
        <v>40912</v>
      </c>
      <c r="L2772" s="2">
        <v>12226.5</v>
      </c>
      <c r="R2772" s="106">
        <v>44228</v>
      </c>
      <c r="S2772">
        <v>311.98</v>
      </c>
    </row>
    <row r="2773" spans="11:19">
      <c r="K2773" s="106">
        <v>40913</v>
      </c>
      <c r="L2773" s="2">
        <v>12237.400390999999</v>
      </c>
      <c r="R2773" s="106">
        <v>44229</v>
      </c>
      <c r="S2773">
        <v>313.38</v>
      </c>
    </row>
    <row r="2774" spans="11:19">
      <c r="K2774" s="106">
        <v>40914</v>
      </c>
      <c r="L2774" s="2">
        <v>12188.599609000001</v>
      </c>
      <c r="R2774" s="106">
        <v>44230</v>
      </c>
      <c r="S2774">
        <v>312.87</v>
      </c>
    </row>
    <row r="2775" spans="11:19">
      <c r="K2775" s="106">
        <v>40917</v>
      </c>
      <c r="L2775" s="2">
        <v>12196.700194999999</v>
      </c>
      <c r="R2775" s="106">
        <v>44231</v>
      </c>
      <c r="S2775">
        <v>313.79000000000002</v>
      </c>
    </row>
    <row r="2776" spans="11:19">
      <c r="K2776" s="106">
        <v>40918</v>
      </c>
      <c r="L2776" s="2">
        <v>12270.700194999999</v>
      </c>
      <c r="R2776" s="106">
        <v>44232</v>
      </c>
      <c r="S2776">
        <v>315.97000000000003</v>
      </c>
    </row>
    <row r="2777" spans="11:19">
      <c r="K2777" s="106">
        <v>40919</v>
      </c>
      <c r="L2777" s="2">
        <v>12260.900390999999</v>
      </c>
      <c r="R2777" s="106">
        <v>44235</v>
      </c>
      <c r="S2777">
        <v>316.39</v>
      </c>
    </row>
    <row r="2778" spans="11:19">
      <c r="K2778" s="106">
        <v>40920</v>
      </c>
      <c r="L2778" s="2">
        <v>12274.299805000001</v>
      </c>
      <c r="R2778" s="106">
        <v>44236</v>
      </c>
      <c r="S2778">
        <v>313.93</v>
      </c>
    </row>
    <row r="2779" spans="11:19">
      <c r="K2779" s="106">
        <v>40921</v>
      </c>
      <c r="L2779" s="2">
        <v>12231.099609000001</v>
      </c>
      <c r="R2779" s="106">
        <v>44237</v>
      </c>
      <c r="S2779">
        <v>313.17</v>
      </c>
    </row>
    <row r="2780" spans="11:19">
      <c r="K2780" s="106">
        <v>40924</v>
      </c>
      <c r="L2780" s="2">
        <v>12258.599609000001</v>
      </c>
      <c r="R2780" s="106">
        <v>44238</v>
      </c>
      <c r="S2780">
        <v>312.94</v>
      </c>
    </row>
    <row r="2781" spans="11:19">
      <c r="K2781" s="106">
        <v>40925</v>
      </c>
      <c r="L2781" s="2">
        <v>12232.799805000001</v>
      </c>
      <c r="R2781" s="106">
        <v>44239</v>
      </c>
      <c r="S2781">
        <v>310.08999999999997</v>
      </c>
    </row>
    <row r="2782" spans="11:19">
      <c r="K2782" s="106">
        <v>40926</v>
      </c>
      <c r="L2782" s="2">
        <v>12327.5</v>
      </c>
      <c r="R2782" s="106">
        <v>44243</v>
      </c>
      <c r="S2782">
        <v>308.64</v>
      </c>
    </row>
    <row r="2783" spans="11:19">
      <c r="K2783" s="106">
        <v>40927</v>
      </c>
      <c r="L2783" s="2">
        <v>12380.700194999999</v>
      </c>
      <c r="R2783" s="106">
        <v>44244</v>
      </c>
      <c r="S2783">
        <v>307.74</v>
      </c>
    </row>
    <row r="2784" spans="11:19">
      <c r="K2784" s="106">
        <v>40928</v>
      </c>
      <c r="L2784" s="2">
        <v>12397.099609000001</v>
      </c>
      <c r="R2784" s="106">
        <v>44245</v>
      </c>
      <c r="S2784">
        <v>306.39999999999998</v>
      </c>
    </row>
    <row r="2785" spans="11:19">
      <c r="K2785" s="106">
        <v>40931</v>
      </c>
      <c r="L2785" s="2">
        <v>12521.700194999999</v>
      </c>
      <c r="R2785" s="106">
        <v>44246</v>
      </c>
      <c r="S2785">
        <v>305.94</v>
      </c>
    </row>
    <row r="2786" spans="11:19">
      <c r="K2786" s="106">
        <v>40932</v>
      </c>
      <c r="L2786" s="2">
        <v>12395.200194999999</v>
      </c>
      <c r="R2786" s="106">
        <v>44249</v>
      </c>
      <c r="S2786">
        <v>299.17</v>
      </c>
    </row>
    <row r="2787" spans="11:19">
      <c r="K2787" s="106">
        <v>40933</v>
      </c>
      <c r="L2787" s="2">
        <v>12539.200194999999</v>
      </c>
      <c r="R2787" s="106">
        <v>44250</v>
      </c>
      <c r="S2787">
        <v>293.93</v>
      </c>
    </row>
    <row r="2788" spans="11:19">
      <c r="K2788" s="106">
        <v>40934</v>
      </c>
      <c r="L2788" s="2">
        <v>12464.299805000001</v>
      </c>
      <c r="R2788" s="106">
        <v>44251</v>
      </c>
      <c r="S2788">
        <v>290.8</v>
      </c>
    </row>
    <row r="2789" spans="11:19">
      <c r="K2789" s="106">
        <v>40935</v>
      </c>
      <c r="L2789" s="2">
        <v>12466.5</v>
      </c>
      <c r="R2789" s="106">
        <v>44252</v>
      </c>
      <c r="S2789">
        <v>289.23</v>
      </c>
    </row>
    <row r="2790" spans="11:19">
      <c r="K2790" s="106">
        <v>40938</v>
      </c>
      <c r="L2790" s="2">
        <v>12436.400390999999</v>
      </c>
      <c r="R2790" s="106">
        <v>44253</v>
      </c>
      <c r="S2790">
        <v>289.02</v>
      </c>
    </row>
    <row r="2791" spans="11:19">
      <c r="K2791" s="106">
        <v>40939</v>
      </c>
      <c r="L2791" s="2">
        <v>12452.200194999999</v>
      </c>
      <c r="R2791" s="106">
        <v>44256</v>
      </c>
      <c r="S2791">
        <v>290.73</v>
      </c>
    </row>
    <row r="2792" spans="11:19">
      <c r="K2792" s="106">
        <v>40940</v>
      </c>
      <c r="L2792" s="2">
        <v>12517.700194999999</v>
      </c>
      <c r="R2792" s="106">
        <v>44257</v>
      </c>
      <c r="S2792">
        <v>291.58</v>
      </c>
    </row>
    <row r="2793" spans="11:19">
      <c r="K2793" s="106">
        <v>40941</v>
      </c>
      <c r="L2793" s="2">
        <v>12553.5</v>
      </c>
      <c r="R2793" s="106">
        <v>44258</v>
      </c>
      <c r="S2793">
        <v>284</v>
      </c>
    </row>
    <row r="2794" spans="11:19">
      <c r="K2794" s="106">
        <v>40942</v>
      </c>
      <c r="L2794" s="2">
        <v>12577.299805000001</v>
      </c>
      <c r="R2794" s="106">
        <v>44259</v>
      </c>
      <c r="S2794">
        <v>280.86</v>
      </c>
    </row>
    <row r="2795" spans="11:19">
      <c r="K2795" s="106">
        <v>40945</v>
      </c>
      <c r="L2795" s="2">
        <v>12559.900390999999</v>
      </c>
      <c r="R2795" s="106">
        <v>44260</v>
      </c>
      <c r="S2795">
        <v>279.64999999999998</v>
      </c>
    </row>
    <row r="2796" spans="11:19">
      <c r="K2796" s="106">
        <v>40946</v>
      </c>
      <c r="L2796" s="2">
        <v>12512.400390999999</v>
      </c>
      <c r="R2796" s="106">
        <v>44263</v>
      </c>
      <c r="S2796">
        <v>281.70999999999998</v>
      </c>
    </row>
    <row r="2797" spans="11:19">
      <c r="K2797" s="106">
        <v>40947</v>
      </c>
      <c r="L2797" s="2">
        <v>12521</v>
      </c>
      <c r="R2797" s="106">
        <v>44264</v>
      </c>
      <c r="S2797">
        <v>287.25</v>
      </c>
    </row>
    <row r="2798" spans="11:19">
      <c r="K2798" s="106">
        <v>40948</v>
      </c>
      <c r="L2798" s="2">
        <v>12497.900390999999</v>
      </c>
      <c r="R2798" s="106">
        <v>44265</v>
      </c>
      <c r="S2798">
        <v>288.24</v>
      </c>
    </row>
    <row r="2799" spans="11:19">
      <c r="K2799" s="106">
        <v>40949</v>
      </c>
      <c r="L2799" s="2">
        <v>12389.400390999999</v>
      </c>
      <c r="R2799" s="106">
        <v>44266</v>
      </c>
      <c r="S2799">
        <v>293.12</v>
      </c>
    </row>
    <row r="2800" spans="11:19">
      <c r="K2800" s="106">
        <v>40952</v>
      </c>
      <c r="L2800" s="2">
        <v>12398.700194999999</v>
      </c>
      <c r="R2800" s="106">
        <v>44267</v>
      </c>
      <c r="S2800">
        <v>293.38</v>
      </c>
    </row>
    <row r="2801" spans="11:19">
      <c r="K2801" s="106">
        <v>40953</v>
      </c>
      <c r="L2801" s="2">
        <v>12354.5</v>
      </c>
      <c r="R2801" s="106">
        <v>44270</v>
      </c>
      <c r="S2801">
        <v>295.14999999999998</v>
      </c>
    </row>
    <row r="2802" spans="11:19">
      <c r="K2802" s="106">
        <v>40954</v>
      </c>
      <c r="L2802" s="2">
        <v>12362</v>
      </c>
      <c r="R2802" s="106">
        <v>44271</v>
      </c>
      <c r="S2802">
        <v>295.93</v>
      </c>
    </row>
    <row r="2803" spans="11:19">
      <c r="K2803" s="106">
        <v>40955</v>
      </c>
      <c r="L2803" s="2">
        <v>12485.599609000001</v>
      </c>
      <c r="R2803" s="106">
        <v>44272</v>
      </c>
      <c r="S2803">
        <v>293.43</v>
      </c>
    </row>
    <row r="2804" spans="11:19">
      <c r="K2804" s="106">
        <v>40956</v>
      </c>
      <c r="L2804" s="2">
        <v>12458.299805000001</v>
      </c>
      <c r="R2804" s="106">
        <v>44273</v>
      </c>
      <c r="S2804">
        <v>287.88</v>
      </c>
    </row>
    <row r="2805" spans="11:19">
      <c r="K2805" s="106">
        <v>40960</v>
      </c>
      <c r="L2805" s="2">
        <v>12623.400390999999</v>
      </c>
      <c r="R2805" s="106">
        <v>44274</v>
      </c>
      <c r="S2805">
        <v>288.91000000000003</v>
      </c>
    </row>
    <row r="2806" spans="11:19">
      <c r="K2806" s="106">
        <v>40961</v>
      </c>
      <c r="L2806" s="2">
        <v>12701.299805000001</v>
      </c>
      <c r="R2806" s="106">
        <v>44277</v>
      </c>
      <c r="S2806">
        <v>293.76</v>
      </c>
    </row>
    <row r="2807" spans="11:19">
      <c r="K2807" s="106">
        <v>40962</v>
      </c>
      <c r="L2807" s="2">
        <v>12731.299805000001</v>
      </c>
      <c r="R2807" s="106">
        <v>44278</v>
      </c>
      <c r="S2807">
        <v>294.12</v>
      </c>
    </row>
    <row r="2808" spans="11:19">
      <c r="K2808" s="106">
        <v>40963</v>
      </c>
      <c r="L2808" s="2">
        <v>12725.799805000001</v>
      </c>
      <c r="R2808" s="106">
        <v>44279</v>
      </c>
      <c r="S2808">
        <v>291.73</v>
      </c>
    </row>
    <row r="2809" spans="11:19">
      <c r="K2809" s="106">
        <v>40966</v>
      </c>
      <c r="L2809" s="2">
        <v>12700.400390999999</v>
      </c>
      <c r="R2809" s="106">
        <v>44280</v>
      </c>
      <c r="S2809">
        <v>294.56</v>
      </c>
    </row>
    <row r="2810" spans="11:19">
      <c r="K2810" s="106">
        <v>40967</v>
      </c>
      <c r="L2810" s="2">
        <v>12740.5</v>
      </c>
      <c r="R2810" s="106">
        <v>44281</v>
      </c>
      <c r="S2810">
        <v>298.13</v>
      </c>
    </row>
    <row r="2811" spans="11:19">
      <c r="K2811" s="106">
        <v>40968</v>
      </c>
      <c r="L2811" s="2">
        <v>12644</v>
      </c>
      <c r="R2811" s="106">
        <v>44284</v>
      </c>
      <c r="S2811">
        <v>298.97000000000003</v>
      </c>
    </row>
    <row r="2812" spans="11:19">
      <c r="K2812" s="106">
        <v>40969</v>
      </c>
      <c r="L2812" s="2">
        <v>12723.5</v>
      </c>
      <c r="R2812" s="106">
        <v>44285</v>
      </c>
      <c r="S2812">
        <v>299.39999999999998</v>
      </c>
    </row>
    <row r="2813" spans="11:19">
      <c r="K2813" s="106">
        <v>40970</v>
      </c>
      <c r="L2813" s="2">
        <v>12643.799805000001</v>
      </c>
      <c r="R2813" s="106">
        <v>44286</v>
      </c>
      <c r="S2813">
        <v>299.74</v>
      </c>
    </row>
    <row r="2814" spans="11:19">
      <c r="K2814" s="106">
        <v>40973</v>
      </c>
      <c r="L2814" s="2">
        <v>12524</v>
      </c>
      <c r="R2814" s="106">
        <v>44287</v>
      </c>
      <c r="S2814">
        <v>302.99</v>
      </c>
    </row>
    <row r="2815" spans="11:19">
      <c r="K2815" s="106">
        <v>40974</v>
      </c>
      <c r="L2815" s="2">
        <v>12298.599609000001</v>
      </c>
      <c r="R2815" s="106">
        <v>44291</v>
      </c>
      <c r="S2815">
        <v>302.68</v>
      </c>
    </row>
    <row r="2816" spans="11:19">
      <c r="K2816" s="106">
        <v>40975</v>
      </c>
      <c r="L2816" s="2">
        <v>12350.200194999999</v>
      </c>
      <c r="R2816" s="106">
        <v>44292</v>
      </c>
      <c r="S2816">
        <v>306.47000000000003</v>
      </c>
    </row>
    <row r="2817" spans="11:19">
      <c r="K2817" s="106">
        <v>40976</v>
      </c>
      <c r="L2817" s="2">
        <v>12461.900390999999</v>
      </c>
      <c r="R2817" s="106">
        <v>44293</v>
      </c>
      <c r="S2817">
        <v>305.19</v>
      </c>
    </row>
    <row r="2818" spans="11:19">
      <c r="K2818" s="106">
        <v>40977</v>
      </c>
      <c r="L2818" s="2">
        <v>12503.599609000001</v>
      </c>
      <c r="R2818" s="106">
        <v>44294</v>
      </c>
      <c r="S2818">
        <v>305.67</v>
      </c>
    </row>
    <row r="2819" spans="11:19">
      <c r="K2819" s="106">
        <v>40980</v>
      </c>
      <c r="L2819" s="2">
        <v>12428</v>
      </c>
      <c r="R2819" s="106">
        <v>44295</v>
      </c>
      <c r="S2819">
        <v>306.67</v>
      </c>
    </row>
    <row r="2820" spans="11:19">
      <c r="K2820" s="106">
        <v>40981</v>
      </c>
      <c r="L2820" s="2">
        <v>12537.700194999999</v>
      </c>
      <c r="R2820" s="106">
        <v>44298</v>
      </c>
      <c r="S2820">
        <v>306.54000000000002</v>
      </c>
    </row>
    <row r="2821" spans="11:19">
      <c r="K2821" s="106">
        <v>40982</v>
      </c>
      <c r="L2821" s="2">
        <v>12377.900390999999</v>
      </c>
      <c r="R2821" s="106">
        <v>44299</v>
      </c>
      <c r="S2821">
        <v>308.41000000000003</v>
      </c>
    </row>
    <row r="2822" spans="11:19">
      <c r="K2822" s="106">
        <v>40983</v>
      </c>
      <c r="L2822" s="2">
        <v>12455.799805000001</v>
      </c>
      <c r="R2822" s="106">
        <v>44300</v>
      </c>
      <c r="S2822">
        <v>306.79000000000002</v>
      </c>
    </row>
    <row r="2823" spans="11:19">
      <c r="K2823" s="106">
        <v>40984</v>
      </c>
      <c r="L2823" s="2">
        <v>12497</v>
      </c>
      <c r="R2823" s="106">
        <v>44301</v>
      </c>
      <c r="S2823">
        <v>306.26</v>
      </c>
    </row>
    <row r="2824" spans="11:19">
      <c r="K2824" s="106">
        <v>40987</v>
      </c>
      <c r="L2824" s="2">
        <v>12479.700194999999</v>
      </c>
      <c r="R2824" s="106">
        <v>44302</v>
      </c>
      <c r="S2824">
        <v>306.54000000000002</v>
      </c>
    </row>
    <row r="2825" spans="11:19">
      <c r="K2825" s="106">
        <v>40988</v>
      </c>
      <c r="L2825" s="2">
        <v>12430.700194999999</v>
      </c>
      <c r="R2825" s="106">
        <v>44305</v>
      </c>
      <c r="S2825">
        <v>302.69</v>
      </c>
    </row>
    <row r="2826" spans="11:19">
      <c r="K2826" s="106">
        <v>40989</v>
      </c>
      <c r="L2826" s="2">
        <v>12436.5</v>
      </c>
      <c r="R2826" s="106">
        <v>44306</v>
      </c>
      <c r="S2826">
        <v>305.39999999999998</v>
      </c>
    </row>
    <row r="2827" spans="11:19">
      <c r="K2827" s="106">
        <v>40990</v>
      </c>
      <c r="L2827" s="2">
        <v>12361.799805000001</v>
      </c>
      <c r="R2827" s="106">
        <v>44307</v>
      </c>
      <c r="S2827">
        <v>306.43</v>
      </c>
    </row>
    <row r="2828" spans="11:19">
      <c r="K2828" s="106">
        <v>40991</v>
      </c>
      <c r="L2828" s="2">
        <v>12465.700194999999</v>
      </c>
      <c r="R2828" s="106">
        <v>44308</v>
      </c>
      <c r="S2828">
        <v>305.10000000000002</v>
      </c>
    </row>
    <row r="2829" spans="11:19">
      <c r="K2829" s="106">
        <v>40994</v>
      </c>
      <c r="L2829" s="2">
        <v>12574.799805000001</v>
      </c>
      <c r="R2829" s="106">
        <v>44309</v>
      </c>
      <c r="S2829">
        <v>304.45</v>
      </c>
    </row>
    <row r="2830" spans="11:19">
      <c r="K2830" s="106">
        <v>40995</v>
      </c>
      <c r="L2830" s="2">
        <v>12512</v>
      </c>
      <c r="R2830" s="106">
        <v>44312</v>
      </c>
      <c r="S2830">
        <v>303.85000000000002</v>
      </c>
    </row>
    <row r="2831" spans="11:19">
      <c r="K2831" s="106">
        <v>40996</v>
      </c>
      <c r="L2831" s="2">
        <v>12413.900390999999</v>
      </c>
      <c r="R2831" s="106">
        <v>44313</v>
      </c>
      <c r="S2831">
        <v>303.17</v>
      </c>
    </row>
    <row r="2832" spans="11:19">
      <c r="K2832" s="106">
        <v>40997</v>
      </c>
      <c r="L2832" s="2">
        <v>12339.400390999999</v>
      </c>
      <c r="R2832" s="106">
        <v>44314</v>
      </c>
      <c r="S2832">
        <v>302.19</v>
      </c>
    </row>
    <row r="2833" spans="11:19">
      <c r="K2833" s="106">
        <v>40998</v>
      </c>
      <c r="L2833" s="2">
        <v>12392.200194999999</v>
      </c>
      <c r="R2833" s="106">
        <v>44315</v>
      </c>
      <c r="S2833">
        <v>300.19</v>
      </c>
    </row>
    <row r="2834" spans="11:19">
      <c r="K2834" s="106">
        <v>41001</v>
      </c>
      <c r="L2834" s="2">
        <v>12507.099609000001</v>
      </c>
      <c r="R2834" s="106">
        <v>44316</v>
      </c>
      <c r="S2834">
        <v>299.37</v>
      </c>
    </row>
    <row r="2835" spans="11:19">
      <c r="K2835" s="106">
        <v>41002</v>
      </c>
      <c r="L2835" s="2">
        <v>12323.599609000001</v>
      </c>
      <c r="R2835" s="106">
        <v>44319</v>
      </c>
      <c r="S2835">
        <v>297.45999999999998</v>
      </c>
    </row>
    <row r="2836" spans="11:19">
      <c r="K2836" s="106">
        <v>41003</v>
      </c>
      <c r="L2836" s="2">
        <v>12178.700194999999</v>
      </c>
      <c r="R2836" s="106">
        <v>44320</v>
      </c>
      <c r="S2836">
        <v>296.5</v>
      </c>
    </row>
    <row r="2837" spans="11:19">
      <c r="K2837" s="106">
        <v>41004</v>
      </c>
      <c r="L2837" s="2">
        <v>12103.099609000001</v>
      </c>
      <c r="R2837" s="106">
        <v>44321</v>
      </c>
      <c r="S2837">
        <v>294.66000000000003</v>
      </c>
    </row>
    <row r="2838" spans="11:19">
      <c r="K2838" s="106">
        <v>41008</v>
      </c>
      <c r="L2838" s="2">
        <v>12018.5</v>
      </c>
      <c r="R2838" s="106">
        <v>44322</v>
      </c>
      <c r="S2838">
        <v>292.64999999999998</v>
      </c>
    </row>
    <row r="2839" spans="11:19">
      <c r="K2839" s="106">
        <v>41009</v>
      </c>
      <c r="L2839" s="2">
        <v>11935.299805000001</v>
      </c>
      <c r="R2839" s="106">
        <v>44323</v>
      </c>
      <c r="S2839">
        <v>294.37</v>
      </c>
    </row>
    <row r="2840" spans="11:19">
      <c r="K2840" s="106">
        <v>41010</v>
      </c>
      <c r="L2840" s="2">
        <v>12026.799805000001</v>
      </c>
      <c r="R2840" s="106">
        <v>44326</v>
      </c>
      <c r="S2840">
        <v>294.41000000000003</v>
      </c>
    </row>
    <row r="2841" spans="11:19">
      <c r="K2841" s="106">
        <v>41011</v>
      </c>
      <c r="L2841" s="2">
        <v>12214.700194999999</v>
      </c>
      <c r="R2841" s="106">
        <v>44327</v>
      </c>
      <c r="S2841">
        <v>291.89999999999998</v>
      </c>
    </row>
    <row r="2842" spans="11:19">
      <c r="K2842" s="106">
        <v>41012</v>
      </c>
      <c r="L2842" s="2">
        <v>12040.400390999999</v>
      </c>
      <c r="R2842" s="106">
        <v>44328</v>
      </c>
      <c r="S2842">
        <v>288.8</v>
      </c>
    </row>
    <row r="2843" spans="11:19">
      <c r="K2843" s="106">
        <v>41015</v>
      </c>
      <c r="L2843" s="2">
        <v>12037.599609000001</v>
      </c>
      <c r="R2843" s="106">
        <v>44329</v>
      </c>
      <c r="S2843">
        <v>288.27</v>
      </c>
    </row>
    <row r="2844" spans="11:19">
      <c r="K2844" s="106">
        <v>41016</v>
      </c>
      <c r="L2844" s="2">
        <v>12136.900390999999</v>
      </c>
      <c r="R2844" s="106">
        <v>44330</v>
      </c>
      <c r="S2844">
        <v>291.26</v>
      </c>
    </row>
    <row r="2845" spans="11:19">
      <c r="K2845" s="106">
        <v>41017</v>
      </c>
      <c r="L2845" s="2">
        <v>12128.900390999999</v>
      </c>
      <c r="R2845" s="106">
        <v>44333</v>
      </c>
      <c r="S2845">
        <v>289.36</v>
      </c>
    </row>
    <row r="2846" spans="11:19">
      <c r="K2846" s="106">
        <v>41018</v>
      </c>
      <c r="L2846" s="2">
        <v>12153.700194999999</v>
      </c>
      <c r="R2846" s="106">
        <v>44334</v>
      </c>
      <c r="S2846">
        <v>293.70999999999998</v>
      </c>
    </row>
    <row r="2847" spans="11:19">
      <c r="K2847" s="106">
        <v>41019</v>
      </c>
      <c r="L2847" s="2">
        <v>12147.299805000001</v>
      </c>
      <c r="R2847" s="106">
        <v>44335</v>
      </c>
      <c r="S2847">
        <v>295.94</v>
      </c>
    </row>
    <row r="2848" spans="11:19">
      <c r="K2848" s="106">
        <v>41022</v>
      </c>
      <c r="L2848" s="2">
        <v>11989</v>
      </c>
      <c r="R2848" s="106">
        <v>44336</v>
      </c>
      <c r="S2848">
        <v>296.82</v>
      </c>
    </row>
    <row r="2849" spans="11:19">
      <c r="K2849" s="106">
        <v>41023</v>
      </c>
      <c r="L2849" s="2">
        <v>11980.099609000001</v>
      </c>
      <c r="R2849" s="106">
        <v>44337</v>
      </c>
      <c r="S2849">
        <v>296.75</v>
      </c>
    </row>
    <row r="2850" spans="11:19">
      <c r="K2850" s="106">
        <v>41024</v>
      </c>
      <c r="L2850" s="2">
        <v>12111.099609000001</v>
      </c>
      <c r="R2850" s="106">
        <v>44341</v>
      </c>
      <c r="S2850">
        <v>296.14</v>
      </c>
    </row>
    <row r="2851" spans="11:19">
      <c r="K2851" s="106">
        <v>41025</v>
      </c>
      <c r="L2851" s="2">
        <v>12145.900390999999</v>
      </c>
      <c r="R2851" s="106">
        <v>44342</v>
      </c>
      <c r="S2851">
        <v>296.27</v>
      </c>
    </row>
    <row r="2852" spans="11:19">
      <c r="K2852" s="106">
        <v>41026</v>
      </c>
      <c r="L2852" s="2">
        <v>12237.799805000001</v>
      </c>
      <c r="R2852" s="106">
        <v>44343</v>
      </c>
      <c r="S2852">
        <v>296.35000000000002</v>
      </c>
    </row>
    <row r="2853" spans="11:19">
      <c r="K2853" s="106">
        <v>41029</v>
      </c>
      <c r="L2853" s="2">
        <v>12292.700194999999</v>
      </c>
      <c r="R2853" s="106">
        <v>44344</v>
      </c>
      <c r="S2853">
        <v>296.05</v>
      </c>
    </row>
    <row r="2854" spans="11:19">
      <c r="K2854" s="106">
        <v>41030</v>
      </c>
      <c r="L2854" s="2">
        <v>12332.799805000001</v>
      </c>
      <c r="R2854" s="106">
        <v>44347</v>
      </c>
      <c r="S2854">
        <v>296.49</v>
      </c>
    </row>
    <row r="2855" spans="11:19">
      <c r="K2855" s="106">
        <v>41031</v>
      </c>
      <c r="L2855" s="2">
        <v>12230.099609000001</v>
      </c>
      <c r="R2855" s="106">
        <v>44348</v>
      </c>
      <c r="S2855">
        <v>296.99</v>
      </c>
    </row>
    <row r="2856" spans="11:19">
      <c r="K2856" s="106">
        <v>41032</v>
      </c>
      <c r="L2856" s="2">
        <v>12014.900390999999</v>
      </c>
      <c r="R2856" s="106">
        <v>44349</v>
      </c>
      <c r="S2856">
        <v>297.99</v>
      </c>
    </row>
    <row r="2857" spans="11:19">
      <c r="K2857" s="106">
        <v>41033</v>
      </c>
      <c r="L2857" s="2">
        <v>11871.200194999999</v>
      </c>
      <c r="R2857" s="106">
        <v>44350</v>
      </c>
      <c r="S2857">
        <v>299.33999999999997</v>
      </c>
    </row>
    <row r="2858" spans="11:19">
      <c r="K2858" s="106">
        <v>41036</v>
      </c>
      <c r="L2858" s="2">
        <v>11860.700194999999</v>
      </c>
      <c r="R2858" s="106">
        <v>44351</v>
      </c>
      <c r="S2858">
        <v>300.70999999999998</v>
      </c>
    </row>
    <row r="2859" spans="11:19">
      <c r="K2859" s="106">
        <v>41037</v>
      </c>
      <c r="L2859" s="2">
        <v>11704.700194999999</v>
      </c>
      <c r="R2859" s="106">
        <v>44354</v>
      </c>
      <c r="S2859">
        <v>301.55</v>
      </c>
    </row>
    <row r="2860" spans="11:19">
      <c r="K2860" s="106">
        <v>41038</v>
      </c>
      <c r="L2860" s="2">
        <v>11675</v>
      </c>
      <c r="R2860" s="106">
        <v>44355</v>
      </c>
      <c r="S2860">
        <v>302.61</v>
      </c>
    </row>
    <row r="2861" spans="11:19">
      <c r="K2861" s="106">
        <v>41039</v>
      </c>
      <c r="L2861" s="2">
        <v>11736.200194999999</v>
      </c>
      <c r="R2861" s="106">
        <v>44356</v>
      </c>
      <c r="S2861">
        <v>303.33</v>
      </c>
    </row>
    <row r="2862" spans="11:19">
      <c r="K2862" s="106">
        <v>41040</v>
      </c>
      <c r="L2862" s="2">
        <v>11694.700194999999</v>
      </c>
      <c r="R2862" s="106">
        <v>44357</v>
      </c>
      <c r="S2862">
        <v>305.89</v>
      </c>
    </row>
    <row r="2863" spans="11:19">
      <c r="K2863" s="106">
        <v>41043</v>
      </c>
      <c r="L2863" s="2">
        <v>11488.5</v>
      </c>
      <c r="R2863" s="106">
        <v>44358</v>
      </c>
      <c r="S2863">
        <v>307.3</v>
      </c>
    </row>
    <row r="2864" spans="11:19">
      <c r="K2864" s="106">
        <v>41044</v>
      </c>
      <c r="L2864" s="2">
        <v>11343.099609000001</v>
      </c>
      <c r="R2864" s="106">
        <v>44361</v>
      </c>
      <c r="S2864">
        <v>309.57</v>
      </c>
    </row>
    <row r="2865" spans="11:19">
      <c r="K2865" s="106">
        <v>41045</v>
      </c>
      <c r="L2865" s="2">
        <v>11326.099609000001</v>
      </c>
      <c r="R2865" s="106">
        <v>44362</v>
      </c>
      <c r="S2865">
        <v>308.79000000000002</v>
      </c>
    </row>
    <row r="2866" spans="11:19">
      <c r="K2866" s="106">
        <v>41046</v>
      </c>
      <c r="L2866" s="2">
        <v>11330.700194999999</v>
      </c>
      <c r="R2866" s="106">
        <v>44363</v>
      </c>
      <c r="S2866">
        <v>308.58999999999997</v>
      </c>
    </row>
    <row r="2867" spans="11:19">
      <c r="K2867" s="106">
        <v>41047</v>
      </c>
      <c r="L2867" s="2">
        <v>11280.599609000001</v>
      </c>
      <c r="R2867" s="106">
        <v>44364</v>
      </c>
      <c r="S2867">
        <v>307.92</v>
      </c>
    </row>
    <row r="2868" spans="11:19">
      <c r="K2868" s="106">
        <v>41051</v>
      </c>
      <c r="L2868" s="2">
        <v>11451.799805000001</v>
      </c>
      <c r="R2868" s="106">
        <v>44365</v>
      </c>
      <c r="S2868">
        <v>307.95</v>
      </c>
    </row>
    <row r="2869" spans="11:19">
      <c r="K2869" s="106">
        <v>41052</v>
      </c>
      <c r="L2869" s="2">
        <v>11564.799805000001</v>
      </c>
      <c r="R2869" s="106">
        <v>44368</v>
      </c>
      <c r="S2869">
        <v>307.52</v>
      </c>
    </row>
    <row r="2870" spans="11:19">
      <c r="K2870" s="106">
        <v>41053</v>
      </c>
      <c r="L2870" s="2">
        <v>11566.099609000001</v>
      </c>
      <c r="R2870" s="106">
        <v>44369</v>
      </c>
      <c r="S2870">
        <v>309.14999999999998</v>
      </c>
    </row>
    <row r="2871" spans="11:19">
      <c r="K2871" s="106">
        <v>41054</v>
      </c>
      <c r="L2871" s="2">
        <v>11576.5</v>
      </c>
      <c r="R2871" s="106">
        <v>44370</v>
      </c>
      <c r="S2871">
        <v>308.33</v>
      </c>
    </row>
    <row r="2872" spans="11:19">
      <c r="K2872" s="106">
        <v>41057</v>
      </c>
      <c r="L2872" s="2">
        <v>11566.200194999999</v>
      </c>
      <c r="R2872" s="106">
        <v>44371</v>
      </c>
      <c r="S2872">
        <v>307.14999999999998</v>
      </c>
    </row>
    <row r="2873" spans="11:19">
      <c r="K2873" s="106">
        <v>41058</v>
      </c>
      <c r="L2873" s="2">
        <v>11609.299805000001</v>
      </c>
      <c r="R2873" s="106">
        <v>44372</v>
      </c>
      <c r="S2873">
        <v>307.08</v>
      </c>
    </row>
    <row r="2874" spans="11:19">
      <c r="K2874" s="106">
        <v>41059</v>
      </c>
      <c r="L2874" s="2">
        <v>11433.200194999999</v>
      </c>
      <c r="R2874" s="106">
        <v>44375</v>
      </c>
      <c r="S2874">
        <v>308.19</v>
      </c>
    </row>
    <row r="2875" spans="11:19">
      <c r="K2875" s="106">
        <v>41060</v>
      </c>
      <c r="L2875" s="2">
        <v>11513.200194999999</v>
      </c>
      <c r="R2875" s="106">
        <v>44376</v>
      </c>
      <c r="S2875">
        <v>308.14</v>
      </c>
    </row>
    <row r="2876" spans="11:19">
      <c r="K2876" s="106">
        <v>41061</v>
      </c>
      <c r="L2876" s="2">
        <v>11361.200194999999</v>
      </c>
      <c r="R2876" s="106">
        <v>44377</v>
      </c>
      <c r="S2876">
        <v>307.26</v>
      </c>
    </row>
    <row r="2877" spans="11:19">
      <c r="K2877" s="106">
        <v>41064</v>
      </c>
      <c r="L2877" s="2">
        <v>11335.799805000001</v>
      </c>
      <c r="R2877" s="106">
        <v>44379</v>
      </c>
      <c r="S2877">
        <v>308.89999999999998</v>
      </c>
    </row>
    <row r="2878" spans="11:19">
      <c r="K2878" s="106">
        <v>41065</v>
      </c>
      <c r="L2878" s="2">
        <v>11507.700194999999</v>
      </c>
      <c r="R2878" s="106">
        <v>44382</v>
      </c>
      <c r="S2878">
        <v>309.22000000000003</v>
      </c>
    </row>
    <row r="2879" spans="11:19">
      <c r="K2879" s="106">
        <v>41066</v>
      </c>
      <c r="L2879" s="2">
        <v>11633.400390999999</v>
      </c>
      <c r="R2879" s="106">
        <v>44383</v>
      </c>
      <c r="S2879">
        <v>310.47000000000003</v>
      </c>
    </row>
    <row r="2880" spans="11:19">
      <c r="K2880" s="106">
        <v>41067</v>
      </c>
      <c r="L2880" s="2">
        <v>11592.099609000001</v>
      </c>
      <c r="R2880" s="106">
        <v>44384</v>
      </c>
      <c r="S2880">
        <v>312.18</v>
      </c>
    </row>
    <row r="2881" spans="11:19">
      <c r="K2881" s="106">
        <v>41068</v>
      </c>
      <c r="L2881" s="2">
        <v>11500.599609000001</v>
      </c>
      <c r="R2881" s="106">
        <v>44385</v>
      </c>
      <c r="S2881">
        <v>311.94</v>
      </c>
    </row>
    <row r="2882" spans="11:19">
      <c r="K2882" s="106">
        <v>41071</v>
      </c>
      <c r="L2882" s="2">
        <v>11401.799805000001</v>
      </c>
      <c r="R2882" s="106">
        <v>44386</v>
      </c>
      <c r="S2882">
        <v>311.3</v>
      </c>
    </row>
    <row r="2883" spans="11:19">
      <c r="K2883" s="106">
        <v>41072</v>
      </c>
      <c r="L2883" s="2">
        <v>11497.299805000001</v>
      </c>
      <c r="R2883" s="106">
        <v>44389</v>
      </c>
      <c r="S2883">
        <v>310.26</v>
      </c>
    </row>
    <row r="2884" spans="11:19">
      <c r="K2884" s="106">
        <v>41073</v>
      </c>
      <c r="L2884" s="2">
        <v>11497.900390999999</v>
      </c>
      <c r="R2884" s="106">
        <v>44390</v>
      </c>
      <c r="S2884">
        <v>310.44</v>
      </c>
    </row>
    <row r="2885" spans="11:19">
      <c r="K2885" s="106">
        <v>41074</v>
      </c>
      <c r="L2885" s="2">
        <v>11466.400390999999</v>
      </c>
      <c r="R2885" s="106">
        <v>44391</v>
      </c>
      <c r="S2885">
        <v>309.95999999999998</v>
      </c>
    </row>
    <row r="2886" spans="11:19">
      <c r="K2886" s="106">
        <v>41075</v>
      </c>
      <c r="L2886" s="2">
        <v>11524.900390999999</v>
      </c>
      <c r="R2886" s="106">
        <v>44392</v>
      </c>
      <c r="S2886">
        <v>309.3</v>
      </c>
    </row>
    <row r="2887" spans="11:19">
      <c r="K2887" s="106">
        <v>41078</v>
      </c>
      <c r="L2887" s="2">
        <v>11601.099609000001</v>
      </c>
      <c r="R2887" s="106">
        <v>44393</v>
      </c>
      <c r="S2887">
        <v>310.72000000000003</v>
      </c>
    </row>
    <row r="2888" spans="11:19">
      <c r="K2888" s="106">
        <v>41079</v>
      </c>
      <c r="L2888" s="2">
        <v>11788.400390999999</v>
      </c>
      <c r="R2888" s="106">
        <v>44396</v>
      </c>
      <c r="S2888">
        <v>308.88</v>
      </c>
    </row>
    <row r="2889" spans="11:19">
      <c r="K2889" s="106">
        <v>41080</v>
      </c>
      <c r="L2889" s="2">
        <v>11759.299805000001</v>
      </c>
      <c r="R2889" s="106">
        <v>44397</v>
      </c>
      <c r="S2889">
        <v>309.43</v>
      </c>
    </row>
    <row r="2890" spans="11:19">
      <c r="K2890" s="106">
        <v>41081</v>
      </c>
      <c r="L2890" s="2">
        <v>11408.299805000001</v>
      </c>
      <c r="R2890" s="106">
        <v>44398</v>
      </c>
      <c r="S2890">
        <v>310.97000000000003</v>
      </c>
    </row>
    <row r="2891" spans="11:19">
      <c r="K2891" s="106">
        <v>41082</v>
      </c>
      <c r="L2891" s="2">
        <v>11435.5</v>
      </c>
      <c r="R2891" s="106">
        <v>44399</v>
      </c>
      <c r="S2891">
        <v>311.8</v>
      </c>
    </row>
    <row r="2892" spans="11:19">
      <c r="K2892" s="106">
        <v>41085</v>
      </c>
      <c r="L2892" s="2">
        <v>11330.400390999999</v>
      </c>
      <c r="R2892" s="106">
        <v>44400</v>
      </c>
      <c r="S2892">
        <v>312.12</v>
      </c>
    </row>
    <row r="2893" spans="11:19">
      <c r="K2893" s="106">
        <v>41086</v>
      </c>
      <c r="L2893" s="2">
        <v>11334.400390999999</v>
      </c>
      <c r="R2893" s="106">
        <v>44403</v>
      </c>
      <c r="S2893">
        <v>311.12</v>
      </c>
    </row>
    <row r="2894" spans="11:19">
      <c r="K2894" s="106">
        <v>41087</v>
      </c>
      <c r="L2894" s="2">
        <v>11410.900390999999</v>
      </c>
      <c r="R2894" s="106">
        <v>44404</v>
      </c>
      <c r="S2894">
        <v>313.17</v>
      </c>
    </row>
    <row r="2895" spans="11:19">
      <c r="K2895" s="106">
        <v>41088</v>
      </c>
      <c r="L2895" s="2">
        <v>11424.700194999999</v>
      </c>
      <c r="R2895" s="106">
        <v>44405</v>
      </c>
      <c r="S2895">
        <v>314.45999999999998</v>
      </c>
    </row>
    <row r="2896" spans="11:19">
      <c r="K2896" s="106">
        <v>41089</v>
      </c>
      <c r="L2896" s="2">
        <v>11596.599609000001</v>
      </c>
      <c r="R2896" s="106">
        <v>44406</v>
      </c>
      <c r="S2896">
        <v>314.93</v>
      </c>
    </row>
    <row r="2897" spans="11:19">
      <c r="K2897" s="106">
        <v>41093</v>
      </c>
      <c r="L2897" s="2">
        <v>11848.799805000001</v>
      </c>
      <c r="R2897" s="106">
        <v>44407</v>
      </c>
      <c r="S2897">
        <v>317.95999999999998</v>
      </c>
    </row>
    <row r="2898" spans="11:19">
      <c r="K2898" s="106">
        <v>41094</v>
      </c>
      <c r="L2898" s="2">
        <v>11913.900390999999</v>
      </c>
      <c r="R2898" s="106">
        <v>44411</v>
      </c>
      <c r="S2898">
        <v>317.81</v>
      </c>
    </row>
    <row r="2899" spans="11:19">
      <c r="K2899" s="106">
        <v>41095</v>
      </c>
      <c r="L2899" s="2">
        <v>11817</v>
      </c>
      <c r="R2899" s="106">
        <v>44412</v>
      </c>
      <c r="S2899">
        <v>315.33</v>
      </c>
    </row>
    <row r="2900" spans="11:19">
      <c r="K2900" s="106">
        <v>41096</v>
      </c>
      <c r="L2900" s="2">
        <v>11660</v>
      </c>
      <c r="R2900" s="106">
        <v>44413</v>
      </c>
      <c r="S2900">
        <v>317.77</v>
      </c>
    </row>
    <row r="2901" spans="11:19">
      <c r="K2901" s="106">
        <v>41099</v>
      </c>
      <c r="L2901" s="2">
        <v>11634.700194999999</v>
      </c>
      <c r="R2901" s="106">
        <v>44414</v>
      </c>
      <c r="S2901">
        <v>316.41000000000003</v>
      </c>
    </row>
    <row r="2902" spans="11:19">
      <c r="K2902" s="106">
        <v>41100</v>
      </c>
      <c r="L2902" s="2">
        <v>11512.200194999999</v>
      </c>
      <c r="R2902" s="106">
        <v>44417</v>
      </c>
      <c r="S2902">
        <v>316.18</v>
      </c>
    </row>
    <row r="2903" spans="11:19">
      <c r="K2903" s="106">
        <v>41101</v>
      </c>
      <c r="L2903" s="2">
        <v>11544.599609000001</v>
      </c>
      <c r="R2903" s="106">
        <v>44418</v>
      </c>
      <c r="S2903">
        <v>311.94</v>
      </c>
    </row>
    <row r="2904" spans="11:19">
      <c r="K2904" s="106">
        <v>41102</v>
      </c>
      <c r="L2904" s="2">
        <v>11425.5</v>
      </c>
      <c r="R2904" s="106">
        <v>44419</v>
      </c>
      <c r="S2904">
        <v>310.68</v>
      </c>
    </row>
    <row r="2905" spans="11:19">
      <c r="K2905" s="106">
        <v>41103</v>
      </c>
      <c r="L2905" s="2">
        <v>11514.5</v>
      </c>
      <c r="R2905" s="106">
        <v>44420</v>
      </c>
      <c r="S2905">
        <v>309.45</v>
      </c>
    </row>
    <row r="2906" spans="11:19">
      <c r="K2906" s="106">
        <v>41106</v>
      </c>
      <c r="L2906" s="2">
        <v>11521.200194999999</v>
      </c>
      <c r="R2906" s="106">
        <v>44421</v>
      </c>
      <c r="S2906">
        <v>310.33</v>
      </c>
    </row>
    <row r="2907" spans="11:19">
      <c r="K2907" s="106">
        <v>41107</v>
      </c>
      <c r="L2907" s="2">
        <v>11571.200194999999</v>
      </c>
      <c r="R2907" s="106">
        <v>44424</v>
      </c>
      <c r="S2907">
        <v>311.31</v>
      </c>
    </row>
    <row r="2908" spans="11:19">
      <c r="K2908" s="106">
        <v>41108</v>
      </c>
      <c r="L2908" s="2">
        <v>11579.200194999999</v>
      </c>
      <c r="R2908" s="106">
        <v>44425</v>
      </c>
      <c r="S2908">
        <v>312.26</v>
      </c>
    </row>
    <row r="2909" spans="11:19">
      <c r="K2909" s="106">
        <v>41109</v>
      </c>
      <c r="L2909" s="2">
        <v>11665.700194999999</v>
      </c>
      <c r="R2909" s="106">
        <v>44426</v>
      </c>
      <c r="S2909">
        <v>310.92</v>
      </c>
    </row>
    <row r="2910" spans="11:19">
      <c r="K2910" s="106">
        <v>41110</v>
      </c>
      <c r="L2910" s="2">
        <v>11622.900390999999</v>
      </c>
      <c r="R2910" s="106">
        <v>44427</v>
      </c>
      <c r="S2910">
        <v>311.22000000000003</v>
      </c>
    </row>
    <row r="2911" spans="11:19">
      <c r="K2911" s="106">
        <v>41113</v>
      </c>
      <c r="L2911" s="2">
        <v>11545.5</v>
      </c>
      <c r="R2911" s="106">
        <v>44428</v>
      </c>
      <c r="S2911">
        <v>314.2</v>
      </c>
    </row>
    <row r="2912" spans="11:19">
      <c r="K2912" s="106">
        <v>41114</v>
      </c>
      <c r="L2912" s="2">
        <v>11467</v>
      </c>
      <c r="R2912" s="106">
        <v>44431</v>
      </c>
      <c r="S2912">
        <v>313.7</v>
      </c>
    </row>
    <row r="2913" spans="11:19">
      <c r="K2913" s="106">
        <v>41115</v>
      </c>
      <c r="L2913" s="2">
        <v>11492.5</v>
      </c>
      <c r="R2913" s="106">
        <v>44432</v>
      </c>
      <c r="S2913">
        <v>312.95999999999998</v>
      </c>
    </row>
    <row r="2914" spans="11:19">
      <c r="K2914" s="106">
        <v>41116</v>
      </c>
      <c r="L2914" s="2">
        <v>11639.799805000001</v>
      </c>
      <c r="R2914" s="106">
        <v>44433</v>
      </c>
      <c r="S2914">
        <v>313.01</v>
      </c>
    </row>
    <row r="2915" spans="11:19">
      <c r="K2915" s="106">
        <v>41117</v>
      </c>
      <c r="L2915" s="2">
        <v>11766.400390999999</v>
      </c>
      <c r="R2915" s="106">
        <v>44434</v>
      </c>
      <c r="S2915">
        <v>313.66000000000003</v>
      </c>
    </row>
    <row r="2916" spans="11:19">
      <c r="K2916" s="106">
        <v>41120</v>
      </c>
      <c r="L2916" s="2">
        <v>11757.900390999999</v>
      </c>
      <c r="R2916" s="106">
        <v>44435</v>
      </c>
      <c r="S2916">
        <v>313.89999999999998</v>
      </c>
    </row>
    <row r="2917" spans="11:19">
      <c r="K2917" s="106">
        <v>41121</v>
      </c>
      <c r="L2917" s="2">
        <v>11664.700194999999</v>
      </c>
      <c r="R2917" s="106">
        <v>44438</v>
      </c>
      <c r="S2917">
        <v>314.25</v>
      </c>
    </row>
    <row r="2918" spans="11:19">
      <c r="K2918" s="106">
        <v>41122</v>
      </c>
      <c r="L2918" s="2">
        <v>11618.5</v>
      </c>
      <c r="R2918" s="106">
        <v>44439</v>
      </c>
      <c r="S2918">
        <v>313.69</v>
      </c>
    </row>
    <row r="2919" spans="11:19">
      <c r="K2919" s="106">
        <v>41123</v>
      </c>
      <c r="L2919" s="2">
        <v>11506.5</v>
      </c>
      <c r="R2919" s="106">
        <v>44440</v>
      </c>
      <c r="S2919">
        <v>315.37</v>
      </c>
    </row>
    <row r="2920" spans="11:19">
      <c r="K2920" s="106">
        <v>41124</v>
      </c>
      <c r="L2920" s="2">
        <v>11662.599609000001</v>
      </c>
      <c r="R2920" s="106">
        <v>44441</v>
      </c>
      <c r="S2920">
        <v>316.25</v>
      </c>
    </row>
    <row r="2921" spans="11:19">
      <c r="K2921" s="106">
        <v>41128</v>
      </c>
      <c r="L2921" s="2">
        <v>11863.5</v>
      </c>
      <c r="R2921" s="106">
        <v>44442</v>
      </c>
      <c r="S2921">
        <v>316.66000000000003</v>
      </c>
    </row>
    <row r="2922" spans="11:19">
      <c r="K2922" s="106">
        <v>41129</v>
      </c>
      <c r="L2922" s="2">
        <v>11781</v>
      </c>
      <c r="R2922" s="106">
        <v>44446</v>
      </c>
      <c r="S2922">
        <v>315.89</v>
      </c>
    </row>
    <row r="2923" spans="11:19">
      <c r="K2923" s="106">
        <v>41130</v>
      </c>
      <c r="L2923" s="2">
        <v>11858.099609000001</v>
      </c>
      <c r="R2923" s="106">
        <v>44447</v>
      </c>
      <c r="S2923">
        <v>317.74</v>
      </c>
    </row>
    <row r="2924" spans="11:19">
      <c r="K2924" s="106">
        <v>41131</v>
      </c>
      <c r="L2924" s="2">
        <v>11890.900390999999</v>
      </c>
      <c r="R2924" s="106">
        <v>44448</v>
      </c>
      <c r="S2924">
        <v>317.24</v>
      </c>
    </row>
    <row r="2925" spans="11:19">
      <c r="K2925" s="106">
        <v>41134</v>
      </c>
      <c r="L2925" s="2">
        <v>11838.299805000001</v>
      </c>
      <c r="R2925" s="106">
        <v>44449</v>
      </c>
      <c r="S2925">
        <v>315.58999999999997</v>
      </c>
    </row>
    <row r="2926" spans="11:19">
      <c r="K2926" s="106">
        <v>41135</v>
      </c>
      <c r="L2926" s="2">
        <v>11853.599609000001</v>
      </c>
      <c r="R2926" s="106">
        <v>44452</v>
      </c>
      <c r="S2926">
        <v>315.23</v>
      </c>
    </row>
    <row r="2927" spans="11:19">
      <c r="K2927" s="106">
        <v>41136</v>
      </c>
      <c r="L2927" s="2">
        <v>11905.400390999999</v>
      </c>
      <c r="R2927" s="106">
        <v>44453</v>
      </c>
      <c r="S2927">
        <v>315.36</v>
      </c>
    </row>
    <row r="2928" spans="11:19">
      <c r="K2928" s="106">
        <v>41137</v>
      </c>
      <c r="L2928" s="2">
        <v>12032.599609000001</v>
      </c>
      <c r="R2928" s="106">
        <v>44454</v>
      </c>
      <c r="S2928">
        <v>315.39</v>
      </c>
    </row>
    <row r="2929" spans="11:19">
      <c r="K2929" s="106">
        <v>41138</v>
      </c>
      <c r="L2929" s="2">
        <v>12089.900390999999</v>
      </c>
      <c r="R2929" s="106">
        <v>44455</v>
      </c>
      <c r="S2929">
        <v>314.51</v>
      </c>
    </row>
    <row r="2930" spans="11:19">
      <c r="K2930" s="106">
        <v>41141</v>
      </c>
      <c r="L2930" s="2">
        <v>12076</v>
      </c>
      <c r="R2930" s="106">
        <v>44456</v>
      </c>
      <c r="S2930">
        <v>314.55</v>
      </c>
    </row>
    <row r="2931" spans="11:19">
      <c r="K2931" s="106">
        <v>41142</v>
      </c>
      <c r="L2931" s="2">
        <v>12116.900390999999</v>
      </c>
      <c r="R2931" s="106">
        <v>44459</v>
      </c>
      <c r="S2931">
        <v>313.83</v>
      </c>
    </row>
    <row r="2932" spans="11:19">
      <c r="K2932" s="106">
        <v>41143</v>
      </c>
      <c r="L2932" s="2">
        <v>12119</v>
      </c>
      <c r="R2932" s="106">
        <v>44460</v>
      </c>
      <c r="S2932">
        <v>315.08999999999997</v>
      </c>
    </row>
    <row r="2933" spans="11:19">
      <c r="K2933" s="106">
        <v>41144</v>
      </c>
      <c r="L2933" s="2">
        <v>12062.5</v>
      </c>
      <c r="R2933" s="106">
        <v>44461</v>
      </c>
      <c r="S2933">
        <v>315.81</v>
      </c>
    </row>
    <row r="2934" spans="11:19">
      <c r="K2934" s="106">
        <v>41145</v>
      </c>
      <c r="L2934" s="2">
        <v>12082.200194999999</v>
      </c>
      <c r="R2934" s="106">
        <v>44462</v>
      </c>
      <c r="S2934">
        <v>313.10000000000002</v>
      </c>
    </row>
    <row r="2935" spans="11:19">
      <c r="K2935" s="106">
        <v>41148</v>
      </c>
      <c r="L2935" s="2">
        <v>12048.799805000001</v>
      </c>
      <c r="R2935" s="106">
        <v>44463</v>
      </c>
      <c r="S2935">
        <v>311.31</v>
      </c>
    </row>
    <row r="2936" spans="11:19">
      <c r="K2936" s="106">
        <v>41149</v>
      </c>
      <c r="L2936" s="2">
        <v>12009.900390999999</v>
      </c>
      <c r="R2936" s="106">
        <v>44466</v>
      </c>
      <c r="S2936">
        <v>308.13</v>
      </c>
    </row>
    <row r="2937" spans="11:19">
      <c r="K2937" s="106">
        <v>41150</v>
      </c>
      <c r="L2937" s="2">
        <v>12009.799805000001</v>
      </c>
      <c r="R2937" s="106">
        <v>44467</v>
      </c>
      <c r="S2937">
        <v>306.43</v>
      </c>
    </row>
    <row r="2938" spans="11:19">
      <c r="K2938" s="106">
        <v>41151</v>
      </c>
      <c r="L2938" s="2">
        <v>11886.700194999999</v>
      </c>
      <c r="R2938" s="106">
        <v>44468</v>
      </c>
      <c r="S2938">
        <v>307.29000000000002</v>
      </c>
    </row>
    <row r="2939" spans="11:19">
      <c r="K2939" s="106">
        <v>41152</v>
      </c>
      <c r="L2939" s="2">
        <v>11949.299805000001</v>
      </c>
      <c r="R2939" s="106">
        <v>44469</v>
      </c>
      <c r="S2939">
        <v>306.72000000000003</v>
      </c>
    </row>
    <row r="2940" spans="11:19">
      <c r="K2940" s="106">
        <v>41156</v>
      </c>
      <c r="L2940" s="2">
        <v>11941.700194999999</v>
      </c>
      <c r="R2940" s="106">
        <v>44470</v>
      </c>
      <c r="S2940">
        <v>305.3</v>
      </c>
    </row>
    <row r="2941" spans="11:19">
      <c r="K2941" s="106">
        <v>41157</v>
      </c>
      <c r="L2941" s="2">
        <v>11990.099609000001</v>
      </c>
      <c r="R2941" s="106">
        <v>44473</v>
      </c>
      <c r="S2941">
        <v>305.13</v>
      </c>
    </row>
    <row r="2942" spans="11:19">
      <c r="K2942" s="106">
        <v>41158</v>
      </c>
      <c r="L2942" s="2">
        <v>12139.700194999999</v>
      </c>
      <c r="R2942" s="106">
        <v>44474</v>
      </c>
      <c r="S2942">
        <v>303.7</v>
      </c>
    </row>
    <row r="2943" spans="11:19">
      <c r="K2943" s="106">
        <v>41159</v>
      </c>
      <c r="L2943" s="2">
        <v>12268</v>
      </c>
      <c r="R2943" s="106">
        <v>44475</v>
      </c>
      <c r="S2943">
        <v>304.68</v>
      </c>
    </row>
    <row r="2944" spans="11:19">
      <c r="K2944" s="106">
        <v>41162</v>
      </c>
      <c r="L2944" s="2">
        <v>12215.400390999999</v>
      </c>
      <c r="R2944" s="106">
        <v>44476</v>
      </c>
      <c r="S2944">
        <v>305.38</v>
      </c>
    </row>
    <row r="2945" spans="11:19">
      <c r="K2945" s="106">
        <v>41163</v>
      </c>
      <c r="L2945" s="2">
        <v>12220.5</v>
      </c>
      <c r="R2945" s="106">
        <v>44477</v>
      </c>
      <c r="S2945">
        <v>303.13</v>
      </c>
    </row>
    <row r="2946" spans="11:19">
      <c r="K2946" s="106">
        <v>41164</v>
      </c>
      <c r="L2946" s="2">
        <v>12232.599609000001</v>
      </c>
      <c r="R2946" s="106">
        <v>44481</v>
      </c>
      <c r="S2946">
        <v>307.77999999999997</v>
      </c>
    </row>
    <row r="2947" spans="11:19">
      <c r="K2947" s="106">
        <v>41165</v>
      </c>
      <c r="L2947" s="2">
        <v>12360.200194999999</v>
      </c>
      <c r="R2947" s="106">
        <v>44482</v>
      </c>
      <c r="S2947">
        <v>313.35000000000002</v>
      </c>
    </row>
    <row r="2948" spans="11:19">
      <c r="K2948" s="106">
        <v>41166</v>
      </c>
      <c r="L2948" s="2">
        <v>12499.5</v>
      </c>
      <c r="R2948" s="106">
        <v>44483</v>
      </c>
      <c r="S2948">
        <v>313.72000000000003</v>
      </c>
    </row>
    <row r="2949" spans="11:19">
      <c r="K2949" s="106">
        <v>41169</v>
      </c>
      <c r="L2949" s="2">
        <v>12446.900390999999</v>
      </c>
      <c r="R2949" s="106">
        <v>44484</v>
      </c>
      <c r="S2949">
        <v>312.48</v>
      </c>
    </row>
    <row r="2950" spans="11:19">
      <c r="K2950" s="106">
        <v>41170</v>
      </c>
      <c r="L2950" s="2">
        <v>12422.700194999999</v>
      </c>
      <c r="R2950" s="106">
        <v>44487</v>
      </c>
      <c r="S2950">
        <v>311.19</v>
      </c>
    </row>
    <row r="2951" spans="11:19">
      <c r="K2951" s="106">
        <v>41171</v>
      </c>
      <c r="L2951" s="2">
        <v>12436.200194999999</v>
      </c>
      <c r="R2951" s="106">
        <v>44488</v>
      </c>
      <c r="S2951">
        <v>311.5</v>
      </c>
    </row>
    <row r="2952" spans="11:19">
      <c r="K2952" s="106">
        <v>41172</v>
      </c>
      <c r="L2952" s="2">
        <v>12409.299805000001</v>
      </c>
      <c r="R2952" s="106">
        <v>44489</v>
      </c>
      <c r="S2952">
        <v>312.63</v>
      </c>
    </row>
    <row r="2953" spans="11:19">
      <c r="K2953" s="106">
        <v>41173</v>
      </c>
      <c r="L2953" s="2">
        <v>12383.599609000001</v>
      </c>
      <c r="R2953" s="106">
        <v>44490</v>
      </c>
      <c r="S2953">
        <v>314.22000000000003</v>
      </c>
    </row>
    <row r="2954" spans="11:19">
      <c r="K2954" s="106">
        <v>41176</v>
      </c>
      <c r="L2954" s="2">
        <v>12313.5</v>
      </c>
      <c r="R2954" s="106">
        <v>44491</v>
      </c>
      <c r="S2954">
        <v>312.94</v>
      </c>
    </row>
    <row r="2955" spans="11:19">
      <c r="K2955" s="106">
        <v>41177</v>
      </c>
      <c r="L2955" s="2">
        <v>12257.200194999999</v>
      </c>
      <c r="R2955" s="106">
        <v>44494</v>
      </c>
      <c r="S2955">
        <v>311.83</v>
      </c>
    </row>
    <row r="2956" spans="11:19">
      <c r="K2956" s="106">
        <v>41178</v>
      </c>
      <c r="L2956" s="2">
        <v>12232.900390999999</v>
      </c>
      <c r="R2956" s="106">
        <v>44495</v>
      </c>
      <c r="S2956">
        <v>309.88</v>
      </c>
    </row>
    <row r="2957" spans="11:19">
      <c r="K2957" s="106">
        <v>41179</v>
      </c>
      <c r="L2957" s="2">
        <v>12338.900390999999</v>
      </c>
      <c r="R2957" s="106">
        <v>44496</v>
      </c>
      <c r="S2957">
        <v>307.08999999999997</v>
      </c>
    </row>
    <row r="2958" spans="11:19">
      <c r="K2958" s="106">
        <v>41180</v>
      </c>
      <c r="L2958" s="2">
        <v>12317.5</v>
      </c>
      <c r="R2958" s="106">
        <v>44497</v>
      </c>
      <c r="S2958">
        <v>310.39</v>
      </c>
    </row>
    <row r="2959" spans="11:19">
      <c r="K2959" s="106">
        <v>41183</v>
      </c>
      <c r="L2959" s="2">
        <v>12370.200194999999</v>
      </c>
      <c r="R2959" s="106">
        <v>44498</v>
      </c>
      <c r="S2959">
        <v>309.62</v>
      </c>
    </row>
    <row r="2960" spans="11:19">
      <c r="K2960" s="106">
        <v>41184</v>
      </c>
      <c r="L2960" s="2">
        <v>12391.200194999999</v>
      </c>
      <c r="R2960" s="106">
        <v>44501</v>
      </c>
      <c r="S2960">
        <v>312.49</v>
      </c>
    </row>
    <row r="2961" spans="11:19">
      <c r="K2961" s="106">
        <v>41185</v>
      </c>
      <c r="L2961" s="2">
        <v>12359.5</v>
      </c>
      <c r="R2961" s="106">
        <v>44502</v>
      </c>
      <c r="S2961">
        <v>310.54000000000002</v>
      </c>
    </row>
    <row r="2962" spans="11:19">
      <c r="K2962" s="106">
        <v>41186</v>
      </c>
      <c r="L2962" s="2">
        <v>12447.700194999999</v>
      </c>
      <c r="R2962" s="106">
        <v>44503</v>
      </c>
      <c r="S2962">
        <v>309.85000000000002</v>
      </c>
    </row>
    <row r="2963" spans="11:19">
      <c r="K2963" s="106">
        <v>41187</v>
      </c>
      <c r="L2963" s="2">
        <v>12419</v>
      </c>
      <c r="R2963" s="106">
        <v>44504</v>
      </c>
      <c r="S2963">
        <v>310.63</v>
      </c>
    </row>
    <row r="2964" spans="11:19">
      <c r="K2964" s="106">
        <v>41191</v>
      </c>
      <c r="L2964" s="2">
        <v>12273.599609000001</v>
      </c>
      <c r="R2964" s="106">
        <v>44505</v>
      </c>
      <c r="S2964">
        <v>311.3</v>
      </c>
    </row>
    <row r="2965" spans="11:19">
      <c r="K2965" s="106">
        <v>41192</v>
      </c>
      <c r="L2965" s="2">
        <v>12212.400390999999</v>
      </c>
      <c r="R2965" s="106">
        <v>44508</v>
      </c>
      <c r="S2965">
        <v>309.82</v>
      </c>
    </row>
    <row r="2966" spans="11:19">
      <c r="K2966" s="106">
        <v>41193</v>
      </c>
      <c r="L2966" s="2">
        <v>12234</v>
      </c>
      <c r="R2966" s="106">
        <v>44509</v>
      </c>
      <c r="S2966">
        <v>311.58999999999997</v>
      </c>
    </row>
    <row r="2967" spans="11:19">
      <c r="K2967" s="106">
        <v>41194</v>
      </c>
      <c r="L2967" s="2">
        <v>12202</v>
      </c>
      <c r="R2967" s="106">
        <v>44510</v>
      </c>
      <c r="S2967">
        <v>308.95999999999998</v>
      </c>
    </row>
    <row r="2968" spans="11:19">
      <c r="K2968" s="106">
        <v>41197</v>
      </c>
      <c r="L2968" s="2">
        <v>12230</v>
      </c>
      <c r="R2968" s="106">
        <v>44511</v>
      </c>
      <c r="S2968">
        <v>308.35000000000002</v>
      </c>
    </row>
    <row r="2969" spans="11:19">
      <c r="K2969" s="106">
        <v>41198</v>
      </c>
      <c r="L2969" s="2">
        <v>12407.700194999999</v>
      </c>
      <c r="R2969" s="106">
        <v>44512</v>
      </c>
      <c r="S2969">
        <v>307.76</v>
      </c>
    </row>
    <row r="2970" spans="11:19">
      <c r="K2970" s="106">
        <v>41199</v>
      </c>
      <c r="L2970" s="2">
        <v>12461.299805000001</v>
      </c>
      <c r="R2970" s="106">
        <v>44515</v>
      </c>
      <c r="S2970">
        <v>307.67</v>
      </c>
    </row>
    <row r="2971" spans="11:19">
      <c r="K2971" s="106">
        <v>41200</v>
      </c>
      <c r="L2971" s="2">
        <v>12466.099609000001</v>
      </c>
      <c r="R2971" s="106">
        <v>44516</v>
      </c>
      <c r="S2971">
        <v>308.75</v>
      </c>
    </row>
    <row r="2972" spans="11:19">
      <c r="K2972" s="106">
        <v>41201</v>
      </c>
      <c r="L2972" s="2">
        <v>12416</v>
      </c>
      <c r="R2972" s="106">
        <v>44517</v>
      </c>
      <c r="S2972">
        <v>308.76</v>
      </c>
    </row>
    <row r="2973" spans="11:19">
      <c r="K2973" s="106">
        <v>41204</v>
      </c>
      <c r="L2973" s="2">
        <v>12403.5</v>
      </c>
      <c r="R2973" s="106">
        <v>44518</v>
      </c>
      <c r="S2973">
        <v>309.31</v>
      </c>
    </row>
    <row r="2974" spans="11:19">
      <c r="K2974" s="106">
        <v>41205</v>
      </c>
      <c r="L2974" s="2">
        <v>12225.799805000001</v>
      </c>
      <c r="R2974" s="106">
        <v>44519</v>
      </c>
      <c r="S2974">
        <v>311</v>
      </c>
    </row>
    <row r="2975" spans="11:19">
      <c r="K2975" s="106">
        <v>41206</v>
      </c>
      <c r="L2975" s="2">
        <v>12195</v>
      </c>
      <c r="R2975" s="106">
        <v>44522</v>
      </c>
      <c r="S2975">
        <v>308.89</v>
      </c>
    </row>
    <row r="2976" spans="11:19">
      <c r="K2976" s="106">
        <v>41207</v>
      </c>
      <c r="L2976" s="2">
        <v>12300.200194999999</v>
      </c>
      <c r="R2976" s="106">
        <v>44523</v>
      </c>
      <c r="S2976">
        <v>306.98</v>
      </c>
    </row>
    <row r="2977" spans="11:19">
      <c r="K2977" s="106">
        <v>41208</v>
      </c>
      <c r="L2977" s="2">
        <v>12300.299805000001</v>
      </c>
      <c r="R2977" s="106">
        <v>44524</v>
      </c>
      <c r="S2977">
        <v>305.95999999999998</v>
      </c>
    </row>
    <row r="2978" spans="11:19">
      <c r="K2978" s="106">
        <v>41211</v>
      </c>
      <c r="L2978" s="2">
        <v>12312.799805000001</v>
      </c>
      <c r="R2978" s="106">
        <v>44525</v>
      </c>
      <c r="S2978">
        <v>305.75</v>
      </c>
    </row>
    <row r="2979" spans="11:19">
      <c r="K2979" s="106">
        <v>41212</v>
      </c>
      <c r="L2979" s="2">
        <v>12377</v>
      </c>
      <c r="R2979" s="106">
        <v>44526</v>
      </c>
      <c r="S2979">
        <v>304.55</v>
      </c>
    </row>
    <row r="2980" spans="11:19">
      <c r="K2980" s="106">
        <v>41213</v>
      </c>
      <c r="L2980" s="2">
        <v>12422.900390999999</v>
      </c>
      <c r="R2980" s="106">
        <v>44529</v>
      </c>
      <c r="S2980">
        <v>305.74</v>
      </c>
    </row>
    <row r="2981" spans="11:19">
      <c r="K2981" s="106">
        <v>41214</v>
      </c>
      <c r="L2981" s="2">
        <v>12499.799805000001</v>
      </c>
      <c r="R2981" s="106">
        <v>44530</v>
      </c>
      <c r="S2981">
        <v>302.10000000000002</v>
      </c>
    </row>
    <row r="2982" spans="11:19">
      <c r="K2982" s="106">
        <v>41215</v>
      </c>
      <c r="L2982" s="2">
        <v>12380.400390999999</v>
      </c>
      <c r="R2982" s="106">
        <v>44531</v>
      </c>
      <c r="S2982">
        <v>301.27</v>
      </c>
    </row>
    <row r="2983" spans="11:19">
      <c r="K2983" s="106">
        <v>41218</v>
      </c>
      <c r="L2983" s="2">
        <v>12352.799805000001</v>
      </c>
      <c r="R2983" s="106">
        <v>44532</v>
      </c>
      <c r="S2983">
        <v>301.72000000000003</v>
      </c>
    </row>
    <row r="2984" spans="11:19">
      <c r="K2984" s="106">
        <v>41219</v>
      </c>
      <c r="L2984" s="2">
        <v>12361.200194999999</v>
      </c>
      <c r="R2984" s="106">
        <v>44533</v>
      </c>
      <c r="S2984">
        <v>301.42</v>
      </c>
    </row>
    <row r="2985" spans="11:19">
      <c r="K2985" s="106">
        <v>41220</v>
      </c>
      <c r="L2985" s="2">
        <v>12230.599609000001</v>
      </c>
      <c r="R2985" s="106">
        <v>44536</v>
      </c>
      <c r="S2985">
        <v>304.45999999999998</v>
      </c>
    </row>
    <row r="2986" spans="11:19">
      <c r="K2986" s="106">
        <v>41221</v>
      </c>
      <c r="L2986" s="2">
        <v>12191.099609000001</v>
      </c>
      <c r="R2986" s="106">
        <v>44537</v>
      </c>
      <c r="S2986">
        <v>305.8</v>
      </c>
    </row>
    <row r="2987" spans="11:19">
      <c r="K2987" s="106">
        <v>41222</v>
      </c>
      <c r="L2987" s="2">
        <v>12196.799805000001</v>
      </c>
      <c r="R2987" s="106">
        <v>44538</v>
      </c>
      <c r="S2987">
        <v>304.91000000000003</v>
      </c>
    </row>
    <row r="2988" spans="11:19">
      <c r="K2988" s="106">
        <v>41225</v>
      </c>
      <c r="L2988" s="2">
        <v>12191.5</v>
      </c>
      <c r="R2988" s="106">
        <v>44539</v>
      </c>
      <c r="S2988">
        <v>303.04000000000002</v>
      </c>
    </row>
    <row r="2989" spans="11:19">
      <c r="K2989" s="106">
        <v>41226</v>
      </c>
      <c r="L2989" s="2">
        <v>12134.700194999999</v>
      </c>
      <c r="R2989" s="106">
        <v>44540</v>
      </c>
      <c r="S2989">
        <v>301.77999999999997</v>
      </c>
    </row>
    <row r="2990" spans="11:19">
      <c r="K2990" s="106">
        <v>41227</v>
      </c>
      <c r="L2990" s="2">
        <v>11929.799805000001</v>
      </c>
      <c r="R2990" s="106">
        <v>44543</v>
      </c>
      <c r="S2990">
        <v>303.81</v>
      </c>
    </row>
    <row r="2991" spans="11:19">
      <c r="K2991" s="106">
        <v>41228</v>
      </c>
      <c r="L2991" s="2">
        <v>11811.400390999999</v>
      </c>
      <c r="R2991" s="106">
        <v>44544</v>
      </c>
      <c r="S2991">
        <v>302.83999999999997</v>
      </c>
    </row>
    <row r="2992" spans="11:19">
      <c r="K2992" s="106">
        <v>41229</v>
      </c>
      <c r="L2992" s="2">
        <v>11877.700194999999</v>
      </c>
      <c r="R2992" s="106">
        <v>44545</v>
      </c>
      <c r="S2992">
        <v>305.57</v>
      </c>
    </row>
    <row r="2993" spans="11:19">
      <c r="K2993" s="106">
        <v>41232</v>
      </c>
      <c r="L2993" s="2">
        <v>12040.400390999999</v>
      </c>
      <c r="R2993" s="106">
        <v>44546</v>
      </c>
      <c r="S2993">
        <v>306.82</v>
      </c>
    </row>
    <row r="2994" spans="11:19">
      <c r="K2994" s="106">
        <v>41233</v>
      </c>
      <c r="L2994" s="2">
        <v>12046.299805000001</v>
      </c>
      <c r="R2994" s="106">
        <v>44547</v>
      </c>
      <c r="S2994">
        <v>311.29000000000002</v>
      </c>
    </row>
    <row r="2995" spans="11:19">
      <c r="K2995" s="106">
        <v>41234</v>
      </c>
      <c r="L2995" s="2">
        <v>12100.099609000001</v>
      </c>
      <c r="R2995" s="106">
        <v>44550</v>
      </c>
      <c r="S2995">
        <v>311.11</v>
      </c>
    </row>
    <row r="2996" spans="11:19">
      <c r="K2996" s="106">
        <v>41235</v>
      </c>
      <c r="L2996" s="2">
        <v>12153.099609000001</v>
      </c>
      <c r="R2996" s="106">
        <v>44551</v>
      </c>
      <c r="S2996">
        <v>313.2</v>
      </c>
    </row>
    <row r="2997" spans="11:19">
      <c r="K2997" s="106">
        <v>41236</v>
      </c>
      <c r="L2997" s="2">
        <v>12213.200194999999</v>
      </c>
      <c r="R2997" s="106">
        <v>44552</v>
      </c>
      <c r="S2997">
        <v>314.88</v>
      </c>
    </row>
    <row r="2998" spans="11:19">
      <c r="K2998" s="106">
        <v>41239</v>
      </c>
      <c r="L2998" s="2">
        <v>12185.099609000001</v>
      </c>
      <c r="R2998" s="106">
        <v>44553</v>
      </c>
      <c r="S2998">
        <v>314.69</v>
      </c>
    </row>
    <row r="2999" spans="11:19">
      <c r="K2999" s="106">
        <v>41240</v>
      </c>
      <c r="L2999" s="2">
        <v>12111.599609000001</v>
      </c>
      <c r="R2999" s="106">
        <v>44554</v>
      </c>
      <c r="S2999">
        <v>314.14999999999998</v>
      </c>
    </row>
    <row r="3000" spans="11:19">
      <c r="K3000" s="106">
        <v>41241</v>
      </c>
      <c r="L3000" s="2">
        <v>12140.299805000001</v>
      </c>
      <c r="R3000" s="106">
        <v>44559</v>
      </c>
      <c r="S3000">
        <v>314.20999999999998</v>
      </c>
    </row>
    <row r="3001" spans="11:19">
      <c r="K3001" s="106">
        <v>41242</v>
      </c>
      <c r="L3001" s="2">
        <v>12202.900390999999</v>
      </c>
      <c r="R3001" s="106">
        <v>44560</v>
      </c>
      <c r="S3001">
        <v>314.69</v>
      </c>
    </row>
    <row r="3002" spans="11:19">
      <c r="K3002" s="106">
        <v>41243</v>
      </c>
      <c r="L3002" s="2">
        <v>12239.400390999999</v>
      </c>
      <c r="R3002" s="106">
        <v>44561</v>
      </c>
      <c r="S3002">
        <v>315.89</v>
      </c>
    </row>
    <row r="3003" spans="11:19">
      <c r="K3003" s="106">
        <v>41246</v>
      </c>
      <c r="L3003" s="2">
        <v>12169.700194999999</v>
      </c>
      <c r="R3003" s="106">
        <v>44565</v>
      </c>
      <c r="S3003">
        <v>313.17</v>
      </c>
    </row>
    <row r="3004" spans="11:19">
      <c r="K3004" s="106">
        <v>41247</v>
      </c>
      <c r="L3004" s="2">
        <v>12137.200194999999</v>
      </c>
      <c r="R3004" s="106">
        <v>44566</v>
      </c>
      <c r="S3004">
        <v>307.27</v>
      </c>
    </row>
    <row r="3005" spans="11:19">
      <c r="K3005" s="106">
        <v>41248</v>
      </c>
      <c r="L3005" s="2">
        <v>12157.299805000001</v>
      </c>
      <c r="R3005" s="106">
        <v>44567</v>
      </c>
      <c r="S3005">
        <v>304.79000000000002</v>
      </c>
    </row>
    <row r="3006" spans="11:19">
      <c r="K3006" s="106">
        <v>41249</v>
      </c>
      <c r="L3006" s="2">
        <v>12151.099609000001</v>
      </c>
      <c r="R3006" s="106">
        <v>44568</v>
      </c>
      <c r="S3006">
        <v>304.60000000000002</v>
      </c>
    </row>
    <row r="3007" spans="11:19">
      <c r="K3007" s="106">
        <v>41250</v>
      </c>
      <c r="L3007" s="2">
        <v>12159.599609000001</v>
      </c>
      <c r="R3007" s="106">
        <v>44571</v>
      </c>
      <c r="S3007">
        <v>303.02</v>
      </c>
    </row>
    <row r="3008" spans="11:19">
      <c r="K3008" s="106">
        <v>41253</v>
      </c>
      <c r="L3008" s="2">
        <v>12230.5</v>
      </c>
      <c r="R3008" s="106">
        <v>44572</v>
      </c>
      <c r="S3008">
        <v>299.66000000000003</v>
      </c>
    </row>
    <row r="3009" spans="11:19">
      <c r="K3009" s="106">
        <v>41254</v>
      </c>
      <c r="L3009" s="2">
        <v>12282.400390999999</v>
      </c>
      <c r="R3009" s="106">
        <v>44573</v>
      </c>
      <c r="S3009">
        <v>301.22000000000003</v>
      </c>
    </row>
    <row r="3010" spans="11:19">
      <c r="K3010" s="106">
        <v>41255</v>
      </c>
      <c r="L3010" s="2">
        <v>12353.099609000001</v>
      </c>
      <c r="R3010" s="106">
        <v>44574</v>
      </c>
      <c r="S3010">
        <v>300.61</v>
      </c>
    </row>
    <row r="3011" spans="11:19">
      <c r="K3011" s="106">
        <v>41256</v>
      </c>
      <c r="L3011" s="2">
        <v>12289.200194999999</v>
      </c>
      <c r="R3011" s="106">
        <v>44575</v>
      </c>
      <c r="S3011">
        <v>298.08999999999997</v>
      </c>
    </row>
    <row r="3012" spans="11:19">
      <c r="K3012" s="106">
        <v>41257</v>
      </c>
      <c r="L3012" s="2">
        <v>12296.700194999999</v>
      </c>
      <c r="R3012" s="106">
        <v>44578</v>
      </c>
      <c r="S3012">
        <v>298.68</v>
      </c>
    </row>
    <row r="3013" spans="11:19">
      <c r="K3013" s="106">
        <v>41260</v>
      </c>
      <c r="L3013" s="2">
        <v>12281.400390999999</v>
      </c>
      <c r="R3013" s="106">
        <v>44579</v>
      </c>
      <c r="S3013">
        <v>298.7</v>
      </c>
    </row>
    <row r="3014" spans="11:19">
      <c r="K3014" s="106">
        <v>41261</v>
      </c>
      <c r="L3014" s="2">
        <v>12334.299805000001</v>
      </c>
      <c r="R3014" s="106">
        <v>44580</v>
      </c>
      <c r="S3014">
        <v>300.60000000000002</v>
      </c>
    </row>
    <row r="3015" spans="11:19">
      <c r="K3015" s="106">
        <v>41262</v>
      </c>
      <c r="L3015" s="2">
        <v>12403.599609000001</v>
      </c>
      <c r="R3015" s="106">
        <v>44581</v>
      </c>
      <c r="S3015">
        <v>301.55</v>
      </c>
    </row>
    <row r="3016" spans="11:19">
      <c r="K3016" s="106">
        <v>41263</v>
      </c>
      <c r="L3016" s="2">
        <v>12388.700194999999</v>
      </c>
      <c r="R3016" s="106">
        <v>44582</v>
      </c>
      <c r="S3016">
        <v>300.87</v>
      </c>
    </row>
    <row r="3017" spans="11:19">
      <c r="K3017" s="106">
        <v>41264</v>
      </c>
      <c r="L3017" s="2">
        <v>12385.700194999999</v>
      </c>
      <c r="R3017" s="106">
        <v>44585</v>
      </c>
      <c r="S3017">
        <v>301.29000000000002</v>
      </c>
    </row>
    <row r="3018" spans="11:19">
      <c r="K3018" s="106">
        <v>41267</v>
      </c>
      <c r="L3018" s="2">
        <v>12370.799805000001</v>
      </c>
      <c r="R3018" s="106">
        <v>44586</v>
      </c>
      <c r="S3018">
        <v>298.10000000000002</v>
      </c>
    </row>
    <row r="3019" spans="11:19">
      <c r="K3019" s="106">
        <v>41270</v>
      </c>
      <c r="L3019" s="2">
        <v>12373.799805000001</v>
      </c>
      <c r="R3019" s="106">
        <v>44587</v>
      </c>
      <c r="S3019">
        <v>299.72000000000003</v>
      </c>
    </row>
    <row r="3020" spans="11:19">
      <c r="K3020" s="106">
        <v>41271</v>
      </c>
      <c r="L3020" s="2">
        <v>12316.099609000001</v>
      </c>
      <c r="R3020" s="106">
        <v>44588</v>
      </c>
      <c r="S3020">
        <v>301.05</v>
      </c>
    </row>
    <row r="3021" spans="11:19">
      <c r="K3021" s="106">
        <v>41274</v>
      </c>
      <c r="L3021" s="2">
        <v>12433.5</v>
      </c>
      <c r="R3021" s="106">
        <v>44589</v>
      </c>
      <c r="S3021">
        <v>303.79000000000002</v>
      </c>
    </row>
    <row r="3022" spans="11:19">
      <c r="K3022" s="106">
        <v>41276</v>
      </c>
      <c r="L3022" s="2">
        <v>12540.799805000001</v>
      </c>
      <c r="R3022" s="106">
        <v>44592</v>
      </c>
      <c r="S3022">
        <v>308.95</v>
      </c>
    </row>
    <row r="3023" spans="11:19">
      <c r="K3023" s="106">
        <v>41277</v>
      </c>
      <c r="L3023" s="2">
        <v>12470.400390999999</v>
      </c>
      <c r="R3023" s="106">
        <v>44593</v>
      </c>
      <c r="S3023">
        <v>308.07</v>
      </c>
    </row>
    <row r="3024" spans="11:19">
      <c r="K3024" s="106">
        <v>41278</v>
      </c>
      <c r="L3024" s="2">
        <v>12540.799805000001</v>
      </c>
      <c r="R3024" s="106">
        <v>44594</v>
      </c>
      <c r="S3024">
        <v>308.70999999999998</v>
      </c>
    </row>
    <row r="3025" spans="11:19">
      <c r="K3025" s="106">
        <v>41281</v>
      </c>
      <c r="L3025" s="2">
        <v>12499.599609000001</v>
      </c>
      <c r="R3025" s="106">
        <v>44595</v>
      </c>
      <c r="S3025">
        <v>305.83</v>
      </c>
    </row>
    <row r="3026" spans="11:19">
      <c r="K3026" s="106">
        <v>41282</v>
      </c>
      <c r="L3026" s="2">
        <v>12504.799805000001</v>
      </c>
      <c r="R3026" s="106">
        <v>44596</v>
      </c>
      <c r="S3026">
        <v>304.77</v>
      </c>
    </row>
    <row r="3027" spans="11:19">
      <c r="K3027" s="106">
        <v>41283</v>
      </c>
      <c r="L3027" s="2">
        <v>12522.200194999999</v>
      </c>
      <c r="R3027" s="106">
        <v>44599</v>
      </c>
      <c r="S3027">
        <v>305.83999999999997</v>
      </c>
    </row>
    <row r="3028" spans="11:19">
      <c r="K3028" s="106">
        <v>41284</v>
      </c>
      <c r="L3028" s="2">
        <v>12599.700194999999</v>
      </c>
      <c r="R3028" s="106">
        <v>44600</v>
      </c>
      <c r="S3028">
        <v>306.33999999999997</v>
      </c>
    </row>
    <row r="3029" spans="11:19">
      <c r="K3029" s="106">
        <v>41285</v>
      </c>
      <c r="L3029" s="2">
        <v>12602.200194999999</v>
      </c>
      <c r="R3029" s="106">
        <v>44601</v>
      </c>
      <c r="S3029">
        <v>309.63</v>
      </c>
    </row>
    <row r="3030" spans="11:19">
      <c r="K3030" s="106">
        <v>41288</v>
      </c>
      <c r="L3030" s="2">
        <v>12603.099609000001</v>
      </c>
      <c r="R3030" s="106">
        <v>44602</v>
      </c>
      <c r="S3030">
        <v>307.58</v>
      </c>
    </row>
    <row r="3031" spans="11:19">
      <c r="K3031" s="106">
        <v>41289</v>
      </c>
      <c r="L3031" s="2">
        <v>12642</v>
      </c>
      <c r="R3031" s="106">
        <v>44603</v>
      </c>
      <c r="S3031">
        <v>305.74</v>
      </c>
    </row>
    <row r="3032" spans="11:19">
      <c r="K3032" s="106">
        <v>41290</v>
      </c>
      <c r="L3032" s="2">
        <v>12608.799805000001</v>
      </c>
      <c r="R3032" s="106">
        <v>44606</v>
      </c>
      <c r="S3032">
        <v>304.95999999999998</v>
      </c>
    </row>
    <row r="3033" spans="11:19">
      <c r="K3033" s="106">
        <v>41291</v>
      </c>
      <c r="L3033" s="2">
        <v>12674.700194999999</v>
      </c>
      <c r="R3033" s="106">
        <v>44607</v>
      </c>
      <c r="S3033">
        <v>304.73</v>
      </c>
    </row>
    <row r="3034" spans="11:19">
      <c r="K3034" s="106">
        <v>41292</v>
      </c>
      <c r="L3034" s="2">
        <v>12725.700194999999</v>
      </c>
      <c r="R3034" s="106">
        <v>44608</v>
      </c>
      <c r="S3034">
        <v>303.27999999999997</v>
      </c>
    </row>
    <row r="3035" spans="11:19">
      <c r="K3035" s="106">
        <v>41295</v>
      </c>
      <c r="L3035" s="2">
        <v>12794.299805000001</v>
      </c>
      <c r="R3035" s="106">
        <v>44609</v>
      </c>
      <c r="S3035">
        <v>304.68</v>
      </c>
    </row>
    <row r="3036" spans="11:19">
      <c r="K3036" s="106">
        <v>41296</v>
      </c>
      <c r="L3036" s="2">
        <v>12824.599609000001</v>
      </c>
      <c r="R3036" s="106">
        <v>44610</v>
      </c>
      <c r="S3036">
        <v>303.45999999999998</v>
      </c>
    </row>
    <row r="3037" spans="11:19">
      <c r="K3037" s="106">
        <v>41297</v>
      </c>
      <c r="L3037" s="2">
        <v>12794.099609000001</v>
      </c>
      <c r="R3037" s="106">
        <v>44614</v>
      </c>
      <c r="S3037">
        <v>301.82</v>
      </c>
    </row>
    <row r="3038" spans="11:19">
      <c r="K3038" s="106">
        <v>41298</v>
      </c>
      <c r="L3038" s="2">
        <v>12823.599609000001</v>
      </c>
      <c r="R3038" s="106">
        <v>44615</v>
      </c>
      <c r="S3038">
        <v>301.33999999999997</v>
      </c>
    </row>
    <row r="3039" spans="11:19">
      <c r="K3039" s="106">
        <v>41299</v>
      </c>
      <c r="L3039" s="2">
        <v>12816.599609000001</v>
      </c>
      <c r="R3039" s="106">
        <v>44616</v>
      </c>
      <c r="S3039">
        <v>305.97000000000003</v>
      </c>
    </row>
    <row r="3040" spans="11:19">
      <c r="K3040" s="106">
        <v>41302</v>
      </c>
      <c r="L3040" s="2">
        <v>12815.900390999999</v>
      </c>
      <c r="R3040" s="106">
        <v>44617</v>
      </c>
      <c r="S3040">
        <v>306.77999999999997</v>
      </c>
    </row>
    <row r="3041" spans="11:19">
      <c r="K3041" s="106">
        <v>41303</v>
      </c>
      <c r="L3041" s="2">
        <v>12830.599609000001</v>
      </c>
      <c r="R3041" s="106">
        <v>44620</v>
      </c>
      <c r="S3041">
        <v>311.33</v>
      </c>
    </row>
    <row r="3042" spans="11:19">
      <c r="K3042" s="106">
        <v>41304</v>
      </c>
      <c r="L3042" s="2">
        <v>12794.400390999999</v>
      </c>
      <c r="R3042" s="106">
        <v>44621</v>
      </c>
      <c r="S3042">
        <v>313.45999999999998</v>
      </c>
    </row>
    <row r="3043" spans="11:19">
      <c r="K3043" s="106">
        <v>41305</v>
      </c>
      <c r="L3043" s="2">
        <v>12685.200194999999</v>
      </c>
      <c r="R3043" s="106">
        <v>44622</v>
      </c>
      <c r="S3043">
        <v>313.33</v>
      </c>
    </row>
    <row r="3044" spans="11:19">
      <c r="K3044" s="106">
        <v>41306</v>
      </c>
      <c r="L3044" s="2">
        <v>12768.799805000001</v>
      </c>
      <c r="R3044" s="106">
        <v>44623</v>
      </c>
      <c r="S3044">
        <v>313.35000000000002</v>
      </c>
    </row>
    <row r="3045" spans="11:19">
      <c r="K3045" s="106">
        <v>41309</v>
      </c>
      <c r="L3045" s="2">
        <v>12717.599609000001</v>
      </c>
      <c r="R3045" s="106">
        <v>44624</v>
      </c>
      <c r="S3045">
        <v>317.42</v>
      </c>
    </row>
    <row r="3046" spans="11:19">
      <c r="K3046" s="106">
        <v>41310</v>
      </c>
      <c r="L3046" s="2">
        <v>12745.700194999999</v>
      </c>
      <c r="R3046" s="106">
        <v>44627</v>
      </c>
      <c r="S3046">
        <v>322.26</v>
      </c>
    </row>
    <row r="3047" spans="11:19">
      <c r="K3047" s="106">
        <v>41311</v>
      </c>
      <c r="L3047" s="2">
        <v>12761.599609000001</v>
      </c>
      <c r="R3047" s="106">
        <v>44628</v>
      </c>
      <c r="S3047">
        <v>324.66000000000003</v>
      </c>
    </row>
    <row r="3048" spans="11:19">
      <c r="K3048" s="106">
        <v>41312</v>
      </c>
      <c r="L3048" s="2">
        <v>12755.900390999999</v>
      </c>
      <c r="R3048" s="106">
        <v>44629</v>
      </c>
      <c r="S3048">
        <v>323.99</v>
      </c>
    </row>
    <row r="3049" spans="11:19">
      <c r="K3049" s="106">
        <v>41313</v>
      </c>
      <c r="L3049" s="2">
        <v>12801.200194999999</v>
      </c>
      <c r="R3049" s="106">
        <v>44630</v>
      </c>
      <c r="S3049">
        <v>325.14</v>
      </c>
    </row>
    <row r="3050" spans="11:19">
      <c r="K3050" s="106">
        <v>41316</v>
      </c>
      <c r="L3050" s="2">
        <v>12748.200194999999</v>
      </c>
      <c r="R3050" s="106">
        <v>44631</v>
      </c>
      <c r="S3050">
        <v>325.06</v>
      </c>
    </row>
    <row r="3051" spans="11:19">
      <c r="K3051" s="106">
        <v>41317</v>
      </c>
      <c r="L3051" s="2">
        <v>12789</v>
      </c>
      <c r="R3051" s="106">
        <v>44634</v>
      </c>
      <c r="S3051">
        <v>320.92</v>
      </c>
    </row>
    <row r="3052" spans="11:19">
      <c r="K3052" s="106">
        <v>41318</v>
      </c>
      <c r="L3052" s="2">
        <v>12775.299805000001</v>
      </c>
      <c r="R3052" s="106">
        <v>44635</v>
      </c>
      <c r="S3052">
        <v>322.25</v>
      </c>
    </row>
    <row r="3053" spans="11:19">
      <c r="K3053" s="106">
        <v>41319</v>
      </c>
      <c r="L3053" s="2">
        <v>12721.799805000001</v>
      </c>
      <c r="R3053" s="106">
        <v>44636</v>
      </c>
      <c r="S3053">
        <v>322.02</v>
      </c>
    </row>
    <row r="3054" spans="11:19">
      <c r="K3054" s="106">
        <v>41320</v>
      </c>
      <c r="L3054" s="2">
        <v>12686.599609000001</v>
      </c>
      <c r="R3054" s="106">
        <v>44637</v>
      </c>
      <c r="S3054">
        <v>324.92</v>
      </c>
    </row>
    <row r="3055" spans="11:19">
      <c r="K3055" s="106">
        <v>41324</v>
      </c>
      <c r="L3055" s="2">
        <v>12810.200194999999</v>
      </c>
      <c r="R3055" s="106">
        <v>44638</v>
      </c>
      <c r="S3055">
        <v>324.36</v>
      </c>
    </row>
    <row r="3056" spans="11:19">
      <c r="K3056" s="106">
        <v>41325</v>
      </c>
      <c r="L3056" s="2">
        <v>12714.099609000001</v>
      </c>
      <c r="R3056" s="106">
        <v>44641</v>
      </c>
      <c r="S3056">
        <v>324.17</v>
      </c>
    </row>
    <row r="3057" spans="11:19">
      <c r="K3057" s="106">
        <v>41326</v>
      </c>
      <c r="L3057" s="2">
        <v>12640</v>
      </c>
      <c r="R3057" s="106">
        <v>44642</v>
      </c>
      <c r="S3057">
        <v>322.76</v>
      </c>
    </row>
    <row r="3058" spans="11:19">
      <c r="K3058" s="106">
        <v>41327</v>
      </c>
      <c r="L3058" s="2">
        <v>12701.599609000001</v>
      </c>
      <c r="R3058" s="106">
        <v>44643</v>
      </c>
      <c r="S3058">
        <v>321.8</v>
      </c>
    </row>
    <row r="3059" spans="11:19">
      <c r="K3059" s="106">
        <v>41330</v>
      </c>
      <c r="L3059" s="2">
        <v>12650.900390999999</v>
      </c>
      <c r="R3059" s="106">
        <v>44644</v>
      </c>
      <c r="S3059">
        <v>321.49</v>
      </c>
    </row>
    <row r="3060" spans="11:19">
      <c r="K3060" s="106">
        <v>41331</v>
      </c>
      <c r="L3060" s="2">
        <v>12660.400390999999</v>
      </c>
      <c r="R3060" s="106">
        <v>44645</v>
      </c>
      <c r="S3060">
        <v>321.49</v>
      </c>
    </row>
    <row r="3061" spans="11:19">
      <c r="K3061" s="106">
        <v>41332</v>
      </c>
      <c r="L3061" s="2">
        <v>12732.400390999999</v>
      </c>
      <c r="R3061" s="106">
        <v>44648</v>
      </c>
      <c r="S3061">
        <v>323.44</v>
      </c>
    </row>
    <row r="3062" spans="11:19">
      <c r="K3062" s="106">
        <v>41333</v>
      </c>
      <c r="L3062" s="2">
        <v>12821.799805000001</v>
      </c>
      <c r="R3062" s="106">
        <v>44649</v>
      </c>
      <c r="S3062">
        <v>326.45</v>
      </c>
    </row>
    <row r="3063" spans="11:19">
      <c r="K3063" s="106">
        <v>41334</v>
      </c>
      <c r="L3063" s="2">
        <v>12773.099609000001</v>
      </c>
      <c r="R3063" s="106">
        <v>44650</v>
      </c>
      <c r="S3063">
        <v>329.43</v>
      </c>
    </row>
    <row r="3064" spans="11:19">
      <c r="K3064" s="106">
        <v>41337</v>
      </c>
      <c r="L3064" s="2">
        <v>12707.400390999999</v>
      </c>
      <c r="R3064" s="106">
        <v>44651</v>
      </c>
      <c r="S3064">
        <v>331.19</v>
      </c>
    </row>
    <row r="3065" spans="11:19">
      <c r="K3065" s="106">
        <v>41338</v>
      </c>
      <c r="L3065" s="2">
        <v>12736</v>
      </c>
      <c r="R3065" s="106">
        <v>44652</v>
      </c>
      <c r="S3065">
        <v>332.91</v>
      </c>
    </row>
    <row r="3066" spans="11:19">
      <c r="K3066" s="106">
        <v>41339</v>
      </c>
      <c r="L3066" s="2">
        <v>12832</v>
      </c>
      <c r="R3066" s="106">
        <v>44655</v>
      </c>
      <c r="S3066">
        <v>331.61</v>
      </c>
    </row>
    <row r="3067" spans="11:19">
      <c r="K3067" s="106">
        <v>41340</v>
      </c>
      <c r="L3067" s="2">
        <v>12826.5</v>
      </c>
      <c r="R3067" s="106">
        <v>44656</v>
      </c>
      <c r="S3067">
        <v>332.84</v>
      </c>
    </row>
    <row r="3068" spans="11:19">
      <c r="K3068" s="106">
        <v>41341</v>
      </c>
      <c r="L3068" s="2">
        <v>12835.599609000001</v>
      </c>
      <c r="R3068" s="106">
        <v>44657</v>
      </c>
      <c r="S3068">
        <v>339.01</v>
      </c>
    </row>
    <row r="3069" spans="11:19">
      <c r="K3069" s="106">
        <v>41344</v>
      </c>
      <c r="L3069" s="2">
        <v>12858.5</v>
      </c>
      <c r="R3069" s="106">
        <v>44658</v>
      </c>
      <c r="S3069">
        <v>340.91</v>
      </c>
    </row>
    <row r="3070" spans="11:19">
      <c r="K3070" s="106">
        <v>41345</v>
      </c>
      <c r="L3070" s="2">
        <v>12878.599609000001</v>
      </c>
      <c r="R3070" s="106">
        <v>44659</v>
      </c>
      <c r="S3070">
        <v>341.33</v>
      </c>
    </row>
    <row r="3071" spans="11:19">
      <c r="K3071" s="106">
        <v>41346</v>
      </c>
      <c r="L3071" s="2">
        <v>12744.099609000001</v>
      </c>
      <c r="R3071" s="106">
        <v>44662</v>
      </c>
      <c r="S3071">
        <v>337.96</v>
      </c>
    </row>
    <row r="3072" spans="11:19">
      <c r="K3072" s="106">
        <v>41347</v>
      </c>
      <c r="L3072" s="2">
        <v>12799.900390999999</v>
      </c>
      <c r="R3072" s="106">
        <v>44663</v>
      </c>
      <c r="S3072">
        <v>336.95</v>
      </c>
    </row>
    <row r="3073" spans="11:19">
      <c r="K3073" s="106">
        <v>41348</v>
      </c>
      <c r="L3073" s="2">
        <v>12830</v>
      </c>
      <c r="R3073" s="106">
        <v>44664</v>
      </c>
      <c r="S3073">
        <v>335.96</v>
      </c>
    </row>
    <row r="3074" spans="11:19">
      <c r="K3074" s="106">
        <v>41351</v>
      </c>
      <c r="L3074" s="2">
        <v>12781.799805000001</v>
      </c>
      <c r="R3074" s="106">
        <v>44665</v>
      </c>
      <c r="S3074">
        <v>335.06</v>
      </c>
    </row>
    <row r="3075" spans="11:19">
      <c r="K3075" s="106">
        <v>41352</v>
      </c>
      <c r="L3075" s="2">
        <v>12773.900390999999</v>
      </c>
      <c r="R3075" s="106">
        <v>44669</v>
      </c>
      <c r="S3075">
        <v>334.54</v>
      </c>
    </row>
    <row r="3076" spans="11:19">
      <c r="K3076" s="106">
        <v>41353</v>
      </c>
      <c r="L3076" s="2">
        <v>12826.599609000001</v>
      </c>
      <c r="R3076" s="106">
        <v>44670</v>
      </c>
      <c r="S3076">
        <v>335.68</v>
      </c>
    </row>
    <row r="3077" spans="11:19">
      <c r="K3077" s="106">
        <v>41354</v>
      </c>
      <c r="L3077" s="2">
        <v>12747.900390999999</v>
      </c>
      <c r="R3077" s="106">
        <v>44671</v>
      </c>
      <c r="S3077">
        <v>336.55</v>
      </c>
    </row>
    <row r="3078" spans="11:19">
      <c r="K3078" s="106">
        <v>41355</v>
      </c>
      <c r="L3078" s="2">
        <v>12757.400390999999</v>
      </c>
      <c r="R3078" s="106">
        <v>44672</v>
      </c>
      <c r="S3078">
        <v>335.62</v>
      </c>
    </row>
    <row r="3079" spans="11:19">
      <c r="K3079" s="106">
        <v>41358</v>
      </c>
      <c r="L3079" s="2">
        <v>12680.700194999999</v>
      </c>
      <c r="R3079" s="106">
        <v>44673</v>
      </c>
      <c r="S3079">
        <v>334.35</v>
      </c>
    </row>
    <row r="3080" spans="11:19">
      <c r="K3080" s="106">
        <v>41359</v>
      </c>
      <c r="L3080" s="2">
        <v>12706.400390999999</v>
      </c>
      <c r="R3080" s="106">
        <v>44676</v>
      </c>
      <c r="S3080">
        <v>333.12</v>
      </c>
    </row>
    <row r="3081" spans="11:19">
      <c r="K3081" s="106">
        <v>41360</v>
      </c>
      <c r="L3081" s="2">
        <v>12699.700194999999</v>
      </c>
      <c r="R3081" s="106">
        <v>44677</v>
      </c>
      <c r="S3081">
        <v>331.9</v>
      </c>
    </row>
    <row r="3082" spans="11:19">
      <c r="K3082" s="106">
        <v>41361</v>
      </c>
      <c r="L3082" s="2">
        <v>12749.900390999999</v>
      </c>
      <c r="R3082" s="106">
        <v>44678</v>
      </c>
      <c r="S3082">
        <v>330.57</v>
      </c>
    </row>
    <row r="3083" spans="11:19">
      <c r="K3083" s="106">
        <v>41365</v>
      </c>
      <c r="L3083" s="2">
        <v>12695.099609000001</v>
      </c>
      <c r="R3083" s="106">
        <v>44679</v>
      </c>
      <c r="S3083">
        <v>331.21</v>
      </c>
    </row>
    <row r="3084" spans="11:19">
      <c r="K3084" s="106">
        <v>41366</v>
      </c>
      <c r="L3084" s="2">
        <v>12682.099609000001</v>
      </c>
      <c r="R3084" s="106">
        <v>44680</v>
      </c>
      <c r="S3084">
        <v>327.02999999999997</v>
      </c>
    </row>
    <row r="3085" spans="11:19">
      <c r="K3085" s="106">
        <v>41367</v>
      </c>
      <c r="L3085" s="2">
        <v>12422.099609000001</v>
      </c>
      <c r="R3085" s="106">
        <v>44683</v>
      </c>
      <c r="S3085">
        <v>324.42</v>
      </c>
    </row>
    <row r="3086" spans="11:19">
      <c r="K3086" s="106">
        <v>41368</v>
      </c>
      <c r="L3086" s="2">
        <v>12363.099609000001</v>
      </c>
      <c r="R3086" s="106">
        <v>44684</v>
      </c>
      <c r="S3086">
        <v>322.75</v>
      </c>
    </row>
    <row r="3087" spans="11:19">
      <c r="K3087" s="106">
        <v>41369</v>
      </c>
      <c r="L3087" s="2">
        <v>12331.900390999999</v>
      </c>
      <c r="R3087" s="106">
        <v>44685</v>
      </c>
      <c r="S3087">
        <v>327.60000000000002</v>
      </c>
    </row>
    <row r="3088" spans="11:19">
      <c r="K3088" s="106">
        <v>41372</v>
      </c>
      <c r="L3088" s="2">
        <v>12344.599609000001</v>
      </c>
      <c r="R3088" s="106">
        <v>44686</v>
      </c>
      <c r="S3088">
        <v>325.69</v>
      </c>
    </row>
    <row r="3089" spans="11:19">
      <c r="K3089" s="106">
        <v>41373</v>
      </c>
      <c r="L3089" s="2">
        <v>12484.099609000001</v>
      </c>
      <c r="R3089" s="106">
        <v>44687</v>
      </c>
      <c r="S3089">
        <v>328.01</v>
      </c>
    </row>
    <row r="3090" spans="11:19">
      <c r="K3090" s="106">
        <v>41374</v>
      </c>
      <c r="L3090" s="2">
        <v>12534.900390999999</v>
      </c>
      <c r="R3090" s="106">
        <v>44690</v>
      </c>
      <c r="S3090">
        <v>326.41000000000003</v>
      </c>
    </row>
    <row r="3091" spans="11:19">
      <c r="K3091" s="106">
        <v>41375</v>
      </c>
      <c r="L3091" s="2">
        <v>12481.400390999999</v>
      </c>
      <c r="R3091" s="106">
        <v>44691</v>
      </c>
      <c r="S3091">
        <v>324.77999999999997</v>
      </c>
    </row>
    <row r="3092" spans="11:19">
      <c r="K3092" s="106">
        <v>41376</v>
      </c>
      <c r="L3092" s="2">
        <v>12337.599609000001</v>
      </c>
      <c r="R3092" s="106">
        <v>44692</v>
      </c>
      <c r="S3092">
        <v>324.51</v>
      </c>
    </row>
    <row r="3093" spans="11:19">
      <c r="K3093" s="106">
        <v>41379</v>
      </c>
      <c r="L3093" s="2">
        <v>12004.900390999999</v>
      </c>
      <c r="R3093" s="106">
        <v>44693</v>
      </c>
      <c r="S3093">
        <v>322.79000000000002</v>
      </c>
    </row>
    <row r="3094" spans="11:19">
      <c r="K3094" s="106">
        <v>41380</v>
      </c>
      <c r="L3094" s="2">
        <v>12119.900390999999</v>
      </c>
      <c r="R3094" s="106">
        <v>44694</v>
      </c>
      <c r="S3094">
        <v>326.70999999999998</v>
      </c>
    </row>
    <row r="3095" spans="11:19">
      <c r="K3095" s="106">
        <v>41381</v>
      </c>
      <c r="L3095" s="2">
        <v>11947.299805000001</v>
      </c>
      <c r="R3095" s="106">
        <v>44697</v>
      </c>
      <c r="S3095">
        <v>329.1</v>
      </c>
    </row>
    <row r="3096" spans="11:19">
      <c r="K3096" s="106">
        <v>41382</v>
      </c>
      <c r="L3096" s="2">
        <v>11996.299805000001</v>
      </c>
      <c r="R3096" s="106">
        <v>44698</v>
      </c>
      <c r="S3096">
        <v>331.94</v>
      </c>
    </row>
    <row r="3097" spans="11:19">
      <c r="K3097" s="106">
        <v>41383</v>
      </c>
      <c r="L3097" s="2">
        <v>12065.599609000001</v>
      </c>
      <c r="R3097" s="106">
        <v>44699</v>
      </c>
      <c r="S3097">
        <v>332.07</v>
      </c>
    </row>
    <row r="3098" spans="11:19">
      <c r="K3098" s="106">
        <v>41386</v>
      </c>
      <c r="L3098" s="2">
        <v>12090.700194999999</v>
      </c>
      <c r="R3098" s="106">
        <v>44700</v>
      </c>
      <c r="S3098">
        <v>332.63</v>
      </c>
    </row>
    <row r="3099" spans="11:19">
      <c r="K3099" s="106">
        <v>41387</v>
      </c>
      <c r="L3099" s="2">
        <v>12090.900390999999</v>
      </c>
      <c r="R3099" s="106">
        <v>44701</v>
      </c>
      <c r="S3099">
        <v>334.49</v>
      </c>
    </row>
    <row r="3100" spans="11:19">
      <c r="K3100" s="106">
        <v>41388</v>
      </c>
      <c r="L3100" s="2">
        <v>12270.400390999999</v>
      </c>
      <c r="R3100" s="106">
        <v>44705</v>
      </c>
      <c r="S3100">
        <v>335.6</v>
      </c>
    </row>
    <row r="3101" spans="11:19">
      <c r="K3101" s="106">
        <v>41389</v>
      </c>
      <c r="L3101" s="2">
        <v>12329.5</v>
      </c>
      <c r="R3101" s="106">
        <v>44706</v>
      </c>
      <c r="S3101">
        <v>335.05</v>
      </c>
    </row>
    <row r="3102" spans="11:19">
      <c r="K3102" s="106">
        <v>41390</v>
      </c>
      <c r="L3102" s="2">
        <v>12220.200194999999</v>
      </c>
      <c r="R3102" s="106">
        <v>44707</v>
      </c>
      <c r="S3102">
        <v>335.99</v>
      </c>
    </row>
    <row r="3103" spans="11:19">
      <c r="K3103" s="106">
        <v>41393</v>
      </c>
      <c r="L3103" s="2">
        <v>12312.700194999999</v>
      </c>
      <c r="R3103" s="106">
        <v>44708</v>
      </c>
      <c r="S3103">
        <v>334.14</v>
      </c>
    </row>
    <row r="3104" spans="11:19">
      <c r="K3104" s="106">
        <v>41394</v>
      </c>
      <c r="L3104" s="2">
        <v>12456.5</v>
      </c>
      <c r="R3104" s="106">
        <v>44711</v>
      </c>
      <c r="S3104">
        <v>331.91</v>
      </c>
    </row>
    <row r="3105" spans="11:19">
      <c r="K3105" s="106">
        <v>41395</v>
      </c>
      <c r="L3105" s="2">
        <v>12321.299805000001</v>
      </c>
      <c r="R3105" s="106">
        <v>44712</v>
      </c>
      <c r="S3105">
        <v>331.46</v>
      </c>
    </row>
    <row r="3106" spans="11:19">
      <c r="K3106" s="106">
        <v>41396</v>
      </c>
      <c r="L3106" s="2">
        <v>12379.599609000001</v>
      </c>
      <c r="R3106" s="106">
        <v>44713</v>
      </c>
      <c r="S3106">
        <v>329.54</v>
      </c>
    </row>
    <row r="3107" spans="11:19">
      <c r="K3107" s="106">
        <v>41397</v>
      </c>
      <c r="L3107" s="2">
        <v>12438</v>
      </c>
      <c r="R3107" s="106">
        <v>44714</v>
      </c>
      <c r="S3107">
        <v>333.12</v>
      </c>
    </row>
    <row r="3108" spans="11:19">
      <c r="K3108" s="106">
        <v>41400</v>
      </c>
      <c r="L3108" s="2">
        <v>12453.900390999999</v>
      </c>
      <c r="R3108" s="106">
        <v>44715</v>
      </c>
      <c r="S3108">
        <v>333.54</v>
      </c>
    </row>
    <row r="3109" spans="11:19">
      <c r="K3109" s="106">
        <v>41401</v>
      </c>
      <c r="L3109" s="2">
        <v>12464.099609000001</v>
      </c>
      <c r="R3109" s="106">
        <v>44718</v>
      </c>
      <c r="S3109">
        <v>333.53</v>
      </c>
    </row>
    <row r="3110" spans="11:19">
      <c r="K3110" s="106">
        <v>41402</v>
      </c>
      <c r="L3110" s="2">
        <v>12585</v>
      </c>
      <c r="R3110" s="106">
        <v>44719</v>
      </c>
      <c r="S3110">
        <v>334.13</v>
      </c>
    </row>
    <row r="3111" spans="11:19">
      <c r="K3111" s="106">
        <v>41403</v>
      </c>
      <c r="L3111" s="2">
        <v>12543.900390999999</v>
      </c>
      <c r="R3111" s="106">
        <v>44720</v>
      </c>
      <c r="S3111">
        <v>334.98</v>
      </c>
    </row>
    <row r="3112" spans="11:19">
      <c r="K3112" s="106">
        <v>41404</v>
      </c>
      <c r="L3112" s="2">
        <v>12589.099609000001</v>
      </c>
      <c r="R3112" s="106">
        <v>44721</v>
      </c>
      <c r="S3112">
        <v>336.16</v>
      </c>
    </row>
    <row r="3113" spans="11:19">
      <c r="K3113" s="106">
        <v>41407</v>
      </c>
      <c r="L3113" s="2">
        <v>12529.5</v>
      </c>
      <c r="R3113" s="106">
        <v>44722</v>
      </c>
      <c r="S3113">
        <v>335.35</v>
      </c>
    </row>
    <row r="3114" spans="11:19">
      <c r="K3114" s="106">
        <v>41408</v>
      </c>
      <c r="L3114" s="2">
        <v>12577</v>
      </c>
      <c r="R3114" s="106">
        <v>44725</v>
      </c>
      <c r="S3114">
        <v>330.41</v>
      </c>
    </row>
    <row r="3115" spans="11:19">
      <c r="K3115" s="106">
        <v>41409</v>
      </c>
      <c r="L3115" s="2">
        <v>12473.700194999999</v>
      </c>
      <c r="R3115" s="106">
        <v>44726</v>
      </c>
      <c r="S3115">
        <v>323.10000000000002</v>
      </c>
    </row>
    <row r="3116" spans="11:19">
      <c r="K3116" s="106">
        <v>41410</v>
      </c>
      <c r="L3116" s="2">
        <v>12507.599609000001</v>
      </c>
      <c r="R3116" s="106">
        <v>44727</v>
      </c>
      <c r="S3116">
        <v>322.52</v>
      </c>
    </row>
    <row r="3117" spans="11:19">
      <c r="K3117" s="106">
        <v>41411</v>
      </c>
      <c r="L3117" s="2">
        <v>12613</v>
      </c>
      <c r="R3117" s="106">
        <v>44728</v>
      </c>
      <c r="S3117">
        <v>314.86</v>
      </c>
    </row>
    <row r="3118" spans="11:19">
      <c r="K3118" s="106">
        <v>41415</v>
      </c>
      <c r="L3118" s="2">
        <v>12742.400390999999</v>
      </c>
      <c r="R3118" s="106">
        <v>44729</v>
      </c>
      <c r="S3118">
        <v>312.7</v>
      </c>
    </row>
    <row r="3119" spans="11:19">
      <c r="K3119" s="106">
        <v>41416</v>
      </c>
      <c r="L3119" s="2">
        <v>12752.5</v>
      </c>
      <c r="R3119" s="106">
        <v>44732</v>
      </c>
      <c r="S3119">
        <v>311.81</v>
      </c>
    </row>
    <row r="3120" spans="11:19">
      <c r="K3120" s="106">
        <v>41417</v>
      </c>
      <c r="L3120" s="2">
        <v>12658.099609000001</v>
      </c>
      <c r="R3120" s="106">
        <v>44733</v>
      </c>
      <c r="S3120">
        <v>313.02999999999997</v>
      </c>
    </row>
    <row r="3121" spans="11:19">
      <c r="K3121" s="106">
        <v>41418</v>
      </c>
      <c r="L3121" s="2">
        <v>12667.200194999999</v>
      </c>
      <c r="R3121" s="106">
        <v>44734</v>
      </c>
      <c r="S3121">
        <v>315.51</v>
      </c>
    </row>
    <row r="3122" spans="11:19">
      <c r="K3122" s="106">
        <v>41421</v>
      </c>
      <c r="L3122" s="2">
        <v>12696.400390999999</v>
      </c>
      <c r="R3122" s="106">
        <v>44735</v>
      </c>
      <c r="S3122">
        <v>319.98</v>
      </c>
    </row>
    <row r="3123" spans="11:19">
      <c r="K3123" s="106">
        <v>41422</v>
      </c>
      <c r="L3123" s="2">
        <v>12750.5</v>
      </c>
      <c r="R3123" s="106">
        <v>44736</v>
      </c>
      <c r="S3123">
        <v>323.39</v>
      </c>
    </row>
    <row r="3124" spans="11:19">
      <c r="K3124" s="106">
        <v>41423</v>
      </c>
      <c r="L3124" s="2">
        <v>12732.599609000001</v>
      </c>
      <c r="R3124" s="106">
        <v>44739</v>
      </c>
      <c r="S3124">
        <v>325.47000000000003</v>
      </c>
    </row>
    <row r="3125" spans="11:19">
      <c r="K3125" s="106">
        <v>41424</v>
      </c>
      <c r="L3125" s="2">
        <v>12746.5</v>
      </c>
      <c r="R3125" s="106">
        <v>44740</v>
      </c>
      <c r="S3125">
        <v>326.54000000000002</v>
      </c>
    </row>
    <row r="3126" spans="11:19">
      <c r="K3126" s="106">
        <v>41425</v>
      </c>
      <c r="L3126" s="2">
        <v>12650.400390999999</v>
      </c>
      <c r="R3126" s="106">
        <v>44741</v>
      </c>
      <c r="S3126">
        <v>326.73</v>
      </c>
    </row>
    <row r="3127" spans="11:19">
      <c r="K3127" s="106">
        <v>41428</v>
      </c>
      <c r="L3127" s="2">
        <v>12609.799805000001</v>
      </c>
      <c r="R3127" s="106">
        <v>44742</v>
      </c>
      <c r="S3127">
        <v>325.95999999999998</v>
      </c>
    </row>
    <row r="3128" spans="11:19">
      <c r="K3128" s="106">
        <v>41429</v>
      </c>
      <c r="L3128" s="2">
        <v>12594</v>
      </c>
      <c r="R3128" s="106">
        <v>44746</v>
      </c>
      <c r="S3128">
        <v>327.85</v>
      </c>
    </row>
    <row r="3129" spans="11:19">
      <c r="K3129" s="106">
        <v>41430</v>
      </c>
      <c r="L3129" s="2">
        <v>12443.700194999999</v>
      </c>
      <c r="R3129" s="106">
        <v>44747</v>
      </c>
      <c r="S3129">
        <v>326.89999999999998</v>
      </c>
    </row>
    <row r="3130" spans="11:19">
      <c r="K3130" s="106">
        <v>41431</v>
      </c>
      <c r="L3130" s="2">
        <v>12409.299805000001</v>
      </c>
      <c r="R3130" s="106">
        <v>44748</v>
      </c>
      <c r="S3130">
        <v>326.89</v>
      </c>
    </row>
    <row r="3131" spans="11:19">
      <c r="K3131" s="106">
        <v>41432</v>
      </c>
      <c r="L3131" s="2">
        <v>12373.299805000001</v>
      </c>
      <c r="R3131" s="106">
        <v>44749</v>
      </c>
      <c r="S3131">
        <v>328.87</v>
      </c>
    </row>
    <row r="3132" spans="11:19">
      <c r="K3132" s="106">
        <v>41435</v>
      </c>
      <c r="L3132" s="2">
        <v>12382.700194999999</v>
      </c>
      <c r="R3132" s="106">
        <v>44750</v>
      </c>
      <c r="S3132">
        <v>330.01</v>
      </c>
    </row>
    <row r="3133" spans="11:19">
      <c r="K3133" s="106">
        <v>41436</v>
      </c>
      <c r="L3133" s="2">
        <v>12223.599609000001</v>
      </c>
      <c r="R3133" s="106">
        <v>44753</v>
      </c>
      <c r="S3133">
        <v>328.55</v>
      </c>
    </row>
    <row r="3134" spans="11:19">
      <c r="K3134" s="106">
        <v>41437</v>
      </c>
      <c r="L3134" s="2">
        <v>12109.900390999999</v>
      </c>
      <c r="R3134" s="106">
        <v>44754</v>
      </c>
      <c r="S3134">
        <v>329.49</v>
      </c>
    </row>
    <row r="3135" spans="11:19">
      <c r="K3135" s="106">
        <v>41438</v>
      </c>
      <c r="L3135" s="2">
        <v>12277.099609000001</v>
      </c>
      <c r="R3135" s="106">
        <v>44755</v>
      </c>
      <c r="S3135">
        <v>331.13</v>
      </c>
    </row>
    <row r="3136" spans="11:19">
      <c r="K3136" s="106">
        <v>41439</v>
      </c>
      <c r="L3136" s="2">
        <v>12187.400390999999</v>
      </c>
      <c r="R3136" s="106">
        <v>44756</v>
      </c>
      <c r="S3136">
        <v>334.08</v>
      </c>
    </row>
    <row r="3137" spans="11:19">
      <c r="K3137" s="106">
        <v>41442</v>
      </c>
      <c r="L3137" s="2">
        <v>12288.900390999999</v>
      </c>
      <c r="R3137" s="106">
        <v>44757</v>
      </c>
      <c r="S3137">
        <v>333.18</v>
      </c>
    </row>
    <row r="3138" spans="11:19">
      <c r="K3138" s="106">
        <v>41443</v>
      </c>
      <c r="L3138" s="2">
        <v>12367.5</v>
      </c>
      <c r="R3138" s="106">
        <v>44760</v>
      </c>
      <c r="S3138">
        <v>333.88</v>
      </c>
    </row>
    <row r="3139" spans="11:19">
      <c r="K3139" s="106">
        <v>41444</v>
      </c>
      <c r="L3139" s="2">
        <v>12268.299805000001</v>
      </c>
      <c r="R3139" s="106">
        <v>44761</v>
      </c>
      <c r="S3139">
        <v>333.22</v>
      </c>
    </row>
    <row r="3140" spans="11:19">
      <c r="K3140" s="106">
        <v>41445</v>
      </c>
      <c r="L3140" s="2">
        <v>11968.599609000001</v>
      </c>
      <c r="R3140" s="106">
        <v>44762</v>
      </c>
      <c r="S3140">
        <v>332.21</v>
      </c>
    </row>
    <row r="3141" spans="11:19">
      <c r="K3141" s="106">
        <v>41446</v>
      </c>
      <c r="L3141" s="2">
        <v>11995.700194999999</v>
      </c>
      <c r="R3141" s="106">
        <v>44763</v>
      </c>
      <c r="S3141">
        <v>332.62</v>
      </c>
    </row>
    <row r="3142" spans="11:19">
      <c r="K3142" s="106">
        <v>41449</v>
      </c>
      <c r="L3142" s="2">
        <v>11836.900390999999</v>
      </c>
      <c r="R3142" s="106">
        <v>44764</v>
      </c>
      <c r="S3142">
        <v>333.66</v>
      </c>
    </row>
    <row r="3143" spans="11:19">
      <c r="K3143" s="106">
        <v>41450</v>
      </c>
      <c r="L3143" s="2">
        <v>12005.400390999999</v>
      </c>
      <c r="R3143" s="106">
        <v>44767</v>
      </c>
      <c r="S3143">
        <v>335.35</v>
      </c>
    </row>
    <row r="3144" spans="11:19">
      <c r="K3144" s="106">
        <v>41451</v>
      </c>
      <c r="L3144" s="2">
        <v>11951.900390999999</v>
      </c>
      <c r="R3144" s="106">
        <v>44768</v>
      </c>
      <c r="S3144">
        <v>336.52</v>
      </c>
    </row>
    <row r="3145" spans="11:19">
      <c r="K3145" s="106">
        <v>41452</v>
      </c>
      <c r="L3145" s="2">
        <v>12005.799805000001</v>
      </c>
      <c r="R3145" s="106">
        <v>44769</v>
      </c>
      <c r="S3145">
        <v>337.05</v>
      </c>
    </row>
    <row r="3146" spans="11:19">
      <c r="K3146" s="106">
        <v>41453</v>
      </c>
      <c r="L3146" s="2">
        <v>12129.099609000001</v>
      </c>
      <c r="R3146" s="106">
        <v>44770</v>
      </c>
      <c r="S3146">
        <v>341.85</v>
      </c>
    </row>
    <row r="3147" spans="11:19">
      <c r="K3147" s="106">
        <v>41457</v>
      </c>
      <c r="L3147" s="2">
        <v>12178.400390999999</v>
      </c>
      <c r="R3147" s="106">
        <v>44771</v>
      </c>
      <c r="S3147">
        <v>344.75</v>
      </c>
    </row>
    <row r="3148" spans="11:19">
      <c r="K3148" s="106">
        <v>41458</v>
      </c>
      <c r="L3148" s="2">
        <v>12145.700194999999</v>
      </c>
      <c r="R3148" s="106">
        <v>44775</v>
      </c>
      <c r="S3148">
        <v>344.74</v>
      </c>
    </row>
    <row r="3149" spans="11:19">
      <c r="K3149" s="106">
        <v>41459</v>
      </c>
      <c r="L3149" s="2">
        <v>12166.700194999999</v>
      </c>
      <c r="R3149" s="106">
        <v>44776</v>
      </c>
      <c r="S3149">
        <v>341.81</v>
      </c>
    </row>
    <row r="3150" spans="11:19">
      <c r="K3150" s="106">
        <v>41460</v>
      </c>
      <c r="L3150" s="2">
        <v>12134.900390999999</v>
      </c>
      <c r="R3150" s="106">
        <v>44777</v>
      </c>
      <c r="S3150">
        <v>346.77</v>
      </c>
    </row>
    <row r="3151" spans="11:19">
      <c r="K3151" s="106">
        <v>41463</v>
      </c>
      <c r="L3151" s="2">
        <v>12208.900390999999</v>
      </c>
      <c r="R3151" s="106">
        <v>44778</v>
      </c>
      <c r="S3151">
        <v>345.64</v>
      </c>
    </row>
    <row r="3152" spans="11:19">
      <c r="K3152" s="106">
        <v>41464</v>
      </c>
      <c r="L3152" s="2">
        <v>12297.099609000001</v>
      </c>
      <c r="R3152" s="106">
        <v>44781</v>
      </c>
      <c r="S3152">
        <v>347.2</v>
      </c>
    </row>
    <row r="3153" spans="11:19">
      <c r="K3153" s="106">
        <v>41465</v>
      </c>
      <c r="L3153" s="2">
        <v>12306.900390999999</v>
      </c>
      <c r="R3153" s="106">
        <v>44782</v>
      </c>
      <c r="S3153">
        <v>348.21</v>
      </c>
    </row>
    <row r="3154" spans="11:19">
      <c r="K3154" s="106">
        <v>41466</v>
      </c>
      <c r="L3154" s="2">
        <v>12493.299805000001</v>
      </c>
      <c r="R3154" s="106">
        <v>44783</v>
      </c>
      <c r="S3154">
        <v>346.47</v>
      </c>
    </row>
    <row r="3155" spans="11:19">
      <c r="K3155" s="106">
        <v>41467</v>
      </c>
      <c r="L3155" s="2">
        <v>12462.200194999999</v>
      </c>
      <c r="R3155" s="106">
        <v>44784</v>
      </c>
      <c r="S3155">
        <v>346.39</v>
      </c>
    </row>
    <row r="3156" spans="11:19">
      <c r="K3156" s="106">
        <v>41470</v>
      </c>
      <c r="L3156" s="2">
        <v>12528.299805000001</v>
      </c>
      <c r="R3156" s="106">
        <v>44785</v>
      </c>
      <c r="S3156">
        <v>347.73</v>
      </c>
    </row>
    <row r="3157" spans="11:19">
      <c r="K3157" s="106">
        <v>41471</v>
      </c>
      <c r="L3157" s="2">
        <v>12516.900390999999</v>
      </c>
      <c r="R3157" s="106">
        <v>44788</v>
      </c>
      <c r="S3157">
        <v>349.51</v>
      </c>
    </row>
    <row r="3158" spans="11:19">
      <c r="K3158" s="106">
        <v>41472</v>
      </c>
      <c r="L3158" s="2">
        <v>12568.799805000001</v>
      </c>
      <c r="R3158" s="106">
        <v>44789</v>
      </c>
      <c r="S3158">
        <v>350.32</v>
      </c>
    </row>
    <row r="3159" spans="11:19">
      <c r="K3159" s="106">
        <v>41473</v>
      </c>
      <c r="L3159" s="2">
        <v>12628.799805000001</v>
      </c>
      <c r="R3159" s="106">
        <v>44790</v>
      </c>
      <c r="S3159">
        <v>351.55</v>
      </c>
    </row>
    <row r="3160" spans="11:19">
      <c r="K3160" s="106">
        <v>41474</v>
      </c>
      <c r="L3160" s="2">
        <v>12685.099609000001</v>
      </c>
      <c r="R3160" s="106">
        <v>44791</v>
      </c>
      <c r="S3160">
        <v>351.59</v>
      </c>
    </row>
    <row r="3161" spans="11:19">
      <c r="K3161" s="106">
        <v>41477</v>
      </c>
      <c r="L3161" s="2">
        <v>12758.400390999999</v>
      </c>
      <c r="R3161" s="106">
        <v>44792</v>
      </c>
      <c r="S3161">
        <v>352.3</v>
      </c>
    </row>
    <row r="3162" spans="11:19">
      <c r="K3162" s="106">
        <v>41478</v>
      </c>
      <c r="L3162" s="2">
        <v>12745.400390999999</v>
      </c>
      <c r="R3162" s="106">
        <v>44795</v>
      </c>
      <c r="S3162">
        <v>351.16</v>
      </c>
    </row>
    <row r="3163" spans="11:19">
      <c r="K3163" s="106">
        <v>41479</v>
      </c>
      <c r="L3163" s="2">
        <v>12672.299805000001</v>
      </c>
      <c r="R3163" s="106">
        <v>44796</v>
      </c>
      <c r="S3163">
        <v>350.13</v>
      </c>
    </row>
    <row r="3164" spans="11:19">
      <c r="K3164" s="106">
        <v>41480</v>
      </c>
      <c r="L3164" s="2">
        <v>12669.099609000001</v>
      </c>
      <c r="R3164" s="106">
        <v>44797</v>
      </c>
      <c r="S3164">
        <v>352.71</v>
      </c>
    </row>
    <row r="3165" spans="11:19">
      <c r="K3165" s="106">
        <v>41481</v>
      </c>
      <c r="L3165" s="2">
        <v>12647.900390999999</v>
      </c>
      <c r="R3165" s="106">
        <v>44798</v>
      </c>
      <c r="S3165">
        <v>352.77</v>
      </c>
    </row>
    <row r="3166" spans="11:19">
      <c r="K3166" s="106">
        <v>41484</v>
      </c>
      <c r="L3166" s="2">
        <v>12669</v>
      </c>
      <c r="R3166" s="106">
        <v>44799</v>
      </c>
      <c r="S3166">
        <v>350.93</v>
      </c>
    </row>
    <row r="3167" spans="11:19">
      <c r="K3167" s="106">
        <v>41485</v>
      </c>
      <c r="L3167" s="2">
        <v>12581.799805000001</v>
      </c>
      <c r="R3167" s="106">
        <v>44802</v>
      </c>
      <c r="S3167">
        <v>350.39</v>
      </c>
    </row>
    <row r="3168" spans="11:19">
      <c r="K3168" s="106">
        <v>41486</v>
      </c>
      <c r="L3168" s="2">
        <v>12486.599609000001</v>
      </c>
      <c r="R3168" s="106">
        <v>44803</v>
      </c>
      <c r="S3168">
        <v>347.1</v>
      </c>
    </row>
    <row r="3169" spans="11:19">
      <c r="K3169" s="106">
        <v>41487</v>
      </c>
      <c r="L3169" s="2">
        <v>12594</v>
      </c>
      <c r="R3169" s="106">
        <v>44804</v>
      </c>
      <c r="S3169">
        <v>346.03</v>
      </c>
    </row>
    <row r="3170" spans="11:19">
      <c r="K3170" s="106">
        <v>41488</v>
      </c>
      <c r="L3170" s="2">
        <v>12603.299805000001</v>
      </c>
      <c r="R3170" s="106">
        <v>44805</v>
      </c>
      <c r="S3170">
        <v>345.75</v>
      </c>
    </row>
    <row r="3171" spans="11:19">
      <c r="K3171" s="106">
        <v>41492</v>
      </c>
      <c r="L3171" s="2">
        <v>12469.299805000001</v>
      </c>
      <c r="R3171" s="106">
        <v>44806</v>
      </c>
      <c r="S3171">
        <v>343.09</v>
      </c>
    </row>
    <row r="3172" spans="11:19">
      <c r="K3172" s="106">
        <v>41493</v>
      </c>
      <c r="L3172" s="2">
        <v>12412.700194999999</v>
      </c>
      <c r="R3172" s="106">
        <v>44810</v>
      </c>
      <c r="S3172">
        <v>342.53</v>
      </c>
    </row>
    <row r="3173" spans="11:19">
      <c r="K3173" s="106">
        <v>41494</v>
      </c>
      <c r="L3173" s="2">
        <v>12552.900390999999</v>
      </c>
      <c r="R3173" s="106">
        <v>44811</v>
      </c>
      <c r="S3173">
        <v>344.79</v>
      </c>
    </row>
    <row r="3174" spans="11:19">
      <c r="K3174" s="106">
        <v>41495</v>
      </c>
      <c r="L3174" s="2">
        <v>12542.099609000001</v>
      </c>
      <c r="R3174" s="106">
        <v>44812</v>
      </c>
      <c r="S3174">
        <v>345.89</v>
      </c>
    </row>
    <row r="3175" spans="11:19">
      <c r="K3175" s="106">
        <v>41498</v>
      </c>
      <c r="L3175" s="2">
        <v>12594.299805000001</v>
      </c>
      <c r="R3175" s="106">
        <v>44813</v>
      </c>
      <c r="S3175">
        <v>346.35</v>
      </c>
    </row>
    <row r="3176" spans="11:19">
      <c r="K3176" s="106">
        <v>41499</v>
      </c>
      <c r="L3176" s="2">
        <v>12642.200194999999</v>
      </c>
      <c r="R3176" s="106">
        <v>44816</v>
      </c>
      <c r="S3176">
        <v>348.64</v>
      </c>
    </row>
    <row r="3177" spans="11:19">
      <c r="K3177" s="106">
        <v>41500</v>
      </c>
      <c r="L3177" s="2">
        <v>12639.299805000001</v>
      </c>
      <c r="R3177" s="106">
        <v>44817</v>
      </c>
      <c r="S3177">
        <v>347.15</v>
      </c>
    </row>
    <row r="3178" spans="11:19">
      <c r="K3178" s="106">
        <v>41501</v>
      </c>
      <c r="L3178" s="2">
        <v>12704.5</v>
      </c>
      <c r="R3178" s="106">
        <v>44818</v>
      </c>
      <c r="S3178">
        <v>347.22</v>
      </c>
    </row>
    <row r="3179" spans="11:19">
      <c r="K3179" s="106">
        <v>41502</v>
      </c>
      <c r="L3179" s="2">
        <v>12736.900390999999</v>
      </c>
      <c r="R3179" s="106">
        <v>44819</v>
      </c>
      <c r="S3179">
        <v>343.77</v>
      </c>
    </row>
    <row r="3180" spans="11:19">
      <c r="K3180" s="106">
        <v>41505</v>
      </c>
      <c r="L3180" s="2">
        <v>12588</v>
      </c>
      <c r="R3180" s="106">
        <v>44820</v>
      </c>
      <c r="S3180">
        <v>343.57</v>
      </c>
    </row>
    <row r="3181" spans="11:19">
      <c r="K3181" s="106">
        <v>41506</v>
      </c>
      <c r="L3181" s="2">
        <v>12670.099609000001</v>
      </c>
      <c r="R3181" s="106">
        <v>44823</v>
      </c>
      <c r="S3181">
        <v>345.75</v>
      </c>
    </row>
    <row r="3182" spans="11:19">
      <c r="K3182" s="106">
        <v>41507</v>
      </c>
      <c r="L3182" s="2">
        <v>12573.099609000001</v>
      </c>
      <c r="R3182" s="106">
        <v>44824</v>
      </c>
      <c r="S3182">
        <v>341.33</v>
      </c>
    </row>
    <row r="3183" spans="11:19">
      <c r="K3183" s="106">
        <v>41508</v>
      </c>
      <c r="L3183" s="2">
        <v>12674.400390999999</v>
      </c>
      <c r="R3183" s="106">
        <v>44825</v>
      </c>
      <c r="S3183">
        <v>340.28</v>
      </c>
    </row>
    <row r="3184" spans="11:19">
      <c r="K3184" s="106">
        <v>41509</v>
      </c>
      <c r="L3184" s="2">
        <v>12762.299805000001</v>
      </c>
      <c r="R3184" s="106">
        <v>44826</v>
      </c>
      <c r="S3184">
        <v>337.14</v>
      </c>
    </row>
    <row r="3185" spans="11:19">
      <c r="K3185" s="106">
        <v>41512</v>
      </c>
      <c r="L3185" s="2">
        <v>12760.299805000001</v>
      </c>
      <c r="R3185" s="106">
        <v>44827</v>
      </c>
      <c r="S3185">
        <v>333.24</v>
      </c>
    </row>
    <row r="3186" spans="11:19">
      <c r="K3186" s="106">
        <v>41513</v>
      </c>
      <c r="L3186" s="2">
        <v>12591.200194999999</v>
      </c>
      <c r="R3186" s="106">
        <v>44830</v>
      </c>
      <c r="S3186">
        <v>326.02</v>
      </c>
    </row>
    <row r="3187" spans="11:19">
      <c r="K3187" s="106">
        <v>41514</v>
      </c>
      <c r="L3187" s="2">
        <v>12607.200194999999</v>
      </c>
      <c r="R3187" s="106">
        <v>44831</v>
      </c>
      <c r="S3187">
        <v>322.43</v>
      </c>
    </row>
    <row r="3188" spans="11:19">
      <c r="K3188" s="106">
        <v>41515</v>
      </c>
      <c r="L3188" s="2">
        <v>12704.700194999999</v>
      </c>
      <c r="R3188" s="106">
        <v>44832</v>
      </c>
      <c r="S3188">
        <v>321.2</v>
      </c>
    </row>
    <row r="3189" spans="11:19">
      <c r="K3189" s="106">
        <v>41516</v>
      </c>
      <c r="L3189" s="2">
        <v>12653.900390999999</v>
      </c>
      <c r="R3189" s="106">
        <v>44833</v>
      </c>
      <c r="S3189">
        <v>312.89999999999998</v>
      </c>
    </row>
    <row r="3190" spans="11:19">
      <c r="K3190" s="106">
        <v>41520</v>
      </c>
      <c r="L3190" s="2">
        <v>12740.5</v>
      </c>
      <c r="R3190" s="106">
        <v>44834</v>
      </c>
      <c r="S3190">
        <v>313.57</v>
      </c>
    </row>
    <row r="3191" spans="11:19">
      <c r="K3191" s="106">
        <v>41521</v>
      </c>
      <c r="L3191" s="2">
        <v>12757.799805000001</v>
      </c>
      <c r="R3191" s="106">
        <v>44837</v>
      </c>
      <c r="S3191">
        <v>319.22000000000003</v>
      </c>
    </row>
    <row r="3192" spans="11:19">
      <c r="K3192" s="106">
        <v>41522</v>
      </c>
      <c r="L3192" s="2">
        <v>12845.099609000001</v>
      </c>
      <c r="R3192" s="106">
        <v>44838</v>
      </c>
      <c r="S3192">
        <v>323.07</v>
      </c>
    </row>
    <row r="3193" spans="11:19">
      <c r="K3193" s="106">
        <v>41523</v>
      </c>
      <c r="L3193" s="2">
        <v>12820.900390999999</v>
      </c>
      <c r="R3193" s="106">
        <v>44839</v>
      </c>
      <c r="S3193">
        <v>315.5</v>
      </c>
    </row>
    <row r="3194" spans="11:19">
      <c r="K3194" s="106">
        <v>41526</v>
      </c>
      <c r="L3194" s="2">
        <v>12854.599609000001</v>
      </c>
      <c r="R3194" s="106">
        <v>44840</v>
      </c>
      <c r="S3194">
        <v>304.83</v>
      </c>
    </row>
    <row r="3195" spans="11:19">
      <c r="K3195" s="106">
        <v>41527</v>
      </c>
      <c r="L3195" s="2">
        <v>12824.5</v>
      </c>
      <c r="R3195" s="106">
        <v>44841</v>
      </c>
      <c r="S3195">
        <v>299.20999999999998</v>
      </c>
    </row>
    <row r="3196" spans="11:19">
      <c r="K3196" s="106">
        <v>41528</v>
      </c>
      <c r="L3196" s="2">
        <v>12825.400390999999</v>
      </c>
      <c r="R3196" s="106">
        <v>44845</v>
      </c>
      <c r="S3196">
        <v>293.99</v>
      </c>
    </row>
    <row r="3197" spans="11:19">
      <c r="K3197" s="106">
        <v>41529</v>
      </c>
      <c r="L3197" s="2">
        <v>12701</v>
      </c>
      <c r="R3197" s="106">
        <v>44846</v>
      </c>
      <c r="S3197">
        <v>285.44</v>
      </c>
    </row>
    <row r="3198" spans="11:19">
      <c r="K3198" s="106">
        <v>41530</v>
      </c>
      <c r="L3198" s="2">
        <v>12723.400390999999</v>
      </c>
      <c r="R3198" s="106">
        <v>44847</v>
      </c>
      <c r="S3198">
        <v>291.95</v>
      </c>
    </row>
    <row r="3199" spans="11:19">
      <c r="K3199" s="106">
        <v>41533</v>
      </c>
      <c r="L3199" s="2">
        <v>12816.900390999999</v>
      </c>
      <c r="R3199" s="106">
        <v>44848</v>
      </c>
      <c r="S3199">
        <v>286.51</v>
      </c>
    </row>
    <row r="3200" spans="11:19">
      <c r="K3200" s="106">
        <v>41534</v>
      </c>
      <c r="L3200" s="2">
        <v>12834.099609000001</v>
      </c>
      <c r="R3200" s="106">
        <v>44851</v>
      </c>
      <c r="S3200">
        <v>294.05</v>
      </c>
    </row>
    <row r="3201" spans="11:19">
      <c r="K3201" s="106">
        <v>41535</v>
      </c>
      <c r="L3201" s="2">
        <v>12931.400390999999</v>
      </c>
      <c r="R3201" s="106">
        <v>44852</v>
      </c>
      <c r="S3201">
        <v>298.31</v>
      </c>
    </row>
    <row r="3202" spans="11:19">
      <c r="K3202" s="106">
        <v>41536</v>
      </c>
      <c r="L3202" s="2">
        <v>12926.799805000001</v>
      </c>
      <c r="R3202" s="106">
        <v>44853</v>
      </c>
      <c r="S3202">
        <v>293.12</v>
      </c>
    </row>
    <row r="3203" spans="11:19">
      <c r="K3203" s="106">
        <v>41537</v>
      </c>
      <c r="L3203" s="2">
        <v>12806.5</v>
      </c>
      <c r="R3203" s="106">
        <v>44854</v>
      </c>
      <c r="S3203">
        <v>287.48</v>
      </c>
    </row>
    <row r="3204" spans="11:19">
      <c r="K3204" s="106">
        <v>41540</v>
      </c>
      <c r="L3204" s="2">
        <v>12811.200194999999</v>
      </c>
      <c r="R3204" s="106">
        <v>44855</v>
      </c>
      <c r="S3204">
        <v>290.04000000000002</v>
      </c>
    </row>
    <row r="3205" spans="11:19">
      <c r="K3205" s="106">
        <v>41541</v>
      </c>
      <c r="L3205" s="2">
        <v>12848.900390999999</v>
      </c>
      <c r="R3205" s="106">
        <v>44858</v>
      </c>
      <c r="S3205">
        <v>292.94</v>
      </c>
    </row>
    <row r="3206" spans="11:19">
      <c r="K3206" s="106">
        <v>41542</v>
      </c>
      <c r="L3206" s="2">
        <v>12836.700194999999</v>
      </c>
      <c r="R3206" s="106">
        <v>44859</v>
      </c>
      <c r="S3206">
        <v>297.45999999999998</v>
      </c>
    </row>
    <row r="3207" spans="11:19">
      <c r="K3207" s="106">
        <v>41543</v>
      </c>
      <c r="L3207" s="2">
        <v>12841.599609000001</v>
      </c>
      <c r="R3207" s="106">
        <v>44860</v>
      </c>
      <c r="S3207">
        <v>298.45</v>
      </c>
    </row>
    <row r="3208" spans="11:19">
      <c r="K3208" s="106">
        <v>41544</v>
      </c>
      <c r="L3208" s="2">
        <v>12844.099609000001</v>
      </c>
      <c r="R3208" s="106">
        <v>44861</v>
      </c>
      <c r="S3208">
        <v>301.04000000000002</v>
      </c>
    </row>
    <row r="3209" spans="11:19">
      <c r="K3209" s="106">
        <v>41547</v>
      </c>
      <c r="L3209" s="2">
        <v>12787.200194999999</v>
      </c>
      <c r="R3209" s="106">
        <v>44862</v>
      </c>
      <c r="S3209">
        <v>303.33</v>
      </c>
    </row>
    <row r="3210" spans="11:19">
      <c r="K3210" s="106">
        <v>41548</v>
      </c>
      <c r="L3210" s="2">
        <v>12847.400390999999</v>
      </c>
      <c r="R3210" s="106">
        <v>44865</v>
      </c>
      <c r="S3210">
        <v>302.52999999999997</v>
      </c>
    </row>
    <row r="3211" spans="11:19">
      <c r="K3211" s="106">
        <v>41549</v>
      </c>
      <c r="L3211" s="2">
        <v>12839</v>
      </c>
      <c r="R3211" s="106">
        <v>44866</v>
      </c>
      <c r="S3211">
        <v>300.08</v>
      </c>
    </row>
    <row r="3212" spans="11:19">
      <c r="K3212" s="106">
        <v>41550</v>
      </c>
      <c r="L3212" s="2">
        <v>12735.099609000001</v>
      </c>
      <c r="R3212" s="106">
        <v>44867</v>
      </c>
      <c r="S3212">
        <v>299.57</v>
      </c>
    </row>
    <row r="3213" spans="11:19">
      <c r="K3213" s="106">
        <v>41551</v>
      </c>
      <c r="L3213" s="2">
        <v>12758.700194999999</v>
      </c>
      <c r="R3213" s="106">
        <v>44868</v>
      </c>
      <c r="S3213">
        <v>297.16000000000003</v>
      </c>
    </row>
    <row r="3214" spans="11:19">
      <c r="K3214" s="106">
        <v>41554</v>
      </c>
      <c r="L3214" s="2">
        <v>12788.299805000001</v>
      </c>
      <c r="R3214" s="106">
        <v>44869</v>
      </c>
      <c r="S3214">
        <v>297.2</v>
      </c>
    </row>
    <row r="3215" spans="11:19">
      <c r="K3215" s="106">
        <v>41555</v>
      </c>
      <c r="L3215" s="2">
        <v>12692.400390999999</v>
      </c>
      <c r="R3215" s="106">
        <v>44872</v>
      </c>
      <c r="S3215">
        <v>294.95</v>
      </c>
    </row>
    <row r="3216" spans="11:19">
      <c r="K3216" s="106">
        <v>41556</v>
      </c>
      <c r="L3216" s="2">
        <v>12730.299805000001</v>
      </c>
      <c r="R3216" s="106">
        <v>44873</v>
      </c>
      <c r="S3216">
        <v>300.7</v>
      </c>
    </row>
    <row r="3217" spans="11:19">
      <c r="K3217" s="106">
        <v>41557</v>
      </c>
      <c r="L3217" s="2">
        <v>12894.400390999999</v>
      </c>
      <c r="R3217" s="106">
        <v>44874</v>
      </c>
      <c r="S3217">
        <v>298</v>
      </c>
    </row>
    <row r="3218" spans="11:19">
      <c r="K3218" s="106">
        <v>41558</v>
      </c>
      <c r="L3218" s="2">
        <v>12892.099609000001</v>
      </c>
      <c r="R3218" s="106">
        <v>44875</v>
      </c>
      <c r="S3218">
        <v>305.89999999999998</v>
      </c>
    </row>
    <row r="3219" spans="11:19">
      <c r="K3219" s="106">
        <v>41562</v>
      </c>
      <c r="L3219" s="2">
        <v>12931.5</v>
      </c>
      <c r="R3219" s="106">
        <v>44876</v>
      </c>
      <c r="S3219">
        <v>300.87</v>
      </c>
    </row>
    <row r="3220" spans="11:19">
      <c r="K3220" s="106">
        <v>41563</v>
      </c>
      <c r="L3220" s="2">
        <v>12957.200194999999</v>
      </c>
      <c r="R3220" s="106">
        <v>44879</v>
      </c>
      <c r="S3220">
        <v>295.58999999999997</v>
      </c>
    </row>
    <row r="3221" spans="11:19">
      <c r="K3221" s="106">
        <v>41564</v>
      </c>
      <c r="L3221" s="2">
        <v>13036.400390999999</v>
      </c>
      <c r="R3221" s="106">
        <v>44880</v>
      </c>
      <c r="S3221">
        <v>293.29000000000002</v>
      </c>
    </row>
    <row r="3222" spans="11:19">
      <c r="K3222" s="106">
        <v>41565</v>
      </c>
      <c r="L3222" s="2">
        <v>13136.099609000001</v>
      </c>
      <c r="R3222" s="106">
        <v>44881</v>
      </c>
      <c r="S3222">
        <v>296.01</v>
      </c>
    </row>
    <row r="3223" spans="11:19">
      <c r="K3223" s="106">
        <v>41568</v>
      </c>
      <c r="L3223" s="2">
        <v>13186.5</v>
      </c>
      <c r="R3223" s="106">
        <v>44882</v>
      </c>
      <c r="S3223">
        <v>292.29000000000002</v>
      </c>
    </row>
    <row r="3224" spans="11:19">
      <c r="K3224" s="106">
        <v>41569</v>
      </c>
      <c r="L3224" s="2">
        <v>13248.099609000001</v>
      </c>
      <c r="R3224" s="106">
        <v>44883</v>
      </c>
      <c r="S3224">
        <v>292.89999999999998</v>
      </c>
    </row>
    <row r="3225" spans="11:19">
      <c r="K3225" s="106">
        <v>41570</v>
      </c>
      <c r="L3225" s="2">
        <v>13243.299805000001</v>
      </c>
      <c r="R3225" s="106">
        <v>44886</v>
      </c>
      <c r="S3225">
        <v>292.77999999999997</v>
      </c>
    </row>
    <row r="3226" spans="11:19">
      <c r="K3226" s="106">
        <v>41571</v>
      </c>
      <c r="L3226" s="2">
        <v>13324.799805000001</v>
      </c>
      <c r="R3226" s="106">
        <v>44887</v>
      </c>
      <c r="S3226">
        <v>295.18</v>
      </c>
    </row>
    <row r="3227" spans="11:19">
      <c r="K3227" s="106">
        <v>41572</v>
      </c>
      <c r="L3227" s="2">
        <v>13399.400390999999</v>
      </c>
      <c r="R3227" s="106">
        <v>44888</v>
      </c>
      <c r="S3227">
        <v>298.12</v>
      </c>
    </row>
    <row r="3228" spans="11:19">
      <c r="K3228" s="106">
        <v>41575</v>
      </c>
      <c r="L3228" s="2">
        <v>13371.799805000001</v>
      </c>
      <c r="R3228" s="106">
        <v>44889</v>
      </c>
      <c r="S3228">
        <v>298.44</v>
      </c>
    </row>
    <row r="3229" spans="11:19">
      <c r="K3229" s="106">
        <v>41576</v>
      </c>
      <c r="L3229" s="2">
        <v>13440.599609000001</v>
      </c>
      <c r="R3229" s="106">
        <v>44890</v>
      </c>
      <c r="S3229">
        <v>302.10000000000002</v>
      </c>
    </row>
    <row r="3230" spans="11:19">
      <c r="K3230" s="106">
        <v>41577</v>
      </c>
      <c r="L3230" s="2">
        <v>13455.299805000001</v>
      </c>
      <c r="R3230" s="106">
        <v>44893</v>
      </c>
      <c r="S3230">
        <v>298.27999999999997</v>
      </c>
    </row>
    <row r="3231" spans="11:19">
      <c r="K3231" s="106">
        <v>41578</v>
      </c>
      <c r="L3231" s="2">
        <v>13361.299805000001</v>
      </c>
      <c r="R3231" s="106">
        <v>44894</v>
      </c>
      <c r="S3231">
        <v>296.77999999999997</v>
      </c>
    </row>
    <row r="3232" spans="11:19">
      <c r="K3232" s="106">
        <v>41579</v>
      </c>
      <c r="L3232" s="2">
        <v>13337.5</v>
      </c>
      <c r="R3232" s="106">
        <v>44895</v>
      </c>
      <c r="S3232">
        <v>301.62</v>
      </c>
    </row>
    <row r="3233" spans="11:19">
      <c r="K3233" s="106">
        <v>41582</v>
      </c>
      <c r="L3233" s="2">
        <v>13361.799805000001</v>
      </c>
      <c r="R3233" s="106">
        <v>44896</v>
      </c>
      <c r="S3233">
        <v>301.89</v>
      </c>
    </row>
    <row r="3234" spans="11:19">
      <c r="K3234" s="106">
        <v>41583</v>
      </c>
      <c r="L3234" s="2">
        <v>13361.700194999999</v>
      </c>
      <c r="R3234" s="106">
        <v>44897</v>
      </c>
      <c r="S3234">
        <v>302.08</v>
      </c>
    </row>
    <row r="3235" spans="11:19">
      <c r="K3235" s="106">
        <v>41584</v>
      </c>
      <c r="L3235" s="2">
        <v>13380.400390999999</v>
      </c>
      <c r="R3235" s="106">
        <v>44900</v>
      </c>
      <c r="S3235">
        <v>304.51</v>
      </c>
    </row>
    <row r="3236" spans="11:19">
      <c r="K3236" s="106">
        <v>41585</v>
      </c>
      <c r="L3236" s="2">
        <v>13294.200194999999</v>
      </c>
      <c r="R3236" s="106">
        <v>44901</v>
      </c>
      <c r="S3236">
        <v>300.73</v>
      </c>
    </row>
    <row r="3237" spans="11:19">
      <c r="K3237" s="106">
        <v>41586</v>
      </c>
      <c r="L3237" s="2">
        <v>13378.299805000001</v>
      </c>
      <c r="R3237" s="106">
        <v>44902</v>
      </c>
      <c r="S3237">
        <v>301.52999999999997</v>
      </c>
    </row>
    <row r="3238" spans="11:19">
      <c r="K3238" s="106">
        <v>41589</v>
      </c>
      <c r="L3238" s="2">
        <v>13358.400390999999</v>
      </c>
      <c r="R3238" s="106">
        <v>44903</v>
      </c>
      <c r="S3238">
        <v>301.60000000000002</v>
      </c>
    </row>
    <row r="3239" spans="11:19">
      <c r="K3239" s="106">
        <v>41590</v>
      </c>
      <c r="L3239" s="2">
        <v>13326</v>
      </c>
      <c r="R3239" s="106">
        <v>44904</v>
      </c>
      <c r="S3239">
        <v>303.05</v>
      </c>
    </row>
    <row r="3240" spans="11:19">
      <c r="K3240" s="106">
        <v>41591</v>
      </c>
      <c r="L3240" s="2">
        <v>13370.700194999999</v>
      </c>
      <c r="R3240" s="106">
        <v>44907</v>
      </c>
      <c r="S3240" t="s">
        <v>829</v>
      </c>
    </row>
    <row r="3241" spans="11:19">
      <c r="K3241" s="106">
        <v>41592</v>
      </c>
      <c r="L3241" s="2">
        <v>13431.400390999999</v>
      </c>
      <c r="R3241" s="106">
        <v>44908</v>
      </c>
      <c r="S3241">
        <v>308.07</v>
      </c>
    </row>
    <row r="3242" spans="11:19">
      <c r="K3242" s="106">
        <v>41593</v>
      </c>
      <c r="L3242" s="2">
        <v>13482.599609000001</v>
      </c>
      <c r="R3242" s="106">
        <v>44909</v>
      </c>
      <c r="S3242">
        <v>306.39</v>
      </c>
    </row>
    <row r="3243" spans="11:19">
      <c r="K3243" s="106">
        <v>41596</v>
      </c>
      <c r="L3243" s="2">
        <v>13458.099609000001</v>
      </c>
      <c r="R3243" s="106">
        <v>44910</v>
      </c>
      <c r="S3243">
        <v>301.98</v>
      </c>
    </row>
    <row r="3244" spans="11:19">
      <c r="K3244" s="106">
        <v>41597</v>
      </c>
      <c r="L3244" s="2">
        <v>13442.799805000001</v>
      </c>
      <c r="R3244" s="106">
        <v>44911</v>
      </c>
      <c r="S3244">
        <v>297.12</v>
      </c>
    </row>
    <row r="3245" spans="11:19">
      <c r="K3245" s="106">
        <v>41598</v>
      </c>
      <c r="L3245" s="2">
        <v>13430</v>
      </c>
      <c r="R3245" s="106">
        <v>44914</v>
      </c>
      <c r="S3245">
        <v>289.57</v>
      </c>
    </row>
    <row r="3246" spans="11:19">
      <c r="K3246" s="106">
        <v>41599</v>
      </c>
      <c r="L3246" s="2">
        <v>13475.299805000001</v>
      </c>
      <c r="R3246" s="106">
        <v>44915</v>
      </c>
      <c r="S3246">
        <v>290.79000000000002</v>
      </c>
    </row>
    <row r="3247" spans="11:19">
      <c r="K3247" s="106">
        <v>41600</v>
      </c>
      <c r="L3247" s="2">
        <v>13478.299805000001</v>
      </c>
      <c r="R3247" s="106">
        <v>44916</v>
      </c>
      <c r="S3247">
        <v>294.45</v>
      </c>
    </row>
    <row r="3248" spans="11:19">
      <c r="K3248" s="106">
        <v>41603</v>
      </c>
      <c r="L3248" s="2">
        <v>13472.200194999999</v>
      </c>
      <c r="R3248" s="106">
        <v>44917</v>
      </c>
      <c r="S3248">
        <v>289.14</v>
      </c>
    </row>
    <row r="3249" spans="11:19">
      <c r="K3249" s="106">
        <v>41604</v>
      </c>
      <c r="L3249" s="2">
        <v>13349.799805000001</v>
      </c>
      <c r="R3249" s="106">
        <v>44918</v>
      </c>
      <c r="S3249">
        <v>291.20999999999998</v>
      </c>
    </row>
    <row r="3250" spans="11:19">
      <c r="K3250" s="106">
        <v>41605</v>
      </c>
      <c r="L3250" s="2">
        <v>13362.099609000001</v>
      </c>
      <c r="R3250" s="106">
        <v>44923</v>
      </c>
      <c r="S3250">
        <v>288.23</v>
      </c>
    </row>
    <row r="3251" spans="11:19">
      <c r="K3251" s="106">
        <v>41606</v>
      </c>
      <c r="L3251" s="2">
        <v>13370.799805000001</v>
      </c>
      <c r="R3251" s="106">
        <v>44924</v>
      </c>
      <c r="S3251">
        <v>292.35000000000002</v>
      </c>
    </row>
    <row r="3252" spans="11:19">
      <c r="K3252" s="106">
        <v>41607</v>
      </c>
      <c r="L3252" s="2">
        <v>13395.400390999999</v>
      </c>
      <c r="R3252" s="106">
        <v>44925</v>
      </c>
      <c r="S3252">
        <v>289.88</v>
      </c>
    </row>
    <row r="3253" spans="11:19">
      <c r="K3253" s="106">
        <v>41610</v>
      </c>
      <c r="L3253" s="2">
        <v>13419.599609000001</v>
      </c>
      <c r="R3253" s="106">
        <v>44929</v>
      </c>
      <c r="S3253">
        <v>294.38</v>
      </c>
    </row>
    <row r="3254" spans="11:19">
      <c r="K3254" s="106">
        <v>41611</v>
      </c>
      <c r="L3254" s="2">
        <v>13319.900390999999</v>
      </c>
      <c r="R3254" s="106">
        <v>44930</v>
      </c>
      <c r="S3254">
        <v>294.8</v>
      </c>
    </row>
    <row r="3255" spans="11:19">
      <c r="K3255" s="106">
        <v>41612</v>
      </c>
      <c r="L3255" s="2">
        <v>13304.900390999999</v>
      </c>
      <c r="R3255" s="106">
        <v>44931</v>
      </c>
      <c r="S3255">
        <v>290.82</v>
      </c>
    </row>
    <row r="3256" spans="11:19">
      <c r="K3256" s="106">
        <v>41613</v>
      </c>
      <c r="L3256" s="2">
        <v>13200.400390999999</v>
      </c>
      <c r="R3256" s="106">
        <v>44932</v>
      </c>
      <c r="S3256">
        <v>295.11</v>
      </c>
    </row>
    <row r="3257" spans="11:19">
      <c r="K3257" s="106">
        <v>41614</v>
      </c>
      <c r="L3257" s="2">
        <v>13280.700194999999</v>
      </c>
      <c r="R3257" s="106">
        <v>44935</v>
      </c>
      <c r="S3257">
        <v>296.11</v>
      </c>
    </row>
    <row r="3258" spans="11:19">
      <c r="K3258" s="106">
        <v>41617</v>
      </c>
      <c r="L3258" s="2">
        <v>13312.799805000001</v>
      </c>
      <c r="R3258" s="106">
        <v>44936</v>
      </c>
      <c r="S3258">
        <v>294.51</v>
      </c>
    </row>
    <row r="3259" spans="11:19">
      <c r="K3259" s="106">
        <v>41618</v>
      </c>
      <c r="L3259" s="2">
        <v>13324</v>
      </c>
      <c r="R3259" s="106">
        <v>44937</v>
      </c>
      <c r="S3259">
        <v>299.32</v>
      </c>
    </row>
    <row r="3260" spans="11:19">
      <c r="K3260" s="106">
        <v>41619</v>
      </c>
      <c r="L3260" s="2">
        <v>13133.400390999999</v>
      </c>
      <c r="R3260" s="106">
        <v>44938</v>
      </c>
      <c r="S3260">
        <v>299.22000000000003</v>
      </c>
    </row>
    <row r="3261" spans="11:19">
      <c r="K3261" s="106">
        <v>41620</v>
      </c>
      <c r="L3261" s="2">
        <v>13114.400390999999</v>
      </c>
      <c r="R3261" s="106">
        <v>44939</v>
      </c>
      <c r="S3261">
        <v>299.99</v>
      </c>
    </row>
    <row r="3262" spans="11:19">
      <c r="K3262" s="106">
        <v>41621</v>
      </c>
      <c r="L3262" s="2">
        <v>13125.700194999999</v>
      </c>
      <c r="R3262" s="106">
        <v>44942</v>
      </c>
      <c r="S3262">
        <v>301.79000000000002</v>
      </c>
    </row>
    <row r="3263" spans="11:19">
      <c r="K3263" s="106">
        <v>41624</v>
      </c>
      <c r="L3263" s="2">
        <v>13184.400390999999</v>
      </c>
      <c r="R3263" s="106">
        <v>44943</v>
      </c>
      <c r="S3263">
        <v>304.89999999999998</v>
      </c>
    </row>
    <row r="3264" spans="11:19">
      <c r="K3264" s="106">
        <v>41625</v>
      </c>
      <c r="L3264" s="2">
        <v>13180.200194999999</v>
      </c>
      <c r="R3264" s="106">
        <v>44944</v>
      </c>
      <c r="S3264">
        <v>303.35000000000002</v>
      </c>
    </row>
    <row r="3265" spans="11:19">
      <c r="K3265" s="106">
        <v>41626</v>
      </c>
      <c r="L3265" s="2">
        <v>13334.700194999999</v>
      </c>
      <c r="R3265" s="106">
        <v>44945</v>
      </c>
      <c r="S3265">
        <v>301.16000000000003</v>
      </c>
    </row>
    <row r="3266" spans="11:19">
      <c r="K3266" s="106">
        <v>41627</v>
      </c>
      <c r="L3266" s="2">
        <v>13392.200194999999</v>
      </c>
      <c r="R3266" s="106">
        <v>44946</v>
      </c>
      <c r="S3266">
        <v>300.68</v>
      </c>
    </row>
    <row r="3267" spans="11:19">
      <c r="K3267" s="106">
        <v>41628</v>
      </c>
      <c r="L3267" s="2">
        <v>13399.599609000001</v>
      </c>
      <c r="R3267" s="106">
        <v>44949</v>
      </c>
      <c r="S3267">
        <v>303.20999999999998</v>
      </c>
    </row>
    <row r="3268" spans="11:19">
      <c r="K3268" s="106">
        <v>41631</v>
      </c>
      <c r="L3268" s="2">
        <v>13447.700194999999</v>
      </c>
      <c r="R3268" s="106">
        <v>44950</v>
      </c>
      <c r="S3268">
        <v>302.47000000000003</v>
      </c>
    </row>
    <row r="3269" spans="11:19">
      <c r="K3269" s="106">
        <v>41632</v>
      </c>
      <c r="L3269" s="2">
        <v>13518</v>
      </c>
      <c r="R3269" s="106">
        <v>44951</v>
      </c>
      <c r="S3269">
        <v>300.35000000000002</v>
      </c>
    </row>
    <row r="3270" spans="11:19">
      <c r="K3270" s="106">
        <v>41635</v>
      </c>
      <c r="L3270" s="2">
        <v>13588</v>
      </c>
      <c r="R3270" s="106">
        <v>44952</v>
      </c>
      <c r="S3270">
        <v>299.16000000000003</v>
      </c>
    </row>
    <row r="3271" spans="11:19">
      <c r="K3271" s="106">
        <v>41638</v>
      </c>
      <c r="L3271" s="2">
        <v>13581.400390999999</v>
      </c>
      <c r="R3271" s="106">
        <v>44953</v>
      </c>
      <c r="S3271">
        <v>298.44</v>
      </c>
    </row>
    <row r="3272" spans="11:19">
      <c r="K3272" s="106">
        <v>41639</v>
      </c>
      <c r="L3272" s="2">
        <v>13621.599609000001</v>
      </c>
      <c r="R3272" s="106">
        <v>44956</v>
      </c>
      <c r="S3272">
        <v>297.14</v>
      </c>
    </row>
    <row r="3273" spans="11:19">
      <c r="K3273" s="106">
        <v>41641</v>
      </c>
      <c r="L3273" s="2">
        <v>13594.200194999999</v>
      </c>
      <c r="R3273" s="106">
        <v>44957</v>
      </c>
      <c r="S3273">
        <v>297.36</v>
      </c>
    </row>
    <row r="3274" spans="11:19">
      <c r="K3274" s="106">
        <v>41642</v>
      </c>
      <c r="L3274" s="2">
        <v>13548.900390999999</v>
      </c>
      <c r="R3274" s="106">
        <v>44958</v>
      </c>
      <c r="S3274">
        <v>296.17</v>
      </c>
    </row>
    <row r="3275" spans="11:19">
      <c r="K3275" s="106">
        <v>41645</v>
      </c>
      <c r="L3275" s="2">
        <v>13495.5</v>
      </c>
      <c r="R3275" s="106">
        <v>44959</v>
      </c>
      <c r="S3275">
        <v>297.66000000000003</v>
      </c>
    </row>
    <row r="3276" spans="11:19">
      <c r="K3276" s="106">
        <v>41646</v>
      </c>
      <c r="L3276" s="2">
        <v>13596.900390999999</v>
      </c>
      <c r="R3276" s="106">
        <v>44960</v>
      </c>
      <c r="S3276">
        <v>295.44</v>
      </c>
    </row>
    <row r="3277" spans="11:19">
      <c r="K3277" s="106">
        <v>41647</v>
      </c>
      <c r="L3277" s="2">
        <v>13614.599609000001</v>
      </c>
      <c r="R3277" s="106">
        <v>44963</v>
      </c>
      <c r="S3277">
        <v>295.14</v>
      </c>
    </row>
    <row r="3278" spans="11:19">
      <c r="K3278" s="106">
        <v>41648</v>
      </c>
      <c r="L3278" s="2">
        <v>13629.400390999999</v>
      </c>
      <c r="R3278" s="106">
        <v>44964</v>
      </c>
      <c r="S3278">
        <v>292.27</v>
      </c>
    </row>
    <row r="3279" spans="11:19">
      <c r="K3279" s="106">
        <v>41649</v>
      </c>
      <c r="L3279" s="2">
        <v>13747.5</v>
      </c>
      <c r="R3279" s="106">
        <v>44965</v>
      </c>
      <c r="S3279">
        <v>291.66000000000003</v>
      </c>
    </row>
    <row r="3280" spans="11:19">
      <c r="K3280" s="106">
        <v>41652</v>
      </c>
      <c r="L3280" s="2">
        <v>13681.5</v>
      </c>
      <c r="R3280" s="106">
        <v>44966</v>
      </c>
      <c r="S3280">
        <v>290.27</v>
      </c>
    </row>
    <row r="3281" spans="11:19">
      <c r="K3281" s="106">
        <v>41653</v>
      </c>
      <c r="L3281" s="2">
        <v>13692.400390999999</v>
      </c>
      <c r="R3281" s="106">
        <v>44967</v>
      </c>
      <c r="S3281">
        <v>292.08999999999997</v>
      </c>
    </row>
    <row r="3282" spans="11:19">
      <c r="K3282" s="106">
        <v>41654</v>
      </c>
      <c r="L3282" s="2">
        <v>13772.599609000001</v>
      </c>
      <c r="R3282" s="106">
        <v>44970</v>
      </c>
      <c r="S3282">
        <v>294.16000000000003</v>
      </c>
    </row>
    <row r="3283" spans="11:19">
      <c r="K3283" s="106">
        <v>41655</v>
      </c>
      <c r="L3283" s="2">
        <v>13831.599609000001</v>
      </c>
      <c r="R3283" s="106">
        <v>44971</v>
      </c>
      <c r="S3283">
        <v>294.33999999999997</v>
      </c>
    </row>
    <row r="3284" spans="11:19">
      <c r="K3284" s="106">
        <v>41656</v>
      </c>
      <c r="L3284" s="2">
        <v>13888.200194999999</v>
      </c>
      <c r="R3284" s="106">
        <v>44972</v>
      </c>
      <c r="S3284">
        <v>294.5</v>
      </c>
    </row>
    <row r="3285" spans="11:19">
      <c r="K3285" s="106">
        <v>41659</v>
      </c>
      <c r="L3285" s="2">
        <v>13990.299805000001</v>
      </c>
      <c r="R3285" s="106">
        <v>44973</v>
      </c>
      <c r="S3285">
        <v>294.02</v>
      </c>
    </row>
    <row r="3286" spans="11:19">
      <c r="K3286" s="106">
        <v>41660</v>
      </c>
      <c r="L3286" s="2">
        <v>13951.799805000001</v>
      </c>
      <c r="R3286" s="106">
        <v>44974</v>
      </c>
      <c r="S3286">
        <v>295.69</v>
      </c>
    </row>
    <row r="3287" spans="11:19">
      <c r="K3287" s="106">
        <v>41661</v>
      </c>
      <c r="L3287" s="2">
        <v>13988.200194999999</v>
      </c>
      <c r="R3287" s="106">
        <v>44978</v>
      </c>
      <c r="S3287">
        <v>291.73</v>
      </c>
    </row>
    <row r="3288" spans="11:19">
      <c r="K3288" s="106">
        <v>41662</v>
      </c>
      <c r="L3288" s="2">
        <v>13933</v>
      </c>
      <c r="R3288" s="106">
        <v>44979</v>
      </c>
      <c r="S3288">
        <v>291.52</v>
      </c>
    </row>
    <row r="3289" spans="11:19">
      <c r="K3289" s="106">
        <v>41663</v>
      </c>
      <c r="L3289" s="2">
        <v>13717.799805000001</v>
      </c>
      <c r="R3289" s="106">
        <v>44980</v>
      </c>
      <c r="S3289">
        <v>289.13</v>
      </c>
    </row>
    <row r="3290" spans="11:19">
      <c r="K3290" s="106">
        <v>41666</v>
      </c>
      <c r="L3290" s="2">
        <v>13582.299805000001</v>
      </c>
      <c r="R3290" s="106">
        <v>44981</v>
      </c>
      <c r="S3290">
        <v>287.27999999999997</v>
      </c>
    </row>
    <row r="3291" spans="11:19">
      <c r="K3291" s="106">
        <v>41667</v>
      </c>
      <c r="L3291" s="2">
        <v>13687.700194999999</v>
      </c>
      <c r="R3291" s="106">
        <v>44984</v>
      </c>
      <c r="S3291">
        <v>287.07</v>
      </c>
    </row>
    <row r="3292" spans="11:19">
      <c r="K3292" s="106">
        <v>41668</v>
      </c>
      <c r="L3292" s="2">
        <v>13643.200194999999</v>
      </c>
      <c r="R3292" s="106">
        <v>44985</v>
      </c>
      <c r="S3292">
        <v>285.89</v>
      </c>
    </row>
    <row r="3293" spans="11:19">
      <c r="K3293" s="106">
        <v>41669</v>
      </c>
      <c r="L3293" s="2">
        <v>13735.299805000001</v>
      </c>
      <c r="R3293" s="106">
        <v>44986</v>
      </c>
      <c r="S3293">
        <v>283.85000000000002</v>
      </c>
    </row>
    <row r="3294" spans="11:19">
      <c r="K3294" s="106">
        <v>41670</v>
      </c>
      <c r="L3294" s="2">
        <v>13694.900390999999</v>
      </c>
      <c r="R3294" s="106">
        <v>44987</v>
      </c>
      <c r="S3294">
        <v>284.83</v>
      </c>
    </row>
    <row r="3295" spans="11:19">
      <c r="K3295" s="106">
        <v>41673</v>
      </c>
      <c r="L3295" s="2">
        <v>13486.200194999999</v>
      </c>
      <c r="R3295" s="106">
        <v>44988</v>
      </c>
      <c r="S3295">
        <v>288.33</v>
      </c>
    </row>
    <row r="3296" spans="11:19">
      <c r="K3296" s="106">
        <v>41674</v>
      </c>
      <c r="L3296" s="2">
        <v>13504.5</v>
      </c>
      <c r="R3296" s="106">
        <v>44991</v>
      </c>
      <c r="S3296">
        <v>289.67</v>
      </c>
    </row>
    <row r="3297" spans="11:19">
      <c r="K3297" s="106">
        <v>41675</v>
      </c>
      <c r="L3297" s="2">
        <v>13559.700194999999</v>
      </c>
      <c r="R3297" s="106">
        <v>44992</v>
      </c>
      <c r="S3297">
        <v>290.81</v>
      </c>
    </row>
    <row r="3298" spans="11:19">
      <c r="K3298" s="106">
        <v>41676</v>
      </c>
      <c r="L3298" s="2">
        <v>13713.400390999999</v>
      </c>
      <c r="R3298" s="106">
        <v>44993</v>
      </c>
      <c r="S3298">
        <v>292.35000000000002</v>
      </c>
    </row>
    <row r="3299" spans="11:19">
      <c r="K3299" s="106">
        <v>41677</v>
      </c>
      <c r="L3299" s="2">
        <v>13786.5</v>
      </c>
      <c r="R3299" s="106">
        <v>44994</v>
      </c>
      <c r="S3299">
        <v>290.36</v>
      </c>
    </row>
    <row r="3300" spans="11:19">
      <c r="K3300" s="106">
        <v>41680</v>
      </c>
      <c r="L3300" s="2">
        <v>13794.200194999999</v>
      </c>
      <c r="R3300" s="106">
        <v>44995</v>
      </c>
      <c r="S3300">
        <v>285.62</v>
      </c>
    </row>
    <row r="3301" spans="11:19">
      <c r="K3301" s="106">
        <v>41681</v>
      </c>
      <c r="L3301" s="2">
        <v>13881</v>
      </c>
      <c r="R3301" s="106">
        <v>44998</v>
      </c>
      <c r="S3301">
        <v>288.88</v>
      </c>
    </row>
    <row r="3302" spans="11:19">
      <c r="K3302" s="106">
        <v>41682</v>
      </c>
      <c r="L3302" s="2">
        <v>13900.5</v>
      </c>
      <c r="R3302" s="106">
        <v>44999</v>
      </c>
      <c r="S3302">
        <v>291.85000000000002</v>
      </c>
    </row>
    <row r="3303" spans="11:19">
      <c r="K3303" s="106">
        <v>41683</v>
      </c>
      <c r="L3303" s="2">
        <v>14001.700194999999</v>
      </c>
      <c r="R3303" s="106">
        <v>45000</v>
      </c>
      <c r="S3303">
        <v>291.47000000000003</v>
      </c>
    </row>
    <row r="3304" spans="11:19">
      <c r="K3304" s="106">
        <v>41684</v>
      </c>
      <c r="L3304" s="2">
        <v>14054.799805000001</v>
      </c>
      <c r="R3304" s="106">
        <v>45001</v>
      </c>
      <c r="S3304">
        <v>294.12</v>
      </c>
    </row>
    <row r="3305" spans="11:19">
      <c r="K3305" s="106">
        <v>41688</v>
      </c>
      <c r="L3305" s="2">
        <v>14077.5</v>
      </c>
      <c r="R3305" s="106">
        <v>45002</v>
      </c>
      <c r="S3305">
        <v>293.52999999999997</v>
      </c>
    </row>
    <row r="3306" spans="11:19">
      <c r="K3306" s="106">
        <v>41689</v>
      </c>
      <c r="L3306" s="2">
        <v>14119.700194999999</v>
      </c>
      <c r="R3306" s="106">
        <v>45005</v>
      </c>
      <c r="S3306">
        <v>292.02</v>
      </c>
    </row>
    <row r="3307" spans="11:19">
      <c r="K3307" s="106">
        <v>41690</v>
      </c>
      <c r="L3307" s="2">
        <v>14210.400390999999</v>
      </c>
      <c r="R3307" s="106">
        <v>45006</v>
      </c>
      <c r="S3307">
        <v>290.35000000000002</v>
      </c>
    </row>
    <row r="3308" spans="11:19">
      <c r="K3308" s="106">
        <v>41691</v>
      </c>
      <c r="L3308" s="2">
        <v>14205.700194999999</v>
      </c>
      <c r="R3308" s="106">
        <v>45007</v>
      </c>
      <c r="S3308">
        <v>287.97000000000003</v>
      </c>
    </row>
    <row r="3309" spans="11:19">
      <c r="K3309" s="106">
        <v>41694</v>
      </c>
      <c r="L3309" s="2">
        <v>14227.099609000001</v>
      </c>
      <c r="R3309" s="106">
        <v>45008</v>
      </c>
      <c r="S3309">
        <v>285.97000000000003</v>
      </c>
    </row>
    <row r="3310" spans="11:19">
      <c r="K3310" s="106">
        <v>41695</v>
      </c>
      <c r="L3310" s="2">
        <v>14189</v>
      </c>
      <c r="R3310" s="106">
        <v>45009</v>
      </c>
      <c r="S3310">
        <v>290.14999999999998</v>
      </c>
    </row>
    <row r="3311" spans="11:19">
      <c r="K3311" s="106">
        <v>41696</v>
      </c>
      <c r="L3311" s="2">
        <v>14188.599609000001</v>
      </c>
      <c r="R3311" s="106">
        <v>45012</v>
      </c>
      <c r="S3311">
        <v>292.85000000000002</v>
      </c>
    </row>
    <row r="3312" spans="11:19">
      <c r="K3312" s="106">
        <v>41697</v>
      </c>
      <c r="L3312" s="2">
        <v>14214.700194999999</v>
      </c>
      <c r="R3312" s="106">
        <v>45013</v>
      </c>
      <c r="S3312">
        <v>293.29000000000002</v>
      </c>
    </row>
    <row r="3313" spans="11:19">
      <c r="K3313" s="106">
        <v>41698</v>
      </c>
      <c r="L3313" s="2">
        <v>14209.599609000001</v>
      </c>
      <c r="R3313" s="106">
        <v>45014</v>
      </c>
      <c r="S3313">
        <v>297.17</v>
      </c>
    </row>
    <row r="3314" spans="11:19">
      <c r="K3314" s="106">
        <v>41701</v>
      </c>
      <c r="L3314" s="2">
        <v>14212.700194999999</v>
      </c>
      <c r="R3314" s="106">
        <v>45015</v>
      </c>
      <c r="S3314">
        <v>301.85000000000002</v>
      </c>
    </row>
    <row r="3315" spans="11:19">
      <c r="K3315" s="106">
        <v>41702</v>
      </c>
      <c r="L3315" s="2">
        <v>14289.900390999999</v>
      </c>
      <c r="R3315" s="106">
        <v>45016</v>
      </c>
      <c r="S3315">
        <v>302.69</v>
      </c>
    </row>
    <row r="3316" spans="11:19">
      <c r="K3316" s="106">
        <v>41703</v>
      </c>
      <c r="L3316" s="2">
        <v>14304.200194999999</v>
      </c>
      <c r="R3316" s="106">
        <v>45019</v>
      </c>
      <c r="S3316">
        <v>299.89999999999998</v>
      </c>
    </row>
    <row r="3317" spans="11:19">
      <c r="K3317" s="106">
        <v>41704</v>
      </c>
      <c r="L3317" s="2">
        <v>14271.900390999999</v>
      </c>
      <c r="R3317" s="106">
        <v>45020</v>
      </c>
      <c r="S3317">
        <v>302.01</v>
      </c>
    </row>
    <row r="3318" spans="11:19">
      <c r="K3318" s="106">
        <v>41705</v>
      </c>
      <c r="L3318" s="2">
        <v>14299.099609000001</v>
      </c>
      <c r="R3318" s="106">
        <v>45021</v>
      </c>
      <c r="S3318">
        <v>305.45</v>
      </c>
    </row>
    <row r="3319" spans="11:19">
      <c r="K3319" s="106">
        <v>41708</v>
      </c>
      <c r="L3319" s="2">
        <v>14302.099609000001</v>
      </c>
      <c r="R3319" s="106">
        <v>45022</v>
      </c>
      <c r="S3319">
        <v>307.75</v>
      </c>
    </row>
    <row r="3320" spans="11:19">
      <c r="K3320" s="106">
        <v>41709</v>
      </c>
      <c r="L3320" s="2">
        <v>14267.200194999999</v>
      </c>
      <c r="R3320" s="106">
        <v>45026</v>
      </c>
      <c r="S3320">
        <v>308.47000000000003</v>
      </c>
    </row>
    <row r="3321" spans="11:19">
      <c r="K3321" s="106">
        <v>41710</v>
      </c>
      <c r="L3321" s="2">
        <v>14319</v>
      </c>
      <c r="R3321" s="106">
        <v>45027</v>
      </c>
      <c r="S3321">
        <v>311.08</v>
      </c>
    </row>
    <row r="3322" spans="11:19">
      <c r="K3322" s="106">
        <v>41711</v>
      </c>
      <c r="L3322" s="2">
        <v>14245.099609000001</v>
      </c>
      <c r="R3322" s="106">
        <v>45028</v>
      </c>
      <c r="S3322">
        <v>311.47000000000003</v>
      </c>
    </row>
    <row r="3323" spans="11:19">
      <c r="K3323" s="106">
        <v>41712</v>
      </c>
      <c r="L3323" s="2">
        <v>14227.700194999999</v>
      </c>
      <c r="R3323" s="106">
        <v>45029</v>
      </c>
      <c r="S3323">
        <v>312.37</v>
      </c>
    </row>
    <row r="3324" spans="11:19">
      <c r="K3324" s="106">
        <v>41715</v>
      </c>
      <c r="L3324" s="2">
        <v>14231.900390999999</v>
      </c>
      <c r="R3324" s="106">
        <v>45030</v>
      </c>
      <c r="S3324">
        <v>309.5</v>
      </c>
    </row>
    <row r="3325" spans="11:19">
      <c r="K3325" s="106">
        <v>41716</v>
      </c>
      <c r="L3325" s="2">
        <v>14369</v>
      </c>
      <c r="R3325" s="106">
        <v>45033</v>
      </c>
      <c r="S3325">
        <v>309.12</v>
      </c>
    </row>
    <row r="3326" spans="11:19">
      <c r="K3326" s="106">
        <v>41717</v>
      </c>
      <c r="L3326" s="2">
        <v>14334</v>
      </c>
      <c r="R3326" s="106">
        <v>45034</v>
      </c>
      <c r="S3326">
        <v>304.82</v>
      </c>
    </row>
    <row r="3327" spans="11:19">
      <c r="K3327" s="106">
        <v>41718</v>
      </c>
      <c r="L3327" s="2">
        <v>14361.799805000001</v>
      </c>
      <c r="R3327" s="106">
        <v>45035</v>
      </c>
      <c r="S3327">
        <v>306.22000000000003</v>
      </c>
    </row>
    <row r="3328" spans="11:19">
      <c r="K3328" s="106">
        <v>41719</v>
      </c>
      <c r="L3328" s="2">
        <v>14335.799805000001</v>
      </c>
      <c r="R3328" s="106">
        <v>45036</v>
      </c>
      <c r="S3328">
        <v>305.33</v>
      </c>
    </row>
    <row r="3329" spans="11:19">
      <c r="K3329" s="106">
        <v>41722</v>
      </c>
      <c r="L3329" s="2">
        <v>14278.599609000001</v>
      </c>
      <c r="R3329" s="106">
        <v>45037</v>
      </c>
      <c r="S3329">
        <v>308.12</v>
      </c>
    </row>
    <row r="3330" spans="11:19">
      <c r="K3330" s="106">
        <v>41723</v>
      </c>
      <c r="L3330" s="2">
        <v>14299.5</v>
      </c>
      <c r="R3330" s="106">
        <v>45040</v>
      </c>
      <c r="S3330">
        <v>308.69</v>
      </c>
    </row>
    <row r="3331" spans="11:19">
      <c r="K3331" s="106">
        <v>41724</v>
      </c>
      <c r="L3331" s="2">
        <v>14184.099609000001</v>
      </c>
      <c r="R3331" s="106">
        <v>45041</v>
      </c>
      <c r="S3331">
        <v>310.11</v>
      </c>
    </row>
    <row r="3332" spans="11:19">
      <c r="K3332" s="106">
        <v>41725</v>
      </c>
      <c r="L3332" s="2">
        <v>14178.799805000001</v>
      </c>
      <c r="R3332" s="106">
        <v>45042</v>
      </c>
      <c r="S3332">
        <v>307.23</v>
      </c>
    </row>
    <row r="3333" spans="11:19">
      <c r="K3333" s="106">
        <v>41726</v>
      </c>
      <c r="L3333" s="2">
        <v>14260.700194999999</v>
      </c>
      <c r="R3333" s="106">
        <v>45043</v>
      </c>
      <c r="S3333">
        <v>307.88</v>
      </c>
    </row>
    <row r="3334" spans="11:19">
      <c r="K3334" s="106">
        <v>41729</v>
      </c>
      <c r="L3334" s="2">
        <v>14335.299805000001</v>
      </c>
      <c r="R3334" s="106">
        <v>45044</v>
      </c>
      <c r="S3334">
        <v>308.02</v>
      </c>
    </row>
    <row r="3335" spans="11:19">
      <c r="K3335" s="106">
        <v>41730</v>
      </c>
      <c r="L3335" s="2">
        <v>14380.599609000001</v>
      </c>
      <c r="R3335" s="106">
        <v>45047</v>
      </c>
      <c r="S3335">
        <v>308.52999999999997</v>
      </c>
    </row>
    <row r="3336" spans="11:19">
      <c r="K3336" s="106">
        <v>41731</v>
      </c>
      <c r="L3336" s="2">
        <v>14459.099609000001</v>
      </c>
      <c r="R3336" s="106">
        <v>45048</v>
      </c>
      <c r="S3336">
        <v>307.10000000000002</v>
      </c>
    </row>
    <row r="3337" spans="11:19">
      <c r="K3337" s="106">
        <v>41732</v>
      </c>
      <c r="L3337" s="2">
        <v>14402.200194999999</v>
      </c>
      <c r="R3337" s="106">
        <v>45049</v>
      </c>
      <c r="S3337">
        <v>310.29000000000002</v>
      </c>
    </row>
    <row r="3338" spans="11:19">
      <c r="K3338" s="106">
        <v>41733</v>
      </c>
      <c r="L3338" s="2">
        <v>14393.099609000001</v>
      </c>
      <c r="R3338" s="106">
        <v>45050</v>
      </c>
      <c r="S3338">
        <v>308.7</v>
      </c>
    </row>
    <row r="3339" spans="11:19">
      <c r="K3339" s="106">
        <v>41736</v>
      </c>
      <c r="L3339" s="2">
        <v>14270.299805000001</v>
      </c>
      <c r="R3339" s="106">
        <v>45051</v>
      </c>
      <c r="S3339">
        <v>310.62</v>
      </c>
    </row>
    <row r="3340" spans="11:19">
      <c r="K3340" s="106">
        <v>41737</v>
      </c>
      <c r="L3340" s="2">
        <v>14372.5</v>
      </c>
      <c r="R3340" s="106">
        <v>45054</v>
      </c>
      <c r="S3340">
        <v>310.74</v>
      </c>
    </row>
    <row r="3341" spans="11:19">
      <c r="K3341" s="106">
        <v>41738</v>
      </c>
      <c r="L3341" s="2">
        <v>14435.599609000001</v>
      </c>
      <c r="R3341" s="106">
        <v>45055</v>
      </c>
      <c r="S3341">
        <v>312.01</v>
      </c>
    </row>
    <row r="3342" spans="11:19">
      <c r="K3342" s="106">
        <v>41739</v>
      </c>
      <c r="L3342" s="2">
        <v>14308</v>
      </c>
      <c r="R3342" s="106">
        <v>45056</v>
      </c>
      <c r="S3342">
        <v>308.16000000000003</v>
      </c>
    </row>
    <row r="3343" spans="11:19">
      <c r="K3343" s="106">
        <v>41740</v>
      </c>
      <c r="L3343" s="2">
        <v>14257.700194999999</v>
      </c>
      <c r="R3343" s="106">
        <v>45057</v>
      </c>
      <c r="S3343">
        <v>306.73</v>
      </c>
    </row>
    <row r="3344" spans="11:19">
      <c r="K3344" s="106">
        <v>41743</v>
      </c>
      <c r="L3344" s="2">
        <v>14284.400390999999</v>
      </c>
      <c r="R3344" s="106">
        <v>45058</v>
      </c>
      <c r="S3344">
        <v>309.49</v>
      </c>
    </row>
    <row r="3345" spans="11:19">
      <c r="K3345" s="106">
        <v>41744</v>
      </c>
      <c r="L3345" s="2">
        <v>14303.900390999999</v>
      </c>
      <c r="R3345" s="106">
        <v>45061</v>
      </c>
      <c r="S3345">
        <v>311.60000000000002</v>
      </c>
    </row>
    <row r="3346" spans="11:19">
      <c r="K3346" s="106">
        <v>41745</v>
      </c>
      <c r="L3346" s="2">
        <v>14446.5</v>
      </c>
      <c r="R3346" s="106">
        <v>45062</v>
      </c>
      <c r="S3346">
        <v>309.48</v>
      </c>
    </row>
    <row r="3347" spans="11:19">
      <c r="K3347" s="106">
        <v>41746</v>
      </c>
      <c r="L3347" s="2">
        <v>14500.400390999999</v>
      </c>
      <c r="R3347" s="106">
        <v>45063</v>
      </c>
      <c r="S3347">
        <v>308.57</v>
      </c>
    </row>
    <row r="3348" spans="11:19">
      <c r="K3348" s="106">
        <v>41750</v>
      </c>
      <c r="L3348" s="2">
        <v>14493.700194999999</v>
      </c>
      <c r="R3348" s="106">
        <v>45064</v>
      </c>
      <c r="S3348">
        <v>307.06</v>
      </c>
    </row>
    <row r="3349" spans="11:19">
      <c r="K3349" s="106">
        <v>41751</v>
      </c>
      <c r="L3349" s="2">
        <v>14556</v>
      </c>
      <c r="R3349" s="106">
        <v>45065</v>
      </c>
      <c r="S3349">
        <v>307.99</v>
      </c>
    </row>
    <row r="3350" spans="11:19">
      <c r="K3350" s="106">
        <v>41752</v>
      </c>
      <c r="L3350" s="2">
        <v>14533.400390999999</v>
      </c>
      <c r="R3350" s="106">
        <v>45069</v>
      </c>
      <c r="S3350">
        <v>306.41000000000003</v>
      </c>
    </row>
    <row r="3351" spans="11:19">
      <c r="K3351" s="106">
        <v>41753</v>
      </c>
      <c r="L3351" s="2">
        <v>14554.299805000001</v>
      </c>
      <c r="R3351" s="106">
        <v>45070</v>
      </c>
      <c r="S3351">
        <v>304.04000000000002</v>
      </c>
    </row>
    <row r="3352" spans="11:19">
      <c r="K3352" s="106">
        <v>41754</v>
      </c>
      <c r="L3352" s="2">
        <v>14533.599609000001</v>
      </c>
      <c r="R3352" s="106">
        <v>45071</v>
      </c>
      <c r="S3352">
        <v>300.89999999999998</v>
      </c>
    </row>
    <row r="3353" spans="11:19">
      <c r="K3353" s="106">
        <v>41757</v>
      </c>
      <c r="L3353" s="2">
        <v>14530.900390999999</v>
      </c>
      <c r="R3353" s="106">
        <v>45072</v>
      </c>
      <c r="S3353">
        <v>302.37</v>
      </c>
    </row>
    <row r="3354" spans="11:19">
      <c r="K3354" s="106">
        <v>41758</v>
      </c>
      <c r="L3354" s="2">
        <v>14583.099609000001</v>
      </c>
      <c r="R3354" s="106">
        <v>45075</v>
      </c>
      <c r="S3354">
        <v>304.11</v>
      </c>
    </row>
    <row r="3355" spans="11:19">
      <c r="K3355" s="106">
        <v>41759</v>
      </c>
      <c r="L3355" s="2">
        <v>14651.900390999999</v>
      </c>
      <c r="R3355" s="106">
        <v>45076</v>
      </c>
      <c r="S3355">
        <v>304.08999999999997</v>
      </c>
    </row>
    <row r="3356" spans="11:19">
      <c r="K3356" s="106">
        <v>41760</v>
      </c>
      <c r="L3356" s="2">
        <v>14664.099609000001</v>
      </c>
      <c r="R3356" s="106">
        <v>45077</v>
      </c>
      <c r="S3356">
        <v>303.69</v>
      </c>
    </row>
    <row r="3357" spans="11:19">
      <c r="K3357" s="106">
        <v>41761</v>
      </c>
      <c r="L3357" s="2">
        <v>14765.200194999999</v>
      </c>
      <c r="R3357" s="106">
        <v>45078</v>
      </c>
      <c r="S3357">
        <v>302.72000000000003</v>
      </c>
    </row>
    <row r="3358" spans="11:19">
      <c r="K3358" s="106">
        <v>41764</v>
      </c>
      <c r="L3358" s="2">
        <v>14697</v>
      </c>
      <c r="R3358" s="106">
        <v>45079</v>
      </c>
      <c r="S3358">
        <v>307.26</v>
      </c>
    </row>
    <row r="3359" spans="11:19">
      <c r="K3359" s="106">
        <v>41765</v>
      </c>
      <c r="L3359" s="2">
        <v>14612.299805000001</v>
      </c>
      <c r="R3359" s="106">
        <v>45082</v>
      </c>
      <c r="S3359">
        <v>306.05</v>
      </c>
    </row>
    <row r="3360" spans="11:19">
      <c r="K3360" s="106">
        <v>41766</v>
      </c>
      <c r="L3360" s="2">
        <v>14656.400390999999</v>
      </c>
      <c r="R3360" s="106">
        <v>45083</v>
      </c>
      <c r="S3360">
        <v>305.08</v>
      </c>
    </row>
    <row r="3361" spans="11:19">
      <c r="K3361" s="106">
        <v>41767</v>
      </c>
      <c r="L3361" s="2">
        <v>14546</v>
      </c>
      <c r="R3361" s="106">
        <v>45084</v>
      </c>
      <c r="S3361">
        <v>305.17</v>
      </c>
    </row>
    <row r="3362" spans="11:19">
      <c r="K3362" s="106">
        <v>41768</v>
      </c>
      <c r="L3362" s="2">
        <v>14534.099609000001</v>
      </c>
      <c r="R3362" s="106">
        <v>45085</v>
      </c>
      <c r="S3362">
        <v>305.33</v>
      </c>
    </row>
    <row r="3363" spans="11:19">
      <c r="K3363" s="106">
        <v>41771</v>
      </c>
      <c r="L3363" s="2">
        <v>14654.900390999999</v>
      </c>
      <c r="R3363" s="106">
        <v>45086</v>
      </c>
      <c r="S3363">
        <v>304.39999999999998</v>
      </c>
    </row>
    <row r="3364" spans="11:19">
      <c r="K3364" s="106">
        <v>41772</v>
      </c>
      <c r="L3364" s="2">
        <v>14679.799805000001</v>
      </c>
      <c r="R3364" s="106">
        <v>45089</v>
      </c>
      <c r="S3364">
        <v>302.60000000000002</v>
      </c>
    </row>
    <row r="3365" spans="11:19">
      <c r="K3365" s="106">
        <v>41773</v>
      </c>
      <c r="L3365" s="2">
        <v>14673.700194999999</v>
      </c>
      <c r="R3365" s="106">
        <v>45090</v>
      </c>
      <c r="S3365">
        <v>299.62</v>
      </c>
    </row>
    <row r="3366" spans="11:19">
      <c r="K3366" s="106">
        <v>41774</v>
      </c>
      <c r="L3366" s="2">
        <v>14588.900390999999</v>
      </c>
      <c r="R3366" s="106">
        <v>45091</v>
      </c>
      <c r="S3366">
        <v>296.52</v>
      </c>
    </row>
    <row r="3367" spans="11:19">
      <c r="K3367" s="106">
        <v>41775</v>
      </c>
      <c r="L3367" s="2">
        <v>14514.700194999999</v>
      </c>
      <c r="R3367" s="106">
        <v>45092</v>
      </c>
      <c r="S3367">
        <v>294.61</v>
      </c>
    </row>
    <row r="3368" spans="11:19">
      <c r="K3368" s="106">
        <v>41779</v>
      </c>
      <c r="L3368" s="2">
        <v>14525.200194999999</v>
      </c>
      <c r="R3368" s="106">
        <v>45093</v>
      </c>
      <c r="S3368">
        <v>293.43</v>
      </c>
    </row>
    <row r="3369" spans="11:19">
      <c r="K3369" s="106">
        <v>41780</v>
      </c>
      <c r="L3369" s="2">
        <v>14649.900390999999</v>
      </c>
      <c r="R3369" s="106">
        <v>45096</v>
      </c>
      <c r="S3369">
        <v>294.04000000000002</v>
      </c>
    </row>
    <row r="3370" spans="11:19">
      <c r="K3370" s="106">
        <v>41781</v>
      </c>
      <c r="L3370" s="2">
        <v>14702.299805000001</v>
      </c>
      <c r="R3370" s="106">
        <v>45097</v>
      </c>
      <c r="S3370">
        <v>294.14999999999998</v>
      </c>
    </row>
    <row r="3371" spans="11:19">
      <c r="K3371" s="106">
        <v>41782</v>
      </c>
      <c r="L3371" s="2">
        <v>14708.099609000001</v>
      </c>
      <c r="R3371" s="106">
        <v>45098</v>
      </c>
      <c r="S3371">
        <v>292.83</v>
      </c>
    </row>
    <row r="3372" spans="11:19">
      <c r="K3372" s="106">
        <v>41785</v>
      </c>
      <c r="L3372" s="2">
        <v>14715.700194999999</v>
      </c>
      <c r="R3372" s="106">
        <v>45099</v>
      </c>
      <c r="S3372">
        <v>290.47000000000003</v>
      </c>
    </row>
    <row r="3373" spans="11:19">
      <c r="K3373" s="106">
        <v>41786</v>
      </c>
      <c r="L3373" s="2">
        <v>14658</v>
      </c>
      <c r="R3373" s="106">
        <v>45100</v>
      </c>
      <c r="S3373">
        <v>285.64999999999998</v>
      </c>
    </row>
    <row r="3374" spans="11:19">
      <c r="K3374" s="106">
        <v>41787</v>
      </c>
      <c r="L3374" s="2">
        <v>14611</v>
      </c>
      <c r="R3374" s="106">
        <v>45103</v>
      </c>
      <c r="S3374">
        <v>287.83</v>
      </c>
    </row>
    <row r="3375" spans="11:19">
      <c r="K3375" s="106">
        <v>41788</v>
      </c>
      <c r="L3375" s="2">
        <v>14589</v>
      </c>
      <c r="R3375" s="106">
        <v>45104</v>
      </c>
      <c r="S3375">
        <v>288.05</v>
      </c>
    </row>
    <row r="3376" spans="11:19">
      <c r="K3376" s="106">
        <v>41789</v>
      </c>
      <c r="L3376" s="2">
        <v>14604.200194999999</v>
      </c>
      <c r="R3376" s="106">
        <v>45105</v>
      </c>
      <c r="S3376">
        <v>286.73</v>
      </c>
    </row>
    <row r="3377" spans="11:19">
      <c r="K3377" s="106">
        <v>41792</v>
      </c>
      <c r="L3377" s="2">
        <v>14680.799805000001</v>
      </c>
      <c r="R3377" s="106">
        <v>45106</v>
      </c>
      <c r="S3377">
        <v>288.47000000000003</v>
      </c>
    </row>
    <row r="3378" spans="11:19">
      <c r="K3378" s="106">
        <v>41793</v>
      </c>
      <c r="L3378" s="2">
        <v>14734.700194999999</v>
      </c>
      <c r="R3378" s="106">
        <v>45107</v>
      </c>
      <c r="S3378">
        <v>291.33</v>
      </c>
    </row>
    <row r="3379" spans="11:19">
      <c r="K3379" s="106">
        <v>41794</v>
      </c>
      <c r="L3379" s="2">
        <v>14796.799805000001</v>
      </c>
      <c r="R3379" s="106">
        <v>45111</v>
      </c>
      <c r="S3379">
        <v>292.92</v>
      </c>
    </row>
    <row r="3380" spans="11:19">
      <c r="K3380" s="106">
        <v>41795</v>
      </c>
      <c r="L3380" s="2">
        <v>14800.200194999999</v>
      </c>
      <c r="R3380" s="106">
        <v>45112</v>
      </c>
      <c r="S3380">
        <v>292.11</v>
      </c>
    </row>
    <row r="3381" spans="11:19">
      <c r="K3381" s="106">
        <v>41796</v>
      </c>
      <c r="L3381" s="2">
        <v>14838.900390999999</v>
      </c>
      <c r="R3381" s="106">
        <v>45113</v>
      </c>
      <c r="S3381">
        <v>289.31</v>
      </c>
    </row>
    <row r="3382" spans="11:19">
      <c r="K3382" s="106">
        <v>41799</v>
      </c>
      <c r="L3382" s="2">
        <v>14871.200194999999</v>
      </c>
      <c r="R3382" s="106">
        <v>45114</v>
      </c>
      <c r="S3382">
        <v>286.27</v>
      </c>
    </row>
    <row r="3383" spans="11:19">
      <c r="K3383" s="106">
        <v>41800</v>
      </c>
      <c r="L3383" s="2">
        <v>14904.400390999999</v>
      </c>
      <c r="R3383" s="106">
        <v>45117</v>
      </c>
      <c r="S3383">
        <v>282.86</v>
      </c>
    </row>
    <row r="3384" spans="11:19">
      <c r="K3384" s="106">
        <v>41801</v>
      </c>
      <c r="L3384" s="2">
        <v>14892.099609000001</v>
      </c>
      <c r="R3384" s="106">
        <v>45118</v>
      </c>
      <c r="S3384">
        <v>285.7</v>
      </c>
    </row>
    <row r="3385" spans="11:19">
      <c r="K3385" s="106">
        <v>41802</v>
      </c>
      <c r="L3385" s="2">
        <v>14909.599609000001</v>
      </c>
      <c r="R3385" s="106">
        <v>45119</v>
      </c>
      <c r="S3385">
        <v>291.75</v>
      </c>
    </row>
    <row r="3386" spans="11:19">
      <c r="K3386" s="106">
        <v>41803</v>
      </c>
      <c r="L3386" s="2">
        <v>15001.599609000001</v>
      </c>
      <c r="R3386" s="106">
        <v>45120</v>
      </c>
      <c r="S3386">
        <v>295.07</v>
      </c>
    </row>
    <row r="3387" spans="11:19">
      <c r="K3387" s="106">
        <v>41806</v>
      </c>
      <c r="L3387" s="2">
        <v>15040.400390999999</v>
      </c>
      <c r="R3387" s="106">
        <v>45121</v>
      </c>
      <c r="S3387">
        <v>295.47000000000003</v>
      </c>
    </row>
    <row r="3388" spans="11:19">
      <c r="K3388" s="106">
        <v>41807</v>
      </c>
      <c r="L3388" s="2">
        <v>15055.900390999999</v>
      </c>
      <c r="R3388" s="106">
        <v>45124</v>
      </c>
      <c r="S3388">
        <v>292.99</v>
      </c>
    </row>
    <row r="3389" spans="11:19">
      <c r="K3389" s="106">
        <v>41808</v>
      </c>
      <c r="L3389" s="2">
        <v>15109.299805000001</v>
      </c>
      <c r="R3389" s="106">
        <v>45125</v>
      </c>
      <c r="S3389">
        <v>292.25</v>
      </c>
    </row>
    <row r="3390" spans="11:19">
      <c r="K3390" s="106">
        <v>41809</v>
      </c>
      <c r="L3390" s="2">
        <v>15112.200194999999</v>
      </c>
      <c r="R3390" s="106">
        <v>45126</v>
      </c>
      <c r="S3390">
        <v>295.35000000000002</v>
      </c>
    </row>
    <row r="3391" spans="11:19">
      <c r="K3391" s="106">
        <v>41810</v>
      </c>
      <c r="L3391" s="2">
        <v>15109</v>
      </c>
      <c r="R3391" s="106">
        <v>45127</v>
      </c>
      <c r="S3391">
        <v>296.76</v>
      </c>
    </row>
    <row r="3392" spans="11:19">
      <c r="K3392" s="106">
        <v>41813</v>
      </c>
      <c r="L3392" s="2">
        <v>15105.599609000001</v>
      </c>
      <c r="R3392" s="106">
        <v>45128</v>
      </c>
      <c r="S3392">
        <v>297.89999999999998</v>
      </c>
    </row>
    <row r="3393" spans="11:19">
      <c r="K3393" s="106">
        <v>41814</v>
      </c>
      <c r="L3393" s="2">
        <v>14962.400390999999</v>
      </c>
      <c r="R3393" s="106">
        <v>45131</v>
      </c>
      <c r="S3393">
        <v>297.23</v>
      </c>
    </row>
    <row r="3394" spans="11:19">
      <c r="K3394" s="106">
        <v>41815</v>
      </c>
      <c r="L3394" s="2">
        <v>14974.700194999999</v>
      </c>
      <c r="R3394" s="106">
        <v>45132</v>
      </c>
      <c r="S3394">
        <v>297.14</v>
      </c>
    </row>
    <row r="3395" spans="11:19">
      <c r="K3395" s="106">
        <v>41816</v>
      </c>
      <c r="L3395" s="2">
        <v>15030.700194999999</v>
      </c>
      <c r="R3395" s="106">
        <v>45133</v>
      </c>
      <c r="S3395">
        <v>296.14999999999998</v>
      </c>
    </row>
    <row r="3396" spans="11:19">
      <c r="K3396" s="106">
        <v>41817</v>
      </c>
      <c r="L3396" s="2">
        <v>15094.299805000001</v>
      </c>
      <c r="R3396" s="106">
        <v>45134</v>
      </c>
      <c r="S3396">
        <v>293.3</v>
      </c>
    </row>
    <row r="3397" spans="11:19">
      <c r="K3397" s="106">
        <v>41820</v>
      </c>
      <c r="L3397" s="2">
        <v>15146</v>
      </c>
      <c r="R3397" s="106">
        <v>45135</v>
      </c>
      <c r="S3397">
        <v>292.51</v>
      </c>
    </row>
    <row r="3398" spans="11:19">
      <c r="K3398" s="106">
        <v>41822</v>
      </c>
      <c r="L3398" s="2">
        <v>15209.799805000001</v>
      </c>
      <c r="R3398" s="106">
        <v>45138</v>
      </c>
      <c r="S3398">
        <v>293.10000000000002</v>
      </c>
    </row>
    <row r="3399" spans="11:19">
      <c r="K3399" s="106">
        <v>41823</v>
      </c>
      <c r="L3399" s="2">
        <v>15207.099609000001</v>
      </c>
      <c r="R3399" s="106">
        <v>45139</v>
      </c>
      <c r="S3399">
        <v>289.77</v>
      </c>
    </row>
    <row r="3400" spans="11:19">
      <c r="K3400" s="106">
        <v>41824</v>
      </c>
      <c r="L3400" s="2">
        <v>15215</v>
      </c>
      <c r="R3400" s="106">
        <v>45140</v>
      </c>
      <c r="S3400">
        <v>284.58999999999997</v>
      </c>
    </row>
    <row r="3401" spans="11:19">
      <c r="K3401" s="106">
        <v>41827</v>
      </c>
      <c r="L3401" s="2">
        <v>15172.900390999999</v>
      </c>
      <c r="R3401" s="106">
        <v>45141</v>
      </c>
      <c r="S3401">
        <v>280.05</v>
      </c>
    </row>
    <row r="3402" spans="11:19">
      <c r="K3402" s="106">
        <v>41828</v>
      </c>
      <c r="L3402" s="2">
        <v>15137.200194999999</v>
      </c>
      <c r="R3402" s="106">
        <v>45142</v>
      </c>
      <c r="S3402">
        <v>283.12</v>
      </c>
    </row>
    <row r="3403" spans="11:19">
      <c r="K3403" s="106">
        <v>41829</v>
      </c>
      <c r="L3403" s="2">
        <v>15215.200194999999</v>
      </c>
      <c r="R3403" s="106">
        <v>45146</v>
      </c>
      <c r="S3403">
        <v>283.08999999999997</v>
      </c>
    </row>
    <row r="3404" spans="11:19">
      <c r="K3404" s="106">
        <v>41830</v>
      </c>
      <c r="L3404" s="2">
        <v>15114.5</v>
      </c>
      <c r="R3404" s="106">
        <v>45147</v>
      </c>
      <c r="S3404">
        <v>285.02999999999997</v>
      </c>
    </row>
    <row r="3405" spans="11:19">
      <c r="K3405" s="106">
        <v>41831</v>
      </c>
      <c r="L3405" s="2">
        <v>15125.5</v>
      </c>
      <c r="R3405" s="106">
        <v>45148</v>
      </c>
      <c r="S3405">
        <v>287.04000000000002</v>
      </c>
    </row>
    <row r="3406" spans="11:19">
      <c r="K3406" s="106">
        <v>41834</v>
      </c>
      <c r="L3406" s="2">
        <v>15171.200194999999</v>
      </c>
      <c r="R3406" s="106">
        <v>45149</v>
      </c>
      <c r="S3406">
        <v>284.02999999999997</v>
      </c>
    </row>
    <row r="3407" spans="11:19">
      <c r="K3407" s="106">
        <v>41835</v>
      </c>
      <c r="L3407" s="2">
        <v>15081.299805000001</v>
      </c>
      <c r="R3407" s="106">
        <v>45152</v>
      </c>
      <c r="S3407">
        <v>284.54000000000002</v>
      </c>
    </row>
    <row r="3408" spans="11:19">
      <c r="K3408" s="106">
        <v>41836</v>
      </c>
      <c r="L3408" s="2">
        <v>15226.299805000001</v>
      </c>
      <c r="R3408" s="106">
        <v>45153</v>
      </c>
      <c r="S3408">
        <v>281.45</v>
      </c>
    </row>
    <row r="3409" spans="11:19">
      <c r="K3409" s="106">
        <v>41837</v>
      </c>
      <c r="L3409" s="2">
        <v>15204.5</v>
      </c>
      <c r="R3409" s="106">
        <v>45154</v>
      </c>
      <c r="S3409">
        <v>282.39</v>
      </c>
    </row>
    <row r="3410" spans="11:19">
      <c r="K3410" s="106">
        <v>41838</v>
      </c>
      <c r="L3410" s="2">
        <v>15266.599609000001</v>
      </c>
      <c r="R3410" s="106">
        <v>45155</v>
      </c>
      <c r="S3410">
        <v>281.31</v>
      </c>
    </row>
    <row r="3411" spans="11:19">
      <c r="K3411" s="106">
        <v>41841</v>
      </c>
      <c r="L3411" s="2">
        <v>15250</v>
      </c>
      <c r="R3411" s="106">
        <v>45156</v>
      </c>
      <c r="S3411">
        <v>284.3</v>
      </c>
    </row>
    <row r="3412" spans="11:19">
      <c r="K3412" s="106">
        <v>41842</v>
      </c>
      <c r="L3412" s="2">
        <v>15315.099609000001</v>
      </c>
      <c r="R3412" s="106">
        <v>45159</v>
      </c>
      <c r="S3412">
        <v>282.08</v>
      </c>
    </row>
    <row r="3413" spans="11:19">
      <c r="K3413" s="106">
        <v>41843</v>
      </c>
      <c r="L3413" s="2">
        <v>15394.400390999999</v>
      </c>
      <c r="R3413" s="106">
        <v>45160</v>
      </c>
      <c r="S3413">
        <v>281.93</v>
      </c>
    </row>
    <row r="3414" spans="11:19">
      <c r="K3414" s="106">
        <v>41844</v>
      </c>
      <c r="L3414" s="2">
        <v>15394.5</v>
      </c>
      <c r="R3414" s="106">
        <v>45161</v>
      </c>
      <c r="S3414">
        <v>286.07</v>
      </c>
    </row>
    <row r="3415" spans="11:19">
      <c r="K3415" s="106">
        <v>41845</v>
      </c>
      <c r="L3415" s="2">
        <v>15455</v>
      </c>
      <c r="R3415" s="106">
        <v>45162</v>
      </c>
      <c r="S3415">
        <v>284.62</v>
      </c>
    </row>
    <row r="3416" spans="11:19">
      <c r="K3416" s="106">
        <v>41848</v>
      </c>
      <c r="L3416" s="2">
        <v>15445.200194999999</v>
      </c>
      <c r="R3416" s="106">
        <v>45166</v>
      </c>
      <c r="S3416">
        <v>286.51</v>
      </c>
    </row>
    <row r="3417" spans="11:19">
      <c r="K3417" s="106">
        <v>41849</v>
      </c>
      <c r="L3417" s="2">
        <v>15446.599609000001</v>
      </c>
      <c r="R3417" s="106">
        <v>45167</v>
      </c>
      <c r="S3417">
        <v>288.02999999999997</v>
      </c>
    </row>
    <row r="3418" spans="11:19">
      <c r="K3418" s="106">
        <v>41850</v>
      </c>
      <c r="L3418" s="2">
        <v>15524.799805000001</v>
      </c>
      <c r="R3418" s="106">
        <v>45168</v>
      </c>
      <c r="S3418">
        <v>285.87</v>
      </c>
    </row>
    <row r="3419" spans="11:19">
      <c r="K3419" s="106">
        <v>41851</v>
      </c>
      <c r="L3419" s="2">
        <v>15330.700194999999</v>
      </c>
      <c r="R3419" s="106">
        <v>45169</v>
      </c>
      <c r="S3419">
        <v>283.35000000000002</v>
      </c>
    </row>
    <row r="3420" spans="11:19">
      <c r="K3420" s="106">
        <v>41852</v>
      </c>
      <c r="L3420" s="2">
        <v>15215.299805000001</v>
      </c>
      <c r="R3420" s="106">
        <v>45170</v>
      </c>
      <c r="S3420">
        <v>286.04000000000002</v>
      </c>
    </row>
    <row r="3421" spans="11:19">
      <c r="K3421" s="106">
        <v>41856</v>
      </c>
      <c r="L3421" s="2">
        <v>15187.700194999999</v>
      </c>
      <c r="R3421" s="106">
        <v>45174</v>
      </c>
      <c r="S3421">
        <v>283.25</v>
      </c>
    </row>
    <row r="3422" spans="11:19">
      <c r="K3422" s="106">
        <v>41857</v>
      </c>
      <c r="L3422" s="2">
        <v>15202.099609000001</v>
      </c>
      <c r="R3422" s="106">
        <v>45175</v>
      </c>
      <c r="S3422">
        <v>277.47000000000003</v>
      </c>
    </row>
    <row r="3423" spans="11:19">
      <c r="K3423" s="106">
        <v>41858</v>
      </c>
      <c r="L3423" s="2">
        <v>15118.400390999999</v>
      </c>
      <c r="R3423" s="106">
        <v>45176</v>
      </c>
      <c r="S3423">
        <v>279.88</v>
      </c>
    </row>
    <row r="3424" spans="11:19">
      <c r="K3424" s="106">
        <v>41859</v>
      </c>
      <c r="L3424" s="2">
        <v>15196.299805000001</v>
      </c>
      <c r="R3424" s="106">
        <v>45177</v>
      </c>
      <c r="S3424">
        <v>280.41000000000003</v>
      </c>
    </row>
    <row r="3425" spans="11:19">
      <c r="K3425" s="106">
        <v>41862</v>
      </c>
      <c r="L3425" s="2">
        <v>15261.599609000001</v>
      </c>
      <c r="R3425" s="106">
        <v>45180</v>
      </c>
      <c r="S3425">
        <v>281.61</v>
      </c>
    </row>
    <row r="3426" spans="11:19">
      <c r="K3426" s="106">
        <v>41863</v>
      </c>
      <c r="L3426" s="2">
        <v>15274.200194999999</v>
      </c>
      <c r="R3426" s="106">
        <v>45181</v>
      </c>
      <c r="S3426">
        <v>281.52</v>
      </c>
    </row>
    <row r="3427" spans="11:19">
      <c r="K3427" s="106">
        <v>41864</v>
      </c>
      <c r="L3427" s="2">
        <v>15262.700194999999</v>
      </c>
      <c r="R3427" s="106">
        <v>45182</v>
      </c>
      <c r="S3427">
        <v>281.62</v>
      </c>
    </row>
    <row r="3428" spans="11:19">
      <c r="K3428" s="106">
        <v>41865</v>
      </c>
      <c r="L3428" s="2">
        <v>15291.200194999999</v>
      </c>
      <c r="R3428" s="106">
        <v>45183</v>
      </c>
      <c r="S3428">
        <v>285.38</v>
      </c>
    </row>
    <row r="3429" spans="11:19">
      <c r="K3429" s="106">
        <v>41866</v>
      </c>
      <c r="L3429" s="2">
        <v>15304.200194999999</v>
      </c>
      <c r="R3429" s="106">
        <v>45184</v>
      </c>
      <c r="S3429">
        <v>286.38</v>
      </c>
    </row>
    <row r="3430" spans="11:19">
      <c r="K3430" s="106">
        <v>41869</v>
      </c>
      <c r="L3430" s="2">
        <v>15338.5</v>
      </c>
      <c r="R3430" s="106">
        <v>45187</v>
      </c>
      <c r="S3430">
        <v>285.01</v>
      </c>
    </row>
    <row r="3431" spans="11:19">
      <c r="K3431" s="106">
        <v>41870</v>
      </c>
      <c r="L3431" s="2">
        <v>15477.200194999999</v>
      </c>
      <c r="R3431" s="106">
        <v>45188</v>
      </c>
      <c r="S3431">
        <v>280.13</v>
      </c>
    </row>
    <row r="3432" spans="11:19">
      <c r="K3432" s="106">
        <v>41871</v>
      </c>
      <c r="L3432" s="2">
        <v>15562</v>
      </c>
      <c r="R3432" s="106">
        <v>45189</v>
      </c>
      <c r="S3432">
        <v>281.08</v>
      </c>
    </row>
    <row r="3433" spans="11:19">
      <c r="K3433" s="106">
        <v>41872</v>
      </c>
      <c r="L3433" s="2">
        <v>15556.099609000001</v>
      </c>
      <c r="R3433" s="106">
        <v>45190</v>
      </c>
      <c r="S3433">
        <v>275.33999999999997</v>
      </c>
    </row>
    <row r="3434" spans="11:19">
      <c r="K3434" s="106">
        <v>41873</v>
      </c>
      <c r="L3434" s="2">
        <v>15535.599609000001</v>
      </c>
      <c r="R3434" s="106">
        <v>45191</v>
      </c>
      <c r="S3434">
        <v>276.86</v>
      </c>
    </row>
    <row r="3435" spans="11:19">
      <c r="K3435" s="106">
        <v>41876</v>
      </c>
      <c r="L3435" s="2">
        <v>15598.700194999999</v>
      </c>
      <c r="R3435" s="106">
        <v>45194</v>
      </c>
      <c r="S3435">
        <v>275.89</v>
      </c>
    </row>
    <row r="3436" spans="11:19">
      <c r="K3436" s="106">
        <v>41877</v>
      </c>
      <c r="L3436" s="2">
        <v>15619.200194999999</v>
      </c>
      <c r="R3436" s="106">
        <v>45195</v>
      </c>
      <c r="S3436">
        <v>271.08</v>
      </c>
    </row>
    <row r="3437" spans="11:19">
      <c r="K3437" s="106">
        <v>41878</v>
      </c>
      <c r="L3437" s="2">
        <v>15602.700194999999</v>
      </c>
      <c r="R3437" s="106">
        <v>45196</v>
      </c>
      <c r="S3437">
        <v>262.70999999999998</v>
      </c>
    </row>
    <row r="3438" spans="11:19">
      <c r="K3438" s="106">
        <v>41879</v>
      </c>
      <c r="L3438" s="2">
        <v>15558.200194999999</v>
      </c>
      <c r="R3438" s="106">
        <v>45197</v>
      </c>
      <c r="S3438">
        <v>260.83999999999997</v>
      </c>
    </row>
    <row r="3439" spans="11:19">
      <c r="K3439" s="106">
        <v>41880</v>
      </c>
      <c r="L3439" s="2">
        <v>15625.700194999999</v>
      </c>
      <c r="R3439" s="106">
        <v>45198</v>
      </c>
      <c r="S3439">
        <v>258.43</v>
      </c>
    </row>
    <row r="3440" spans="11:19">
      <c r="K3440" s="106">
        <v>41884</v>
      </c>
      <c r="L3440" s="2">
        <v>15619.099609000001</v>
      </c>
      <c r="R3440" s="106">
        <v>45201</v>
      </c>
      <c r="S3440">
        <v>248.91</v>
      </c>
    </row>
    <row r="3441" spans="11:19">
      <c r="K3441" s="106">
        <v>41885</v>
      </c>
      <c r="L3441" s="2">
        <v>15657.599609000001</v>
      </c>
      <c r="R3441" s="106">
        <v>45202</v>
      </c>
      <c r="S3441">
        <v>248.02</v>
      </c>
    </row>
    <row r="3442" spans="11:19">
      <c r="K3442" s="106">
        <v>41886</v>
      </c>
      <c r="L3442" s="2">
        <v>15576.799805000001</v>
      </c>
      <c r="R3442" s="106">
        <v>45203</v>
      </c>
      <c r="S3442">
        <v>251.39</v>
      </c>
    </row>
    <row r="3443" spans="11:19">
      <c r="K3443" s="106">
        <v>41887</v>
      </c>
      <c r="L3443" s="2">
        <v>15569.900390999999</v>
      </c>
      <c r="R3443" s="106">
        <v>45204</v>
      </c>
      <c r="S3443">
        <v>256.88</v>
      </c>
    </row>
    <row r="3444" spans="11:19">
      <c r="K3444" s="106">
        <v>41890</v>
      </c>
      <c r="L3444" s="2">
        <v>15509.400390999999</v>
      </c>
      <c r="R3444" s="106">
        <v>45209</v>
      </c>
      <c r="S3444">
        <v>261.13</v>
      </c>
    </row>
    <row r="3445" spans="11:19">
      <c r="K3445" s="106">
        <v>41891</v>
      </c>
      <c r="L3445" s="2">
        <v>15536.799805000001</v>
      </c>
      <c r="R3445" s="106">
        <v>45210</v>
      </c>
      <c r="S3445">
        <v>265.44</v>
      </c>
    </row>
    <row r="3446" spans="11:19">
      <c r="K3446" s="106">
        <v>41892</v>
      </c>
      <c r="L3446" s="2">
        <v>15471.900390999999</v>
      </c>
      <c r="R3446" s="106">
        <v>45211</v>
      </c>
      <c r="S3446">
        <v>258.58999999999997</v>
      </c>
    </row>
    <row r="3447" spans="11:19">
      <c r="K3447" s="106">
        <v>41893</v>
      </c>
      <c r="L3447" s="2">
        <v>15534.299805000001</v>
      </c>
      <c r="R3447" s="106">
        <v>45212</v>
      </c>
      <c r="S3447">
        <v>254.27</v>
      </c>
    </row>
    <row r="3448" spans="11:19">
      <c r="K3448" s="106">
        <v>41894</v>
      </c>
      <c r="L3448" s="2">
        <v>15531.599609000001</v>
      </c>
      <c r="R3448" s="106">
        <v>45215</v>
      </c>
      <c r="S3448">
        <v>254.48</v>
      </c>
    </row>
    <row r="3449" spans="11:19">
      <c r="K3449" s="106">
        <v>41897</v>
      </c>
      <c r="L3449" s="2">
        <v>15482.599609000001</v>
      </c>
      <c r="R3449" s="106">
        <v>45216</v>
      </c>
      <c r="S3449">
        <v>253.02</v>
      </c>
    </row>
    <row r="3450" spans="11:19">
      <c r="K3450" s="106">
        <v>41898</v>
      </c>
      <c r="L3450" s="2">
        <v>15510.5</v>
      </c>
      <c r="R3450" s="106">
        <v>45217</v>
      </c>
      <c r="S3450">
        <v>247.78</v>
      </c>
    </row>
    <row r="3451" spans="11:19">
      <c r="K3451" s="106">
        <v>41899</v>
      </c>
      <c r="L3451" s="2">
        <v>15458.900390999999</v>
      </c>
      <c r="R3451" s="106">
        <v>45218</v>
      </c>
      <c r="S3451">
        <v>245.69</v>
      </c>
    </row>
    <row r="3452" spans="11:19">
      <c r="K3452" s="106">
        <v>41900</v>
      </c>
      <c r="L3452" s="2">
        <v>15465.5</v>
      </c>
      <c r="R3452" s="106">
        <v>45219</v>
      </c>
      <c r="S3452">
        <v>240.98</v>
      </c>
    </row>
    <row r="3453" spans="11:19">
      <c r="K3453" s="106">
        <v>41901</v>
      </c>
      <c r="L3453" s="2">
        <v>15265.400390999999</v>
      </c>
      <c r="R3453" s="106">
        <v>45222</v>
      </c>
      <c r="S3453">
        <v>242.87</v>
      </c>
    </row>
    <row r="3454" spans="11:19">
      <c r="K3454" s="106">
        <v>41904</v>
      </c>
      <c r="L3454" s="2">
        <v>15129</v>
      </c>
      <c r="R3454" s="106">
        <v>45223</v>
      </c>
      <c r="S3454">
        <v>242.83</v>
      </c>
    </row>
    <row r="3455" spans="11:19">
      <c r="K3455" s="106">
        <v>41905</v>
      </c>
      <c r="L3455" s="2">
        <v>15125.700194999999</v>
      </c>
      <c r="R3455" s="106">
        <v>45224</v>
      </c>
      <c r="S3455">
        <v>243.61</v>
      </c>
    </row>
    <row r="3456" spans="11:19">
      <c r="K3456" s="106">
        <v>41906</v>
      </c>
      <c r="L3456" s="2">
        <v>15120.5</v>
      </c>
      <c r="R3456" s="106">
        <v>45225</v>
      </c>
      <c r="S3456">
        <v>245.05</v>
      </c>
    </row>
    <row r="3457" spans="11:19">
      <c r="K3457" s="106">
        <v>41907</v>
      </c>
      <c r="L3457" s="2">
        <v>14893.599609000001</v>
      </c>
      <c r="R3457" s="106">
        <v>45226</v>
      </c>
      <c r="S3457">
        <v>240.59</v>
      </c>
    </row>
    <row r="3458" spans="11:19">
      <c r="K3458" s="106">
        <v>41908</v>
      </c>
      <c r="L3458" s="2">
        <v>15026.799805000001</v>
      </c>
      <c r="R3458" s="106">
        <v>45229</v>
      </c>
      <c r="S3458">
        <v>245.36</v>
      </c>
    </row>
    <row r="3459" spans="11:19">
      <c r="K3459" s="106">
        <v>41911</v>
      </c>
      <c r="L3459" s="2">
        <v>14976.900390999999</v>
      </c>
      <c r="R3459" s="106">
        <v>45230</v>
      </c>
      <c r="S3459">
        <v>242.07</v>
      </c>
    </row>
    <row r="3460" spans="11:19">
      <c r="K3460" s="106">
        <v>41912</v>
      </c>
      <c r="L3460" s="2">
        <v>14960.5</v>
      </c>
      <c r="R3460" s="106">
        <v>45231</v>
      </c>
      <c r="S3460">
        <v>250.19</v>
      </c>
    </row>
    <row r="3461" spans="11:19">
      <c r="K3461" s="106">
        <v>41913</v>
      </c>
      <c r="L3461" s="2">
        <v>14805.400390999999</v>
      </c>
      <c r="R3461" s="106">
        <v>45232</v>
      </c>
      <c r="S3461">
        <v>262.26</v>
      </c>
    </row>
    <row r="3462" spans="11:19">
      <c r="K3462" s="106">
        <v>41914</v>
      </c>
      <c r="L3462" s="2">
        <v>14760.599609000001</v>
      </c>
      <c r="R3462" s="106">
        <v>45233</v>
      </c>
      <c r="S3462">
        <v>263.39</v>
      </c>
    </row>
    <row r="3463" spans="11:19">
      <c r="K3463" s="106">
        <v>41915</v>
      </c>
      <c r="L3463" s="2">
        <v>14789.799805000001</v>
      </c>
      <c r="R3463" s="106">
        <v>45236</v>
      </c>
      <c r="S3463">
        <v>263.02</v>
      </c>
    </row>
    <row r="3464" spans="11:19">
      <c r="K3464" s="106">
        <v>41918</v>
      </c>
      <c r="L3464" s="2">
        <v>14743.099609000001</v>
      </c>
      <c r="R3464" s="106">
        <v>45237</v>
      </c>
      <c r="S3464">
        <v>259.47000000000003</v>
      </c>
    </row>
    <row r="3465" spans="11:19">
      <c r="K3465" s="106">
        <v>41919</v>
      </c>
      <c r="L3465" s="2">
        <v>14576.5</v>
      </c>
      <c r="R3465" s="106">
        <v>45238</v>
      </c>
      <c r="S3465">
        <v>258.67</v>
      </c>
    </row>
    <row r="3466" spans="11:19">
      <c r="K3466" s="106">
        <v>41920</v>
      </c>
      <c r="L3466" s="2">
        <v>14666.5</v>
      </c>
      <c r="R3466" s="106">
        <v>45239</v>
      </c>
      <c r="S3466">
        <v>260.68</v>
      </c>
    </row>
    <row r="3467" spans="11:19">
      <c r="K3467" s="106">
        <v>41921</v>
      </c>
      <c r="L3467" s="2">
        <v>14460.599609000001</v>
      </c>
      <c r="R3467" s="106">
        <v>45240</v>
      </c>
      <c r="S3467">
        <v>259.77999999999997</v>
      </c>
    </row>
    <row r="3468" spans="11:19">
      <c r="K3468" s="106">
        <v>41922</v>
      </c>
      <c r="L3468" s="2">
        <v>14227.400390999999</v>
      </c>
      <c r="R3468" s="106">
        <v>45243</v>
      </c>
      <c r="S3468">
        <v>257.45</v>
      </c>
    </row>
    <row r="3469" spans="11:19">
      <c r="K3469" s="106">
        <v>41926</v>
      </c>
      <c r="L3469" s="2">
        <v>14036.700194999999</v>
      </c>
      <c r="R3469" s="106">
        <v>45244</v>
      </c>
      <c r="S3469">
        <v>266.60000000000002</v>
      </c>
    </row>
    <row r="3470" spans="11:19">
      <c r="K3470" s="106">
        <v>41927</v>
      </c>
      <c r="L3470" s="2">
        <v>13869.900390999999</v>
      </c>
      <c r="R3470" s="106">
        <v>45245</v>
      </c>
      <c r="S3470">
        <v>269.74</v>
      </c>
    </row>
    <row r="3471" spans="11:19">
      <c r="K3471" s="106">
        <v>41928</v>
      </c>
      <c r="L3471" s="2">
        <v>14053</v>
      </c>
      <c r="R3471" s="106">
        <v>45246</v>
      </c>
      <c r="S3471">
        <v>269.31</v>
      </c>
    </row>
    <row r="3472" spans="11:19">
      <c r="K3472" s="106">
        <v>41929</v>
      </c>
      <c r="L3472" s="2">
        <v>14227.700194999999</v>
      </c>
      <c r="R3472" s="106">
        <v>45247</v>
      </c>
      <c r="S3472">
        <v>269.55</v>
      </c>
    </row>
    <row r="3473" spans="11:19">
      <c r="K3473" s="106">
        <v>41932</v>
      </c>
      <c r="L3473" s="2">
        <v>14337.799805000001</v>
      </c>
      <c r="R3473" s="106">
        <v>45250</v>
      </c>
      <c r="S3473">
        <v>270.39</v>
      </c>
    </row>
    <row r="3474" spans="11:19">
      <c r="K3474" s="106">
        <v>41933</v>
      </c>
      <c r="L3474" s="2">
        <v>14547.700194999999</v>
      </c>
      <c r="R3474" s="106">
        <v>45251</v>
      </c>
      <c r="S3474">
        <v>264.42</v>
      </c>
    </row>
    <row r="3475" spans="11:19">
      <c r="K3475" s="106">
        <v>41934</v>
      </c>
      <c r="L3475" s="2">
        <v>14312.099609000001</v>
      </c>
      <c r="R3475" s="106">
        <v>45252</v>
      </c>
      <c r="S3475">
        <v>264.93</v>
      </c>
    </row>
    <row r="3476" spans="11:19">
      <c r="K3476" s="106">
        <v>41935</v>
      </c>
      <c r="L3476" s="2">
        <v>14486.799805000001</v>
      </c>
      <c r="R3476" s="106">
        <v>45253</v>
      </c>
      <c r="S3476">
        <v>264.52</v>
      </c>
    </row>
    <row r="3477" spans="11:19">
      <c r="K3477" s="106">
        <v>41936</v>
      </c>
      <c r="L3477" s="2">
        <v>14543.799805000001</v>
      </c>
      <c r="R3477" s="106">
        <v>45257</v>
      </c>
      <c r="S3477">
        <v>261.81</v>
      </c>
    </row>
    <row r="3478" spans="11:19">
      <c r="K3478" s="106">
        <v>41939</v>
      </c>
      <c r="L3478" s="2">
        <v>14469</v>
      </c>
      <c r="R3478" s="106">
        <v>45258</v>
      </c>
      <c r="S3478">
        <v>262.24</v>
      </c>
    </row>
    <row r="3479" spans="11:19">
      <c r="K3479" s="106">
        <v>41940</v>
      </c>
      <c r="L3479" s="2">
        <v>14624.299805000001</v>
      </c>
      <c r="R3479" s="106">
        <v>45259</v>
      </c>
      <c r="S3479">
        <v>262.36</v>
      </c>
    </row>
    <row r="3480" spans="11:19">
      <c r="K3480" s="106">
        <v>41941</v>
      </c>
      <c r="L3480" s="2">
        <v>14527.599609000001</v>
      </c>
      <c r="R3480" s="106">
        <v>45260</v>
      </c>
      <c r="S3480">
        <v>264.55</v>
      </c>
    </row>
    <row r="3481" spans="11:19">
      <c r="K3481" s="106">
        <v>41942</v>
      </c>
      <c r="L3481" s="2">
        <v>14458.700194999999</v>
      </c>
      <c r="R3481" s="106">
        <v>45261</v>
      </c>
      <c r="S3481">
        <v>268.95999999999998</v>
      </c>
    </row>
    <row r="3482" spans="11:19">
      <c r="K3482" s="106">
        <v>41943</v>
      </c>
      <c r="L3482" s="2">
        <v>14613.299805000001</v>
      </c>
      <c r="R3482" s="106">
        <v>45264</v>
      </c>
      <c r="S3482">
        <v>268.63</v>
      </c>
    </row>
    <row r="3483" spans="11:19">
      <c r="K3483" s="106">
        <v>41946</v>
      </c>
      <c r="L3483" s="2">
        <v>14537.599609000001</v>
      </c>
      <c r="R3483" s="106">
        <v>45265</v>
      </c>
      <c r="S3483">
        <v>265.52999999999997</v>
      </c>
    </row>
    <row r="3484" spans="11:19">
      <c r="K3484" s="106">
        <v>41947</v>
      </c>
      <c r="L3484" s="2">
        <v>14390.400390999999</v>
      </c>
      <c r="R3484" s="106">
        <v>45266</v>
      </c>
      <c r="S3484">
        <v>270.39</v>
      </c>
    </row>
    <row r="3485" spans="11:19">
      <c r="K3485" s="106">
        <v>41948</v>
      </c>
      <c r="L3485" s="2">
        <v>14548.299805000001</v>
      </c>
      <c r="R3485" s="106">
        <v>45267</v>
      </c>
      <c r="S3485">
        <v>270.79000000000002</v>
      </c>
    </row>
    <row r="3486" spans="11:19">
      <c r="K3486" s="106">
        <v>41949</v>
      </c>
      <c r="L3486" s="2">
        <v>14563.400390999999</v>
      </c>
      <c r="R3486" s="106">
        <v>45268</v>
      </c>
      <c r="S3486">
        <v>269.27999999999997</v>
      </c>
    </row>
    <row r="3487" spans="11:19">
      <c r="K3487" s="106">
        <v>41950</v>
      </c>
      <c r="L3487" s="2">
        <v>14690.799805000001</v>
      </c>
      <c r="R3487" s="106">
        <v>45271</v>
      </c>
      <c r="S3487">
        <v>266.14</v>
      </c>
    </row>
    <row r="3488" spans="11:19">
      <c r="K3488" s="106">
        <v>41953</v>
      </c>
      <c r="L3488" s="2">
        <v>14709.799805000001</v>
      </c>
      <c r="R3488" s="106">
        <v>45272</v>
      </c>
      <c r="S3488">
        <v>263.33999999999997</v>
      </c>
    </row>
    <row r="3489" spans="11:19">
      <c r="K3489" s="106">
        <v>41954</v>
      </c>
      <c r="L3489" s="2">
        <v>14760.299805000001</v>
      </c>
      <c r="R3489" s="106">
        <v>45273</v>
      </c>
      <c r="S3489">
        <v>272.86</v>
      </c>
    </row>
    <row r="3490" spans="11:19">
      <c r="K3490" s="106">
        <v>41955</v>
      </c>
      <c r="L3490" s="2">
        <v>14856.200194999999</v>
      </c>
      <c r="R3490" s="106">
        <v>45274</v>
      </c>
      <c r="S3490">
        <v>277.89</v>
      </c>
    </row>
    <row r="3491" spans="11:19">
      <c r="K3491" s="106">
        <v>41956</v>
      </c>
      <c r="L3491" s="2">
        <v>14778.799805000001</v>
      </c>
      <c r="R3491" s="106">
        <v>45275</v>
      </c>
      <c r="S3491">
        <v>274.33999999999997</v>
      </c>
    </row>
    <row r="3492" spans="11:19">
      <c r="K3492" s="106">
        <v>41957</v>
      </c>
      <c r="L3492" s="2">
        <v>14843.099609000001</v>
      </c>
      <c r="R3492" s="106">
        <v>45278</v>
      </c>
      <c r="S3492">
        <v>271.99</v>
      </c>
    </row>
    <row r="3493" spans="11:19">
      <c r="K3493" s="106">
        <v>41960</v>
      </c>
      <c r="L3493" s="2">
        <v>14882.5</v>
      </c>
      <c r="R3493" s="106">
        <v>45279</v>
      </c>
      <c r="S3493">
        <v>274.44</v>
      </c>
    </row>
    <row r="3494" spans="11:19">
      <c r="K3494" s="106">
        <v>41961</v>
      </c>
      <c r="L3494" s="2">
        <v>14973</v>
      </c>
      <c r="R3494" s="106">
        <v>45280</v>
      </c>
      <c r="S3494">
        <v>269.79000000000002</v>
      </c>
    </row>
    <row r="3495" spans="11:19">
      <c r="K3495" s="106">
        <v>41962</v>
      </c>
      <c r="L3495" s="2">
        <v>14980.200194999999</v>
      </c>
      <c r="R3495" s="106">
        <v>45281</v>
      </c>
      <c r="S3495">
        <v>272.10000000000002</v>
      </c>
    </row>
    <row r="3496" spans="11:19">
      <c r="K3496" s="106">
        <v>41963</v>
      </c>
      <c r="L3496" s="2">
        <v>15075.200194999999</v>
      </c>
      <c r="R3496" s="106">
        <v>45282</v>
      </c>
      <c r="S3496">
        <v>274.19</v>
      </c>
    </row>
    <row r="3497" spans="11:19">
      <c r="K3497" s="106">
        <v>41964</v>
      </c>
      <c r="L3497" s="2">
        <v>15111.099609000001</v>
      </c>
      <c r="R3497" s="106">
        <v>45287</v>
      </c>
      <c r="S3497">
        <v>274.44</v>
      </c>
    </row>
    <row r="3498" spans="11:19">
      <c r="K3498" s="106">
        <v>41967</v>
      </c>
      <c r="L3498" s="2">
        <v>15015.400390999999</v>
      </c>
      <c r="R3498" s="106">
        <v>45288</v>
      </c>
      <c r="S3498">
        <v>275.11</v>
      </c>
    </row>
    <row r="3499" spans="11:19">
      <c r="K3499" s="106">
        <v>41968</v>
      </c>
      <c r="L3499" s="2">
        <v>15073.700194999999</v>
      </c>
      <c r="R3499" s="106">
        <v>45289</v>
      </c>
      <c r="S3499">
        <v>276.5</v>
      </c>
    </row>
    <row r="3500" spans="11:19">
      <c r="K3500" s="106">
        <v>41969</v>
      </c>
      <c r="L3500" s="2">
        <v>15038.400390999999</v>
      </c>
      <c r="R3500" s="106">
        <v>45293</v>
      </c>
      <c r="S3500">
        <v>276.64999999999998</v>
      </c>
    </row>
    <row r="3501" spans="11:19">
      <c r="K3501" s="106">
        <v>41970</v>
      </c>
      <c r="L3501" s="2">
        <v>14922.400390999999</v>
      </c>
      <c r="R3501" s="106">
        <v>45294</v>
      </c>
      <c r="S3501">
        <v>274.98</v>
      </c>
    </row>
    <row r="3502" spans="11:19">
      <c r="K3502" s="106">
        <v>41971</v>
      </c>
      <c r="L3502" s="2">
        <v>14744.700194999999</v>
      </c>
      <c r="R3502" s="106">
        <v>45295</v>
      </c>
      <c r="S3502">
        <v>274.81</v>
      </c>
    </row>
    <row r="3503" spans="11:19">
      <c r="K3503" s="106">
        <v>41974</v>
      </c>
      <c r="L3503" s="2">
        <v>14625.299805000001</v>
      </c>
      <c r="R3503" s="106">
        <v>45296</v>
      </c>
      <c r="S3503">
        <v>276.24</v>
      </c>
    </row>
    <row r="3504" spans="11:19">
      <c r="K3504" s="106">
        <v>41975</v>
      </c>
      <c r="L3504" s="2">
        <v>14620.099609000001</v>
      </c>
      <c r="R3504" s="106">
        <v>45299</v>
      </c>
      <c r="S3504">
        <v>279.82</v>
      </c>
    </row>
    <row r="3505" spans="11:19">
      <c r="K3505" s="106">
        <v>41976</v>
      </c>
      <c r="L3505" s="2">
        <v>14754.099609000001</v>
      </c>
      <c r="R3505" s="106">
        <v>45300</v>
      </c>
      <c r="S3505">
        <v>278.55</v>
      </c>
    </row>
    <row r="3506" spans="11:19">
      <c r="K3506" s="106">
        <v>41977</v>
      </c>
      <c r="L3506" s="2">
        <v>14583.400390999999</v>
      </c>
      <c r="R3506" s="106">
        <v>45301</v>
      </c>
      <c r="S3506">
        <v>278.91000000000003</v>
      </c>
    </row>
    <row r="3507" spans="11:19">
      <c r="K3507" s="106">
        <v>41978</v>
      </c>
      <c r="L3507" s="2">
        <v>14473.700194999999</v>
      </c>
      <c r="R3507" s="106">
        <v>45302</v>
      </c>
      <c r="S3507">
        <v>274.77</v>
      </c>
    </row>
    <row r="3508" spans="11:19">
      <c r="K3508" s="106">
        <v>41981</v>
      </c>
      <c r="L3508" s="2">
        <v>14144.200194999999</v>
      </c>
      <c r="R3508" s="106">
        <v>45303</v>
      </c>
      <c r="S3508">
        <v>273.57</v>
      </c>
    </row>
    <row r="3509" spans="11:19">
      <c r="K3509" s="106">
        <v>41982</v>
      </c>
      <c r="L3509" s="2">
        <v>14195.700194999999</v>
      </c>
      <c r="R3509" s="106">
        <v>45306</v>
      </c>
      <c r="S3509">
        <v>277.2</v>
      </c>
    </row>
    <row r="3510" spans="11:19">
      <c r="K3510" s="106">
        <v>41983</v>
      </c>
      <c r="L3510" s="2">
        <v>13853</v>
      </c>
      <c r="R3510" s="106">
        <v>45307</v>
      </c>
      <c r="S3510">
        <v>275.86</v>
      </c>
    </row>
    <row r="3511" spans="11:19">
      <c r="K3511" s="106">
        <v>41984</v>
      </c>
      <c r="L3511" s="2">
        <v>13905.099609000001</v>
      </c>
      <c r="R3511" s="106">
        <v>45308</v>
      </c>
      <c r="S3511">
        <v>269.94</v>
      </c>
    </row>
    <row r="3512" spans="11:19">
      <c r="K3512" s="106">
        <v>41985</v>
      </c>
      <c r="L3512" s="2">
        <v>13731.099609000001</v>
      </c>
      <c r="R3512" s="106">
        <v>45309</v>
      </c>
      <c r="S3512">
        <v>268.8</v>
      </c>
    </row>
    <row r="3513" spans="11:19">
      <c r="K3513" s="106">
        <v>41988</v>
      </c>
      <c r="L3513" s="2">
        <v>13705.099609000001</v>
      </c>
      <c r="R3513" s="106">
        <v>45310</v>
      </c>
      <c r="S3513">
        <v>270.88</v>
      </c>
    </row>
    <row r="3514" spans="11:19">
      <c r="K3514" s="106">
        <v>41989</v>
      </c>
      <c r="L3514" s="2">
        <v>13861.5</v>
      </c>
      <c r="R3514" s="106">
        <v>45313</v>
      </c>
      <c r="S3514">
        <v>270.82</v>
      </c>
    </row>
    <row r="3515" spans="11:19">
      <c r="K3515" s="106">
        <v>41990</v>
      </c>
      <c r="L3515" s="2">
        <v>14213.900390999999</v>
      </c>
      <c r="R3515" s="106">
        <v>45314</v>
      </c>
      <c r="S3515">
        <v>269.81</v>
      </c>
    </row>
    <row r="3516" spans="11:19">
      <c r="K3516" s="106">
        <v>41991</v>
      </c>
      <c r="L3516" s="2">
        <v>14346.799805000001</v>
      </c>
      <c r="R3516" s="106">
        <v>45315</v>
      </c>
      <c r="S3516">
        <v>268.73</v>
      </c>
    </row>
    <row r="3517" spans="11:19">
      <c r="K3517" s="106">
        <v>41992</v>
      </c>
      <c r="L3517" s="2">
        <v>14468.299805000001</v>
      </c>
      <c r="R3517" s="106">
        <v>45316</v>
      </c>
      <c r="S3517">
        <v>271.88</v>
      </c>
    </row>
    <row r="3518" spans="11:19">
      <c r="K3518" s="106">
        <v>41995</v>
      </c>
      <c r="L3518" s="2">
        <v>14432.400390999999</v>
      </c>
      <c r="R3518" s="106">
        <v>45317</v>
      </c>
      <c r="S3518">
        <v>271.05</v>
      </c>
    </row>
    <row r="3519" spans="11:19">
      <c r="K3519" s="106">
        <v>41996</v>
      </c>
      <c r="L3519" s="2">
        <v>14594</v>
      </c>
      <c r="R3519" s="106">
        <v>45320</v>
      </c>
      <c r="S3519">
        <v>272.08999999999997</v>
      </c>
    </row>
    <row r="3520" spans="11:19">
      <c r="K3520" s="106">
        <v>41997</v>
      </c>
      <c r="L3520" s="2">
        <v>14609.299805000001</v>
      </c>
      <c r="R3520" s="106">
        <v>45321</v>
      </c>
      <c r="S3520">
        <v>272.02</v>
      </c>
    </row>
    <row r="3521" spans="11:19">
      <c r="K3521" s="106">
        <v>42002</v>
      </c>
      <c r="L3521" s="2">
        <v>14663.900390999999</v>
      </c>
      <c r="R3521" s="106">
        <v>45322</v>
      </c>
      <c r="S3521">
        <v>269.73</v>
      </c>
    </row>
    <row r="3522" spans="11:19">
      <c r="K3522" s="106">
        <v>42003</v>
      </c>
      <c r="L3522" s="2">
        <v>14640</v>
      </c>
      <c r="R3522" s="106">
        <v>45323</v>
      </c>
      <c r="S3522">
        <v>272.64999999999998</v>
      </c>
    </row>
    <row r="3523" spans="11:19">
      <c r="K3523" s="106">
        <v>42004</v>
      </c>
      <c r="L3523" s="2">
        <v>14632.400390999999</v>
      </c>
      <c r="R3523" s="106">
        <v>45324</v>
      </c>
      <c r="S3523">
        <v>270.2</v>
      </c>
    </row>
    <row r="3524" spans="11:19">
      <c r="K3524" s="106">
        <v>42006</v>
      </c>
      <c r="L3524" s="2">
        <v>14753.700194999999</v>
      </c>
      <c r="R3524" s="106">
        <v>45327</v>
      </c>
      <c r="S3524">
        <v>264.26</v>
      </c>
    </row>
    <row r="3525" spans="11:19">
      <c r="K3525" s="106">
        <v>42009</v>
      </c>
      <c r="L3525" s="2">
        <v>14392.700194999999</v>
      </c>
      <c r="R3525" s="106">
        <v>45328</v>
      </c>
      <c r="S3525">
        <v>265.75</v>
      </c>
    </row>
    <row r="3526" spans="11:19">
      <c r="K3526" s="106">
        <v>42010</v>
      </c>
      <c r="L3526" s="2">
        <v>14246.799805000001</v>
      </c>
      <c r="R3526" s="106">
        <v>45329</v>
      </c>
      <c r="S3526">
        <v>263.27</v>
      </c>
    </row>
    <row r="3527" spans="11:19">
      <c r="K3527" s="106">
        <v>42011</v>
      </c>
      <c r="L3527" s="2">
        <v>14285</v>
      </c>
      <c r="R3527" s="106">
        <v>45330</v>
      </c>
      <c r="S3527">
        <v>258.79000000000002</v>
      </c>
    </row>
    <row r="3528" spans="11:19">
      <c r="K3528" s="106">
        <v>42012</v>
      </c>
      <c r="L3528" s="2">
        <v>14457.700194999999</v>
      </c>
      <c r="R3528" s="106">
        <v>45331</v>
      </c>
      <c r="S3528">
        <v>260.64</v>
      </c>
    </row>
    <row r="3529" spans="11:19">
      <c r="K3529" s="106">
        <v>42013</v>
      </c>
      <c r="L3529" s="2">
        <v>14384.900390999999</v>
      </c>
      <c r="R3529" s="106">
        <v>45334</v>
      </c>
      <c r="S3529">
        <v>261.85000000000002</v>
      </c>
    </row>
    <row r="3530" spans="11:19">
      <c r="K3530" s="106">
        <v>42016</v>
      </c>
      <c r="L3530" s="2">
        <v>14265</v>
      </c>
      <c r="R3530" s="106">
        <v>45335</v>
      </c>
      <c r="S3530">
        <v>256.37</v>
      </c>
    </row>
    <row r="3531" spans="11:19">
      <c r="K3531" s="106">
        <v>42017</v>
      </c>
      <c r="L3531" s="2">
        <v>14187.200194999999</v>
      </c>
      <c r="R3531" s="106">
        <v>45336</v>
      </c>
      <c r="S3531">
        <v>259.27</v>
      </c>
    </row>
    <row r="3532" spans="11:19">
      <c r="K3532" s="106">
        <v>42018</v>
      </c>
      <c r="L3532" s="2">
        <v>14084.400390999999</v>
      </c>
      <c r="R3532" s="106">
        <v>45337</v>
      </c>
      <c r="S3532">
        <v>263.83</v>
      </c>
    </row>
    <row r="3533" spans="11:19">
      <c r="K3533" s="106">
        <v>42019</v>
      </c>
      <c r="L3533" s="2">
        <v>14041.799805000001</v>
      </c>
      <c r="R3533" s="106">
        <v>45338</v>
      </c>
      <c r="S3533">
        <v>262.61</v>
      </c>
    </row>
    <row r="3534" spans="11:19">
      <c r="K3534" s="106">
        <v>42020</v>
      </c>
      <c r="L3534" s="2">
        <v>14309.400390999999</v>
      </c>
      <c r="R3534" s="106">
        <v>45342</v>
      </c>
      <c r="S3534">
        <v>262.54000000000002</v>
      </c>
    </row>
    <row r="3535" spans="11:19">
      <c r="K3535" s="106">
        <v>42023</v>
      </c>
      <c r="L3535" s="2">
        <v>14312.5</v>
      </c>
      <c r="R3535" s="106">
        <v>45343</v>
      </c>
      <c r="S3535">
        <v>262.92</v>
      </c>
    </row>
    <row r="3536" spans="11:19">
      <c r="K3536" s="106">
        <v>42024</v>
      </c>
      <c r="L3536" s="2">
        <v>14308.400390999999</v>
      </c>
      <c r="R3536" s="106">
        <v>45344</v>
      </c>
      <c r="S3536">
        <v>263.76</v>
      </c>
    </row>
    <row r="3537" spans="11:19">
      <c r="K3537" s="106">
        <v>42025</v>
      </c>
      <c r="L3537" s="2">
        <v>14560.400390999999</v>
      </c>
      <c r="R3537" s="106">
        <v>45345</v>
      </c>
      <c r="S3537">
        <v>264.45999999999998</v>
      </c>
    </row>
    <row r="3538" spans="11:19">
      <c r="K3538" s="106">
        <v>42026</v>
      </c>
      <c r="L3538" s="2">
        <v>14764</v>
      </c>
      <c r="R3538" s="106">
        <v>45348</v>
      </c>
      <c r="S3538">
        <v>259.35000000000002</v>
      </c>
    </row>
    <row r="3539" spans="11:19">
      <c r="K3539" s="106">
        <v>42027</v>
      </c>
      <c r="L3539" s="2">
        <v>14779.400390999999</v>
      </c>
      <c r="R3539" s="106">
        <v>45349</v>
      </c>
      <c r="S3539">
        <v>261.01</v>
      </c>
    </row>
    <row r="3540" spans="11:19">
      <c r="K3540" s="106">
        <v>42030</v>
      </c>
      <c r="L3540" s="2">
        <v>14797.799805000001</v>
      </c>
      <c r="R3540" s="106">
        <v>45350</v>
      </c>
      <c r="S3540">
        <v>260.33</v>
      </c>
    </row>
    <row r="3541" spans="11:19">
      <c r="K3541" s="106">
        <v>42031</v>
      </c>
      <c r="L3541" s="2">
        <v>14833.900390999999</v>
      </c>
      <c r="R3541" s="106">
        <v>45351</v>
      </c>
      <c r="S3541">
        <v>262.62</v>
      </c>
    </row>
    <row r="3542" spans="11:19">
      <c r="K3542" s="106">
        <v>42032</v>
      </c>
      <c r="L3542" s="2">
        <v>14602.900390999999</v>
      </c>
      <c r="R3542" s="106">
        <v>45352</v>
      </c>
      <c r="S3542">
        <v>264.13</v>
      </c>
    </row>
    <row r="3543" spans="11:19">
      <c r="K3543" s="106">
        <v>42033</v>
      </c>
      <c r="L3543" s="2">
        <v>14637.299805000001</v>
      </c>
      <c r="R3543" s="106">
        <v>45355</v>
      </c>
      <c r="S3543">
        <v>262.89999999999998</v>
      </c>
    </row>
    <row r="3544" spans="11:19">
      <c r="K3544" s="106">
        <v>42034</v>
      </c>
      <c r="L3544" s="2">
        <v>14673.5</v>
      </c>
      <c r="R3544" s="106">
        <v>45356</v>
      </c>
      <c r="S3544">
        <v>262.49</v>
      </c>
    </row>
    <row r="3545" spans="11:19">
      <c r="K3545" s="106">
        <v>42037</v>
      </c>
      <c r="L3545" s="2">
        <v>14900.5</v>
      </c>
      <c r="R3545" s="106">
        <v>45357</v>
      </c>
      <c r="S3545">
        <v>264.52999999999997</v>
      </c>
    </row>
    <row r="3546" spans="11:19">
      <c r="K3546" s="106">
        <v>42038</v>
      </c>
      <c r="L3546" s="2">
        <v>15062.900390999999</v>
      </c>
      <c r="R3546" s="106">
        <v>45358</v>
      </c>
      <c r="S3546">
        <v>269.7</v>
      </c>
    </row>
    <row r="3547" spans="11:19">
      <c r="K3547" s="106">
        <v>42039</v>
      </c>
      <c r="L3547" s="2">
        <v>14995.700194999999</v>
      </c>
      <c r="R3547" s="106">
        <v>45359</v>
      </c>
      <c r="S3547">
        <v>270.13</v>
      </c>
    </row>
    <row r="3548" spans="11:19">
      <c r="K3548" s="106">
        <v>42040</v>
      </c>
      <c r="L3548" s="2">
        <v>15124.900390999999</v>
      </c>
      <c r="R3548" s="106">
        <v>45362</v>
      </c>
      <c r="S3548">
        <v>269.63</v>
      </c>
    </row>
    <row r="3549" spans="11:19">
      <c r="K3549" s="106">
        <v>42041</v>
      </c>
      <c r="L3549" s="2">
        <v>15083.900390999999</v>
      </c>
      <c r="R3549" s="106">
        <v>45363</v>
      </c>
      <c r="S3549">
        <v>264.85000000000002</v>
      </c>
    </row>
    <row r="3550" spans="11:19">
      <c r="K3550" s="106">
        <v>42044</v>
      </c>
      <c r="L3550" s="2">
        <v>15100.700194999999</v>
      </c>
      <c r="R3550" s="106">
        <v>45364</v>
      </c>
      <c r="S3550">
        <v>262.93</v>
      </c>
    </row>
    <row r="3551" spans="11:19">
      <c r="K3551" s="106">
        <v>42045</v>
      </c>
      <c r="L3551" s="2">
        <v>15112.5</v>
      </c>
      <c r="R3551" s="106">
        <v>45365</v>
      </c>
      <c r="S3551">
        <v>261.58999999999997</v>
      </c>
    </row>
    <row r="3552" spans="11:19">
      <c r="K3552" s="106">
        <v>42046</v>
      </c>
      <c r="L3552" s="2">
        <v>15151.5</v>
      </c>
      <c r="R3552" s="106">
        <v>45366</v>
      </c>
      <c r="S3552">
        <v>262.01</v>
      </c>
    </row>
    <row r="3553" spans="11:19">
      <c r="K3553" s="106">
        <v>42047</v>
      </c>
      <c r="L3553" s="2">
        <v>15228.5</v>
      </c>
      <c r="R3553" s="106">
        <v>45369</v>
      </c>
      <c r="S3553">
        <v>259.63</v>
      </c>
    </row>
    <row r="3554" spans="11:19">
      <c r="K3554" s="106">
        <v>42048</v>
      </c>
      <c r="L3554" s="2">
        <v>15264.799805000001</v>
      </c>
      <c r="R3554" s="106">
        <v>45370</v>
      </c>
      <c r="S3554">
        <v>258.82</v>
      </c>
    </row>
    <row r="3555" spans="11:19">
      <c r="K3555" s="106">
        <v>42052</v>
      </c>
      <c r="L3555" s="2">
        <v>15284.599609000001</v>
      </c>
      <c r="R3555" s="106">
        <v>45371</v>
      </c>
      <c r="S3555">
        <v>261.42</v>
      </c>
    </row>
    <row r="3556" spans="11:19">
      <c r="K3556" s="106">
        <v>42053</v>
      </c>
      <c r="L3556" s="2">
        <v>15212.799805000001</v>
      </c>
      <c r="R3556" s="106">
        <v>45372</v>
      </c>
      <c r="S3556">
        <v>262.06</v>
      </c>
    </row>
    <row r="3557" spans="11:19">
      <c r="K3557" s="106">
        <v>42054</v>
      </c>
      <c r="L3557" s="2">
        <v>15180.299805000001</v>
      </c>
      <c r="R3557" s="106">
        <v>45373</v>
      </c>
      <c r="S3557">
        <v>262.11</v>
      </c>
    </row>
    <row r="3558" spans="11:19">
      <c r="K3558" s="106">
        <v>42055</v>
      </c>
      <c r="L3558" s="2">
        <v>15172.200194999999</v>
      </c>
      <c r="R3558" s="106">
        <v>45376</v>
      </c>
      <c r="S3558">
        <v>258.51</v>
      </c>
    </row>
    <row r="3559" spans="11:19">
      <c r="K3559" s="106">
        <v>42058</v>
      </c>
      <c r="L3559" s="2">
        <v>15200.299805000001</v>
      </c>
      <c r="R3559" s="106">
        <v>45377</v>
      </c>
      <c r="S3559">
        <v>259.52999999999997</v>
      </c>
    </row>
    <row r="3560" spans="11:19">
      <c r="K3560" s="106">
        <v>42059</v>
      </c>
      <c r="L3560" s="2">
        <v>15165</v>
      </c>
      <c r="R3560" s="106">
        <v>45378</v>
      </c>
      <c r="S3560">
        <v>263.18</v>
      </c>
    </row>
    <row r="3561" spans="11:19">
      <c r="K3561" s="106">
        <v>42060</v>
      </c>
      <c r="L3561" s="2">
        <v>15228.599609000001</v>
      </c>
      <c r="R3561" s="106">
        <v>45379</v>
      </c>
      <c r="S3561">
        <v>264.22000000000003</v>
      </c>
    </row>
    <row r="3562" spans="11:19">
      <c r="K3562" s="106">
        <v>42061</v>
      </c>
      <c r="L3562" s="2">
        <v>15241.200194999999</v>
      </c>
      <c r="R3562" s="106">
        <v>45383</v>
      </c>
      <c r="S3562">
        <v>262.66000000000003</v>
      </c>
    </row>
    <row r="3563" spans="11:19">
      <c r="K3563" s="106">
        <v>42062</v>
      </c>
      <c r="L3563" s="2">
        <v>15234.299805000001</v>
      </c>
      <c r="R3563" s="106">
        <v>45384</v>
      </c>
      <c r="S3563">
        <v>261.18</v>
      </c>
    </row>
    <row r="3564" spans="11:19">
      <c r="K3564" s="106">
        <v>42065</v>
      </c>
      <c r="L3564" s="2">
        <v>15264.099609000001</v>
      </c>
      <c r="R3564" s="106">
        <v>45385</v>
      </c>
      <c r="S3564">
        <v>260.11</v>
      </c>
    </row>
    <row r="3565" spans="11:19">
      <c r="K3565" s="106">
        <v>42066</v>
      </c>
      <c r="L3565" s="2">
        <v>15133.900390999999</v>
      </c>
      <c r="R3565" s="106">
        <v>45386</v>
      </c>
      <c r="S3565">
        <v>259.99</v>
      </c>
    </row>
    <row r="3566" spans="11:19">
      <c r="K3566" s="106">
        <v>42067</v>
      </c>
      <c r="L3566" s="2">
        <v>15082.799805000001</v>
      </c>
      <c r="R3566" s="106">
        <v>45387</v>
      </c>
      <c r="S3566">
        <v>258.95999999999998</v>
      </c>
    </row>
    <row r="3567" spans="11:19">
      <c r="K3567" s="106">
        <v>42068</v>
      </c>
      <c r="L3567" s="2">
        <v>15103.099609000001</v>
      </c>
      <c r="R3567" s="106">
        <v>45390</v>
      </c>
      <c r="S3567">
        <v>260.31</v>
      </c>
    </row>
    <row r="3568" spans="11:19">
      <c r="K3568" s="106">
        <v>42069</v>
      </c>
      <c r="L3568" s="2">
        <v>14952.5</v>
      </c>
      <c r="R3568" s="106">
        <v>45391</v>
      </c>
      <c r="S3568">
        <v>261.47000000000003</v>
      </c>
    </row>
    <row r="3569" spans="11:19">
      <c r="K3569" s="106">
        <v>42072</v>
      </c>
      <c r="L3569" s="2">
        <v>14854.5</v>
      </c>
      <c r="R3569" s="106">
        <v>45392</v>
      </c>
      <c r="S3569">
        <v>257.27</v>
      </c>
    </row>
    <row r="3570" spans="11:19">
      <c r="K3570" s="106">
        <v>42073</v>
      </c>
      <c r="L3570" s="2">
        <v>14641.799805000001</v>
      </c>
      <c r="R3570" s="106">
        <v>45393</v>
      </c>
      <c r="S3570">
        <v>256.77999999999997</v>
      </c>
    </row>
    <row r="3571" spans="11:19">
      <c r="K3571" s="106">
        <v>42074</v>
      </c>
      <c r="L3571" s="2">
        <v>14739.200194999999</v>
      </c>
      <c r="R3571" s="106">
        <v>45394</v>
      </c>
      <c r="S3571">
        <v>253.02</v>
      </c>
    </row>
    <row r="3572" spans="11:19">
      <c r="K3572" s="106">
        <v>42075</v>
      </c>
      <c r="L3572" s="2">
        <v>14770.700194999999</v>
      </c>
      <c r="R3572" s="106">
        <v>45397</v>
      </c>
      <c r="S3572">
        <v>251.59</v>
      </c>
    </row>
    <row r="3573" spans="11:19">
      <c r="K3573" s="106">
        <v>42076</v>
      </c>
      <c r="L3573" s="2">
        <v>14731.5</v>
      </c>
      <c r="R3573" s="106">
        <v>45398</v>
      </c>
      <c r="S3573">
        <v>248.08</v>
      </c>
    </row>
    <row r="3574" spans="11:19">
      <c r="K3574" s="106">
        <v>42079</v>
      </c>
      <c r="L3574" s="2">
        <v>14862.799805000001</v>
      </c>
      <c r="R3574" s="106">
        <v>45399</v>
      </c>
      <c r="S3574">
        <v>249.17</v>
      </c>
    </row>
    <row r="3575" spans="11:19">
      <c r="K3575" s="106">
        <v>42080</v>
      </c>
      <c r="L3575" s="2">
        <v>14898.5</v>
      </c>
      <c r="R3575" s="106">
        <v>45400</v>
      </c>
      <c r="S3575">
        <v>252.41</v>
      </c>
    </row>
    <row r="3576" spans="11:19">
      <c r="K3576" s="106">
        <v>42081</v>
      </c>
      <c r="L3576" s="2">
        <v>14962.200194999999</v>
      </c>
      <c r="R3576" s="106">
        <v>45401</v>
      </c>
      <c r="S3576">
        <v>253.93</v>
      </c>
    </row>
    <row r="3577" spans="11:19">
      <c r="K3577" s="106">
        <v>42082</v>
      </c>
      <c r="L3577" s="2">
        <v>14873.900390999999</v>
      </c>
      <c r="R3577" s="106">
        <v>45404</v>
      </c>
      <c r="S3577">
        <v>255.35</v>
      </c>
    </row>
    <row r="3578" spans="11:19">
      <c r="K3578" s="106">
        <v>42083</v>
      </c>
      <c r="L3578" s="2">
        <v>14942.400390999999</v>
      </c>
      <c r="R3578" s="106">
        <v>45405</v>
      </c>
      <c r="S3578">
        <v>257.05</v>
      </c>
    </row>
    <row r="3579" spans="11:19">
      <c r="K3579" s="106">
        <v>42086</v>
      </c>
      <c r="L3579" s="2">
        <v>14957.200194999999</v>
      </c>
      <c r="R3579" s="106">
        <v>45406</v>
      </c>
      <c r="S3579">
        <v>257.98</v>
      </c>
    </row>
    <row r="3580" spans="11:19">
      <c r="K3580" s="106">
        <v>42087</v>
      </c>
      <c r="L3580" s="2">
        <v>15081.299805000001</v>
      </c>
      <c r="R3580" s="106">
        <v>45407</v>
      </c>
      <c r="S3580">
        <v>256.67</v>
      </c>
    </row>
    <row r="3581" spans="11:19">
      <c r="K3581" s="106">
        <v>42088</v>
      </c>
      <c r="L3581" s="2">
        <v>14929.400390999999</v>
      </c>
      <c r="R3581" s="106">
        <v>45408</v>
      </c>
      <c r="S3581">
        <v>255.89</v>
      </c>
    </row>
    <row r="3582" spans="11:19">
      <c r="K3582" s="106">
        <v>42089</v>
      </c>
      <c r="L3582" s="2">
        <v>14869.799805000001</v>
      </c>
      <c r="R3582" s="106">
        <v>45411</v>
      </c>
      <c r="S3582">
        <v>257.26</v>
      </c>
    </row>
    <row r="3583" spans="11:19">
      <c r="K3583" s="106">
        <v>42090</v>
      </c>
      <c r="L3583" s="2">
        <v>14812.400390999999</v>
      </c>
      <c r="R3583" s="106">
        <v>45412</v>
      </c>
      <c r="S3583">
        <v>257.82</v>
      </c>
    </row>
    <row r="3584" spans="11:19">
      <c r="K3584" s="106">
        <v>42093</v>
      </c>
      <c r="L3584" s="2">
        <v>14908.400390999999</v>
      </c>
      <c r="R3584" s="106">
        <v>45413</v>
      </c>
      <c r="S3584">
        <v>262.39</v>
      </c>
    </row>
    <row r="3585" spans="11:19">
      <c r="K3585" s="106">
        <v>42094</v>
      </c>
      <c r="L3585" s="2">
        <v>14902.400390999999</v>
      </c>
      <c r="R3585" s="106">
        <v>45414</v>
      </c>
      <c r="S3585">
        <v>266.07</v>
      </c>
    </row>
    <row r="3586" spans="11:19">
      <c r="K3586" s="106">
        <v>42095</v>
      </c>
      <c r="L3586" s="2">
        <v>14942.599609000001</v>
      </c>
      <c r="R3586" s="106">
        <v>45415</v>
      </c>
      <c r="S3586">
        <v>269.24</v>
      </c>
    </row>
    <row r="3587" spans="11:19">
      <c r="K3587" s="106">
        <v>42096</v>
      </c>
      <c r="L3587" s="2">
        <v>15026.599609000001</v>
      </c>
      <c r="R3587" s="106">
        <v>45418</v>
      </c>
      <c r="S3587">
        <v>273.11</v>
      </c>
    </row>
    <row r="3588" spans="11:19">
      <c r="K3588" s="106">
        <v>42100</v>
      </c>
      <c r="L3588" s="2">
        <v>15100.700194999999</v>
      </c>
      <c r="R3588" s="106">
        <v>45419</v>
      </c>
      <c r="S3588">
        <v>272.58999999999997</v>
      </c>
    </row>
    <row r="3589" spans="11:19">
      <c r="K3589" s="106">
        <v>42101</v>
      </c>
      <c r="L3589" s="2">
        <v>15188.799805000001</v>
      </c>
      <c r="R3589" s="106">
        <v>45420</v>
      </c>
      <c r="S3589">
        <v>275.75</v>
      </c>
    </row>
    <row r="3590" spans="11:19">
      <c r="K3590" s="106">
        <v>42102</v>
      </c>
      <c r="L3590" s="2">
        <v>15213.599609000001</v>
      </c>
      <c r="R3590" s="106">
        <v>45421</v>
      </c>
      <c r="S3590">
        <v>276.58999999999997</v>
      </c>
    </row>
    <row r="3591" spans="11:19">
      <c r="K3591" s="106">
        <v>42103</v>
      </c>
      <c r="L3591" s="2">
        <v>15326.299805000001</v>
      </c>
      <c r="R3591" s="106">
        <v>45422</v>
      </c>
      <c r="S3591">
        <v>276.89</v>
      </c>
    </row>
    <row r="3592" spans="11:19">
      <c r="K3592" s="106">
        <v>42104</v>
      </c>
      <c r="L3592" s="2">
        <v>15388.400390999999</v>
      </c>
      <c r="R3592" s="106">
        <v>45425</v>
      </c>
      <c r="S3592">
        <v>276.63</v>
      </c>
    </row>
    <row r="3593" spans="11:19">
      <c r="K3593" s="106">
        <v>42107</v>
      </c>
      <c r="L3593" s="2">
        <v>15383.599609000001</v>
      </c>
      <c r="R3593" s="106">
        <v>45426</v>
      </c>
      <c r="S3593">
        <v>274.72000000000003</v>
      </c>
    </row>
    <row r="3594" spans="11:19">
      <c r="K3594" s="106">
        <v>42108</v>
      </c>
      <c r="L3594" s="2">
        <v>15389.299805000001</v>
      </c>
    </row>
    <row r="3595" spans="11:19">
      <c r="K3595" s="106">
        <v>42109</v>
      </c>
      <c r="L3595" s="2">
        <v>15450.900390999999</v>
      </c>
    </row>
    <row r="3596" spans="11:19">
      <c r="K3596" s="106">
        <v>42110</v>
      </c>
      <c r="L3596" s="2">
        <v>15386.799805000001</v>
      </c>
    </row>
    <row r="3597" spans="11:19">
      <c r="K3597" s="106">
        <v>42111</v>
      </c>
      <c r="L3597" s="2">
        <v>15360.599609000001</v>
      </c>
    </row>
    <row r="3598" spans="11:19">
      <c r="K3598" s="106">
        <v>42114</v>
      </c>
      <c r="L3598" s="2">
        <v>15412.599609000001</v>
      </c>
    </row>
    <row r="3599" spans="11:19">
      <c r="K3599" s="106">
        <v>42115</v>
      </c>
      <c r="L3599" s="2">
        <v>15346.400390999999</v>
      </c>
    </row>
    <row r="3600" spans="11:19">
      <c r="K3600" s="106">
        <v>42116</v>
      </c>
      <c r="L3600" s="2">
        <v>15304.799805000001</v>
      </c>
    </row>
    <row r="3601" spans="11:12">
      <c r="K3601" s="106">
        <v>42117</v>
      </c>
      <c r="L3601" s="2">
        <v>15392.400390999999</v>
      </c>
    </row>
    <row r="3602" spans="11:12">
      <c r="K3602" s="106">
        <v>42118</v>
      </c>
      <c r="L3602" s="2">
        <v>15408.299805000001</v>
      </c>
    </row>
    <row r="3603" spans="11:12">
      <c r="K3603" s="106">
        <v>42121</v>
      </c>
      <c r="L3603" s="2">
        <v>15344.099609000001</v>
      </c>
    </row>
    <row r="3604" spans="11:12">
      <c r="K3604" s="106">
        <v>42122</v>
      </c>
      <c r="L3604" s="2">
        <v>15346.099609000001</v>
      </c>
    </row>
    <row r="3605" spans="11:12">
      <c r="K3605" s="106">
        <v>42123</v>
      </c>
      <c r="L3605" s="2">
        <v>15347.299805000001</v>
      </c>
    </row>
    <row r="3606" spans="11:12">
      <c r="K3606" s="106">
        <v>42124</v>
      </c>
      <c r="L3606" s="2">
        <v>15224.5</v>
      </c>
    </row>
    <row r="3607" spans="11:12">
      <c r="K3607" s="106">
        <v>42125</v>
      </c>
      <c r="L3607" s="2">
        <v>15339.799805000001</v>
      </c>
    </row>
    <row r="3608" spans="11:12">
      <c r="K3608" s="106">
        <v>42128</v>
      </c>
      <c r="L3608" s="2">
        <v>15367.5</v>
      </c>
    </row>
    <row r="3609" spans="11:12">
      <c r="K3609" s="106">
        <v>42129</v>
      </c>
      <c r="L3609" s="2">
        <v>15173.900390999999</v>
      </c>
    </row>
    <row r="3610" spans="11:12">
      <c r="K3610" s="106">
        <v>42130</v>
      </c>
      <c r="L3610" s="2">
        <v>15023.900390999999</v>
      </c>
    </row>
    <row r="3611" spans="11:12">
      <c r="K3611" s="106">
        <v>42131</v>
      </c>
      <c r="L3611" s="2">
        <v>15088.799805000001</v>
      </c>
    </row>
    <row r="3612" spans="11:12">
      <c r="K3612" s="106">
        <v>42132</v>
      </c>
      <c r="L3612" s="2">
        <v>15170</v>
      </c>
    </row>
    <row r="3613" spans="11:12">
      <c r="K3613" s="106">
        <v>42135</v>
      </c>
      <c r="L3613" s="2">
        <v>15152.599609000001</v>
      </c>
    </row>
    <row r="3614" spans="11:12">
      <c r="K3614" s="106">
        <v>42136</v>
      </c>
      <c r="L3614" s="2">
        <v>15043.200194999999</v>
      </c>
    </row>
    <row r="3615" spans="11:12">
      <c r="K3615" s="106">
        <v>42137</v>
      </c>
      <c r="L3615" s="2">
        <v>14980.700194999999</v>
      </c>
    </row>
    <row r="3616" spans="11:12">
      <c r="K3616" s="106">
        <v>42138</v>
      </c>
      <c r="L3616" s="2">
        <v>15028.099609000001</v>
      </c>
    </row>
    <row r="3617" spans="11:12">
      <c r="K3617" s="106">
        <v>42139</v>
      </c>
      <c r="L3617" s="2">
        <v>15108.099609000001</v>
      </c>
    </row>
    <row r="3618" spans="11:12">
      <c r="K3618" s="106">
        <v>42143</v>
      </c>
      <c r="L3618" s="2">
        <v>15121</v>
      </c>
    </row>
    <row r="3619" spans="11:12">
      <c r="K3619" s="106">
        <v>42144</v>
      </c>
      <c r="L3619" s="2">
        <v>15072.799805000001</v>
      </c>
    </row>
    <row r="3620" spans="11:12">
      <c r="K3620" s="106">
        <v>42145</v>
      </c>
      <c r="L3620" s="2">
        <v>15203.599609000001</v>
      </c>
    </row>
    <row r="3621" spans="11:12">
      <c r="K3621" s="106">
        <v>42146</v>
      </c>
      <c r="L3621" s="2">
        <v>15200.799805000001</v>
      </c>
    </row>
    <row r="3622" spans="11:12">
      <c r="K3622" s="106">
        <v>42149</v>
      </c>
      <c r="L3622" s="2">
        <v>15187.400390999999</v>
      </c>
    </row>
    <row r="3623" spans="11:12">
      <c r="K3623" s="106">
        <v>42150</v>
      </c>
      <c r="L3623" s="2">
        <v>15050.799805000001</v>
      </c>
    </row>
    <row r="3624" spans="11:12">
      <c r="K3624" s="106">
        <v>42151</v>
      </c>
      <c r="L3624" s="2">
        <v>15110.5</v>
      </c>
    </row>
    <row r="3625" spans="11:12">
      <c r="K3625" s="106">
        <v>42152</v>
      </c>
      <c r="L3625" s="2">
        <v>15107</v>
      </c>
    </row>
    <row r="3626" spans="11:12">
      <c r="K3626" s="106">
        <v>42153</v>
      </c>
      <c r="L3626" s="2">
        <v>15014.099609000001</v>
      </c>
    </row>
    <row r="3627" spans="11:12">
      <c r="K3627" s="106">
        <v>42156</v>
      </c>
      <c r="L3627" s="2">
        <v>15074.099609000001</v>
      </c>
    </row>
    <row r="3628" spans="11:12">
      <c r="K3628" s="106">
        <v>42157</v>
      </c>
      <c r="L3628" s="2">
        <v>15104.700194999999</v>
      </c>
    </row>
    <row r="3629" spans="11:12">
      <c r="K3629" s="106">
        <v>42158</v>
      </c>
      <c r="L3629" s="2">
        <v>15154.700194999999</v>
      </c>
    </row>
    <row r="3630" spans="11:12">
      <c r="K3630" s="106">
        <v>42159</v>
      </c>
      <c r="L3630" s="2">
        <v>15019.400390999999</v>
      </c>
    </row>
    <row r="3631" spans="11:12">
      <c r="K3631" s="106">
        <v>42160</v>
      </c>
      <c r="L3631" s="2">
        <v>14957.200194999999</v>
      </c>
    </row>
    <row r="3632" spans="11:12">
      <c r="K3632" s="106">
        <v>42163</v>
      </c>
      <c r="L3632" s="2">
        <v>14743.299805000001</v>
      </c>
    </row>
    <row r="3633" spans="11:12">
      <c r="K3633" s="106">
        <v>42164</v>
      </c>
      <c r="L3633" s="2">
        <v>14817.700194999999</v>
      </c>
    </row>
    <row r="3634" spans="11:12">
      <c r="K3634" s="106">
        <v>42165</v>
      </c>
      <c r="L3634" s="2">
        <v>14889</v>
      </c>
    </row>
    <row r="3635" spans="11:12">
      <c r="K3635" s="106">
        <v>42166</v>
      </c>
      <c r="L3635" s="2">
        <v>14830.900390999999</v>
      </c>
    </row>
    <row r="3636" spans="11:12">
      <c r="K3636" s="106">
        <v>42167</v>
      </c>
      <c r="L3636" s="2">
        <v>14741.200194999999</v>
      </c>
    </row>
    <row r="3637" spans="11:12">
      <c r="K3637" s="106">
        <v>42170</v>
      </c>
      <c r="L3637" s="2">
        <v>14756.099609000001</v>
      </c>
    </row>
    <row r="3638" spans="11:12">
      <c r="K3638" s="106">
        <v>42171</v>
      </c>
      <c r="L3638" s="2">
        <v>14753.099609000001</v>
      </c>
    </row>
    <row r="3639" spans="11:12">
      <c r="K3639" s="106">
        <v>42172</v>
      </c>
      <c r="L3639" s="2">
        <v>14733</v>
      </c>
    </row>
    <row r="3640" spans="11:12">
      <c r="K3640" s="106">
        <v>42173</v>
      </c>
      <c r="L3640" s="2">
        <v>14770.599609000001</v>
      </c>
    </row>
    <row r="3641" spans="11:12">
      <c r="K3641" s="106">
        <v>42174</v>
      </c>
      <c r="L3641" s="2">
        <v>14653.099609000001</v>
      </c>
    </row>
    <row r="3642" spans="11:12">
      <c r="K3642" s="106">
        <v>42177</v>
      </c>
      <c r="L3642" s="2">
        <v>14790.5</v>
      </c>
    </row>
    <row r="3643" spans="11:12">
      <c r="K3643" s="106">
        <v>42178</v>
      </c>
      <c r="L3643" s="2">
        <v>14904.900390999999</v>
      </c>
    </row>
    <row r="3644" spans="11:12">
      <c r="K3644" s="106">
        <v>42179</v>
      </c>
      <c r="L3644" s="2">
        <v>14947.5</v>
      </c>
    </row>
    <row r="3645" spans="11:12">
      <c r="K3645" s="106">
        <v>42180</v>
      </c>
      <c r="L3645" s="2">
        <v>14897.5</v>
      </c>
    </row>
    <row r="3646" spans="11:12">
      <c r="K3646" s="106">
        <v>42181</v>
      </c>
      <c r="L3646" s="2">
        <v>14808.099609000001</v>
      </c>
    </row>
    <row r="3647" spans="11:12">
      <c r="K3647" s="106">
        <v>42184</v>
      </c>
      <c r="L3647" s="2">
        <v>14490.200194999999</v>
      </c>
    </row>
    <row r="3648" spans="11:12">
      <c r="K3648" s="106">
        <v>42185</v>
      </c>
      <c r="L3648" s="2">
        <v>14553.299805000001</v>
      </c>
    </row>
    <row r="3649" spans="11:12">
      <c r="K3649" s="106">
        <v>42187</v>
      </c>
      <c r="L3649" s="2">
        <v>14638</v>
      </c>
    </row>
    <row r="3650" spans="11:12">
      <c r="K3650" s="106">
        <v>42188</v>
      </c>
      <c r="L3650" s="2">
        <v>14682.400390999999</v>
      </c>
    </row>
    <row r="3651" spans="11:12">
      <c r="K3651" s="106">
        <v>42191</v>
      </c>
      <c r="L3651" s="2">
        <v>14593.599609000001</v>
      </c>
    </row>
    <row r="3652" spans="11:12">
      <c r="K3652" s="106">
        <v>42192</v>
      </c>
      <c r="L3652" s="2">
        <v>14624.5</v>
      </c>
    </row>
    <row r="3653" spans="11:12">
      <c r="K3653" s="106">
        <v>42193</v>
      </c>
      <c r="L3653" s="2">
        <v>14412.099609000001</v>
      </c>
    </row>
    <row r="3654" spans="11:12">
      <c r="K3654" s="106">
        <v>42194</v>
      </c>
      <c r="L3654" s="2">
        <v>14278.5</v>
      </c>
    </row>
    <row r="3655" spans="11:12">
      <c r="K3655" s="106">
        <v>42195</v>
      </c>
      <c r="L3655" s="2">
        <v>14411.099609000001</v>
      </c>
    </row>
    <row r="3656" spans="11:12">
      <c r="K3656" s="106">
        <v>42198</v>
      </c>
      <c r="L3656" s="2">
        <v>14533.200194999999</v>
      </c>
    </row>
    <row r="3657" spans="11:12">
      <c r="K3657" s="106">
        <v>42199</v>
      </c>
      <c r="L3657" s="2">
        <v>14599.400390999999</v>
      </c>
    </row>
    <row r="3658" spans="11:12">
      <c r="K3658" s="106">
        <v>42200</v>
      </c>
      <c r="L3658" s="2">
        <v>14662.299805000001</v>
      </c>
    </row>
    <row r="3659" spans="11:12">
      <c r="K3659" s="106">
        <v>42201</v>
      </c>
      <c r="L3659" s="2">
        <v>14731.099609000001</v>
      </c>
    </row>
    <row r="3660" spans="11:12">
      <c r="K3660" s="106">
        <v>42202</v>
      </c>
      <c r="L3660" s="2">
        <v>14642.799805000001</v>
      </c>
    </row>
    <row r="3661" spans="11:12">
      <c r="K3661" s="106">
        <v>42205</v>
      </c>
      <c r="L3661" s="2">
        <v>14425.599609000001</v>
      </c>
    </row>
    <row r="3662" spans="11:12">
      <c r="K3662" s="106">
        <v>42206</v>
      </c>
      <c r="L3662" s="2">
        <v>14376.200194999999</v>
      </c>
    </row>
    <row r="3663" spans="11:12">
      <c r="K3663" s="106">
        <v>42207</v>
      </c>
      <c r="L3663" s="2">
        <v>14307.099609000001</v>
      </c>
    </row>
    <row r="3664" spans="11:12">
      <c r="K3664" s="106">
        <v>42208</v>
      </c>
      <c r="L3664" s="2">
        <v>14265.400390999999</v>
      </c>
    </row>
    <row r="3665" spans="11:12">
      <c r="K3665" s="106">
        <v>42209</v>
      </c>
      <c r="L3665" s="2">
        <v>14186.200194999999</v>
      </c>
    </row>
    <row r="3666" spans="11:12">
      <c r="K3666" s="106">
        <v>42212</v>
      </c>
      <c r="L3666" s="2">
        <v>14001.400390999999</v>
      </c>
    </row>
    <row r="3667" spans="11:12">
      <c r="K3667" s="106">
        <v>42213</v>
      </c>
      <c r="L3667" s="2">
        <v>14077.400390999999</v>
      </c>
    </row>
    <row r="3668" spans="11:12">
      <c r="K3668" s="106">
        <v>42214</v>
      </c>
      <c r="L3668" s="2">
        <v>14301.799805000001</v>
      </c>
    </row>
    <row r="3669" spans="11:12">
      <c r="K3669" s="106">
        <v>42215</v>
      </c>
      <c r="L3669" s="2">
        <v>14382.799805000001</v>
      </c>
    </row>
    <row r="3670" spans="11:12">
      <c r="K3670" s="106">
        <v>42216</v>
      </c>
      <c r="L3670" s="2">
        <v>14468.400390999999</v>
      </c>
    </row>
    <row r="3671" spans="11:12">
      <c r="K3671" s="106">
        <v>42220</v>
      </c>
      <c r="L3671" s="2">
        <v>14491.099609000001</v>
      </c>
    </row>
    <row r="3672" spans="11:12">
      <c r="K3672" s="106">
        <v>42221</v>
      </c>
      <c r="L3672" s="2">
        <v>14503</v>
      </c>
    </row>
    <row r="3673" spans="11:12">
      <c r="K3673" s="106">
        <v>42222</v>
      </c>
      <c r="L3673" s="2">
        <v>14405.900390999999</v>
      </c>
    </row>
    <row r="3674" spans="11:12">
      <c r="K3674" s="106">
        <v>42223</v>
      </c>
      <c r="L3674" s="2">
        <v>14302.700194999999</v>
      </c>
    </row>
    <row r="3675" spans="11:12">
      <c r="K3675" s="106">
        <v>42226</v>
      </c>
      <c r="L3675" s="2">
        <v>14466.400390999999</v>
      </c>
    </row>
    <row r="3676" spans="11:12">
      <c r="K3676" s="106">
        <v>42227</v>
      </c>
      <c r="L3676" s="2">
        <v>14414.700194999999</v>
      </c>
    </row>
    <row r="3677" spans="11:12">
      <c r="K3677" s="106">
        <v>42228</v>
      </c>
      <c r="L3677" s="2">
        <v>14339.5</v>
      </c>
    </row>
    <row r="3678" spans="11:12">
      <c r="K3678" s="106">
        <v>42229</v>
      </c>
      <c r="L3678" s="2">
        <v>14238.400390999999</v>
      </c>
    </row>
    <row r="3679" spans="11:12">
      <c r="K3679" s="106">
        <v>42230</v>
      </c>
      <c r="L3679" s="2">
        <v>14277.900390999999</v>
      </c>
    </row>
    <row r="3680" spans="11:12">
      <c r="K3680" s="106">
        <v>42233</v>
      </c>
      <c r="L3680" s="2">
        <v>14251.5</v>
      </c>
    </row>
    <row r="3681" spans="11:12">
      <c r="K3681" s="106">
        <v>42234</v>
      </c>
      <c r="L3681" s="2">
        <v>14193.900390999999</v>
      </c>
    </row>
    <row r="3682" spans="11:12">
      <c r="K3682" s="106">
        <v>42235</v>
      </c>
      <c r="L3682" s="2">
        <v>14036.599609000001</v>
      </c>
    </row>
    <row r="3683" spans="11:12">
      <c r="K3683" s="106">
        <v>42236</v>
      </c>
      <c r="L3683" s="2">
        <v>13737</v>
      </c>
    </row>
    <row r="3684" spans="11:12">
      <c r="K3684" s="106">
        <v>42237</v>
      </c>
      <c r="L3684" s="2">
        <v>13473.700194999999</v>
      </c>
    </row>
    <row r="3685" spans="11:12">
      <c r="K3685" s="106">
        <v>42240</v>
      </c>
      <c r="L3685" s="2">
        <v>13052.700194999999</v>
      </c>
    </row>
    <row r="3686" spans="11:12">
      <c r="K3686" s="106">
        <v>42241</v>
      </c>
      <c r="L3686" s="2">
        <v>13150.900390999999</v>
      </c>
    </row>
    <row r="3687" spans="11:12">
      <c r="K3687" s="106">
        <v>42242</v>
      </c>
      <c r="L3687" s="2">
        <v>13381.599609000001</v>
      </c>
    </row>
    <row r="3688" spans="11:12">
      <c r="K3688" s="106">
        <v>42243</v>
      </c>
      <c r="L3688" s="2">
        <v>13766.700194999999</v>
      </c>
    </row>
    <row r="3689" spans="11:12">
      <c r="K3689" s="106">
        <v>42244</v>
      </c>
      <c r="L3689" s="2">
        <v>13865.099609000001</v>
      </c>
    </row>
    <row r="3690" spans="11:12">
      <c r="K3690" s="106">
        <v>42247</v>
      </c>
      <c r="L3690" s="2">
        <v>13859.099609000001</v>
      </c>
    </row>
    <row r="3691" spans="11:12">
      <c r="K3691" s="106">
        <v>42248</v>
      </c>
      <c r="L3691" s="2">
        <v>13481.900390999999</v>
      </c>
    </row>
    <row r="3692" spans="11:12">
      <c r="K3692" s="106">
        <v>42249</v>
      </c>
      <c r="L3692" s="2">
        <v>13545.299805000001</v>
      </c>
    </row>
    <row r="3693" spans="11:12">
      <c r="K3693" s="106">
        <v>42250</v>
      </c>
      <c r="L3693" s="2">
        <v>13596.400390999999</v>
      </c>
    </row>
    <row r="3694" spans="11:12">
      <c r="K3694" s="106">
        <v>42251</v>
      </c>
      <c r="L3694" s="2">
        <v>13478.299805000001</v>
      </c>
    </row>
    <row r="3695" spans="11:12">
      <c r="K3695" s="106">
        <v>42255</v>
      </c>
      <c r="L3695" s="2">
        <v>13630.700194999999</v>
      </c>
    </row>
    <row r="3696" spans="11:12">
      <c r="K3696" s="106">
        <v>42256</v>
      </c>
      <c r="L3696" s="2">
        <v>13531.900390999999</v>
      </c>
    </row>
    <row r="3697" spans="11:12">
      <c r="K3697" s="106">
        <v>42257</v>
      </c>
      <c r="L3697" s="2">
        <v>13569.900390999999</v>
      </c>
    </row>
    <row r="3698" spans="11:12">
      <c r="K3698" s="106">
        <v>42258</v>
      </c>
      <c r="L3698" s="2">
        <v>13461.5</v>
      </c>
    </row>
    <row r="3699" spans="11:12">
      <c r="K3699" s="106">
        <v>42261</v>
      </c>
      <c r="L3699" s="2">
        <v>13353.299805000001</v>
      </c>
    </row>
    <row r="3700" spans="11:12">
      <c r="K3700" s="106">
        <v>42262</v>
      </c>
      <c r="L3700" s="2">
        <v>13462.700194999999</v>
      </c>
    </row>
    <row r="3701" spans="11:12">
      <c r="K3701" s="106">
        <v>42263</v>
      </c>
      <c r="L3701" s="2">
        <v>13763.799805000001</v>
      </c>
    </row>
    <row r="3702" spans="11:12">
      <c r="K3702" s="106">
        <v>42264</v>
      </c>
      <c r="L3702" s="2">
        <v>13787.200194999999</v>
      </c>
    </row>
    <row r="3703" spans="11:12">
      <c r="K3703" s="106">
        <v>42265</v>
      </c>
      <c r="L3703" s="2">
        <v>13646.900390999999</v>
      </c>
    </row>
    <row r="3704" spans="11:12">
      <c r="K3704" s="106">
        <v>42268</v>
      </c>
      <c r="L3704" s="2">
        <v>13779.400390999999</v>
      </c>
    </row>
    <row r="3705" spans="11:12">
      <c r="K3705" s="106">
        <v>42269</v>
      </c>
      <c r="L3705" s="2">
        <v>13491.099609000001</v>
      </c>
    </row>
    <row r="3706" spans="11:12">
      <c r="K3706" s="106">
        <v>42270</v>
      </c>
      <c r="L3706" s="2">
        <v>13383.700194999999</v>
      </c>
    </row>
    <row r="3707" spans="11:12">
      <c r="K3707" s="106">
        <v>42271</v>
      </c>
      <c r="L3707" s="2">
        <v>13338.700194999999</v>
      </c>
    </row>
    <row r="3708" spans="11:12">
      <c r="K3708" s="106">
        <v>42272</v>
      </c>
      <c r="L3708" s="2">
        <v>13378.599609000001</v>
      </c>
    </row>
    <row r="3709" spans="11:12">
      <c r="K3709" s="106">
        <v>42275</v>
      </c>
      <c r="L3709" s="2">
        <v>13004.599609000001</v>
      </c>
    </row>
    <row r="3710" spans="11:12">
      <c r="K3710" s="106">
        <v>42276</v>
      </c>
      <c r="L3710" s="2">
        <v>13037</v>
      </c>
    </row>
    <row r="3711" spans="11:12">
      <c r="K3711" s="106">
        <v>42277</v>
      </c>
      <c r="L3711" s="2">
        <v>13307</v>
      </c>
    </row>
    <row r="3712" spans="11:12">
      <c r="K3712" s="106">
        <v>42278</v>
      </c>
      <c r="L3712" s="2">
        <v>13241.900390999999</v>
      </c>
    </row>
    <row r="3713" spans="11:12">
      <c r="K3713" s="106">
        <v>42279</v>
      </c>
      <c r="L3713" s="2">
        <v>13339.700194999999</v>
      </c>
    </row>
    <row r="3714" spans="11:12">
      <c r="K3714" s="106">
        <v>42282</v>
      </c>
      <c r="L3714" s="2">
        <v>13552.200194999999</v>
      </c>
    </row>
    <row r="3715" spans="11:12">
      <c r="K3715" s="106">
        <v>42283</v>
      </c>
      <c r="L3715" s="2">
        <v>13647.299805000001</v>
      </c>
    </row>
    <row r="3716" spans="11:12">
      <c r="K3716" s="106">
        <v>42284</v>
      </c>
      <c r="L3716" s="2">
        <v>13868.400390999999</v>
      </c>
    </row>
    <row r="3717" spans="11:12">
      <c r="K3717" s="106">
        <v>42285</v>
      </c>
      <c r="L3717" s="2">
        <v>13978.700194999999</v>
      </c>
    </row>
    <row r="3718" spans="11:12">
      <c r="K3718" s="106">
        <v>42286</v>
      </c>
      <c r="L3718" s="2">
        <v>13964.400390999999</v>
      </c>
    </row>
    <row r="3719" spans="11:12">
      <c r="K3719" s="106">
        <v>42290</v>
      </c>
      <c r="L3719" s="2">
        <v>13844.700194999999</v>
      </c>
    </row>
    <row r="3720" spans="11:12">
      <c r="K3720" s="106">
        <v>42291</v>
      </c>
      <c r="L3720" s="2">
        <v>13875.299805000001</v>
      </c>
    </row>
    <row r="3721" spans="11:12">
      <c r="K3721" s="106">
        <v>42292</v>
      </c>
      <c r="L3721" s="2">
        <v>13829</v>
      </c>
    </row>
    <row r="3722" spans="11:12">
      <c r="K3722" s="106">
        <v>42293</v>
      </c>
      <c r="L3722" s="2">
        <v>13838.099609000001</v>
      </c>
    </row>
    <row r="3723" spans="11:12">
      <c r="K3723" s="106">
        <v>42296</v>
      </c>
      <c r="L3723" s="2">
        <v>13758.400390999999</v>
      </c>
    </row>
    <row r="3724" spans="11:12">
      <c r="K3724" s="106">
        <v>42297</v>
      </c>
      <c r="L3724" s="2">
        <v>13841.900390999999</v>
      </c>
    </row>
    <row r="3725" spans="11:12">
      <c r="K3725" s="106">
        <v>42298</v>
      </c>
      <c r="L3725" s="2">
        <v>13704.200194999999</v>
      </c>
    </row>
    <row r="3726" spans="11:12">
      <c r="K3726" s="106">
        <v>42299</v>
      </c>
      <c r="L3726" s="2">
        <v>13878.099609000001</v>
      </c>
    </row>
    <row r="3727" spans="11:12">
      <c r="K3727" s="106">
        <v>42300</v>
      </c>
      <c r="L3727" s="2">
        <v>13953.700194999999</v>
      </c>
    </row>
    <row r="3728" spans="11:12">
      <c r="K3728" s="106">
        <v>42303</v>
      </c>
      <c r="L3728" s="2">
        <v>13790.900390999999</v>
      </c>
    </row>
    <row r="3729" spans="11:12">
      <c r="K3729" s="106">
        <v>42304</v>
      </c>
      <c r="L3729" s="2">
        <v>13699.599609000001</v>
      </c>
    </row>
    <row r="3730" spans="11:12">
      <c r="K3730" s="106">
        <v>42305</v>
      </c>
      <c r="L3730" s="2">
        <v>13863.200194999999</v>
      </c>
    </row>
    <row r="3731" spans="11:12">
      <c r="K3731" s="106">
        <v>42306</v>
      </c>
      <c r="L3731" s="2">
        <v>13791.900390999999</v>
      </c>
    </row>
    <row r="3732" spans="11:12">
      <c r="K3732" s="106">
        <v>42307</v>
      </c>
      <c r="L3732" s="2">
        <v>13529.200194999999</v>
      </c>
    </row>
    <row r="3733" spans="11:12">
      <c r="K3733" s="106">
        <v>42310</v>
      </c>
      <c r="L3733" s="2">
        <v>13623</v>
      </c>
    </row>
    <row r="3734" spans="11:12">
      <c r="K3734" s="106">
        <v>42311</v>
      </c>
      <c r="L3734" s="2">
        <v>13710.299805000001</v>
      </c>
    </row>
    <row r="3735" spans="11:12">
      <c r="K3735" s="106">
        <v>42312</v>
      </c>
      <c r="L3735" s="2">
        <v>13661.799805000001</v>
      </c>
    </row>
    <row r="3736" spans="11:12">
      <c r="K3736" s="106">
        <v>42313</v>
      </c>
      <c r="L3736" s="2">
        <v>13558.799805000001</v>
      </c>
    </row>
    <row r="3737" spans="11:12">
      <c r="K3737" s="106">
        <v>42314</v>
      </c>
      <c r="L3737" s="2">
        <v>13553.299805000001</v>
      </c>
    </row>
    <row r="3738" spans="11:12">
      <c r="K3738" s="106">
        <v>42317</v>
      </c>
      <c r="L3738" s="2">
        <v>13482.599609000001</v>
      </c>
    </row>
    <row r="3739" spans="11:12">
      <c r="K3739" s="106">
        <v>42318</v>
      </c>
      <c r="L3739" s="2">
        <v>13411.599609000001</v>
      </c>
    </row>
    <row r="3740" spans="11:12">
      <c r="K3740" s="106">
        <v>42319</v>
      </c>
      <c r="L3740" s="2">
        <v>13341.900390999999</v>
      </c>
    </row>
    <row r="3741" spans="11:12">
      <c r="K3741" s="106">
        <v>42320</v>
      </c>
      <c r="L3741" s="2">
        <v>13127.200194999999</v>
      </c>
    </row>
    <row r="3742" spans="11:12">
      <c r="K3742" s="106">
        <v>42321</v>
      </c>
      <c r="L3742" s="2">
        <v>13075.400390999999</v>
      </c>
    </row>
    <row r="3743" spans="11:12">
      <c r="K3743" s="106">
        <v>42324</v>
      </c>
      <c r="L3743" s="2">
        <v>13317.5</v>
      </c>
    </row>
    <row r="3744" spans="11:12">
      <c r="K3744" s="106">
        <v>42325</v>
      </c>
      <c r="L3744" s="2">
        <v>13280.400390999999</v>
      </c>
    </row>
    <row r="3745" spans="11:12">
      <c r="K3745" s="106">
        <v>42326</v>
      </c>
      <c r="L3745" s="2">
        <v>13400</v>
      </c>
    </row>
    <row r="3746" spans="11:12">
      <c r="K3746" s="106">
        <v>42327</v>
      </c>
      <c r="L3746" s="2">
        <v>13473.799805000001</v>
      </c>
    </row>
    <row r="3747" spans="11:12">
      <c r="K3747" s="106">
        <v>42328</v>
      </c>
      <c r="L3747" s="2">
        <v>13433.5</v>
      </c>
    </row>
    <row r="3748" spans="11:12">
      <c r="K3748" s="106">
        <v>42331</v>
      </c>
      <c r="L3748" s="2">
        <v>13382.400390999999</v>
      </c>
    </row>
    <row r="3749" spans="11:12">
      <c r="K3749" s="106">
        <v>42332</v>
      </c>
      <c r="L3749" s="2">
        <v>13407.799805000001</v>
      </c>
    </row>
    <row r="3750" spans="11:12">
      <c r="K3750" s="106">
        <v>42333</v>
      </c>
      <c r="L3750" s="2">
        <v>13403.400390999999</v>
      </c>
    </row>
    <row r="3751" spans="11:12">
      <c r="K3751" s="106">
        <v>42334</v>
      </c>
      <c r="L3751" s="2">
        <v>13425.200194999999</v>
      </c>
    </row>
    <row r="3752" spans="11:12">
      <c r="K3752" s="106">
        <v>42335</v>
      </c>
      <c r="L3752" s="2">
        <v>13368.200194999999</v>
      </c>
    </row>
    <row r="3753" spans="11:12">
      <c r="K3753" s="106">
        <v>42338</v>
      </c>
      <c r="L3753" s="2">
        <v>13469.799805000001</v>
      </c>
    </row>
    <row r="3754" spans="11:12">
      <c r="K3754" s="106">
        <v>42339</v>
      </c>
      <c r="L3754" s="2">
        <v>13636.099609000001</v>
      </c>
    </row>
    <row r="3755" spans="11:12">
      <c r="K3755" s="106">
        <v>42340</v>
      </c>
      <c r="L3755" s="2">
        <v>13463.799805000001</v>
      </c>
    </row>
    <row r="3756" spans="11:12">
      <c r="K3756" s="106">
        <v>42341</v>
      </c>
      <c r="L3756" s="2">
        <v>13324.700194999999</v>
      </c>
    </row>
    <row r="3757" spans="11:12">
      <c r="K3757" s="106">
        <v>42342</v>
      </c>
      <c r="L3757" s="2">
        <v>13358.799805000001</v>
      </c>
    </row>
    <row r="3758" spans="11:12">
      <c r="K3758" s="106">
        <v>42345</v>
      </c>
      <c r="L3758" s="2">
        <v>13042.799805000001</v>
      </c>
    </row>
    <row r="3759" spans="11:12">
      <c r="K3759" s="106">
        <v>42346</v>
      </c>
      <c r="L3759" s="2">
        <v>12922.5</v>
      </c>
    </row>
    <row r="3760" spans="11:12">
      <c r="K3760" s="106">
        <v>42347</v>
      </c>
      <c r="L3760" s="2">
        <v>12937.599609000001</v>
      </c>
    </row>
    <row r="3761" spans="11:12">
      <c r="K3761" s="106">
        <v>42348</v>
      </c>
      <c r="L3761" s="2">
        <v>13016.599609000001</v>
      </c>
    </row>
    <row r="3762" spans="11:12">
      <c r="K3762" s="106">
        <v>42349</v>
      </c>
      <c r="L3762" s="2">
        <v>12790</v>
      </c>
    </row>
    <row r="3763" spans="11:12">
      <c r="K3763" s="106">
        <v>42352</v>
      </c>
      <c r="L3763" s="2">
        <v>12695.5</v>
      </c>
    </row>
    <row r="3764" spans="11:12">
      <c r="K3764" s="106">
        <v>42353</v>
      </c>
      <c r="L3764" s="2">
        <v>12919.599609000001</v>
      </c>
    </row>
    <row r="3765" spans="11:12">
      <c r="K3765" s="106">
        <v>42354</v>
      </c>
      <c r="L3765" s="2">
        <v>13166.099609000001</v>
      </c>
    </row>
    <row r="3766" spans="11:12">
      <c r="K3766" s="106">
        <v>42355</v>
      </c>
      <c r="L3766" s="2">
        <v>13009.900390999999</v>
      </c>
    </row>
    <row r="3767" spans="11:12">
      <c r="K3767" s="106">
        <v>42356</v>
      </c>
      <c r="L3767" s="2">
        <v>13024.299805000001</v>
      </c>
    </row>
    <row r="3768" spans="11:12">
      <c r="K3768" s="106">
        <v>42359</v>
      </c>
      <c r="L3768" s="2">
        <v>13034.400390999999</v>
      </c>
    </row>
    <row r="3769" spans="11:12">
      <c r="K3769" s="106">
        <v>42360</v>
      </c>
      <c r="L3769" s="2">
        <v>13082.900390999999</v>
      </c>
    </row>
    <row r="3770" spans="11:12">
      <c r="K3770" s="106">
        <v>42361</v>
      </c>
      <c r="L3770" s="2">
        <v>13284.900390999999</v>
      </c>
    </row>
    <row r="3771" spans="11:12">
      <c r="K3771" s="106">
        <v>42362</v>
      </c>
      <c r="L3771" s="2">
        <v>13309.799805000001</v>
      </c>
    </row>
    <row r="3772" spans="11:12">
      <c r="K3772" s="106">
        <v>42367</v>
      </c>
      <c r="L3772" s="2">
        <v>13245.799805000001</v>
      </c>
    </row>
    <row r="3773" spans="11:12">
      <c r="K3773" s="106">
        <v>42368</v>
      </c>
      <c r="L3773" s="2">
        <v>13142.299805000001</v>
      </c>
    </row>
    <row r="3774" spans="11:12">
      <c r="K3774" s="106">
        <v>42369</v>
      </c>
      <c r="L3774" s="2">
        <v>13010</v>
      </c>
    </row>
    <row r="3775" spans="11:12">
      <c r="K3775" s="106">
        <v>42373</v>
      </c>
      <c r="L3775" s="2">
        <v>12927.200194999999</v>
      </c>
    </row>
    <row r="3776" spans="11:12">
      <c r="K3776" s="106">
        <v>42374</v>
      </c>
      <c r="L3776" s="2">
        <v>12920.099609000001</v>
      </c>
    </row>
    <row r="3777" spans="11:12">
      <c r="K3777" s="106">
        <v>42375</v>
      </c>
      <c r="L3777" s="2">
        <v>12726.799805000001</v>
      </c>
    </row>
    <row r="3778" spans="11:12">
      <c r="K3778" s="106">
        <v>42376</v>
      </c>
      <c r="L3778" s="2">
        <v>12448.200194999999</v>
      </c>
    </row>
    <row r="3779" spans="11:12">
      <c r="K3779" s="106">
        <v>42377</v>
      </c>
      <c r="L3779" s="2">
        <v>12445.5</v>
      </c>
    </row>
    <row r="3780" spans="11:12">
      <c r="K3780" s="106">
        <v>42380</v>
      </c>
      <c r="L3780" s="2">
        <v>12319.299805000001</v>
      </c>
    </row>
    <row r="3781" spans="11:12">
      <c r="K3781" s="106">
        <v>42381</v>
      </c>
      <c r="L3781" s="2">
        <v>12373.900390999999</v>
      </c>
    </row>
    <row r="3782" spans="11:12">
      <c r="K3782" s="106">
        <v>42382</v>
      </c>
      <c r="L3782" s="2">
        <v>12170.400390999999</v>
      </c>
    </row>
    <row r="3783" spans="11:12">
      <c r="K3783" s="106">
        <v>42383</v>
      </c>
      <c r="L3783" s="2">
        <v>12336</v>
      </c>
    </row>
    <row r="3784" spans="11:12">
      <c r="K3784" s="106">
        <v>42384</v>
      </c>
      <c r="L3784" s="2">
        <v>12073.5</v>
      </c>
    </row>
    <row r="3785" spans="11:12">
      <c r="K3785" s="106">
        <v>42387</v>
      </c>
      <c r="L3785" s="2">
        <v>11942.200194999999</v>
      </c>
    </row>
    <row r="3786" spans="11:12">
      <c r="K3786" s="106">
        <v>42388</v>
      </c>
      <c r="L3786" s="2">
        <v>12002.200194999999</v>
      </c>
    </row>
    <row r="3787" spans="11:12">
      <c r="K3787" s="106">
        <v>42389</v>
      </c>
      <c r="L3787" s="2">
        <v>11843.099609000001</v>
      </c>
    </row>
    <row r="3788" spans="11:12">
      <c r="K3788" s="106">
        <v>42390</v>
      </c>
      <c r="L3788" s="2">
        <v>12035.900390999999</v>
      </c>
    </row>
    <row r="3789" spans="11:12">
      <c r="K3789" s="106">
        <v>42391</v>
      </c>
      <c r="L3789" s="2">
        <v>12389.599609000001</v>
      </c>
    </row>
    <row r="3790" spans="11:12">
      <c r="K3790" s="106">
        <v>42394</v>
      </c>
      <c r="L3790" s="2">
        <v>12143.200194999999</v>
      </c>
    </row>
    <row r="3791" spans="11:12">
      <c r="K3791" s="106">
        <v>42395</v>
      </c>
      <c r="L3791" s="2">
        <v>12331.299805000001</v>
      </c>
    </row>
    <row r="3792" spans="11:12">
      <c r="K3792" s="106">
        <v>42396</v>
      </c>
      <c r="L3792" s="2">
        <v>12377.799805000001</v>
      </c>
    </row>
    <row r="3793" spans="11:12">
      <c r="K3793" s="106">
        <v>42397</v>
      </c>
      <c r="L3793" s="2">
        <v>12591.900390999999</v>
      </c>
    </row>
    <row r="3794" spans="11:12">
      <c r="K3794" s="106">
        <v>42398</v>
      </c>
      <c r="L3794" s="2">
        <v>12822.099609000001</v>
      </c>
    </row>
    <row r="3795" spans="11:12">
      <c r="K3795" s="106">
        <v>42401</v>
      </c>
      <c r="L3795" s="2">
        <v>12674.400390999999</v>
      </c>
    </row>
    <row r="3796" spans="11:12">
      <c r="K3796" s="106">
        <v>42402</v>
      </c>
      <c r="L3796" s="2">
        <v>12442.299805000001</v>
      </c>
    </row>
    <row r="3797" spans="11:12">
      <c r="K3797" s="106">
        <v>42403</v>
      </c>
      <c r="L3797" s="2">
        <v>12593</v>
      </c>
    </row>
    <row r="3798" spans="11:12">
      <c r="K3798" s="106">
        <v>42404</v>
      </c>
      <c r="L3798" s="2">
        <v>12774.5</v>
      </c>
    </row>
    <row r="3799" spans="11:12">
      <c r="K3799" s="106">
        <v>42405</v>
      </c>
      <c r="L3799" s="2">
        <v>12764</v>
      </c>
    </row>
    <row r="3800" spans="11:12">
      <c r="K3800" s="106">
        <v>42408</v>
      </c>
      <c r="L3800" s="2">
        <v>12535.400390999999</v>
      </c>
    </row>
    <row r="3801" spans="11:12">
      <c r="K3801" s="106">
        <v>42409</v>
      </c>
      <c r="L3801" s="2">
        <v>12282.700194999999</v>
      </c>
    </row>
    <row r="3802" spans="11:12">
      <c r="K3802" s="106">
        <v>42410</v>
      </c>
      <c r="L3802" s="2">
        <v>12185.700194999999</v>
      </c>
    </row>
    <row r="3803" spans="11:12">
      <c r="K3803" s="106">
        <v>42411</v>
      </c>
      <c r="L3803" s="2">
        <v>12087.400390999999</v>
      </c>
    </row>
    <row r="3804" spans="11:12">
      <c r="K3804" s="106">
        <v>42412</v>
      </c>
      <c r="L3804" s="2">
        <v>12381.200194999999</v>
      </c>
    </row>
    <row r="3805" spans="11:12">
      <c r="K3805" s="106">
        <v>42416</v>
      </c>
      <c r="L3805" s="2">
        <v>12555</v>
      </c>
    </row>
    <row r="3806" spans="11:12">
      <c r="K3806" s="106">
        <v>42417</v>
      </c>
      <c r="L3806" s="2">
        <v>12867.200194999999</v>
      </c>
    </row>
    <row r="3807" spans="11:12">
      <c r="K3807" s="106">
        <v>42418</v>
      </c>
      <c r="L3807" s="2">
        <v>12931.400390999999</v>
      </c>
    </row>
    <row r="3808" spans="11:12">
      <c r="K3808" s="106">
        <v>42419</v>
      </c>
      <c r="L3808" s="2">
        <v>12813.400390999999</v>
      </c>
    </row>
    <row r="3809" spans="11:12">
      <c r="K3809" s="106">
        <v>42422</v>
      </c>
      <c r="L3809" s="2">
        <v>12845.599609000001</v>
      </c>
    </row>
    <row r="3810" spans="11:12">
      <c r="K3810" s="106">
        <v>42423</v>
      </c>
      <c r="L3810" s="2">
        <v>12763.400390999999</v>
      </c>
    </row>
    <row r="3811" spans="11:12">
      <c r="K3811" s="106">
        <v>42424</v>
      </c>
      <c r="L3811" s="2">
        <v>12740.299805000001</v>
      </c>
    </row>
    <row r="3812" spans="11:12">
      <c r="K3812" s="106">
        <v>42425</v>
      </c>
      <c r="L3812" s="2">
        <v>12753.599609000001</v>
      </c>
    </row>
    <row r="3813" spans="11:12">
      <c r="K3813" s="106">
        <v>42426</v>
      </c>
      <c r="L3813" s="2">
        <v>12797.799805000001</v>
      </c>
    </row>
    <row r="3814" spans="11:12">
      <c r="K3814" s="106">
        <v>42429</v>
      </c>
      <c r="L3814" s="2">
        <v>12860.400390999999</v>
      </c>
    </row>
    <row r="3815" spans="11:12">
      <c r="K3815" s="106">
        <v>42430</v>
      </c>
      <c r="L3815" s="2">
        <v>12982.099609000001</v>
      </c>
    </row>
    <row r="3816" spans="11:12">
      <c r="K3816" s="106">
        <v>42431</v>
      </c>
      <c r="L3816" s="2">
        <v>13017.900390999999</v>
      </c>
    </row>
    <row r="3817" spans="11:12">
      <c r="K3817" s="106">
        <v>42432</v>
      </c>
      <c r="L3817" s="2">
        <v>13123.700194999999</v>
      </c>
    </row>
    <row r="3818" spans="11:12">
      <c r="K3818" s="106">
        <v>42433</v>
      </c>
      <c r="L3818" s="2">
        <v>13212.5</v>
      </c>
    </row>
    <row r="3819" spans="11:12">
      <c r="K3819" s="106">
        <v>42436</v>
      </c>
      <c r="L3819" s="2">
        <v>13383.599609000001</v>
      </c>
    </row>
    <row r="3820" spans="11:12">
      <c r="K3820" s="106">
        <v>42437</v>
      </c>
      <c r="L3820" s="2">
        <v>13311.099609000001</v>
      </c>
    </row>
    <row r="3821" spans="11:12">
      <c r="K3821" s="106">
        <v>42438</v>
      </c>
      <c r="L3821" s="2">
        <v>13392.900390999999</v>
      </c>
    </row>
    <row r="3822" spans="11:12">
      <c r="K3822" s="106">
        <v>42439</v>
      </c>
      <c r="L3822" s="2">
        <v>13379.099609000001</v>
      </c>
    </row>
    <row r="3823" spans="11:12">
      <c r="K3823" s="106">
        <v>42440</v>
      </c>
      <c r="L3823" s="2">
        <v>13522</v>
      </c>
    </row>
    <row r="3824" spans="11:12">
      <c r="K3824" s="106">
        <v>42443</v>
      </c>
      <c r="L3824" s="2">
        <v>13477.5</v>
      </c>
    </row>
    <row r="3825" spans="11:12">
      <c r="K3825" s="106">
        <v>42444</v>
      </c>
      <c r="L3825" s="2">
        <v>13400.299805000001</v>
      </c>
    </row>
    <row r="3826" spans="11:12">
      <c r="K3826" s="106">
        <v>42445</v>
      </c>
      <c r="L3826" s="2">
        <v>13478.099609000001</v>
      </c>
    </row>
    <row r="3827" spans="11:12">
      <c r="K3827" s="106">
        <v>42446</v>
      </c>
      <c r="L3827" s="2">
        <v>13621.299805000001</v>
      </c>
    </row>
    <row r="3828" spans="11:12">
      <c r="K3828" s="106">
        <v>42447</v>
      </c>
      <c r="L3828" s="2">
        <v>13497.099609000001</v>
      </c>
    </row>
    <row r="3829" spans="11:12">
      <c r="K3829" s="106">
        <v>42450</v>
      </c>
      <c r="L3829" s="2">
        <v>13561.099609000001</v>
      </c>
    </row>
    <row r="3830" spans="11:12">
      <c r="K3830" s="106">
        <v>42451</v>
      </c>
      <c r="L3830" s="2">
        <v>13493.5</v>
      </c>
    </row>
    <row r="3831" spans="11:12">
      <c r="K3831" s="106">
        <v>42452</v>
      </c>
      <c r="L3831" s="2">
        <v>13379.5</v>
      </c>
    </row>
    <row r="3832" spans="11:12">
      <c r="K3832" s="106">
        <v>42453</v>
      </c>
      <c r="L3832" s="2">
        <v>13358.099609000001</v>
      </c>
    </row>
    <row r="3833" spans="11:12">
      <c r="K3833" s="106">
        <v>42457</v>
      </c>
      <c r="L3833" s="2">
        <v>13390.200194999999</v>
      </c>
    </row>
    <row r="3834" spans="11:12">
      <c r="K3834" s="106">
        <v>42458</v>
      </c>
      <c r="L3834" s="2">
        <v>13426.200194999999</v>
      </c>
    </row>
    <row r="3835" spans="11:12">
      <c r="K3835" s="106">
        <v>42459</v>
      </c>
      <c r="L3835" s="2">
        <v>13504</v>
      </c>
    </row>
    <row r="3836" spans="11:12">
      <c r="K3836" s="106">
        <v>42460</v>
      </c>
      <c r="L3836" s="2">
        <v>13494.400390999999</v>
      </c>
    </row>
    <row r="3837" spans="11:12">
      <c r="K3837" s="106">
        <v>42461</v>
      </c>
      <c r="L3837" s="2">
        <v>13440.400390999999</v>
      </c>
    </row>
    <row r="3838" spans="11:12">
      <c r="K3838" s="106">
        <v>42464</v>
      </c>
      <c r="L3838" s="2">
        <v>13336.200194999999</v>
      </c>
    </row>
    <row r="3839" spans="11:12">
      <c r="K3839" s="106">
        <v>42465</v>
      </c>
      <c r="L3839" s="2">
        <v>13304.700194999999</v>
      </c>
    </row>
    <row r="3840" spans="11:12">
      <c r="K3840" s="106">
        <v>42466</v>
      </c>
      <c r="L3840" s="2">
        <v>13347.5</v>
      </c>
    </row>
    <row r="3841" spans="11:12">
      <c r="K3841" s="106">
        <v>42467</v>
      </c>
      <c r="L3841" s="2">
        <v>13266.400390999999</v>
      </c>
    </row>
    <row r="3842" spans="11:12">
      <c r="K3842" s="106">
        <v>42468</v>
      </c>
      <c r="L3842" s="2">
        <v>13396.700194999999</v>
      </c>
    </row>
    <row r="3843" spans="11:12">
      <c r="K3843" s="106">
        <v>42471</v>
      </c>
      <c r="L3843" s="2">
        <v>13422.799805000001</v>
      </c>
    </row>
    <row r="3844" spans="11:12">
      <c r="K3844" s="106">
        <v>42472</v>
      </c>
      <c r="L3844" s="2">
        <v>13581.400390999999</v>
      </c>
    </row>
    <row r="3845" spans="11:12">
      <c r="K3845" s="106">
        <v>42473</v>
      </c>
      <c r="L3845" s="2">
        <v>13671.400390999999</v>
      </c>
    </row>
    <row r="3846" spans="11:12">
      <c r="K3846" s="106">
        <v>42474</v>
      </c>
      <c r="L3846" s="2">
        <v>13668.299805000001</v>
      </c>
    </row>
    <row r="3847" spans="11:12">
      <c r="K3847" s="106">
        <v>42475</v>
      </c>
      <c r="L3847" s="2">
        <v>13637.200194999999</v>
      </c>
    </row>
    <row r="3848" spans="11:12">
      <c r="K3848" s="106">
        <v>42478</v>
      </c>
      <c r="L3848" s="2">
        <v>13719.799805000001</v>
      </c>
    </row>
    <row r="3849" spans="11:12">
      <c r="K3849" s="106">
        <v>42479</v>
      </c>
      <c r="L3849" s="2">
        <v>13867.299805000001</v>
      </c>
    </row>
    <row r="3850" spans="11:12">
      <c r="K3850" s="106">
        <v>42480</v>
      </c>
      <c r="L3850" s="2">
        <v>13911.299805000001</v>
      </c>
    </row>
    <row r="3851" spans="11:12">
      <c r="K3851" s="106">
        <v>42481</v>
      </c>
      <c r="L3851" s="2">
        <v>13881.200194999999</v>
      </c>
    </row>
    <row r="3852" spans="11:12">
      <c r="K3852" s="106">
        <v>42482</v>
      </c>
      <c r="L3852" s="2">
        <v>13874</v>
      </c>
    </row>
    <row r="3853" spans="11:12">
      <c r="K3853" s="106">
        <v>42485</v>
      </c>
      <c r="L3853" s="2">
        <v>13796</v>
      </c>
    </row>
    <row r="3854" spans="11:12">
      <c r="K3854" s="106">
        <v>42486</v>
      </c>
      <c r="L3854" s="2">
        <v>13809.400390999999</v>
      </c>
    </row>
    <row r="3855" spans="11:12">
      <c r="K3855" s="106">
        <v>42487</v>
      </c>
      <c r="L3855" s="2">
        <v>13887.700194999999</v>
      </c>
    </row>
    <row r="3856" spans="11:12">
      <c r="K3856" s="106">
        <v>42488</v>
      </c>
      <c r="L3856" s="2">
        <v>13886.400390999999</v>
      </c>
    </row>
    <row r="3857" spans="11:12">
      <c r="K3857" s="106">
        <v>42489</v>
      </c>
      <c r="L3857" s="2">
        <v>13951.5</v>
      </c>
    </row>
    <row r="3858" spans="11:12">
      <c r="K3858" s="106">
        <v>42492</v>
      </c>
      <c r="L3858" s="2">
        <v>13865.599609000001</v>
      </c>
    </row>
    <row r="3859" spans="11:12">
      <c r="K3859" s="106">
        <v>42493</v>
      </c>
      <c r="L3859" s="2">
        <v>13707.700194999999</v>
      </c>
    </row>
    <row r="3860" spans="11:12">
      <c r="K3860" s="106">
        <v>42494</v>
      </c>
      <c r="L3860" s="2">
        <v>13632</v>
      </c>
    </row>
    <row r="3861" spans="11:12">
      <c r="K3861" s="106">
        <v>42495</v>
      </c>
      <c r="L3861" s="2">
        <v>13632</v>
      </c>
    </row>
    <row r="3862" spans="11:12">
      <c r="K3862" s="106">
        <v>42496</v>
      </c>
      <c r="L3862" s="2">
        <v>13701.5</v>
      </c>
    </row>
    <row r="3863" spans="11:12">
      <c r="K3863" s="106">
        <v>42499</v>
      </c>
      <c r="L3863" s="2">
        <v>13563.799805000001</v>
      </c>
    </row>
    <row r="3864" spans="11:12">
      <c r="K3864" s="106">
        <v>42500</v>
      </c>
      <c r="L3864" s="2">
        <v>13775.200194999999</v>
      </c>
    </row>
    <row r="3865" spans="11:12">
      <c r="K3865" s="106">
        <v>42501</v>
      </c>
      <c r="L3865" s="2">
        <v>13788.200194999999</v>
      </c>
    </row>
    <row r="3866" spans="11:12">
      <c r="K3866" s="106">
        <v>42502</v>
      </c>
      <c r="L3866" s="2">
        <v>13787.799805000001</v>
      </c>
    </row>
    <row r="3867" spans="11:12">
      <c r="K3867" s="106">
        <v>42503</v>
      </c>
      <c r="L3867" s="2">
        <v>13748.599609000001</v>
      </c>
    </row>
    <row r="3868" spans="11:12">
      <c r="K3868" s="106">
        <v>42506</v>
      </c>
      <c r="L3868" s="2">
        <v>13893.5</v>
      </c>
    </row>
    <row r="3869" spans="11:12">
      <c r="K3869" s="106">
        <v>42507</v>
      </c>
      <c r="L3869" s="2">
        <v>13917.099609000001</v>
      </c>
    </row>
    <row r="3870" spans="11:12">
      <c r="K3870" s="106">
        <v>42508</v>
      </c>
      <c r="L3870" s="2">
        <v>13826</v>
      </c>
    </row>
    <row r="3871" spans="11:12">
      <c r="K3871" s="106">
        <v>42509</v>
      </c>
      <c r="L3871" s="2">
        <v>13817.299805000001</v>
      </c>
    </row>
    <row r="3872" spans="11:12">
      <c r="K3872" s="106">
        <v>42510</v>
      </c>
      <c r="L3872" s="2">
        <v>13919.599609000001</v>
      </c>
    </row>
    <row r="3873" spans="11:12">
      <c r="K3873" s="106">
        <v>42514</v>
      </c>
      <c r="L3873" s="2">
        <v>13952.900390999999</v>
      </c>
    </row>
    <row r="3874" spans="11:12">
      <c r="K3874" s="106">
        <v>42515</v>
      </c>
      <c r="L3874" s="2">
        <v>14053.700194999999</v>
      </c>
    </row>
    <row r="3875" spans="11:12">
      <c r="K3875" s="106">
        <v>42516</v>
      </c>
      <c r="L3875" s="2">
        <v>14049.200194999999</v>
      </c>
    </row>
    <row r="3876" spans="11:12">
      <c r="K3876" s="106">
        <v>42517</v>
      </c>
      <c r="L3876" s="2">
        <v>14105.200194999999</v>
      </c>
    </row>
    <row r="3877" spans="11:12">
      <c r="K3877" s="106">
        <v>42520</v>
      </c>
      <c r="L3877" s="2">
        <v>14086.700194999999</v>
      </c>
    </row>
    <row r="3878" spans="11:12">
      <c r="K3878" s="106">
        <v>42521</v>
      </c>
      <c r="L3878" s="2">
        <v>14065.799805000001</v>
      </c>
    </row>
    <row r="3879" spans="11:12">
      <c r="K3879" s="106">
        <v>42522</v>
      </c>
      <c r="L3879" s="2">
        <v>14063.5</v>
      </c>
    </row>
    <row r="3880" spans="11:12">
      <c r="K3880" s="106">
        <v>42523</v>
      </c>
      <c r="L3880" s="2">
        <v>14137</v>
      </c>
    </row>
    <row r="3881" spans="11:12">
      <c r="K3881" s="106">
        <v>42524</v>
      </c>
      <c r="L3881" s="2">
        <v>14226.799805000001</v>
      </c>
    </row>
    <row r="3882" spans="11:12">
      <c r="K3882" s="106">
        <v>42527</v>
      </c>
      <c r="L3882" s="2">
        <v>14276.200194999999</v>
      </c>
    </row>
    <row r="3883" spans="11:12">
      <c r="K3883" s="106">
        <v>42528</v>
      </c>
      <c r="L3883" s="2">
        <v>14365.599609000001</v>
      </c>
    </row>
    <row r="3884" spans="11:12">
      <c r="K3884" s="106">
        <v>42529</v>
      </c>
      <c r="L3884" s="2">
        <v>14313.099609000001</v>
      </c>
    </row>
    <row r="3885" spans="11:12">
      <c r="K3885" s="106">
        <v>42530</v>
      </c>
      <c r="L3885" s="2">
        <v>14240</v>
      </c>
    </row>
    <row r="3886" spans="11:12">
      <c r="K3886" s="106">
        <v>42531</v>
      </c>
      <c r="L3886" s="2">
        <v>14037.5</v>
      </c>
    </row>
    <row r="3887" spans="11:12">
      <c r="K3887" s="106">
        <v>42534</v>
      </c>
      <c r="L3887" s="2">
        <v>13993.900390999999</v>
      </c>
    </row>
    <row r="3888" spans="11:12">
      <c r="K3888" s="106">
        <v>42535</v>
      </c>
      <c r="L3888" s="2">
        <v>13884.200194999999</v>
      </c>
    </row>
    <row r="3889" spans="11:12">
      <c r="K3889" s="106">
        <v>42536</v>
      </c>
      <c r="L3889" s="2">
        <v>13923.5</v>
      </c>
    </row>
    <row r="3890" spans="11:12">
      <c r="K3890" s="106">
        <v>42537</v>
      </c>
      <c r="L3890" s="2">
        <v>13882.400390999999</v>
      </c>
    </row>
    <row r="3891" spans="11:12">
      <c r="K3891" s="106">
        <v>42538</v>
      </c>
      <c r="L3891" s="2">
        <v>13901.799805000001</v>
      </c>
    </row>
    <row r="3892" spans="11:12">
      <c r="K3892" s="106">
        <v>42541</v>
      </c>
      <c r="L3892" s="2">
        <v>14015.099609000001</v>
      </c>
    </row>
    <row r="3893" spans="11:12">
      <c r="K3893" s="106">
        <v>42542</v>
      </c>
      <c r="L3893" s="2">
        <v>14012.299805000001</v>
      </c>
    </row>
    <row r="3894" spans="11:12">
      <c r="K3894" s="106">
        <v>42543</v>
      </c>
      <c r="L3894" s="2">
        <v>14003.799805000001</v>
      </c>
    </row>
    <row r="3895" spans="11:12">
      <c r="K3895" s="106">
        <v>42544</v>
      </c>
      <c r="L3895" s="2">
        <v>14131.400390999999</v>
      </c>
    </row>
    <row r="3896" spans="11:12">
      <c r="K3896" s="106">
        <v>42545</v>
      </c>
      <c r="L3896" s="2">
        <v>13891.900390999999</v>
      </c>
    </row>
    <row r="3897" spans="11:12">
      <c r="K3897" s="106">
        <v>42548</v>
      </c>
      <c r="L3897" s="2">
        <v>13689.799805000001</v>
      </c>
    </row>
    <row r="3898" spans="11:12">
      <c r="K3898" s="106">
        <v>42549</v>
      </c>
      <c r="L3898" s="2">
        <v>13842.700194999999</v>
      </c>
    </row>
    <row r="3899" spans="11:12">
      <c r="K3899" s="106">
        <v>42550</v>
      </c>
      <c r="L3899" s="2">
        <v>14036.700194999999</v>
      </c>
    </row>
    <row r="3900" spans="11:12">
      <c r="K3900" s="106">
        <v>42551</v>
      </c>
      <c r="L3900" s="2">
        <v>14064.5</v>
      </c>
    </row>
    <row r="3901" spans="11:12">
      <c r="K3901" s="106">
        <v>42555</v>
      </c>
      <c r="L3901" s="2">
        <v>14258.900390999999</v>
      </c>
    </row>
    <row r="3902" spans="11:12">
      <c r="K3902" s="106">
        <v>42556</v>
      </c>
      <c r="L3902" s="2">
        <v>14219.599609000001</v>
      </c>
    </row>
    <row r="3903" spans="11:12">
      <c r="K3903" s="106">
        <v>42557</v>
      </c>
      <c r="L3903" s="2">
        <v>14231.099609000001</v>
      </c>
    </row>
    <row r="3904" spans="11:12">
      <c r="K3904" s="106">
        <v>42558</v>
      </c>
      <c r="L3904" s="2">
        <v>14134.5</v>
      </c>
    </row>
    <row r="3905" spans="11:12">
      <c r="K3905" s="106">
        <v>42559</v>
      </c>
      <c r="L3905" s="2">
        <v>14259.799805000001</v>
      </c>
    </row>
    <row r="3906" spans="11:12">
      <c r="K3906" s="106">
        <v>42562</v>
      </c>
      <c r="L3906" s="2">
        <v>14361.900390999999</v>
      </c>
    </row>
    <row r="3907" spans="11:12">
      <c r="K3907" s="106">
        <v>42563</v>
      </c>
      <c r="L3907" s="2">
        <v>14477.700194999999</v>
      </c>
    </row>
    <row r="3908" spans="11:12">
      <c r="K3908" s="106">
        <v>42564</v>
      </c>
      <c r="L3908" s="2">
        <v>14493.799805000001</v>
      </c>
    </row>
    <row r="3909" spans="11:12">
      <c r="K3909" s="106">
        <v>42565</v>
      </c>
      <c r="L3909" s="2">
        <v>14514.5</v>
      </c>
    </row>
    <row r="3910" spans="11:12">
      <c r="K3910" s="106">
        <v>42566</v>
      </c>
      <c r="L3910" s="2">
        <v>14482.400390999999</v>
      </c>
    </row>
    <row r="3911" spans="11:12">
      <c r="K3911" s="106">
        <v>42569</v>
      </c>
      <c r="L3911" s="2">
        <v>14532.400390999999</v>
      </c>
    </row>
    <row r="3912" spans="11:12">
      <c r="K3912" s="106">
        <v>42570</v>
      </c>
      <c r="L3912" s="2">
        <v>14524.599609000001</v>
      </c>
    </row>
    <row r="3913" spans="11:12">
      <c r="K3913" s="106">
        <v>42571</v>
      </c>
      <c r="L3913" s="2">
        <v>14533.599609000001</v>
      </c>
    </row>
    <row r="3914" spans="11:12">
      <c r="K3914" s="106">
        <v>42572</v>
      </c>
      <c r="L3914" s="2">
        <v>14565.799805000001</v>
      </c>
    </row>
    <row r="3915" spans="11:12">
      <c r="K3915" s="106">
        <v>42573</v>
      </c>
      <c r="L3915" s="2">
        <v>14600.700194999999</v>
      </c>
    </row>
    <row r="3916" spans="11:12">
      <c r="K3916" s="106">
        <v>42576</v>
      </c>
      <c r="L3916" s="2">
        <v>14498.099609000001</v>
      </c>
    </row>
    <row r="3917" spans="11:12">
      <c r="K3917" s="106">
        <v>42577</v>
      </c>
      <c r="L3917" s="2">
        <v>14550</v>
      </c>
    </row>
    <row r="3918" spans="11:12">
      <c r="K3918" s="106">
        <v>42578</v>
      </c>
      <c r="L3918" s="2">
        <v>14546.5</v>
      </c>
    </row>
    <row r="3919" spans="11:12">
      <c r="K3919" s="106">
        <v>42579</v>
      </c>
      <c r="L3919" s="2">
        <v>14552.700194999999</v>
      </c>
    </row>
    <row r="3920" spans="11:12">
      <c r="K3920" s="106">
        <v>42580</v>
      </c>
      <c r="L3920" s="2">
        <v>14582.700194999999</v>
      </c>
    </row>
    <row r="3921" spans="11:12">
      <c r="K3921" s="106">
        <v>42584</v>
      </c>
      <c r="L3921" s="2">
        <v>14477</v>
      </c>
    </row>
    <row r="3922" spans="11:12">
      <c r="K3922" s="106">
        <v>42585</v>
      </c>
      <c r="L3922" s="2">
        <v>14512.099609000001</v>
      </c>
    </row>
    <row r="3923" spans="11:12">
      <c r="K3923" s="106">
        <v>42586</v>
      </c>
      <c r="L3923" s="2">
        <v>14528.799805000001</v>
      </c>
    </row>
    <row r="3924" spans="11:12">
      <c r="K3924" s="106">
        <v>42587</v>
      </c>
      <c r="L3924" s="2">
        <v>14648.799805000001</v>
      </c>
    </row>
    <row r="3925" spans="11:12">
      <c r="K3925" s="106">
        <v>42590</v>
      </c>
      <c r="L3925" s="2">
        <v>14755.599609000001</v>
      </c>
    </row>
    <row r="3926" spans="11:12">
      <c r="K3926" s="106">
        <v>42591</v>
      </c>
      <c r="L3926" s="2">
        <v>14801.200194999999</v>
      </c>
    </row>
    <row r="3927" spans="11:12">
      <c r="K3927" s="106">
        <v>42592</v>
      </c>
      <c r="L3927" s="2">
        <v>14775</v>
      </c>
    </row>
    <row r="3928" spans="11:12">
      <c r="K3928" s="106">
        <v>42593</v>
      </c>
      <c r="L3928" s="2">
        <v>14796.099609000001</v>
      </c>
    </row>
    <row r="3929" spans="11:12">
      <c r="K3929" s="106">
        <v>42594</v>
      </c>
      <c r="L3929" s="2">
        <v>14747.5</v>
      </c>
    </row>
    <row r="3930" spans="11:12">
      <c r="K3930" s="106">
        <v>42597</v>
      </c>
      <c r="L3930" s="2">
        <v>14777</v>
      </c>
    </row>
    <row r="3931" spans="11:12">
      <c r="K3931" s="106">
        <v>42598</v>
      </c>
      <c r="L3931" s="2">
        <v>14703.400390999999</v>
      </c>
    </row>
    <row r="3932" spans="11:12">
      <c r="K3932" s="106">
        <v>42599</v>
      </c>
      <c r="L3932" s="2">
        <v>14697.599609000001</v>
      </c>
    </row>
    <row r="3933" spans="11:12">
      <c r="K3933" s="106">
        <v>42600</v>
      </c>
      <c r="L3933" s="2">
        <v>14695.700194999999</v>
      </c>
    </row>
    <row r="3934" spans="11:12">
      <c r="K3934" s="106">
        <v>42601</v>
      </c>
      <c r="L3934" s="2">
        <v>14687.5</v>
      </c>
    </row>
    <row r="3935" spans="11:12">
      <c r="K3935" s="106">
        <v>42604</v>
      </c>
      <c r="L3935" s="2">
        <v>14748.200194999999</v>
      </c>
    </row>
    <row r="3936" spans="11:12">
      <c r="K3936" s="106">
        <v>42605</v>
      </c>
      <c r="L3936" s="2">
        <v>14764.799805000001</v>
      </c>
    </row>
    <row r="3937" spans="11:12">
      <c r="K3937" s="106">
        <v>42606</v>
      </c>
      <c r="L3937" s="2">
        <v>14626.200194999999</v>
      </c>
    </row>
    <row r="3938" spans="11:12">
      <c r="K3938" s="106">
        <v>42607</v>
      </c>
      <c r="L3938" s="2">
        <v>14630.700194999999</v>
      </c>
    </row>
    <row r="3939" spans="11:12">
      <c r="K3939" s="106">
        <v>42608</v>
      </c>
      <c r="L3939" s="2">
        <v>14639.900390999999</v>
      </c>
    </row>
    <row r="3940" spans="11:12">
      <c r="K3940" s="106">
        <v>42611</v>
      </c>
      <c r="L3940" s="2">
        <v>14682</v>
      </c>
    </row>
    <row r="3941" spans="11:12">
      <c r="K3941" s="106">
        <v>42612</v>
      </c>
      <c r="L3941" s="2">
        <v>14684.900390999999</v>
      </c>
    </row>
    <row r="3942" spans="11:12">
      <c r="K3942" s="106">
        <v>42613</v>
      </c>
      <c r="L3942" s="2">
        <v>14598</v>
      </c>
    </row>
    <row r="3943" spans="11:12">
      <c r="K3943" s="106">
        <v>42614</v>
      </c>
      <c r="L3943" s="2">
        <v>14683.900390999999</v>
      </c>
    </row>
    <row r="3944" spans="11:12">
      <c r="K3944" s="106">
        <v>42615</v>
      </c>
      <c r="L3944" s="2">
        <v>14795.700194999999</v>
      </c>
    </row>
    <row r="3945" spans="11:12">
      <c r="K3945" s="106">
        <v>42619</v>
      </c>
      <c r="L3945" s="2">
        <v>14813</v>
      </c>
    </row>
    <row r="3946" spans="11:12">
      <c r="K3946" s="106">
        <v>42620</v>
      </c>
      <c r="L3946" s="2">
        <v>14796.799805000001</v>
      </c>
    </row>
    <row r="3947" spans="11:12">
      <c r="K3947" s="106">
        <v>42621</v>
      </c>
      <c r="L3947" s="2">
        <v>14803.299805000001</v>
      </c>
    </row>
    <row r="3948" spans="11:12">
      <c r="K3948" s="106">
        <v>42622</v>
      </c>
      <c r="L3948" s="2">
        <v>14540</v>
      </c>
    </row>
    <row r="3949" spans="11:12">
      <c r="K3949" s="106">
        <v>42625</v>
      </c>
      <c r="L3949" s="2">
        <v>14597.099609000001</v>
      </c>
    </row>
    <row r="3950" spans="11:12">
      <c r="K3950" s="106">
        <v>42626</v>
      </c>
      <c r="L3950" s="2">
        <v>14349.099609000001</v>
      </c>
    </row>
    <row r="3951" spans="11:12">
      <c r="K3951" s="106">
        <v>42627</v>
      </c>
      <c r="L3951" s="2">
        <v>14366.5</v>
      </c>
    </row>
    <row r="3952" spans="11:12">
      <c r="K3952" s="106">
        <v>42628</v>
      </c>
      <c r="L3952" s="2">
        <v>14503.700194999999</v>
      </c>
    </row>
    <row r="3953" spans="11:12">
      <c r="K3953" s="106">
        <v>42629</v>
      </c>
      <c r="L3953" s="2">
        <v>14450.700194999999</v>
      </c>
    </row>
    <row r="3954" spans="11:12">
      <c r="K3954" s="106">
        <v>42632</v>
      </c>
      <c r="L3954" s="2">
        <v>14496.200194999999</v>
      </c>
    </row>
    <row r="3955" spans="11:12">
      <c r="K3955" s="106">
        <v>42633</v>
      </c>
      <c r="L3955" s="2">
        <v>14522</v>
      </c>
    </row>
    <row r="3956" spans="11:12">
      <c r="K3956" s="106">
        <v>42634</v>
      </c>
      <c r="L3956" s="2">
        <v>14710.799805000001</v>
      </c>
    </row>
    <row r="3957" spans="11:12">
      <c r="K3957" s="106">
        <v>42635</v>
      </c>
      <c r="L3957" s="2">
        <v>14797.200194999999</v>
      </c>
    </row>
    <row r="3958" spans="11:12">
      <c r="K3958" s="106">
        <v>42636</v>
      </c>
      <c r="L3958" s="2">
        <v>14697.900390999999</v>
      </c>
    </row>
    <row r="3959" spans="11:12">
      <c r="K3959" s="106">
        <v>42639</v>
      </c>
      <c r="L3959" s="2">
        <v>14619.5</v>
      </c>
    </row>
    <row r="3960" spans="11:12">
      <c r="K3960" s="106">
        <v>42640</v>
      </c>
      <c r="L3960" s="2">
        <v>14558</v>
      </c>
    </row>
    <row r="3961" spans="11:12">
      <c r="K3961" s="106">
        <v>42641</v>
      </c>
      <c r="L3961" s="2">
        <v>14731.400390999999</v>
      </c>
    </row>
    <row r="3962" spans="11:12">
      <c r="K3962" s="106">
        <v>42642</v>
      </c>
      <c r="L3962" s="2">
        <v>14754.599609000001</v>
      </c>
    </row>
    <row r="3963" spans="11:12">
      <c r="K3963" s="106">
        <v>42643</v>
      </c>
      <c r="L3963" s="2">
        <v>14725.900390999999</v>
      </c>
    </row>
    <row r="3964" spans="11:12">
      <c r="K3964" s="106">
        <v>42646</v>
      </c>
      <c r="L3964" s="2">
        <v>14689</v>
      </c>
    </row>
    <row r="3965" spans="11:12">
      <c r="K3965" s="106">
        <v>42647</v>
      </c>
      <c r="L3965" s="2">
        <v>14521</v>
      </c>
    </row>
    <row r="3966" spans="11:12">
      <c r="K3966" s="106">
        <v>42648</v>
      </c>
      <c r="L3966" s="2">
        <v>14610.599609000001</v>
      </c>
    </row>
    <row r="3967" spans="11:12">
      <c r="K3967" s="106">
        <v>42649</v>
      </c>
      <c r="L3967" s="2">
        <v>14595.5</v>
      </c>
    </row>
    <row r="3968" spans="11:12">
      <c r="K3968" s="106">
        <v>42650</v>
      </c>
      <c r="L3968" s="2">
        <v>14566.299805000001</v>
      </c>
    </row>
    <row r="3969" spans="11:12">
      <c r="K3969" s="106">
        <v>42654</v>
      </c>
      <c r="L3969" s="2">
        <v>14549.599609000001</v>
      </c>
    </row>
    <row r="3970" spans="11:12">
      <c r="K3970" s="106">
        <v>42655</v>
      </c>
      <c r="L3970" s="2">
        <v>14619</v>
      </c>
    </row>
    <row r="3971" spans="11:12">
      <c r="K3971" s="106">
        <v>42656</v>
      </c>
      <c r="L3971" s="2">
        <v>14643.700194999999</v>
      </c>
    </row>
    <row r="3972" spans="11:12">
      <c r="K3972" s="106">
        <v>42657</v>
      </c>
      <c r="L3972" s="2">
        <v>14585</v>
      </c>
    </row>
    <row r="3973" spans="11:12">
      <c r="K3973" s="106">
        <v>42660</v>
      </c>
      <c r="L3973" s="2">
        <v>14596.5</v>
      </c>
    </row>
    <row r="3974" spans="11:12">
      <c r="K3974" s="106">
        <v>42661</v>
      </c>
      <c r="L3974" s="2">
        <v>14752.299805000001</v>
      </c>
    </row>
    <row r="3975" spans="11:12">
      <c r="K3975" s="106">
        <v>42662</v>
      </c>
      <c r="L3975" s="2">
        <v>14840.5</v>
      </c>
    </row>
    <row r="3976" spans="11:12">
      <c r="K3976" s="106">
        <v>42663</v>
      </c>
      <c r="L3976" s="2">
        <v>14847.900390999999</v>
      </c>
    </row>
    <row r="3977" spans="11:12">
      <c r="K3977" s="106">
        <v>42664</v>
      </c>
      <c r="L3977" s="2">
        <v>14939</v>
      </c>
    </row>
    <row r="3978" spans="11:12">
      <c r="K3978" s="106">
        <v>42667</v>
      </c>
      <c r="L3978" s="2">
        <v>14923</v>
      </c>
    </row>
    <row r="3979" spans="11:12">
      <c r="K3979" s="106">
        <v>42668</v>
      </c>
      <c r="L3979" s="2">
        <v>14870.599609000001</v>
      </c>
    </row>
    <row r="3980" spans="11:12">
      <c r="K3980" s="106">
        <v>42669</v>
      </c>
      <c r="L3980" s="2">
        <v>14807.599609000001</v>
      </c>
    </row>
    <row r="3981" spans="11:12">
      <c r="K3981" s="106">
        <v>42670</v>
      </c>
      <c r="L3981" s="2">
        <v>14833.799805000001</v>
      </c>
    </row>
    <row r="3982" spans="11:12">
      <c r="K3982" s="106">
        <v>42671</v>
      </c>
      <c r="L3982" s="2">
        <v>14785.299805000001</v>
      </c>
    </row>
    <row r="3983" spans="11:12">
      <c r="K3983" s="106">
        <v>42674</v>
      </c>
      <c r="L3983" s="2">
        <v>14787.299805000001</v>
      </c>
    </row>
    <row r="3984" spans="11:12">
      <c r="K3984" s="106">
        <v>42675</v>
      </c>
      <c r="L3984" s="2">
        <v>14778.299805000001</v>
      </c>
    </row>
    <row r="3985" spans="11:12">
      <c r="K3985" s="106">
        <v>42676</v>
      </c>
      <c r="L3985" s="2">
        <v>14594.700194999999</v>
      </c>
    </row>
    <row r="3986" spans="11:12">
      <c r="K3986" s="106">
        <v>42677</v>
      </c>
      <c r="L3986" s="2">
        <v>14583.400390999999</v>
      </c>
    </row>
    <row r="3987" spans="11:12">
      <c r="K3987" s="106">
        <v>42678</v>
      </c>
      <c r="L3987" s="2">
        <v>14509.299805000001</v>
      </c>
    </row>
    <row r="3988" spans="11:12">
      <c r="K3988" s="106">
        <v>42681</v>
      </c>
      <c r="L3988" s="2">
        <v>14652.5</v>
      </c>
    </row>
    <row r="3989" spans="11:12">
      <c r="K3989" s="106">
        <v>42682</v>
      </c>
      <c r="L3989" s="2">
        <v>14656.799805000001</v>
      </c>
    </row>
    <row r="3990" spans="11:12">
      <c r="K3990" s="106">
        <v>42683</v>
      </c>
      <c r="L3990" s="2">
        <v>14759.900390999999</v>
      </c>
    </row>
    <row r="3991" spans="11:12">
      <c r="K3991" s="106">
        <v>42684</v>
      </c>
      <c r="L3991" s="2">
        <v>14744.299805000001</v>
      </c>
    </row>
    <row r="3992" spans="11:12">
      <c r="K3992" s="106">
        <v>42685</v>
      </c>
      <c r="L3992" s="2">
        <v>14555.400390999999</v>
      </c>
    </row>
    <row r="3993" spans="11:12">
      <c r="K3993" s="106">
        <v>42688</v>
      </c>
      <c r="L3993" s="2">
        <v>14598.5</v>
      </c>
    </row>
    <row r="3994" spans="11:12">
      <c r="K3994" s="106">
        <v>42689</v>
      </c>
      <c r="L3994" s="2">
        <v>14756.099609000001</v>
      </c>
    </row>
    <row r="3995" spans="11:12">
      <c r="K3995" s="106">
        <v>42690</v>
      </c>
      <c r="L3995" s="2">
        <v>14733.200194999999</v>
      </c>
    </row>
    <row r="3996" spans="11:12">
      <c r="K3996" s="106">
        <v>42691</v>
      </c>
      <c r="L3996" s="2">
        <v>14826.099609000001</v>
      </c>
    </row>
    <row r="3997" spans="11:12">
      <c r="K3997" s="106">
        <v>42692</v>
      </c>
      <c r="L3997" s="2">
        <v>14864</v>
      </c>
    </row>
    <row r="3998" spans="11:12">
      <c r="K3998" s="106">
        <v>42695</v>
      </c>
      <c r="L3998" s="2">
        <v>15039.900390999999</v>
      </c>
    </row>
    <row r="3999" spans="11:12">
      <c r="K3999" s="106">
        <v>42696</v>
      </c>
      <c r="L3999" s="2">
        <v>15100.400390999999</v>
      </c>
    </row>
    <row r="4000" spans="11:12">
      <c r="K4000" s="106">
        <v>42697</v>
      </c>
      <c r="L4000" s="2">
        <v>15080.900390999999</v>
      </c>
    </row>
    <row r="4001" spans="11:12">
      <c r="K4001" s="106">
        <v>42698</v>
      </c>
      <c r="L4001" s="2">
        <v>15075.200194999999</v>
      </c>
    </row>
    <row r="4002" spans="11:12">
      <c r="K4002" s="106">
        <v>42699</v>
      </c>
      <c r="L4002" s="2">
        <v>15075.400390999999</v>
      </c>
    </row>
    <row r="4003" spans="11:12">
      <c r="K4003" s="106">
        <v>42702</v>
      </c>
      <c r="L4003" s="2">
        <v>15015.400390999999</v>
      </c>
    </row>
    <row r="4004" spans="11:12">
      <c r="K4004" s="106">
        <v>42703</v>
      </c>
      <c r="L4004" s="2">
        <v>14999.799805000001</v>
      </c>
    </row>
    <row r="4005" spans="11:12">
      <c r="K4005" s="106">
        <v>42704</v>
      </c>
      <c r="L4005" s="2">
        <v>15082.900390999999</v>
      </c>
    </row>
    <row r="4006" spans="11:12">
      <c r="K4006" s="106">
        <v>42705</v>
      </c>
      <c r="L4006" s="2">
        <v>15027.5</v>
      </c>
    </row>
    <row r="4007" spans="11:12">
      <c r="K4007" s="106">
        <v>42706</v>
      </c>
      <c r="L4007" s="2">
        <v>15052.5</v>
      </c>
    </row>
    <row r="4008" spans="11:12">
      <c r="K4008" s="106">
        <v>42709</v>
      </c>
      <c r="L4008" s="2">
        <v>15095.200194999999</v>
      </c>
    </row>
    <row r="4009" spans="11:12">
      <c r="K4009" s="106">
        <v>42710</v>
      </c>
      <c r="L4009" s="2">
        <v>15125.799805000001</v>
      </c>
    </row>
    <row r="4010" spans="11:12">
      <c r="K4010" s="106">
        <v>42711</v>
      </c>
      <c r="L4010" s="2">
        <v>15237.799805000001</v>
      </c>
    </row>
    <row r="4011" spans="11:12">
      <c r="K4011" s="106">
        <v>42712</v>
      </c>
      <c r="L4011" s="2">
        <v>15295.200194999999</v>
      </c>
    </row>
    <row r="4012" spans="11:12">
      <c r="K4012" s="106">
        <v>42713</v>
      </c>
      <c r="L4012" s="2">
        <v>15312.200194999999</v>
      </c>
    </row>
    <row r="4013" spans="11:12">
      <c r="K4013" s="106">
        <v>42716</v>
      </c>
      <c r="L4013" s="2">
        <v>15287.700194999999</v>
      </c>
    </row>
    <row r="4014" spans="11:12">
      <c r="K4014" s="106">
        <v>42717</v>
      </c>
      <c r="L4014" s="2">
        <v>15385.299805000001</v>
      </c>
    </row>
    <row r="4015" spans="11:12">
      <c r="K4015" s="106">
        <v>42718</v>
      </c>
      <c r="L4015" s="2">
        <v>15197.200194999999</v>
      </c>
    </row>
    <row r="4016" spans="11:12">
      <c r="K4016" s="106">
        <v>42719</v>
      </c>
      <c r="L4016" s="2">
        <v>15218.299805000001</v>
      </c>
    </row>
    <row r="4017" spans="11:12">
      <c r="K4017" s="106">
        <v>42720</v>
      </c>
      <c r="L4017" s="2">
        <v>15252.200194999999</v>
      </c>
    </row>
    <row r="4018" spans="11:12">
      <c r="K4018" s="106">
        <v>42723</v>
      </c>
      <c r="L4018" s="2">
        <v>15269.900390999999</v>
      </c>
    </row>
    <row r="4019" spans="11:12">
      <c r="K4019" s="106">
        <v>42724</v>
      </c>
      <c r="L4019" s="2">
        <v>15293</v>
      </c>
    </row>
    <row r="4020" spans="11:12">
      <c r="K4020" s="106">
        <v>42725</v>
      </c>
      <c r="L4020" s="2">
        <v>15305.900390999999</v>
      </c>
    </row>
    <row r="4021" spans="11:12">
      <c r="K4021" s="106">
        <v>42726</v>
      </c>
      <c r="L4021" s="2">
        <v>15335.200194999999</v>
      </c>
    </row>
    <row r="4022" spans="11:12">
      <c r="K4022" s="106">
        <v>42727</v>
      </c>
      <c r="L4022" s="2">
        <v>15328.200194999999</v>
      </c>
    </row>
    <row r="4023" spans="11:12">
      <c r="K4023" s="106">
        <v>42732</v>
      </c>
      <c r="L4023" s="2">
        <v>15361.099609000001</v>
      </c>
    </row>
    <row r="4024" spans="11:12">
      <c r="K4024" s="106">
        <v>42733</v>
      </c>
      <c r="L4024" s="2">
        <v>15422.099609000001</v>
      </c>
    </row>
    <row r="4025" spans="11:12">
      <c r="K4025" s="106">
        <v>42734</v>
      </c>
      <c r="L4025" s="2">
        <v>15287.599609000001</v>
      </c>
    </row>
    <row r="4026" spans="11:12">
      <c r="K4026" s="106">
        <v>42738</v>
      </c>
      <c r="L4026" s="2">
        <v>15403</v>
      </c>
    </row>
    <row r="4027" spans="11:12">
      <c r="K4027" s="106">
        <v>42739</v>
      </c>
      <c r="L4027" s="2">
        <v>15516.799805000001</v>
      </c>
    </row>
    <row r="4028" spans="11:12">
      <c r="K4028" s="106">
        <v>42740</v>
      </c>
      <c r="L4028" s="2">
        <v>15586.599609000001</v>
      </c>
    </row>
    <row r="4029" spans="11:12">
      <c r="K4029" s="106">
        <v>42741</v>
      </c>
      <c r="L4029" s="2">
        <v>15496.099609000001</v>
      </c>
    </row>
    <row r="4030" spans="11:12">
      <c r="K4030" s="106">
        <v>42744</v>
      </c>
      <c r="L4030" s="2">
        <v>15389</v>
      </c>
    </row>
    <row r="4031" spans="11:12">
      <c r="K4031" s="106">
        <v>42745</v>
      </c>
      <c r="L4031" s="2">
        <v>15426.299805000001</v>
      </c>
    </row>
    <row r="4032" spans="11:12">
      <c r="K4032" s="106">
        <v>42746</v>
      </c>
      <c r="L4032" s="2">
        <v>15491.5</v>
      </c>
    </row>
    <row r="4033" spans="11:12">
      <c r="K4033" s="106">
        <v>42747</v>
      </c>
      <c r="L4033" s="2">
        <v>15418.200194999999</v>
      </c>
    </row>
    <row r="4034" spans="11:12">
      <c r="K4034" s="106">
        <v>42748</v>
      </c>
      <c r="L4034" s="2">
        <v>15497.299805000001</v>
      </c>
    </row>
    <row r="4035" spans="11:12">
      <c r="K4035" s="106">
        <v>42751</v>
      </c>
      <c r="L4035" s="2">
        <v>15479.299805000001</v>
      </c>
    </row>
    <row r="4036" spans="11:12">
      <c r="K4036" s="106">
        <v>42752</v>
      </c>
      <c r="L4036" s="2">
        <v>15441.400390999999</v>
      </c>
    </row>
    <row r="4037" spans="11:12">
      <c r="K4037" s="106">
        <v>42753</v>
      </c>
      <c r="L4037" s="2">
        <v>15397.900390999999</v>
      </c>
    </row>
    <row r="4038" spans="11:12">
      <c r="K4038" s="106">
        <v>42754</v>
      </c>
      <c r="L4038" s="2">
        <v>15409.799805000001</v>
      </c>
    </row>
    <row r="4039" spans="11:12">
      <c r="K4039" s="106">
        <v>42755</v>
      </c>
      <c r="L4039" s="2">
        <v>15547.900390999999</v>
      </c>
    </row>
    <row r="4040" spans="11:12">
      <c r="K4040" s="106">
        <v>42758</v>
      </c>
      <c r="L4040" s="2">
        <v>15480.099609000001</v>
      </c>
    </row>
    <row r="4041" spans="11:12">
      <c r="K4041" s="106">
        <v>42759</v>
      </c>
      <c r="L4041" s="2">
        <v>15610.700194999999</v>
      </c>
    </row>
    <row r="4042" spans="11:12">
      <c r="K4042" s="106">
        <v>42760</v>
      </c>
      <c r="L4042" s="2">
        <v>15643.799805000001</v>
      </c>
    </row>
    <row r="4043" spans="11:12">
      <c r="K4043" s="106">
        <v>42761</v>
      </c>
      <c r="L4043" s="2">
        <v>15615.5</v>
      </c>
    </row>
    <row r="4044" spans="11:12">
      <c r="K4044" s="106">
        <v>42762</v>
      </c>
      <c r="L4044" s="2">
        <v>15575.799805000001</v>
      </c>
    </row>
    <row r="4045" spans="11:12">
      <c r="K4045" s="106">
        <v>42765</v>
      </c>
      <c r="L4045" s="2">
        <v>15405.099609000001</v>
      </c>
    </row>
    <row r="4046" spans="11:12">
      <c r="K4046" s="106">
        <v>42766</v>
      </c>
      <c r="L4046" s="2">
        <v>15386</v>
      </c>
    </row>
    <row r="4047" spans="11:12">
      <c r="K4047" s="106">
        <v>42767</v>
      </c>
      <c r="L4047" s="2">
        <v>15402.400390999999</v>
      </c>
    </row>
    <row r="4048" spans="11:12">
      <c r="K4048" s="106">
        <v>42768</v>
      </c>
      <c r="L4048" s="2">
        <v>15399.099609000001</v>
      </c>
    </row>
    <row r="4049" spans="11:12">
      <c r="K4049" s="106">
        <v>42769</v>
      </c>
      <c r="L4049" s="2">
        <v>15476.400390999999</v>
      </c>
    </row>
    <row r="4050" spans="11:12">
      <c r="K4050" s="106">
        <v>42772</v>
      </c>
      <c r="L4050" s="2">
        <v>15456.900390999999</v>
      </c>
    </row>
    <row r="4051" spans="11:12">
      <c r="K4051" s="106">
        <v>42773</v>
      </c>
      <c r="L4051" s="2">
        <v>15498.799805000001</v>
      </c>
    </row>
    <row r="4052" spans="11:12">
      <c r="K4052" s="106">
        <v>42774</v>
      </c>
      <c r="L4052" s="2">
        <v>15554</v>
      </c>
    </row>
    <row r="4053" spans="11:12">
      <c r="K4053" s="106">
        <v>42775</v>
      </c>
      <c r="L4053" s="2">
        <v>15617.299805000001</v>
      </c>
    </row>
    <row r="4054" spans="11:12">
      <c r="K4054" s="106">
        <v>42776</v>
      </c>
      <c r="L4054" s="2">
        <v>15729.099609000001</v>
      </c>
    </row>
    <row r="4055" spans="11:12">
      <c r="K4055" s="106">
        <v>42779</v>
      </c>
      <c r="L4055" s="2">
        <v>15756.599609000001</v>
      </c>
    </row>
    <row r="4056" spans="11:12">
      <c r="K4056" s="106">
        <v>42780</v>
      </c>
      <c r="L4056" s="2">
        <v>15786</v>
      </c>
    </row>
    <row r="4057" spans="11:12">
      <c r="K4057" s="106">
        <v>42781</v>
      </c>
      <c r="L4057" s="2">
        <v>15845</v>
      </c>
    </row>
    <row r="4058" spans="11:12">
      <c r="K4058" s="106">
        <v>42782</v>
      </c>
      <c r="L4058" s="2">
        <v>15864.200194999999</v>
      </c>
    </row>
    <row r="4059" spans="11:12">
      <c r="K4059" s="106">
        <v>42783</v>
      </c>
      <c r="L4059" s="2">
        <v>15838.599609000001</v>
      </c>
    </row>
    <row r="4060" spans="11:12">
      <c r="K4060" s="106">
        <v>42787</v>
      </c>
      <c r="L4060" s="2">
        <v>15922.400390999999</v>
      </c>
    </row>
    <row r="4061" spans="11:12">
      <c r="K4061" s="106">
        <v>42788</v>
      </c>
      <c r="L4061" s="2">
        <v>15830.200194999999</v>
      </c>
    </row>
    <row r="4062" spans="11:12">
      <c r="K4062" s="106">
        <v>42789</v>
      </c>
      <c r="L4062" s="2">
        <v>15781.200194999999</v>
      </c>
    </row>
    <row r="4063" spans="11:12">
      <c r="K4063" s="106">
        <v>42790</v>
      </c>
      <c r="L4063" s="2">
        <v>15533.5</v>
      </c>
    </row>
    <row r="4064" spans="11:12">
      <c r="K4064" s="106">
        <v>42793</v>
      </c>
      <c r="L4064" s="2">
        <v>15463.5</v>
      </c>
    </row>
    <row r="4065" spans="11:12">
      <c r="K4065" s="106">
        <v>42794</v>
      </c>
      <c r="L4065" s="2">
        <v>15399.200194999999</v>
      </c>
    </row>
    <row r="4066" spans="11:12">
      <c r="K4066" s="106">
        <v>42795</v>
      </c>
      <c r="L4066" s="2">
        <v>15599.700194999999</v>
      </c>
    </row>
    <row r="4067" spans="11:12">
      <c r="K4067" s="106">
        <v>42796</v>
      </c>
      <c r="L4067" s="2">
        <v>15536.700194999999</v>
      </c>
    </row>
    <row r="4068" spans="11:12">
      <c r="K4068" s="106">
        <v>42797</v>
      </c>
      <c r="L4068" s="2">
        <v>15608.5</v>
      </c>
    </row>
    <row r="4069" spans="11:12">
      <c r="K4069" s="106">
        <v>42800</v>
      </c>
      <c r="L4069" s="2">
        <v>15629.799805000001</v>
      </c>
    </row>
    <row r="4070" spans="11:12">
      <c r="K4070" s="106">
        <v>42801</v>
      </c>
      <c r="L4070" s="2">
        <v>15608.799805000001</v>
      </c>
    </row>
    <row r="4071" spans="11:12">
      <c r="K4071" s="106">
        <v>42802</v>
      </c>
      <c r="L4071" s="2">
        <v>15497</v>
      </c>
    </row>
    <row r="4072" spans="11:12">
      <c r="K4072" s="106">
        <v>42803</v>
      </c>
      <c r="L4072" s="2">
        <v>15496.799805000001</v>
      </c>
    </row>
    <row r="4073" spans="11:12">
      <c r="K4073" s="106">
        <v>42804</v>
      </c>
      <c r="L4073" s="2">
        <v>15506.700194999999</v>
      </c>
    </row>
    <row r="4074" spans="11:12">
      <c r="K4074" s="106">
        <v>42807</v>
      </c>
      <c r="L4074" s="2">
        <v>15544.799805000001</v>
      </c>
    </row>
    <row r="4075" spans="11:12">
      <c r="K4075" s="106">
        <v>42808</v>
      </c>
      <c r="L4075" s="2">
        <v>15379.599609000001</v>
      </c>
    </row>
    <row r="4076" spans="11:12">
      <c r="K4076" s="106">
        <v>42809</v>
      </c>
      <c r="L4076" s="2">
        <v>15520.900390999999</v>
      </c>
    </row>
    <row r="4077" spans="11:12">
      <c r="K4077" s="106">
        <v>42810</v>
      </c>
      <c r="L4077" s="2">
        <v>15562.400390999999</v>
      </c>
    </row>
    <row r="4078" spans="11:12">
      <c r="K4078" s="106">
        <v>42811</v>
      </c>
      <c r="L4078" s="2">
        <v>15490.5</v>
      </c>
    </row>
    <row r="4079" spans="11:12">
      <c r="K4079" s="106">
        <v>42814</v>
      </c>
      <c r="L4079" s="2">
        <v>15442.299805000001</v>
      </c>
    </row>
    <row r="4080" spans="11:12">
      <c r="K4080" s="106">
        <v>42815</v>
      </c>
      <c r="L4080" s="2">
        <v>15313.099609000001</v>
      </c>
    </row>
    <row r="4081" spans="11:12">
      <c r="K4081" s="106">
        <v>42816</v>
      </c>
      <c r="L4081" s="2">
        <v>15348.5</v>
      </c>
    </row>
    <row r="4082" spans="11:12">
      <c r="K4082" s="106">
        <v>42817</v>
      </c>
      <c r="L4082" s="2">
        <v>15433.599609000001</v>
      </c>
    </row>
    <row r="4083" spans="11:12">
      <c r="K4083" s="106">
        <v>42818</v>
      </c>
      <c r="L4083" s="2">
        <v>15442.700194999999</v>
      </c>
    </row>
    <row r="4084" spans="11:12">
      <c r="K4084" s="106">
        <v>42821</v>
      </c>
      <c r="L4084" s="2">
        <v>15506.200194999999</v>
      </c>
    </row>
    <row r="4085" spans="11:12">
      <c r="K4085" s="106">
        <v>42822</v>
      </c>
      <c r="L4085" s="2">
        <v>15598.599609000001</v>
      </c>
    </row>
    <row r="4086" spans="11:12">
      <c r="K4086" s="106">
        <v>42823</v>
      </c>
      <c r="L4086" s="2">
        <v>15657.599609000001</v>
      </c>
    </row>
    <row r="4087" spans="11:12">
      <c r="K4087" s="106">
        <v>42824</v>
      </c>
      <c r="L4087" s="2">
        <v>15578.799805000001</v>
      </c>
    </row>
    <row r="4088" spans="11:12">
      <c r="K4088" s="106">
        <v>42825</v>
      </c>
      <c r="L4088" s="2">
        <v>15547.799805000001</v>
      </c>
    </row>
    <row r="4089" spans="11:12">
      <c r="K4089" s="106">
        <v>42828</v>
      </c>
      <c r="L4089" s="2">
        <v>15584.400390999999</v>
      </c>
    </row>
    <row r="4090" spans="11:12">
      <c r="K4090" s="106">
        <v>42829</v>
      </c>
      <c r="L4090" s="2">
        <v>15669.099609000001</v>
      </c>
    </row>
    <row r="4091" spans="11:12">
      <c r="K4091" s="106">
        <v>42830</v>
      </c>
      <c r="L4091" s="2">
        <v>15643</v>
      </c>
    </row>
    <row r="4092" spans="11:12">
      <c r="K4092" s="106">
        <v>42831</v>
      </c>
      <c r="L4092" s="2">
        <v>15697.200194999999</v>
      </c>
    </row>
    <row r="4093" spans="11:12">
      <c r="K4093" s="106">
        <v>42832</v>
      </c>
      <c r="L4093" s="2">
        <v>15667.099609000001</v>
      </c>
    </row>
    <row r="4094" spans="11:12">
      <c r="K4094" s="106">
        <v>42835</v>
      </c>
      <c r="L4094" s="2">
        <v>15730.799805000001</v>
      </c>
    </row>
    <row r="4095" spans="11:12">
      <c r="K4095" s="106">
        <v>42836</v>
      </c>
      <c r="L4095" s="2">
        <v>15727.099609000001</v>
      </c>
    </row>
    <row r="4096" spans="11:12">
      <c r="K4096" s="106">
        <v>42837</v>
      </c>
      <c r="L4096" s="2">
        <v>15648.400390999999</v>
      </c>
    </row>
    <row r="4097" spans="11:12">
      <c r="K4097" s="106">
        <v>42838</v>
      </c>
      <c r="L4097" s="2">
        <v>15535.5</v>
      </c>
    </row>
    <row r="4098" spans="11:12">
      <c r="K4098" s="106">
        <v>42842</v>
      </c>
      <c r="L4098" s="2">
        <v>15684.900390999999</v>
      </c>
    </row>
    <row r="4099" spans="11:12">
      <c r="K4099" s="106">
        <v>42843</v>
      </c>
      <c r="L4099" s="2">
        <v>15622.599609000001</v>
      </c>
    </row>
    <row r="4100" spans="11:12">
      <c r="K4100" s="106">
        <v>42844</v>
      </c>
      <c r="L4100" s="2">
        <v>15552.900390999999</v>
      </c>
    </row>
    <row r="4101" spans="11:12">
      <c r="K4101" s="106">
        <v>42845</v>
      </c>
      <c r="L4101" s="2">
        <v>15625.599609000001</v>
      </c>
    </row>
    <row r="4102" spans="11:12">
      <c r="K4102" s="106">
        <v>42846</v>
      </c>
      <c r="L4102" s="2">
        <v>15614.5</v>
      </c>
    </row>
    <row r="4103" spans="11:12">
      <c r="K4103" s="106">
        <v>42849</v>
      </c>
      <c r="L4103" s="2">
        <v>15712.5</v>
      </c>
    </row>
    <row r="4104" spans="11:12">
      <c r="K4104" s="106">
        <v>42850</v>
      </c>
      <c r="L4104" s="2">
        <v>15745.200194999999</v>
      </c>
    </row>
    <row r="4105" spans="11:12">
      <c r="K4105" s="106">
        <v>42851</v>
      </c>
      <c r="L4105" s="2">
        <v>15649.5</v>
      </c>
    </row>
    <row r="4106" spans="11:12">
      <c r="K4106" s="106">
        <v>42852</v>
      </c>
      <c r="L4106" s="2">
        <v>15506.5</v>
      </c>
    </row>
    <row r="4107" spans="11:12">
      <c r="K4107" s="106">
        <v>42853</v>
      </c>
      <c r="L4107" s="2">
        <v>15586.099609000001</v>
      </c>
    </row>
    <row r="4108" spans="11:12">
      <c r="K4108" s="106">
        <v>42856</v>
      </c>
      <c r="L4108" s="2">
        <v>15575.599609000001</v>
      </c>
    </row>
    <row r="4109" spans="11:12">
      <c r="K4109" s="106">
        <v>42857</v>
      </c>
      <c r="L4109" s="2">
        <v>15619.700194999999</v>
      </c>
    </row>
    <row r="4110" spans="11:12">
      <c r="K4110" s="106">
        <v>42858</v>
      </c>
      <c r="L4110" s="2">
        <v>15543.099609000001</v>
      </c>
    </row>
    <row r="4111" spans="11:12">
      <c r="K4111" s="106">
        <v>42859</v>
      </c>
      <c r="L4111" s="2">
        <v>15396.700194999999</v>
      </c>
    </row>
    <row r="4112" spans="11:12">
      <c r="K4112" s="106">
        <v>42860</v>
      </c>
      <c r="L4112" s="2">
        <v>15582</v>
      </c>
    </row>
    <row r="4113" spans="11:12">
      <c r="K4113" s="106">
        <v>42863</v>
      </c>
      <c r="L4113" s="2">
        <v>15652.099609000001</v>
      </c>
    </row>
    <row r="4114" spans="11:12">
      <c r="K4114" s="106">
        <v>42864</v>
      </c>
      <c r="L4114" s="2">
        <v>15569.200194999999</v>
      </c>
    </row>
    <row r="4115" spans="11:12">
      <c r="K4115" s="106">
        <v>42865</v>
      </c>
      <c r="L4115" s="2">
        <v>15633.200194999999</v>
      </c>
    </row>
    <row r="4116" spans="11:12">
      <c r="K4116" s="106">
        <v>42866</v>
      </c>
      <c r="L4116" s="2">
        <v>15550.599609000001</v>
      </c>
    </row>
    <row r="4117" spans="11:12">
      <c r="K4117" s="106">
        <v>42867</v>
      </c>
      <c r="L4117" s="2">
        <v>15537.900390999999</v>
      </c>
    </row>
    <row r="4118" spans="11:12">
      <c r="K4118" s="106">
        <v>42870</v>
      </c>
      <c r="L4118" s="2">
        <v>15629.5</v>
      </c>
    </row>
    <row r="4119" spans="11:12">
      <c r="K4119" s="106">
        <v>42871</v>
      </c>
      <c r="L4119" s="2">
        <v>15543.299805000001</v>
      </c>
    </row>
    <row r="4120" spans="11:12">
      <c r="K4120" s="106">
        <v>42872</v>
      </c>
      <c r="L4120" s="2">
        <v>15273.700194999999</v>
      </c>
    </row>
    <row r="4121" spans="11:12">
      <c r="K4121" s="106">
        <v>42873</v>
      </c>
      <c r="L4121" s="2">
        <v>15277.200194999999</v>
      </c>
    </row>
    <row r="4122" spans="11:12">
      <c r="K4122" s="106">
        <v>42874</v>
      </c>
      <c r="L4122" s="2">
        <v>15458.5</v>
      </c>
    </row>
    <row r="4123" spans="11:12">
      <c r="K4123" s="106">
        <v>42878</v>
      </c>
      <c r="L4123" s="2">
        <v>15476.900390999999</v>
      </c>
    </row>
    <row r="4124" spans="11:12">
      <c r="K4124" s="106">
        <v>42879</v>
      </c>
      <c r="L4124" s="2">
        <v>15419.5</v>
      </c>
    </row>
    <row r="4125" spans="11:12">
      <c r="K4125" s="106">
        <v>42880</v>
      </c>
      <c r="L4125" s="2">
        <v>15410.700194999999</v>
      </c>
    </row>
    <row r="4126" spans="11:12">
      <c r="K4126" s="106">
        <v>42881</v>
      </c>
      <c r="L4126" s="2">
        <v>15416.900390999999</v>
      </c>
    </row>
    <row r="4127" spans="11:12">
      <c r="K4127" s="106">
        <v>42884</v>
      </c>
      <c r="L4127" s="2">
        <v>15421.900390999999</v>
      </c>
    </row>
    <row r="4128" spans="11:12">
      <c r="K4128" s="106">
        <v>42885</v>
      </c>
      <c r="L4128" s="2">
        <v>15372.400390999999</v>
      </c>
    </row>
    <row r="4129" spans="11:12">
      <c r="K4129" s="106">
        <v>42886</v>
      </c>
      <c r="L4129" s="2">
        <v>15349.900390999999</v>
      </c>
    </row>
    <row r="4130" spans="11:12">
      <c r="K4130" s="106">
        <v>42887</v>
      </c>
      <c r="L4130" s="2">
        <v>15469.900390999999</v>
      </c>
    </row>
    <row r="4131" spans="11:12">
      <c r="K4131" s="106">
        <v>42888</v>
      </c>
      <c r="L4131" s="2">
        <v>15442.799805000001</v>
      </c>
    </row>
    <row r="4132" spans="11:12">
      <c r="K4132" s="106">
        <v>42891</v>
      </c>
      <c r="L4132" s="2">
        <v>15409.799805000001</v>
      </c>
    </row>
    <row r="4133" spans="11:12">
      <c r="K4133" s="106">
        <v>42892</v>
      </c>
      <c r="L4133" s="2">
        <v>15464.599609000001</v>
      </c>
    </row>
    <row r="4134" spans="11:12">
      <c r="K4134" s="106">
        <v>42893</v>
      </c>
      <c r="L4134" s="2">
        <v>15372.099609000001</v>
      </c>
    </row>
    <row r="4135" spans="11:12">
      <c r="K4135" s="106">
        <v>42894</v>
      </c>
      <c r="L4135" s="2">
        <v>15423.099609000001</v>
      </c>
    </row>
    <row r="4136" spans="11:12">
      <c r="K4136" s="106">
        <v>42895</v>
      </c>
      <c r="L4136" s="2">
        <v>15473.200194999999</v>
      </c>
    </row>
    <row r="4137" spans="11:12">
      <c r="K4137" s="106">
        <v>42898</v>
      </c>
      <c r="L4137" s="2">
        <v>15383.799805000001</v>
      </c>
    </row>
    <row r="4138" spans="11:12">
      <c r="K4138" s="106">
        <v>42899</v>
      </c>
      <c r="L4138" s="2">
        <v>15379.799805000001</v>
      </c>
    </row>
    <row r="4139" spans="11:12">
      <c r="K4139" s="106">
        <v>42900</v>
      </c>
      <c r="L4139" s="2">
        <v>15170.099609000001</v>
      </c>
    </row>
    <row r="4140" spans="11:12">
      <c r="K4140" s="106">
        <v>42901</v>
      </c>
      <c r="L4140" s="2">
        <v>15160.400390999999</v>
      </c>
    </row>
    <row r="4141" spans="11:12">
      <c r="K4141" s="106">
        <v>42902</v>
      </c>
      <c r="L4141" s="2">
        <v>15192.5</v>
      </c>
    </row>
    <row r="4142" spans="11:12">
      <c r="K4142" s="106">
        <v>42905</v>
      </c>
      <c r="L4142" s="2">
        <v>15266</v>
      </c>
    </row>
    <row r="4143" spans="11:12">
      <c r="K4143" s="106">
        <v>42906</v>
      </c>
      <c r="L4143" s="2">
        <v>15149.599609000001</v>
      </c>
    </row>
    <row r="4144" spans="11:12">
      <c r="K4144" s="106">
        <v>42907</v>
      </c>
      <c r="L4144" s="2">
        <v>15148.5</v>
      </c>
    </row>
    <row r="4145" spans="11:12">
      <c r="K4145" s="106">
        <v>42908</v>
      </c>
      <c r="L4145" s="2">
        <v>15219.900390999999</v>
      </c>
    </row>
    <row r="4146" spans="11:12">
      <c r="K4146" s="106">
        <v>42909</v>
      </c>
      <c r="L4146" s="2">
        <v>15319.599609000001</v>
      </c>
    </row>
    <row r="4147" spans="11:12">
      <c r="K4147" s="106">
        <v>42912</v>
      </c>
      <c r="L4147" s="2">
        <v>15316</v>
      </c>
    </row>
    <row r="4148" spans="11:12">
      <c r="K4148" s="106">
        <v>42913</v>
      </c>
      <c r="L4148" s="2">
        <v>15281.200194999999</v>
      </c>
    </row>
    <row r="4149" spans="11:12">
      <c r="K4149" s="106">
        <v>42914</v>
      </c>
      <c r="L4149" s="2">
        <v>15355.599609000001</v>
      </c>
    </row>
    <row r="4150" spans="11:12">
      <c r="K4150" s="106">
        <v>42915</v>
      </c>
      <c r="L4150" s="2">
        <v>15213.400390999999</v>
      </c>
    </row>
    <row r="4151" spans="11:12">
      <c r="K4151" s="106">
        <v>42916</v>
      </c>
      <c r="L4151" s="2">
        <v>15182.200194999999</v>
      </c>
    </row>
    <row r="4152" spans="11:12">
      <c r="K4152" s="106">
        <v>42920</v>
      </c>
      <c r="L4152" s="2">
        <v>15130.599609000001</v>
      </c>
    </row>
    <row r="4153" spans="11:12">
      <c r="K4153" s="106">
        <v>42921</v>
      </c>
      <c r="L4153" s="2">
        <v>15153.099609000001</v>
      </c>
    </row>
    <row r="4154" spans="11:12">
      <c r="K4154" s="106">
        <v>42922</v>
      </c>
      <c r="L4154" s="2">
        <v>15078</v>
      </c>
    </row>
    <row r="4155" spans="11:12">
      <c r="K4155" s="106">
        <v>42923</v>
      </c>
      <c r="L4155" s="2">
        <v>15027.200194999999</v>
      </c>
    </row>
    <row r="4156" spans="11:12">
      <c r="K4156" s="106">
        <v>42926</v>
      </c>
      <c r="L4156" s="2">
        <v>15105.299805000001</v>
      </c>
    </row>
    <row r="4157" spans="11:12">
      <c r="K4157" s="106">
        <v>42927</v>
      </c>
      <c r="L4157" s="2">
        <v>15149.099609000001</v>
      </c>
    </row>
    <row r="4158" spans="11:12">
      <c r="K4158" s="106">
        <v>42928</v>
      </c>
      <c r="L4158" s="2">
        <v>15144</v>
      </c>
    </row>
    <row r="4159" spans="11:12">
      <c r="K4159" s="106">
        <v>42929</v>
      </c>
      <c r="L4159" s="2">
        <v>15135</v>
      </c>
    </row>
    <row r="4160" spans="11:12">
      <c r="K4160" s="106">
        <v>42930</v>
      </c>
      <c r="L4160" s="2">
        <v>15174.799805000001</v>
      </c>
    </row>
    <row r="4161" spans="11:12">
      <c r="K4161" s="106">
        <v>42933</v>
      </c>
      <c r="L4161" s="2">
        <v>15165.400390999999</v>
      </c>
    </row>
    <row r="4162" spans="11:12">
      <c r="K4162" s="106">
        <v>42934</v>
      </c>
      <c r="L4162" s="2">
        <v>15149.599609000001</v>
      </c>
    </row>
    <row r="4163" spans="11:12">
      <c r="K4163" s="106">
        <v>42935</v>
      </c>
      <c r="L4163" s="2">
        <v>15244.700194999999</v>
      </c>
    </row>
    <row r="4164" spans="11:12">
      <c r="K4164" s="106">
        <v>42936</v>
      </c>
      <c r="L4164" s="2">
        <v>15264.599609000001</v>
      </c>
    </row>
    <row r="4165" spans="11:12">
      <c r="K4165" s="106">
        <v>42937</v>
      </c>
      <c r="L4165" s="2">
        <v>15183.099609000001</v>
      </c>
    </row>
    <row r="4166" spans="11:12">
      <c r="K4166" s="106">
        <v>42940</v>
      </c>
      <c r="L4166" s="2">
        <v>15128.700194999999</v>
      </c>
    </row>
    <row r="4167" spans="11:12">
      <c r="K4167" s="106">
        <v>42941</v>
      </c>
      <c r="L4167" s="2">
        <v>15202.400390999999</v>
      </c>
    </row>
    <row r="4168" spans="11:12">
      <c r="K4168" s="106">
        <v>42942</v>
      </c>
      <c r="L4168" s="2">
        <v>15171.400390999999</v>
      </c>
    </row>
    <row r="4169" spans="11:12">
      <c r="K4169" s="106">
        <v>42943</v>
      </c>
      <c r="L4169" s="2">
        <v>15191.400390999999</v>
      </c>
    </row>
    <row r="4170" spans="11:12">
      <c r="K4170" s="106">
        <v>42944</v>
      </c>
      <c r="L4170" s="2">
        <v>15128.700194999999</v>
      </c>
    </row>
    <row r="4171" spans="11:12">
      <c r="K4171" s="106">
        <v>42947</v>
      </c>
      <c r="L4171" s="2">
        <v>15143.900390999999</v>
      </c>
    </row>
    <row r="4172" spans="11:12">
      <c r="K4172" s="106">
        <v>42948</v>
      </c>
      <c r="L4172" s="2">
        <v>15202.099609000001</v>
      </c>
    </row>
    <row r="4173" spans="11:12">
      <c r="K4173" s="106">
        <v>42949</v>
      </c>
      <c r="L4173" s="2">
        <v>15265.599609000001</v>
      </c>
    </row>
    <row r="4174" spans="11:12">
      <c r="K4174" s="106">
        <v>42950</v>
      </c>
      <c r="L4174" s="2">
        <v>15192</v>
      </c>
    </row>
    <row r="4175" spans="11:12">
      <c r="K4175" s="106">
        <v>42951</v>
      </c>
      <c r="L4175" s="2">
        <v>15258</v>
      </c>
    </row>
    <row r="4176" spans="11:12">
      <c r="K4176" s="106">
        <v>42955</v>
      </c>
      <c r="L4176" s="2">
        <v>15256.400390999999</v>
      </c>
    </row>
    <row r="4177" spans="11:12">
      <c r="K4177" s="106">
        <v>42956</v>
      </c>
      <c r="L4177" s="2">
        <v>15217.299805000001</v>
      </c>
    </row>
    <row r="4178" spans="11:12">
      <c r="K4178" s="106">
        <v>42957</v>
      </c>
      <c r="L4178" s="2">
        <v>15074.299805000001</v>
      </c>
    </row>
    <row r="4179" spans="11:12">
      <c r="K4179" s="106">
        <v>42958</v>
      </c>
      <c r="L4179" s="2">
        <v>15033.400390999999</v>
      </c>
    </row>
    <row r="4180" spans="11:12">
      <c r="K4180" s="106">
        <v>42961</v>
      </c>
      <c r="L4180" s="2">
        <v>15119.900390999999</v>
      </c>
    </row>
    <row r="4181" spans="11:12">
      <c r="K4181" s="106">
        <v>42962</v>
      </c>
      <c r="L4181" s="2">
        <v>15097.799805000001</v>
      </c>
    </row>
    <row r="4182" spans="11:12">
      <c r="K4182" s="106">
        <v>42963</v>
      </c>
      <c r="L4182" s="2">
        <v>15082.200194999999</v>
      </c>
    </row>
    <row r="4183" spans="11:12">
      <c r="K4183" s="106">
        <v>42964</v>
      </c>
      <c r="L4183" s="2">
        <v>15033.599609000001</v>
      </c>
    </row>
    <row r="4184" spans="11:12">
      <c r="K4184" s="106">
        <v>42965</v>
      </c>
      <c r="L4184" s="2">
        <v>14952.299805000001</v>
      </c>
    </row>
    <row r="4185" spans="11:12">
      <c r="K4185" s="106">
        <v>42968</v>
      </c>
      <c r="L4185" s="2">
        <v>14951.900390999999</v>
      </c>
    </row>
    <row r="4186" spans="11:12">
      <c r="K4186" s="106">
        <v>42969</v>
      </c>
      <c r="L4186" s="2">
        <v>14985</v>
      </c>
    </row>
    <row r="4187" spans="11:12">
      <c r="K4187" s="106">
        <v>42970</v>
      </c>
      <c r="L4187" s="2">
        <v>15063.200194999999</v>
      </c>
    </row>
    <row r="4188" spans="11:12">
      <c r="K4188" s="106">
        <v>42971</v>
      </c>
      <c r="L4188" s="2">
        <v>15076.200194999999</v>
      </c>
    </row>
    <row r="4189" spans="11:12">
      <c r="K4189" s="106">
        <v>42972</v>
      </c>
      <c r="L4189" s="2">
        <v>15056</v>
      </c>
    </row>
    <row r="4190" spans="11:12">
      <c r="K4190" s="106">
        <v>42975</v>
      </c>
      <c r="L4190" s="2">
        <v>15052</v>
      </c>
    </row>
    <row r="4191" spans="11:12">
      <c r="K4191" s="106">
        <v>42976</v>
      </c>
      <c r="L4191" s="2">
        <v>15082.700194999999</v>
      </c>
    </row>
    <row r="4192" spans="11:12">
      <c r="K4192" s="106">
        <v>42977</v>
      </c>
      <c r="L4192" s="2">
        <v>15133.099609000001</v>
      </c>
    </row>
    <row r="4193" spans="11:12">
      <c r="K4193" s="106">
        <v>42978</v>
      </c>
      <c r="L4193" s="2">
        <v>15211.900390999999</v>
      </c>
    </row>
    <row r="4194" spans="11:12">
      <c r="K4194" s="106">
        <v>42979</v>
      </c>
      <c r="L4194" s="2">
        <v>15191.599609000001</v>
      </c>
    </row>
    <row r="4195" spans="11:12">
      <c r="K4195" s="106">
        <v>42983</v>
      </c>
      <c r="L4195" s="2">
        <v>15090.200194999999</v>
      </c>
    </row>
    <row r="4196" spans="11:12">
      <c r="K4196" s="106">
        <v>42984</v>
      </c>
      <c r="L4196" s="2">
        <v>15059.799805000001</v>
      </c>
    </row>
    <row r="4197" spans="11:12">
      <c r="K4197" s="106">
        <v>42985</v>
      </c>
      <c r="L4197" s="2">
        <v>15024.5</v>
      </c>
    </row>
    <row r="4198" spans="11:12">
      <c r="K4198" s="106">
        <v>42986</v>
      </c>
      <c r="L4198" s="2">
        <v>14985.299805000001</v>
      </c>
    </row>
    <row r="4199" spans="11:12">
      <c r="K4199" s="106">
        <v>42989</v>
      </c>
      <c r="L4199" s="2">
        <v>15040.299805000001</v>
      </c>
    </row>
    <row r="4200" spans="11:12">
      <c r="K4200" s="106">
        <v>42990</v>
      </c>
      <c r="L4200" s="2">
        <v>15143.400390999999</v>
      </c>
    </row>
    <row r="4201" spans="11:12">
      <c r="K4201" s="106">
        <v>42991</v>
      </c>
      <c r="L4201" s="2">
        <v>15126.799805000001</v>
      </c>
    </row>
    <row r="4202" spans="11:12">
      <c r="K4202" s="106">
        <v>42992</v>
      </c>
      <c r="L4202" s="2">
        <v>15172.700194999999</v>
      </c>
    </row>
    <row r="4203" spans="11:12">
      <c r="K4203" s="106">
        <v>42993</v>
      </c>
      <c r="L4203" s="2">
        <v>15173</v>
      </c>
    </row>
    <row r="4204" spans="11:12">
      <c r="K4204" s="106">
        <v>42996</v>
      </c>
      <c r="L4204" s="2">
        <v>15236.700194999999</v>
      </c>
    </row>
    <row r="4205" spans="11:12">
      <c r="K4205" s="106">
        <v>42997</v>
      </c>
      <c r="L4205" s="2">
        <v>15293</v>
      </c>
    </row>
    <row r="4206" spans="11:12">
      <c r="K4206" s="106">
        <v>42998</v>
      </c>
      <c r="L4206" s="2">
        <v>15389.599609000001</v>
      </c>
    </row>
    <row r="4207" spans="11:12">
      <c r="K4207" s="106">
        <v>42999</v>
      </c>
      <c r="L4207" s="2">
        <v>15454.900390999999</v>
      </c>
    </row>
    <row r="4208" spans="11:12">
      <c r="K4208" s="106">
        <v>43000</v>
      </c>
      <c r="L4208" s="2">
        <v>15454.200194999999</v>
      </c>
    </row>
    <row r="4209" spans="11:12">
      <c r="K4209" s="106">
        <v>43003</v>
      </c>
      <c r="L4209" s="2">
        <v>15516.200194999999</v>
      </c>
    </row>
    <row r="4210" spans="11:12">
      <c r="K4210" s="106">
        <v>43004</v>
      </c>
      <c r="L4210" s="2">
        <v>15474.099609000001</v>
      </c>
    </row>
    <row r="4211" spans="11:12">
      <c r="K4211" s="106">
        <v>43005</v>
      </c>
      <c r="L4211" s="2">
        <v>15609.700194999999</v>
      </c>
    </row>
    <row r="4212" spans="11:12">
      <c r="K4212" s="106">
        <v>43006</v>
      </c>
      <c r="L4212" s="2">
        <v>15618.299805000001</v>
      </c>
    </row>
    <row r="4213" spans="11:12">
      <c r="K4213" s="106">
        <v>43007</v>
      </c>
      <c r="L4213" s="2">
        <v>15634.900390999999</v>
      </c>
    </row>
    <row r="4214" spans="11:12">
      <c r="K4214" s="106">
        <v>43010</v>
      </c>
      <c r="L4214" s="2">
        <v>15705</v>
      </c>
    </row>
    <row r="4215" spans="11:12">
      <c r="K4215" s="106">
        <v>43011</v>
      </c>
      <c r="L4215" s="2">
        <v>15728.5</v>
      </c>
    </row>
    <row r="4216" spans="11:12">
      <c r="K4216" s="106">
        <v>43012</v>
      </c>
      <c r="L4216" s="2">
        <v>15721</v>
      </c>
    </row>
    <row r="4217" spans="11:12">
      <c r="K4217" s="106">
        <v>43013</v>
      </c>
      <c r="L4217" s="2">
        <v>15776.299805000001</v>
      </c>
    </row>
    <row r="4218" spans="11:12">
      <c r="K4218" s="106">
        <v>43014</v>
      </c>
      <c r="L4218" s="2">
        <v>15728.299805000001</v>
      </c>
    </row>
    <row r="4219" spans="11:12">
      <c r="K4219" s="106">
        <v>43018</v>
      </c>
      <c r="L4219" s="2">
        <v>15770.400390999999</v>
      </c>
    </row>
    <row r="4220" spans="11:12">
      <c r="K4220" s="106">
        <v>43019</v>
      </c>
      <c r="L4220" s="2">
        <v>15800.400390999999</v>
      </c>
    </row>
    <row r="4221" spans="11:12">
      <c r="K4221" s="106">
        <v>43020</v>
      </c>
      <c r="L4221" s="2">
        <v>15742.200194999999</v>
      </c>
    </row>
    <row r="4222" spans="11:12">
      <c r="K4222" s="106">
        <v>43021</v>
      </c>
      <c r="L4222" s="2">
        <v>15807.200194999999</v>
      </c>
    </row>
    <row r="4223" spans="11:12">
      <c r="K4223" s="106">
        <v>43024</v>
      </c>
      <c r="L4223" s="2">
        <v>15802.700194999999</v>
      </c>
    </row>
    <row r="4224" spans="11:12">
      <c r="K4224" s="106">
        <v>43025</v>
      </c>
      <c r="L4224" s="2">
        <v>15816.900390999999</v>
      </c>
    </row>
    <row r="4225" spans="11:12">
      <c r="K4225" s="106">
        <v>43026</v>
      </c>
      <c r="L4225" s="2">
        <v>15782.200194999999</v>
      </c>
    </row>
    <row r="4226" spans="11:12">
      <c r="K4226" s="106">
        <v>43027</v>
      </c>
      <c r="L4226" s="2">
        <v>15818</v>
      </c>
    </row>
    <row r="4227" spans="11:12">
      <c r="K4227" s="106">
        <v>43028</v>
      </c>
      <c r="L4227" s="2">
        <v>15857.200194999999</v>
      </c>
    </row>
    <row r="4228" spans="11:12">
      <c r="K4228" s="106">
        <v>43031</v>
      </c>
      <c r="L4228" s="2">
        <v>15855.799805000001</v>
      </c>
    </row>
    <row r="4229" spans="11:12">
      <c r="K4229" s="106">
        <v>43032</v>
      </c>
      <c r="L4229" s="2">
        <v>15905.099609000001</v>
      </c>
    </row>
    <row r="4230" spans="11:12">
      <c r="K4230" s="106">
        <v>43033</v>
      </c>
      <c r="L4230" s="2">
        <v>15854.799805000001</v>
      </c>
    </row>
    <row r="4231" spans="11:12">
      <c r="K4231" s="106">
        <v>43034</v>
      </c>
      <c r="L4231" s="2">
        <v>15891.599609000001</v>
      </c>
    </row>
    <row r="4232" spans="11:12">
      <c r="K4232" s="106">
        <v>43035</v>
      </c>
      <c r="L4232" s="2">
        <v>15953.5</v>
      </c>
    </row>
    <row r="4233" spans="11:12">
      <c r="K4233" s="106">
        <v>43038</v>
      </c>
      <c r="L4233" s="2">
        <v>16002.799805000001</v>
      </c>
    </row>
    <row r="4234" spans="11:12">
      <c r="K4234" s="106">
        <v>43039</v>
      </c>
      <c r="L4234" s="2">
        <v>16025.599609000001</v>
      </c>
    </row>
    <row r="4235" spans="11:12">
      <c r="K4235" s="106">
        <v>43040</v>
      </c>
      <c r="L4235" s="2">
        <v>16029.299805000001</v>
      </c>
    </row>
    <row r="4236" spans="11:12">
      <c r="K4236" s="106">
        <v>43041</v>
      </c>
      <c r="L4236" s="2">
        <v>16015</v>
      </c>
    </row>
    <row r="4237" spans="11:12">
      <c r="K4237" s="106">
        <v>43042</v>
      </c>
      <c r="L4237" s="2">
        <v>16020.200194999999</v>
      </c>
    </row>
    <row r="4238" spans="11:12">
      <c r="K4238" s="106">
        <v>43045</v>
      </c>
      <c r="L4238" s="2">
        <v>16092.200194999999</v>
      </c>
    </row>
    <row r="4239" spans="11:12">
      <c r="K4239" s="106">
        <v>43046</v>
      </c>
      <c r="L4239" s="2">
        <v>16131.799805000001</v>
      </c>
    </row>
    <row r="4240" spans="11:12">
      <c r="K4240" s="106">
        <v>43047</v>
      </c>
      <c r="L4240" s="2">
        <v>16105.400390999999</v>
      </c>
    </row>
    <row r="4241" spans="11:12">
      <c r="K4241" s="106">
        <v>43048</v>
      </c>
      <c r="L4241" s="2">
        <v>16082.099609000001</v>
      </c>
    </row>
    <row r="4242" spans="11:12">
      <c r="K4242" s="106">
        <v>43049</v>
      </c>
      <c r="L4242" s="2">
        <v>16039.299805000001</v>
      </c>
    </row>
    <row r="4243" spans="11:12">
      <c r="K4243" s="106">
        <v>43052</v>
      </c>
      <c r="L4243" s="2">
        <v>16026.299805000001</v>
      </c>
    </row>
    <row r="4244" spans="11:12">
      <c r="K4244" s="106">
        <v>43053</v>
      </c>
      <c r="L4244" s="2">
        <v>15913.099609000001</v>
      </c>
    </row>
    <row r="4245" spans="11:12">
      <c r="K4245" s="106">
        <v>43054</v>
      </c>
      <c r="L4245" s="2">
        <v>15878.5</v>
      </c>
    </row>
    <row r="4246" spans="11:12">
      <c r="K4246" s="106">
        <v>43055</v>
      </c>
      <c r="L4246" s="2">
        <v>15935.400390999999</v>
      </c>
    </row>
    <row r="4247" spans="11:12">
      <c r="K4247" s="106">
        <v>43056</v>
      </c>
      <c r="L4247" s="2">
        <v>15998.599609000001</v>
      </c>
    </row>
    <row r="4248" spans="11:12">
      <c r="K4248" s="106">
        <v>43059</v>
      </c>
      <c r="L4248" s="2">
        <v>16004.400390999999</v>
      </c>
    </row>
    <row r="4249" spans="11:12">
      <c r="K4249" s="106">
        <v>43060</v>
      </c>
      <c r="L4249" s="2">
        <v>16076.700194999999</v>
      </c>
    </row>
    <row r="4250" spans="11:12">
      <c r="K4250" s="106">
        <v>43061</v>
      </c>
      <c r="L4250" s="2">
        <v>16073.599609000001</v>
      </c>
    </row>
    <row r="4251" spans="11:12">
      <c r="K4251" s="106">
        <v>43062</v>
      </c>
      <c r="L4251" s="2">
        <v>16074.299805000001</v>
      </c>
    </row>
    <row r="4252" spans="11:12">
      <c r="K4252" s="106">
        <v>43063</v>
      </c>
      <c r="L4252" s="2">
        <v>16108.099609000001</v>
      </c>
    </row>
    <row r="4253" spans="11:12">
      <c r="K4253" s="106">
        <v>43066</v>
      </c>
      <c r="L4253" s="2">
        <v>16042.099609000001</v>
      </c>
    </row>
    <row r="4254" spans="11:12">
      <c r="K4254" s="106">
        <v>43067</v>
      </c>
      <c r="L4254" s="2">
        <v>16029.599609000001</v>
      </c>
    </row>
    <row r="4255" spans="11:12">
      <c r="K4255" s="106">
        <v>43068</v>
      </c>
      <c r="L4255" s="2">
        <v>15967.700194999999</v>
      </c>
    </row>
    <row r="4256" spans="11:12">
      <c r="K4256" s="106">
        <v>43069</v>
      </c>
      <c r="L4256" s="2">
        <v>16067.5</v>
      </c>
    </row>
    <row r="4257" spans="11:12">
      <c r="K4257" s="106">
        <v>43070</v>
      </c>
      <c r="L4257" s="2">
        <v>16039</v>
      </c>
    </row>
    <row r="4258" spans="11:12">
      <c r="K4258" s="106">
        <v>43073</v>
      </c>
      <c r="L4258" s="2">
        <v>15969</v>
      </c>
    </row>
    <row r="4259" spans="11:12">
      <c r="K4259" s="106">
        <v>43074</v>
      </c>
      <c r="L4259" s="2">
        <v>15915.700194999999</v>
      </c>
    </row>
    <row r="4260" spans="11:12">
      <c r="K4260" s="106">
        <v>43075</v>
      </c>
      <c r="L4260" s="2">
        <v>15908.799805000001</v>
      </c>
    </row>
    <row r="4261" spans="11:12">
      <c r="K4261" s="106">
        <v>43076</v>
      </c>
      <c r="L4261" s="2">
        <v>16015.700194999999</v>
      </c>
    </row>
    <row r="4262" spans="11:12">
      <c r="K4262" s="106">
        <v>43077</v>
      </c>
      <c r="L4262" s="2">
        <v>16096.099609000001</v>
      </c>
    </row>
    <row r="4263" spans="11:12">
      <c r="K4263" s="106">
        <v>43080</v>
      </c>
      <c r="L4263" s="2">
        <v>16103.5</v>
      </c>
    </row>
    <row r="4264" spans="11:12">
      <c r="K4264" s="106">
        <v>43081</v>
      </c>
      <c r="L4264" s="2">
        <v>16114</v>
      </c>
    </row>
    <row r="4265" spans="11:12">
      <c r="K4265" s="106">
        <v>43082</v>
      </c>
      <c r="L4265" s="2">
        <v>16136.599609000001</v>
      </c>
    </row>
    <row r="4266" spans="11:12">
      <c r="K4266" s="106">
        <v>43083</v>
      </c>
      <c r="L4266" s="2">
        <v>16016.5</v>
      </c>
    </row>
    <row r="4267" spans="11:12">
      <c r="K4267" s="106">
        <v>43084</v>
      </c>
      <c r="L4267" s="2">
        <v>16042</v>
      </c>
    </row>
    <row r="4268" spans="11:12">
      <c r="K4268" s="106">
        <v>43087</v>
      </c>
      <c r="L4268" s="2">
        <v>16131.599609000001</v>
      </c>
    </row>
    <row r="4269" spans="11:12">
      <c r="K4269" s="106">
        <v>43088</v>
      </c>
      <c r="L4269" s="2">
        <v>16133.400390999999</v>
      </c>
    </row>
    <row r="4270" spans="11:12">
      <c r="K4270" s="106">
        <v>43089</v>
      </c>
      <c r="L4270" s="2">
        <v>16159.700194999999</v>
      </c>
    </row>
    <row r="4271" spans="11:12">
      <c r="K4271" s="106">
        <v>43090</v>
      </c>
      <c r="L4271" s="2">
        <v>16182.599609000001</v>
      </c>
    </row>
    <row r="4272" spans="11:12">
      <c r="K4272" s="106">
        <v>43091</v>
      </c>
      <c r="L4272" s="2">
        <v>16165.299805000001</v>
      </c>
    </row>
    <row r="4273" spans="11:12">
      <c r="K4273" s="106">
        <v>43096</v>
      </c>
      <c r="L4273" s="2">
        <v>16203.099609000001</v>
      </c>
    </row>
    <row r="4274" spans="11:12">
      <c r="K4274" s="106">
        <v>43097</v>
      </c>
      <c r="L4274" s="2">
        <v>16222</v>
      </c>
    </row>
    <row r="4275" spans="11:12">
      <c r="K4275" s="106">
        <v>43098</v>
      </c>
      <c r="L4275" s="2">
        <v>16209.099609000001</v>
      </c>
    </row>
    <row r="4276" spans="11:12">
      <c r="K4276" s="106">
        <v>43102</v>
      </c>
      <c r="L4276" s="2">
        <v>16310</v>
      </c>
    </row>
    <row r="4277" spans="11:12">
      <c r="K4277" s="106">
        <v>43103</v>
      </c>
      <c r="L4277" s="2">
        <v>16371.599609000001</v>
      </c>
    </row>
    <row r="4278" spans="11:12">
      <c r="K4278" s="106">
        <v>43104</v>
      </c>
      <c r="L4278" s="2">
        <v>16412.900390999999</v>
      </c>
    </row>
    <row r="4279" spans="11:12">
      <c r="K4279" s="106">
        <v>43105</v>
      </c>
      <c r="L4279" s="2">
        <v>16349.400390999999</v>
      </c>
    </row>
    <row r="4280" spans="11:12">
      <c r="K4280" s="106">
        <v>43108</v>
      </c>
      <c r="L4280" s="2">
        <v>16317.700194999999</v>
      </c>
    </row>
    <row r="4281" spans="11:12">
      <c r="K4281" s="106">
        <v>43109</v>
      </c>
      <c r="L4281" s="2">
        <v>16319.200194999999</v>
      </c>
    </row>
    <row r="4282" spans="11:12">
      <c r="K4282" s="106">
        <v>43110</v>
      </c>
      <c r="L4282" s="2">
        <v>16248</v>
      </c>
    </row>
    <row r="4283" spans="11:12">
      <c r="K4283" s="106">
        <v>43111</v>
      </c>
      <c r="L4283" s="2">
        <v>16286.900390999999</v>
      </c>
    </row>
    <row r="4284" spans="11:12">
      <c r="K4284" s="106">
        <v>43112</v>
      </c>
      <c r="L4284" s="2">
        <v>16308.200194999999</v>
      </c>
    </row>
    <row r="4285" spans="11:12">
      <c r="K4285" s="106">
        <v>43115</v>
      </c>
      <c r="L4285" s="2">
        <v>16371.799805000001</v>
      </c>
    </row>
    <row r="4286" spans="11:12">
      <c r="K4286" s="106">
        <v>43116</v>
      </c>
      <c r="L4286" s="2">
        <v>16298.900390999999</v>
      </c>
    </row>
    <row r="4287" spans="11:12">
      <c r="K4287" s="106">
        <v>43117</v>
      </c>
      <c r="L4287" s="2">
        <v>16326.700194999999</v>
      </c>
    </row>
    <row r="4288" spans="11:12">
      <c r="K4288" s="106">
        <v>43118</v>
      </c>
      <c r="L4288" s="2">
        <v>16284.5</v>
      </c>
    </row>
    <row r="4289" spans="11:12">
      <c r="K4289" s="106">
        <v>43119</v>
      </c>
      <c r="L4289" s="2">
        <v>16353.5</v>
      </c>
    </row>
    <row r="4290" spans="11:12">
      <c r="K4290" s="106">
        <v>43122</v>
      </c>
      <c r="L4290" s="2">
        <v>16348</v>
      </c>
    </row>
    <row r="4291" spans="11:12">
      <c r="K4291" s="106">
        <v>43123</v>
      </c>
      <c r="L4291" s="2">
        <v>16357.599609000001</v>
      </c>
    </row>
    <row r="4292" spans="11:12">
      <c r="K4292" s="106">
        <v>43124</v>
      </c>
      <c r="L4292" s="2">
        <v>16284.200194999999</v>
      </c>
    </row>
    <row r="4293" spans="11:12">
      <c r="K4293" s="106">
        <v>43125</v>
      </c>
      <c r="L4293" s="2">
        <v>16204</v>
      </c>
    </row>
    <row r="4294" spans="11:12">
      <c r="K4294" s="106">
        <v>43126</v>
      </c>
      <c r="L4294" s="2">
        <v>16239.200194999999</v>
      </c>
    </row>
    <row r="4295" spans="11:12">
      <c r="K4295" s="106">
        <v>43129</v>
      </c>
      <c r="L4295" s="2">
        <v>16094.700194999999</v>
      </c>
    </row>
    <row r="4296" spans="11:12">
      <c r="K4296" s="106">
        <v>43130</v>
      </c>
      <c r="L4296" s="2">
        <v>15955.5</v>
      </c>
    </row>
    <row r="4297" spans="11:12">
      <c r="K4297" s="106">
        <v>43131</v>
      </c>
      <c r="L4297" s="2">
        <v>15951.700194999999</v>
      </c>
    </row>
    <row r="4298" spans="11:12">
      <c r="K4298" s="106">
        <v>43132</v>
      </c>
      <c r="L4298" s="2">
        <v>15860.900390999999</v>
      </c>
    </row>
    <row r="4299" spans="11:12">
      <c r="K4299" s="106">
        <v>43133</v>
      </c>
      <c r="L4299" s="2">
        <v>15606</v>
      </c>
    </row>
    <row r="4300" spans="11:12">
      <c r="K4300" s="106">
        <v>43136</v>
      </c>
      <c r="L4300" s="2">
        <v>15334.799805000001</v>
      </c>
    </row>
    <row r="4301" spans="11:12">
      <c r="K4301" s="106">
        <v>43137</v>
      </c>
      <c r="L4301" s="2">
        <v>15363.900390999999</v>
      </c>
    </row>
    <row r="4302" spans="11:12">
      <c r="K4302" s="106">
        <v>43138</v>
      </c>
      <c r="L4302" s="2">
        <v>15330.599609000001</v>
      </c>
    </row>
    <row r="4303" spans="11:12">
      <c r="K4303" s="106">
        <v>43139</v>
      </c>
      <c r="L4303" s="2">
        <v>15065.599609000001</v>
      </c>
    </row>
    <row r="4304" spans="11:12">
      <c r="K4304" s="106">
        <v>43140</v>
      </c>
      <c r="L4304" s="2">
        <v>15034.5</v>
      </c>
    </row>
    <row r="4305" spans="11:12">
      <c r="K4305" s="106">
        <v>43143</v>
      </c>
      <c r="L4305" s="2">
        <v>15241.900390999999</v>
      </c>
    </row>
    <row r="4306" spans="11:12">
      <c r="K4306" s="106">
        <v>43144</v>
      </c>
      <c r="L4306" s="2">
        <v>15216.5</v>
      </c>
    </row>
    <row r="4307" spans="11:12">
      <c r="K4307" s="106">
        <v>43145</v>
      </c>
      <c r="L4307" s="2">
        <v>15328.299805000001</v>
      </c>
    </row>
    <row r="4308" spans="11:12">
      <c r="K4308" s="106">
        <v>43146</v>
      </c>
      <c r="L4308" s="2">
        <v>15407.700194999999</v>
      </c>
    </row>
    <row r="4309" spans="11:12">
      <c r="K4309" s="106">
        <v>43147</v>
      </c>
      <c r="L4309" s="2">
        <v>15452.599609000001</v>
      </c>
    </row>
    <row r="4310" spans="11:12">
      <c r="K4310" s="106">
        <v>43151</v>
      </c>
      <c r="L4310" s="2">
        <v>15439.400390999999</v>
      </c>
    </row>
    <row r="4311" spans="11:12">
      <c r="K4311" s="106">
        <v>43152</v>
      </c>
      <c r="L4311" s="2">
        <v>15524</v>
      </c>
    </row>
    <row r="4312" spans="11:12">
      <c r="K4312" s="106">
        <v>43153</v>
      </c>
      <c r="L4312" s="2">
        <v>15508.200194999999</v>
      </c>
    </row>
    <row r="4313" spans="11:12">
      <c r="K4313" s="106">
        <v>43154</v>
      </c>
      <c r="L4313" s="2">
        <v>15638.5</v>
      </c>
    </row>
    <row r="4314" spans="11:12">
      <c r="K4314" s="106">
        <v>43157</v>
      </c>
      <c r="L4314" s="2">
        <v>15714.700194999999</v>
      </c>
    </row>
    <row r="4315" spans="11:12">
      <c r="K4315" s="106">
        <v>43158</v>
      </c>
      <c r="L4315" s="2">
        <v>15671.200194999999</v>
      </c>
    </row>
    <row r="4316" spans="11:12">
      <c r="K4316" s="106">
        <v>43159</v>
      </c>
      <c r="L4316" s="2">
        <v>15442.700194999999</v>
      </c>
    </row>
    <row r="4317" spans="11:12">
      <c r="K4317" s="106">
        <v>43160</v>
      </c>
      <c r="L4317" s="2">
        <v>15394</v>
      </c>
    </row>
    <row r="4318" spans="11:12">
      <c r="K4318" s="106">
        <v>43161</v>
      </c>
      <c r="L4318" s="2">
        <v>15384.599609000001</v>
      </c>
    </row>
    <row r="4319" spans="11:12">
      <c r="K4319" s="106">
        <v>43164</v>
      </c>
      <c r="L4319" s="2">
        <v>15541.299805000001</v>
      </c>
    </row>
    <row r="4320" spans="11:12">
      <c r="K4320" s="106">
        <v>43165</v>
      </c>
      <c r="L4320" s="2">
        <v>15545.200194999999</v>
      </c>
    </row>
    <row r="4321" spans="11:12">
      <c r="K4321" s="106">
        <v>43166</v>
      </c>
      <c r="L4321" s="2">
        <v>15472.599609000001</v>
      </c>
    </row>
    <row r="4322" spans="11:12">
      <c r="K4322" s="106">
        <v>43167</v>
      </c>
      <c r="L4322" s="2">
        <v>15538.700194999999</v>
      </c>
    </row>
    <row r="4323" spans="11:12">
      <c r="K4323" s="106">
        <v>43168</v>
      </c>
      <c r="L4323" s="2">
        <v>15577.799805000001</v>
      </c>
    </row>
    <row r="4324" spans="11:12">
      <c r="K4324" s="106">
        <v>43171</v>
      </c>
      <c r="L4324" s="2">
        <v>15604.799805000001</v>
      </c>
    </row>
    <row r="4325" spans="11:12">
      <c r="K4325" s="106">
        <v>43172</v>
      </c>
      <c r="L4325" s="2">
        <v>15647.099609000001</v>
      </c>
    </row>
    <row r="4326" spans="11:12">
      <c r="K4326" s="106">
        <v>43173</v>
      </c>
      <c r="L4326" s="2">
        <v>15653.599609000001</v>
      </c>
    </row>
    <row r="4327" spans="11:12">
      <c r="K4327" s="106">
        <v>43174</v>
      </c>
      <c r="L4327" s="2">
        <v>15670.599609000001</v>
      </c>
    </row>
    <row r="4328" spans="11:12">
      <c r="K4328" s="106">
        <v>43175</v>
      </c>
      <c r="L4328" s="2">
        <v>15711.299805000001</v>
      </c>
    </row>
    <row r="4329" spans="11:12">
      <c r="K4329" s="106">
        <v>43178</v>
      </c>
      <c r="L4329" s="2">
        <v>15589.400390999999</v>
      </c>
    </row>
    <row r="4330" spans="11:12">
      <c r="K4330" s="106">
        <v>43179</v>
      </c>
      <c r="L4330" s="2">
        <v>15616.400390999999</v>
      </c>
    </row>
    <row r="4331" spans="11:12">
      <c r="K4331" s="106">
        <v>43180</v>
      </c>
      <c r="L4331" s="2">
        <v>15675.299805000001</v>
      </c>
    </row>
    <row r="4332" spans="11:12">
      <c r="K4332" s="106">
        <v>43181</v>
      </c>
      <c r="L4332" s="2">
        <v>15399.900390999999</v>
      </c>
    </row>
    <row r="4333" spans="11:12">
      <c r="K4333" s="106">
        <v>43182</v>
      </c>
      <c r="L4333" s="2">
        <v>15223.700194999999</v>
      </c>
    </row>
    <row r="4334" spans="11:12">
      <c r="K4334" s="106">
        <v>43185</v>
      </c>
      <c r="L4334" s="2">
        <v>15298.599609000001</v>
      </c>
    </row>
    <row r="4335" spans="11:12">
      <c r="K4335" s="106">
        <v>43186</v>
      </c>
      <c r="L4335" s="2">
        <v>15216.200194999999</v>
      </c>
    </row>
    <row r="4336" spans="11:12">
      <c r="K4336" s="106">
        <v>43187</v>
      </c>
      <c r="L4336" s="2">
        <v>15169.900390999999</v>
      </c>
    </row>
    <row r="4337" spans="11:12">
      <c r="K4337" s="106">
        <v>43188</v>
      </c>
      <c r="L4337" s="2">
        <v>15367.299805000001</v>
      </c>
    </row>
    <row r="4338" spans="11:12">
      <c r="K4338" s="106">
        <v>43192</v>
      </c>
      <c r="L4338" s="2">
        <v>15213.5</v>
      </c>
    </row>
    <row r="4339" spans="11:12">
      <c r="K4339" s="106">
        <v>43193</v>
      </c>
      <c r="L4339" s="2">
        <v>15180.799805000001</v>
      </c>
    </row>
    <row r="4340" spans="11:12">
      <c r="K4340" s="106">
        <v>43194</v>
      </c>
      <c r="L4340" s="2">
        <v>15164.400390999999</v>
      </c>
    </row>
    <row r="4341" spans="11:12">
      <c r="K4341" s="106">
        <v>43195</v>
      </c>
      <c r="L4341" s="2">
        <v>15356.099609000001</v>
      </c>
    </row>
    <row r="4342" spans="11:12">
      <c r="K4342" s="106">
        <v>43196</v>
      </c>
      <c r="L4342" s="2">
        <v>15207.400390999999</v>
      </c>
    </row>
    <row r="4343" spans="11:12">
      <c r="K4343" s="106">
        <v>43199</v>
      </c>
      <c r="L4343" s="2">
        <v>15227.700194999999</v>
      </c>
    </row>
    <row r="4344" spans="11:12">
      <c r="K4344" s="106">
        <v>43200</v>
      </c>
      <c r="L4344" s="2">
        <v>15262.099609000001</v>
      </c>
    </row>
    <row r="4345" spans="11:12">
      <c r="K4345" s="106">
        <v>43201</v>
      </c>
      <c r="L4345" s="2">
        <v>15257.900390999999</v>
      </c>
    </row>
    <row r="4346" spans="11:12">
      <c r="K4346" s="106">
        <v>43202</v>
      </c>
      <c r="L4346" s="2">
        <v>15269.299805000001</v>
      </c>
    </row>
    <row r="4347" spans="11:12">
      <c r="K4347" s="106">
        <v>43203</v>
      </c>
      <c r="L4347" s="2">
        <v>15274</v>
      </c>
    </row>
    <row r="4348" spans="11:12">
      <c r="K4348" s="106">
        <v>43206</v>
      </c>
      <c r="L4348" s="2">
        <v>15300.400390999999</v>
      </c>
    </row>
    <row r="4349" spans="11:12">
      <c r="K4349" s="106">
        <v>43207</v>
      </c>
      <c r="L4349" s="2">
        <v>15353.299805000001</v>
      </c>
    </row>
    <row r="4350" spans="11:12">
      <c r="K4350" s="106">
        <v>43208</v>
      </c>
      <c r="L4350" s="2">
        <v>15530</v>
      </c>
    </row>
    <row r="4351" spans="11:12">
      <c r="K4351" s="106">
        <v>43209</v>
      </c>
      <c r="L4351" s="2">
        <v>15454.400390999999</v>
      </c>
    </row>
    <row r="4352" spans="11:12">
      <c r="K4352" s="106">
        <v>43210</v>
      </c>
      <c r="L4352" s="2">
        <v>15484.299805000001</v>
      </c>
    </row>
    <row r="4353" spans="11:12">
      <c r="K4353" s="106">
        <v>43213</v>
      </c>
      <c r="L4353" s="2">
        <v>15552.099609000001</v>
      </c>
    </row>
    <row r="4354" spans="11:12">
      <c r="K4354" s="106">
        <v>43214</v>
      </c>
      <c r="L4354" s="2">
        <v>15477</v>
      </c>
    </row>
    <row r="4355" spans="11:12">
      <c r="K4355" s="106">
        <v>43215</v>
      </c>
      <c r="L4355" s="2">
        <v>15509.799805000001</v>
      </c>
    </row>
    <row r="4356" spans="11:12">
      <c r="K4356" s="106">
        <v>43216</v>
      </c>
      <c r="L4356" s="2">
        <v>15637.599609000001</v>
      </c>
    </row>
    <row r="4357" spans="11:12">
      <c r="K4357" s="106">
        <v>43217</v>
      </c>
      <c r="L4357" s="2">
        <v>15668.900390999999</v>
      </c>
    </row>
    <row r="4358" spans="11:12">
      <c r="K4358" s="106">
        <v>43220</v>
      </c>
      <c r="L4358" s="2">
        <v>15607.900390999999</v>
      </c>
    </row>
    <row r="4359" spans="11:12">
      <c r="K4359" s="106">
        <v>43221</v>
      </c>
      <c r="L4359" s="2">
        <v>15618.900390999999</v>
      </c>
    </row>
    <row r="4360" spans="11:12">
      <c r="K4360" s="106">
        <v>43222</v>
      </c>
      <c r="L4360" s="2">
        <v>15627.900390999999</v>
      </c>
    </row>
    <row r="4361" spans="11:12">
      <c r="K4361" s="106">
        <v>43223</v>
      </c>
      <c r="L4361" s="2">
        <v>15621.5</v>
      </c>
    </row>
    <row r="4362" spans="11:12">
      <c r="K4362" s="106">
        <v>43224</v>
      </c>
      <c r="L4362" s="2">
        <v>15729.400390999999</v>
      </c>
    </row>
    <row r="4363" spans="11:12">
      <c r="K4363" s="106">
        <v>43227</v>
      </c>
      <c r="L4363" s="2">
        <v>15808.599609000001</v>
      </c>
    </row>
    <row r="4364" spans="11:12">
      <c r="K4364" s="106">
        <v>43228</v>
      </c>
      <c r="L4364" s="2">
        <v>15842.700194999999</v>
      </c>
    </row>
    <row r="4365" spans="11:12">
      <c r="K4365" s="106">
        <v>43229</v>
      </c>
      <c r="L4365" s="2">
        <v>15910.799805000001</v>
      </c>
    </row>
    <row r="4366" spans="11:12">
      <c r="K4366" s="106">
        <v>43230</v>
      </c>
      <c r="L4366" s="2">
        <v>15959.5</v>
      </c>
    </row>
    <row r="4367" spans="11:12">
      <c r="K4367" s="106">
        <v>43231</v>
      </c>
      <c r="L4367" s="2">
        <v>15983.299805000001</v>
      </c>
    </row>
    <row r="4368" spans="11:12">
      <c r="K4368" s="106">
        <v>43234</v>
      </c>
      <c r="L4368" s="2">
        <v>16085.599609000001</v>
      </c>
    </row>
    <row r="4369" spans="11:12">
      <c r="K4369" s="106">
        <v>43235</v>
      </c>
      <c r="L4369" s="2">
        <v>16097.799805000001</v>
      </c>
    </row>
    <row r="4370" spans="11:12">
      <c r="K4370" s="106">
        <v>43236</v>
      </c>
      <c r="L4370" s="2">
        <v>16108.099609000001</v>
      </c>
    </row>
    <row r="4371" spans="11:12">
      <c r="K4371" s="106">
        <v>43237</v>
      </c>
      <c r="L4371" s="2">
        <v>16143.599609000001</v>
      </c>
    </row>
    <row r="4372" spans="11:12">
      <c r="K4372" s="106">
        <v>43238</v>
      </c>
      <c r="L4372" s="2">
        <v>16162.299805000001</v>
      </c>
    </row>
    <row r="4373" spans="11:12">
      <c r="K4373" s="106">
        <v>43242</v>
      </c>
      <c r="L4373" s="2">
        <v>16144.799805000001</v>
      </c>
    </row>
    <row r="4374" spans="11:12">
      <c r="K4374" s="106">
        <v>43243</v>
      </c>
      <c r="L4374" s="2">
        <v>16133.799805000001</v>
      </c>
    </row>
    <row r="4375" spans="11:12">
      <c r="K4375" s="106">
        <v>43244</v>
      </c>
      <c r="L4375" s="2">
        <v>16113.599609000001</v>
      </c>
    </row>
    <row r="4376" spans="11:12">
      <c r="K4376" s="106">
        <v>43245</v>
      </c>
      <c r="L4376" s="2">
        <v>16075.700194999999</v>
      </c>
    </row>
    <row r="4377" spans="11:12">
      <c r="K4377" s="106">
        <v>43248</v>
      </c>
      <c r="L4377" s="2">
        <v>16016.099609000001</v>
      </c>
    </row>
    <row r="4378" spans="11:12">
      <c r="K4378" s="106">
        <v>43249</v>
      </c>
      <c r="L4378" s="2">
        <v>15922.599609000001</v>
      </c>
    </row>
    <row r="4379" spans="11:12">
      <c r="K4379" s="106">
        <v>43250</v>
      </c>
      <c r="L4379" s="2">
        <v>16048.700194999999</v>
      </c>
    </row>
    <row r="4380" spans="11:12">
      <c r="K4380" s="106">
        <v>43251</v>
      </c>
      <c r="L4380" s="2">
        <v>16061.5</v>
      </c>
    </row>
    <row r="4381" spans="11:12">
      <c r="K4381" s="106">
        <v>43252</v>
      </c>
      <c r="L4381" s="2">
        <v>16043.5</v>
      </c>
    </row>
    <row r="4382" spans="11:12">
      <c r="K4382" s="106">
        <v>43255</v>
      </c>
      <c r="L4382" s="2">
        <v>16052.200194999999</v>
      </c>
    </row>
    <row r="4383" spans="11:12">
      <c r="K4383" s="106">
        <v>43256</v>
      </c>
      <c r="L4383" s="2">
        <v>16122.299805000001</v>
      </c>
    </row>
    <row r="4384" spans="11:12">
      <c r="K4384" s="106">
        <v>43257</v>
      </c>
      <c r="L4384" s="2">
        <v>16183.900390999999</v>
      </c>
    </row>
    <row r="4385" spans="11:12">
      <c r="K4385" s="106">
        <v>43258</v>
      </c>
      <c r="L4385" s="2">
        <v>16192.799805000001</v>
      </c>
    </row>
    <row r="4386" spans="11:12">
      <c r="K4386" s="106">
        <v>43259</v>
      </c>
      <c r="L4386" s="2">
        <v>16202.700194999999</v>
      </c>
    </row>
    <row r="4387" spans="11:12">
      <c r="K4387" s="106">
        <v>43262</v>
      </c>
      <c r="L4387" s="2">
        <v>16263.299805000001</v>
      </c>
    </row>
    <row r="4388" spans="11:12">
      <c r="K4388" s="106">
        <v>43263</v>
      </c>
      <c r="L4388" s="2">
        <v>16289</v>
      </c>
    </row>
    <row r="4389" spans="11:12">
      <c r="K4389" s="106">
        <v>43264</v>
      </c>
      <c r="L4389" s="2">
        <v>16265.799805000001</v>
      </c>
    </row>
    <row r="4390" spans="11:12">
      <c r="K4390" s="106">
        <v>43265</v>
      </c>
      <c r="L4390" s="2">
        <v>16329</v>
      </c>
    </row>
    <row r="4391" spans="11:12">
      <c r="K4391" s="106">
        <v>43266</v>
      </c>
      <c r="L4391" s="2">
        <v>16314.400390999999</v>
      </c>
    </row>
    <row r="4392" spans="11:12">
      <c r="K4392" s="106">
        <v>43269</v>
      </c>
      <c r="L4392" s="2">
        <v>16383.599609000001</v>
      </c>
    </row>
    <row r="4393" spans="11:12">
      <c r="K4393" s="106">
        <v>43270</v>
      </c>
      <c r="L4393" s="2">
        <v>16316.5</v>
      </c>
    </row>
    <row r="4394" spans="11:12">
      <c r="K4394" s="106">
        <v>43271</v>
      </c>
      <c r="L4394" s="2">
        <v>16421</v>
      </c>
    </row>
    <row r="4395" spans="11:12">
      <c r="K4395" s="106">
        <v>43272</v>
      </c>
      <c r="L4395" s="2">
        <v>16335.200194999999</v>
      </c>
    </row>
    <row r="4396" spans="11:12">
      <c r="K4396" s="106">
        <v>43273</v>
      </c>
      <c r="L4396" s="2">
        <v>16450.099609000001</v>
      </c>
    </row>
    <row r="4397" spans="11:12">
      <c r="K4397" s="106">
        <v>43276</v>
      </c>
      <c r="L4397" s="2">
        <v>16184</v>
      </c>
    </row>
    <row r="4398" spans="11:12">
      <c r="K4398" s="106">
        <v>43277</v>
      </c>
      <c r="L4398" s="2">
        <v>16280.099609000001</v>
      </c>
    </row>
    <row r="4399" spans="11:12">
      <c r="K4399" s="106">
        <v>43278</v>
      </c>
      <c r="L4399" s="2">
        <v>16231.299805000001</v>
      </c>
    </row>
    <row r="4400" spans="11:12">
      <c r="K4400" s="106">
        <v>43279</v>
      </c>
      <c r="L4400" s="2">
        <v>16179.900390999999</v>
      </c>
    </row>
    <row r="4401" spans="11:12">
      <c r="K4401" s="106">
        <v>43280</v>
      </c>
      <c r="L4401" s="2">
        <v>16277.700194999999</v>
      </c>
    </row>
    <row r="4402" spans="11:12">
      <c r="K4402" s="106">
        <v>43284</v>
      </c>
      <c r="L4402" s="2">
        <v>16263.200194999999</v>
      </c>
    </row>
    <row r="4403" spans="11:12">
      <c r="K4403" s="106">
        <v>43285</v>
      </c>
      <c r="L4403" s="2">
        <v>16304.700194999999</v>
      </c>
    </row>
    <row r="4404" spans="11:12">
      <c r="K4404" s="106">
        <v>43286</v>
      </c>
      <c r="L4404" s="2">
        <v>16266.599609000001</v>
      </c>
    </row>
    <row r="4405" spans="11:12">
      <c r="K4405" s="106">
        <v>43287</v>
      </c>
      <c r="L4405" s="2">
        <v>16371.799805000001</v>
      </c>
    </row>
    <row r="4406" spans="11:12">
      <c r="K4406" s="106">
        <v>43290</v>
      </c>
      <c r="L4406" s="2">
        <v>16452.300781000002</v>
      </c>
    </row>
    <row r="4407" spans="11:12">
      <c r="K4407" s="106">
        <v>43291</v>
      </c>
      <c r="L4407" s="2">
        <v>16548.699218999998</v>
      </c>
    </row>
    <row r="4408" spans="11:12">
      <c r="K4408" s="106">
        <v>43292</v>
      </c>
      <c r="L4408" s="2">
        <v>16417.300781000002</v>
      </c>
    </row>
    <row r="4409" spans="11:12">
      <c r="K4409" s="106">
        <v>43293</v>
      </c>
      <c r="L4409" s="2">
        <v>16567.400390999999</v>
      </c>
    </row>
    <row r="4410" spans="11:12">
      <c r="K4410" s="106">
        <v>43294</v>
      </c>
      <c r="L4410" s="2">
        <v>16561.099609000001</v>
      </c>
    </row>
    <row r="4411" spans="11:12">
      <c r="K4411" s="106">
        <v>43297</v>
      </c>
      <c r="L4411" s="2">
        <v>16494.699218999998</v>
      </c>
    </row>
    <row r="4412" spans="11:12">
      <c r="K4412" s="106">
        <v>43298</v>
      </c>
      <c r="L4412" s="2">
        <v>16519.199218999998</v>
      </c>
    </row>
    <row r="4413" spans="11:12">
      <c r="K4413" s="106">
        <v>43299</v>
      </c>
      <c r="L4413" s="2">
        <v>16477.400390999999</v>
      </c>
    </row>
    <row r="4414" spans="11:12">
      <c r="K4414" s="106">
        <v>43300</v>
      </c>
      <c r="L4414" s="2">
        <v>16543</v>
      </c>
    </row>
    <row r="4415" spans="11:12">
      <c r="K4415" s="106">
        <v>43301</v>
      </c>
      <c r="L4415" s="2">
        <v>16435.5</v>
      </c>
    </row>
    <row r="4416" spans="11:12">
      <c r="K4416" s="106">
        <v>43304</v>
      </c>
      <c r="L4416" s="2">
        <v>16420.800781000002</v>
      </c>
    </row>
    <row r="4417" spans="11:12">
      <c r="K4417" s="106">
        <v>43305</v>
      </c>
      <c r="L4417" s="2">
        <v>16390.099609000001</v>
      </c>
    </row>
    <row r="4418" spans="11:12">
      <c r="K4418" s="106">
        <v>43306</v>
      </c>
      <c r="L4418" s="2">
        <v>16420.800781000002</v>
      </c>
    </row>
    <row r="4419" spans="11:12">
      <c r="K4419" s="106">
        <v>43307</v>
      </c>
      <c r="L4419" s="2">
        <v>16455.699218999998</v>
      </c>
    </row>
    <row r="4420" spans="11:12">
      <c r="K4420" s="106">
        <v>43308</v>
      </c>
      <c r="L4420" s="2">
        <v>16394</v>
      </c>
    </row>
    <row r="4421" spans="11:12">
      <c r="K4421" s="106">
        <v>43311</v>
      </c>
      <c r="L4421" s="2">
        <v>16345.5</v>
      </c>
    </row>
    <row r="4422" spans="11:12">
      <c r="K4422" s="106">
        <v>43312</v>
      </c>
      <c r="L4422" s="2">
        <v>16434</v>
      </c>
    </row>
    <row r="4423" spans="11:12">
      <c r="K4423" s="106">
        <v>43313</v>
      </c>
      <c r="L4423" s="2">
        <v>16376.799805000001</v>
      </c>
    </row>
    <row r="4424" spans="11:12">
      <c r="K4424" s="106">
        <v>43314</v>
      </c>
      <c r="L4424" s="2">
        <v>16409.199218999998</v>
      </c>
    </row>
    <row r="4425" spans="11:12">
      <c r="K4425" s="106">
        <v>43315</v>
      </c>
      <c r="L4425" s="2">
        <v>16420.199218999998</v>
      </c>
    </row>
    <row r="4426" spans="11:12">
      <c r="K4426" s="106">
        <v>43319</v>
      </c>
      <c r="L4426" s="2">
        <v>16286.299805000001</v>
      </c>
    </row>
    <row r="4427" spans="11:12">
      <c r="K4427" s="106">
        <v>43320</v>
      </c>
      <c r="L4427" s="2">
        <v>16315.099609000001</v>
      </c>
    </row>
    <row r="4428" spans="11:12">
      <c r="K4428" s="106">
        <v>43321</v>
      </c>
      <c r="L4428" s="2">
        <v>16417</v>
      </c>
    </row>
    <row r="4429" spans="11:12">
      <c r="K4429" s="106">
        <v>43322</v>
      </c>
      <c r="L4429" s="2">
        <v>16326.5</v>
      </c>
    </row>
    <row r="4430" spans="11:12">
      <c r="K4430" s="106">
        <v>43325</v>
      </c>
      <c r="L4430" s="2">
        <v>16250.799805000001</v>
      </c>
    </row>
    <row r="4431" spans="11:12">
      <c r="K4431" s="106">
        <v>43326</v>
      </c>
      <c r="L4431" s="2">
        <v>16330.700194999999</v>
      </c>
    </row>
    <row r="4432" spans="11:12">
      <c r="K4432" s="106">
        <v>43327</v>
      </c>
      <c r="L4432" s="2">
        <v>16148.5</v>
      </c>
    </row>
    <row r="4433" spans="11:12">
      <c r="K4433" s="106">
        <v>43328</v>
      </c>
      <c r="L4433" s="2">
        <v>16225.700194999999</v>
      </c>
    </row>
    <row r="4434" spans="11:12">
      <c r="K4434" s="106">
        <v>43329</v>
      </c>
      <c r="L4434" s="2">
        <v>16323.700194999999</v>
      </c>
    </row>
    <row r="4435" spans="11:12">
      <c r="K4435" s="106">
        <v>43332</v>
      </c>
      <c r="L4435" s="2">
        <v>16331</v>
      </c>
    </row>
    <row r="4436" spans="11:12">
      <c r="K4436" s="106">
        <v>43333</v>
      </c>
      <c r="L4436" s="2">
        <v>16297</v>
      </c>
    </row>
    <row r="4437" spans="11:12">
      <c r="K4437" s="106">
        <v>43334</v>
      </c>
      <c r="L4437" s="2">
        <v>16347.299805000001</v>
      </c>
    </row>
    <row r="4438" spans="11:12">
      <c r="K4438" s="106">
        <v>43335</v>
      </c>
      <c r="L4438" s="2">
        <v>16326.799805000001</v>
      </c>
    </row>
    <row r="4439" spans="11:12">
      <c r="K4439" s="106">
        <v>43336</v>
      </c>
      <c r="L4439" s="2">
        <v>16356.099609000001</v>
      </c>
    </row>
    <row r="4440" spans="11:12">
      <c r="K4440" s="106">
        <v>43339</v>
      </c>
      <c r="L4440" s="2">
        <v>16444.400390999999</v>
      </c>
    </row>
    <row r="4441" spans="11:12">
      <c r="K4441" s="106">
        <v>43340</v>
      </c>
      <c r="L4441" s="2">
        <v>16355.5</v>
      </c>
    </row>
    <row r="4442" spans="11:12">
      <c r="K4442" s="106">
        <v>43341</v>
      </c>
      <c r="L4442" s="2">
        <v>16390.300781000002</v>
      </c>
    </row>
    <row r="4443" spans="11:12">
      <c r="K4443" s="106">
        <v>43342</v>
      </c>
      <c r="L4443" s="2">
        <v>16371.599609000001</v>
      </c>
    </row>
    <row r="4444" spans="11:12">
      <c r="K4444" s="106">
        <v>43343</v>
      </c>
      <c r="L4444" s="2">
        <v>16262.900390999999</v>
      </c>
    </row>
    <row r="4445" spans="11:12">
      <c r="K4445" s="106">
        <v>43347</v>
      </c>
      <c r="L4445" s="2">
        <v>16161.299805000001</v>
      </c>
    </row>
    <row r="4446" spans="11:12">
      <c r="K4446" s="106">
        <v>43348</v>
      </c>
      <c r="L4446" s="2">
        <v>16137.599609000001</v>
      </c>
    </row>
    <row r="4447" spans="11:12">
      <c r="K4447" s="106">
        <v>43349</v>
      </c>
      <c r="L4447" s="2">
        <v>16100.900390999999</v>
      </c>
    </row>
    <row r="4448" spans="11:12">
      <c r="K4448" s="106">
        <v>43350</v>
      </c>
      <c r="L4448" s="2">
        <v>16090.299805000001</v>
      </c>
    </row>
    <row r="4449" spans="11:12">
      <c r="K4449" s="106">
        <v>43353</v>
      </c>
      <c r="L4449" s="2">
        <v>16057.099609000001</v>
      </c>
    </row>
    <row r="4450" spans="11:12">
      <c r="K4450" s="106">
        <v>43354</v>
      </c>
      <c r="L4450" s="2">
        <v>16094.299805000001</v>
      </c>
    </row>
    <row r="4451" spans="11:12">
      <c r="K4451" s="106">
        <v>43355</v>
      </c>
      <c r="L4451" s="2">
        <v>16049</v>
      </c>
    </row>
    <row r="4452" spans="11:12">
      <c r="K4452" s="106">
        <v>43356</v>
      </c>
      <c r="L4452" s="2">
        <v>16001.700194999999</v>
      </c>
    </row>
    <row r="4453" spans="11:12">
      <c r="K4453" s="106">
        <v>43357</v>
      </c>
      <c r="L4453" s="2">
        <v>16013.5</v>
      </c>
    </row>
    <row r="4454" spans="11:12">
      <c r="K4454" s="106">
        <v>43360</v>
      </c>
      <c r="L4454" s="2">
        <v>16082.299805000001</v>
      </c>
    </row>
    <row r="4455" spans="11:12">
      <c r="K4455" s="106">
        <v>43361</v>
      </c>
      <c r="L4455" s="2">
        <v>16196</v>
      </c>
    </row>
    <row r="4456" spans="11:12">
      <c r="K4456" s="106">
        <v>43362</v>
      </c>
      <c r="L4456" s="2">
        <v>16149.900390999999</v>
      </c>
    </row>
    <row r="4457" spans="11:12">
      <c r="K4457" s="106">
        <v>43363</v>
      </c>
      <c r="L4457" s="2">
        <v>16214.799805000001</v>
      </c>
    </row>
    <row r="4458" spans="11:12">
      <c r="K4458" s="106">
        <v>43364</v>
      </c>
      <c r="L4458" s="2">
        <v>16224.099609000001</v>
      </c>
    </row>
    <row r="4459" spans="11:12">
      <c r="K4459" s="106">
        <v>43367</v>
      </c>
      <c r="L4459" s="2">
        <v>16207.299805000001</v>
      </c>
    </row>
    <row r="4460" spans="11:12">
      <c r="K4460" s="106">
        <v>43368</v>
      </c>
      <c r="L4460" s="2">
        <v>16159.5</v>
      </c>
    </row>
    <row r="4461" spans="11:12">
      <c r="K4461" s="106">
        <v>43369</v>
      </c>
      <c r="L4461" s="2">
        <v>16169.299805000001</v>
      </c>
    </row>
    <row r="4462" spans="11:12">
      <c r="K4462" s="106">
        <v>43370</v>
      </c>
      <c r="L4462" s="2">
        <v>16204.599609000001</v>
      </c>
    </row>
    <row r="4463" spans="11:12">
      <c r="K4463" s="106">
        <v>43371</v>
      </c>
      <c r="L4463" s="2">
        <v>16073.099609000001</v>
      </c>
    </row>
    <row r="4464" spans="11:12">
      <c r="K4464" s="106">
        <v>43374</v>
      </c>
      <c r="L4464" s="2">
        <v>16104.400390999999</v>
      </c>
    </row>
    <row r="4465" spans="11:12">
      <c r="K4465" s="106">
        <v>43375</v>
      </c>
      <c r="L4465" s="2">
        <v>16017.200194999999</v>
      </c>
    </row>
    <row r="4466" spans="11:12">
      <c r="K4466" s="106">
        <v>43376</v>
      </c>
      <c r="L4466" s="2">
        <v>16072.099609000001</v>
      </c>
    </row>
    <row r="4467" spans="11:12">
      <c r="K4467" s="106">
        <v>43377</v>
      </c>
      <c r="L4467" s="2">
        <v>16006.700194999999</v>
      </c>
    </row>
    <row r="4468" spans="11:12">
      <c r="K4468" s="106">
        <v>43378</v>
      </c>
      <c r="L4468" s="2">
        <v>15946.200194999999</v>
      </c>
    </row>
    <row r="4469" spans="11:12">
      <c r="K4469" s="106">
        <v>43382</v>
      </c>
      <c r="L4469" s="2">
        <v>15854.099609000001</v>
      </c>
    </row>
    <row r="4470" spans="11:12">
      <c r="K4470" s="106">
        <v>43383</v>
      </c>
      <c r="L4470" s="2">
        <v>15517.400390999999</v>
      </c>
    </row>
    <row r="4471" spans="11:12">
      <c r="K4471" s="106">
        <v>43384</v>
      </c>
      <c r="L4471" s="2">
        <v>15317.099609000001</v>
      </c>
    </row>
    <row r="4472" spans="11:12">
      <c r="K4472" s="106">
        <v>43385</v>
      </c>
      <c r="L4472" s="2">
        <v>15414.299805000001</v>
      </c>
    </row>
    <row r="4473" spans="11:12">
      <c r="K4473" s="106">
        <v>43388</v>
      </c>
      <c r="L4473" s="2">
        <v>15409.5</v>
      </c>
    </row>
    <row r="4474" spans="11:12">
      <c r="K4474" s="106">
        <v>43389</v>
      </c>
      <c r="L4474" s="2">
        <v>15579.700194999999</v>
      </c>
    </row>
    <row r="4475" spans="11:12">
      <c r="K4475" s="106">
        <v>43390</v>
      </c>
      <c r="L4475" s="2">
        <v>15529.900390999999</v>
      </c>
    </row>
    <row r="4476" spans="11:12">
      <c r="K4476" s="106">
        <v>43391</v>
      </c>
      <c r="L4476" s="2">
        <v>15404.099609000001</v>
      </c>
    </row>
    <row r="4477" spans="11:12">
      <c r="K4477" s="106">
        <v>43392</v>
      </c>
      <c r="L4477" s="2">
        <v>15470.099609000001</v>
      </c>
    </row>
    <row r="4478" spans="11:12">
      <c r="K4478" s="106">
        <v>43395</v>
      </c>
      <c r="L4478" s="2">
        <v>15412.700194999999</v>
      </c>
    </row>
    <row r="4479" spans="11:12">
      <c r="K4479" s="106">
        <v>43396</v>
      </c>
      <c r="L4479" s="2">
        <v>15285.200194999999</v>
      </c>
    </row>
    <row r="4480" spans="11:12">
      <c r="K4480" s="106">
        <v>43397</v>
      </c>
      <c r="L4480" s="2">
        <v>14909.099609000001</v>
      </c>
    </row>
    <row r="4481" spans="11:12">
      <c r="K4481" s="106">
        <v>43398</v>
      </c>
      <c r="L4481" s="2">
        <v>14924.099609000001</v>
      </c>
    </row>
    <row r="4482" spans="11:12">
      <c r="K4482" s="106">
        <v>43399</v>
      </c>
      <c r="L4482" s="2">
        <v>14888.299805000001</v>
      </c>
    </row>
    <row r="4483" spans="11:12">
      <c r="K4483" s="106">
        <v>43402</v>
      </c>
      <c r="L4483" s="2">
        <v>14721.799805000001</v>
      </c>
    </row>
    <row r="4484" spans="11:12">
      <c r="K4484" s="106">
        <v>43403</v>
      </c>
      <c r="L4484" s="2">
        <v>14894.5</v>
      </c>
    </row>
    <row r="4485" spans="11:12">
      <c r="K4485" s="106">
        <v>43404</v>
      </c>
      <c r="L4485" s="2">
        <v>15027.299805000001</v>
      </c>
    </row>
    <row r="4486" spans="11:12">
      <c r="K4486" s="106">
        <v>43405</v>
      </c>
      <c r="L4486" s="2">
        <v>15150.200194999999</v>
      </c>
    </row>
    <row r="4487" spans="11:12">
      <c r="K4487" s="106">
        <v>43406</v>
      </c>
      <c r="L4487" s="2">
        <v>15119.299805000001</v>
      </c>
    </row>
    <row r="4488" spans="11:12">
      <c r="K4488" s="106">
        <v>43409</v>
      </c>
      <c r="L4488" s="2">
        <v>15217.700194999999</v>
      </c>
    </row>
    <row r="4489" spans="11:12">
      <c r="K4489" s="106">
        <v>43410</v>
      </c>
      <c r="L4489" s="2">
        <v>15292.700194999999</v>
      </c>
    </row>
    <row r="4490" spans="11:12">
      <c r="K4490" s="106">
        <v>43411</v>
      </c>
      <c r="L4490" s="2">
        <v>15369.400390999999</v>
      </c>
    </row>
    <row r="4491" spans="11:12">
      <c r="K4491" s="106">
        <v>43412</v>
      </c>
      <c r="L4491" s="2">
        <v>15357.5</v>
      </c>
    </row>
    <row r="4492" spans="11:12">
      <c r="K4492" s="106">
        <v>43413</v>
      </c>
      <c r="L4492" s="2">
        <v>15274.400390999999</v>
      </c>
    </row>
    <row r="4493" spans="11:12">
      <c r="K4493" s="106">
        <v>43416</v>
      </c>
      <c r="L4493" s="2">
        <v>15156.400390999999</v>
      </c>
    </row>
    <row r="4494" spans="11:12">
      <c r="K4494" s="106">
        <v>43417</v>
      </c>
      <c r="L4494" s="2">
        <v>15131.799805000001</v>
      </c>
    </row>
    <row r="4495" spans="11:12">
      <c r="K4495" s="106">
        <v>43418</v>
      </c>
      <c r="L4495" s="2">
        <v>15133.099609000001</v>
      </c>
    </row>
    <row r="4496" spans="11:12">
      <c r="K4496" s="106">
        <v>43419</v>
      </c>
      <c r="L4496" s="2">
        <v>15144.900390999999</v>
      </c>
    </row>
    <row r="4497" spans="11:12">
      <c r="K4497" s="106">
        <v>43420</v>
      </c>
      <c r="L4497" s="2">
        <v>15155.5</v>
      </c>
    </row>
    <row r="4498" spans="11:12">
      <c r="K4498" s="106">
        <v>43423</v>
      </c>
      <c r="L4498" s="2">
        <v>15071</v>
      </c>
    </row>
    <row r="4499" spans="11:12">
      <c r="K4499" s="106">
        <v>43424</v>
      </c>
      <c r="L4499" s="2">
        <v>14877</v>
      </c>
    </row>
    <row r="4500" spans="11:12">
      <c r="K4500" s="106">
        <v>43425</v>
      </c>
      <c r="L4500" s="2">
        <v>15095</v>
      </c>
    </row>
    <row r="4501" spans="11:12">
      <c r="K4501" s="106">
        <v>43426</v>
      </c>
      <c r="L4501" s="2">
        <v>15091.599609000001</v>
      </c>
    </row>
    <row r="4502" spans="11:12">
      <c r="K4502" s="106">
        <v>43427</v>
      </c>
      <c r="L4502" s="2">
        <v>15010.700194999999</v>
      </c>
    </row>
    <row r="4503" spans="11:12">
      <c r="K4503" s="106">
        <v>43430</v>
      </c>
      <c r="L4503" s="2">
        <v>15012.700194999999</v>
      </c>
    </row>
    <row r="4504" spans="11:12">
      <c r="K4504" s="106">
        <v>43431</v>
      </c>
      <c r="L4504" s="2">
        <v>14944.099609000001</v>
      </c>
    </row>
    <row r="4505" spans="11:12">
      <c r="K4505" s="106">
        <v>43432</v>
      </c>
      <c r="L4505" s="2">
        <v>15171.299805000001</v>
      </c>
    </row>
    <row r="4506" spans="11:12">
      <c r="K4506" s="106">
        <v>43433</v>
      </c>
      <c r="L4506" s="2">
        <v>15194</v>
      </c>
    </row>
    <row r="4507" spans="11:12">
      <c r="K4507" s="106">
        <v>43434</v>
      </c>
      <c r="L4507" s="2">
        <v>15197.799805000001</v>
      </c>
    </row>
    <row r="4508" spans="11:12">
      <c r="K4508" s="106">
        <v>43437</v>
      </c>
      <c r="L4508" s="2">
        <v>15275</v>
      </c>
    </row>
    <row r="4509" spans="11:12">
      <c r="K4509" s="106">
        <v>43438</v>
      </c>
      <c r="L4509" s="2">
        <v>15063.599609000001</v>
      </c>
    </row>
    <row r="4510" spans="11:12">
      <c r="K4510" s="106">
        <v>43439</v>
      </c>
      <c r="L4510" s="2">
        <v>15182.599609000001</v>
      </c>
    </row>
    <row r="4511" spans="11:12">
      <c r="K4511" s="106">
        <v>43440</v>
      </c>
      <c r="L4511" s="2">
        <v>14937</v>
      </c>
    </row>
    <row r="4512" spans="11:12">
      <c r="K4512" s="106">
        <v>43441</v>
      </c>
      <c r="L4512" s="2">
        <v>14795.099609000001</v>
      </c>
    </row>
    <row r="4513" spans="11:12">
      <c r="K4513" s="106">
        <v>43444</v>
      </c>
      <c r="L4513" s="2">
        <v>14728.299805000001</v>
      </c>
    </row>
    <row r="4514" spans="11:12">
      <c r="K4514" s="106">
        <v>43445</v>
      </c>
      <c r="L4514" s="2">
        <v>14667.799805000001</v>
      </c>
    </row>
    <row r="4515" spans="11:12">
      <c r="K4515" s="106">
        <v>43446</v>
      </c>
      <c r="L4515" s="2">
        <v>14783.099609000001</v>
      </c>
    </row>
    <row r="4516" spans="11:12">
      <c r="K4516" s="106">
        <v>43447</v>
      </c>
      <c r="L4516" s="2">
        <v>14750.400390999999</v>
      </c>
    </row>
    <row r="4517" spans="11:12">
      <c r="K4517" s="106">
        <v>43448</v>
      </c>
      <c r="L4517" s="2">
        <v>14595.099609000001</v>
      </c>
    </row>
    <row r="4518" spans="11:12">
      <c r="K4518" s="106">
        <v>43451</v>
      </c>
      <c r="L4518" s="2">
        <v>14362.700194999999</v>
      </c>
    </row>
    <row r="4519" spans="11:12">
      <c r="K4519" s="106">
        <v>43452</v>
      </c>
      <c r="L4519" s="2">
        <v>14416.900390999999</v>
      </c>
    </row>
    <row r="4520" spans="11:12">
      <c r="K4520" s="106">
        <v>43453</v>
      </c>
      <c r="L4520" s="2">
        <v>14264.099609000001</v>
      </c>
    </row>
    <row r="4521" spans="11:12">
      <c r="K4521" s="106">
        <v>43454</v>
      </c>
      <c r="L4521" s="2">
        <v>14141.799805000001</v>
      </c>
    </row>
    <row r="4522" spans="11:12">
      <c r="K4522" s="106">
        <v>43455</v>
      </c>
      <c r="L4522" s="2">
        <v>13935.400390999999</v>
      </c>
    </row>
    <row r="4523" spans="11:12">
      <c r="K4523" s="106">
        <v>43458</v>
      </c>
      <c r="L4523" s="2">
        <v>13780.200194999999</v>
      </c>
    </row>
    <row r="4524" spans="11:12">
      <c r="K4524" s="106">
        <v>43461</v>
      </c>
      <c r="L4524" s="2">
        <v>14165.200194999999</v>
      </c>
    </row>
    <row r="4525" spans="11:12">
      <c r="K4525" s="106">
        <v>43462</v>
      </c>
      <c r="L4525" s="2">
        <v>14222</v>
      </c>
    </row>
    <row r="4526" spans="11:12">
      <c r="K4526" s="106">
        <v>43465</v>
      </c>
      <c r="L4526" s="2">
        <v>14322.900390999999</v>
      </c>
    </row>
    <row r="4527" spans="11:12">
      <c r="K4527" s="106">
        <v>43467</v>
      </c>
      <c r="L4527" s="2">
        <v>14347.200194999999</v>
      </c>
    </row>
    <row r="4528" spans="11:12">
      <c r="K4528" s="106">
        <v>43468</v>
      </c>
      <c r="L4528" s="2">
        <v>14212.799805000001</v>
      </c>
    </row>
    <row r="4529" spans="11:12">
      <c r="K4529" s="106">
        <v>43469</v>
      </c>
      <c r="L4529" s="2">
        <v>14426.599609000001</v>
      </c>
    </row>
    <row r="4530" spans="11:12">
      <c r="K4530" s="106">
        <v>43472</v>
      </c>
      <c r="L4530" s="2">
        <v>14504.099609000001</v>
      </c>
    </row>
    <row r="4531" spans="11:12">
      <c r="K4531" s="106">
        <v>43473</v>
      </c>
      <c r="L4531" s="2">
        <v>14605.200194999999</v>
      </c>
    </row>
    <row r="4532" spans="11:12">
      <c r="K4532" s="106">
        <v>43474</v>
      </c>
      <c r="L4532" s="2">
        <v>14804.700194999999</v>
      </c>
    </row>
    <row r="4533" spans="11:12">
      <c r="K4533" s="106">
        <v>43475</v>
      </c>
      <c r="L4533" s="2">
        <v>14903.5</v>
      </c>
    </row>
    <row r="4534" spans="11:12">
      <c r="K4534" s="106">
        <v>43476</v>
      </c>
      <c r="L4534" s="2">
        <v>14939.200194999999</v>
      </c>
    </row>
    <row r="4535" spans="11:12">
      <c r="K4535" s="106">
        <v>43479</v>
      </c>
      <c r="L4535" s="2">
        <v>14975.5</v>
      </c>
    </row>
    <row r="4536" spans="11:12">
      <c r="K4536" s="106">
        <v>43480</v>
      </c>
      <c r="L4536" s="2">
        <v>15046.299805000001</v>
      </c>
    </row>
    <row r="4537" spans="11:12">
      <c r="K4537" s="106">
        <v>43481</v>
      </c>
      <c r="L4537" s="2">
        <v>15111.299805000001</v>
      </c>
    </row>
    <row r="4538" spans="11:12">
      <c r="K4538" s="106">
        <v>43482</v>
      </c>
      <c r="L4538" s="2">
        <v>15211.200194999999</v>
      </c>
    </row>
    <row r="4539" spans="11:12">
      <c r="K4539" s="106">
        <v>43483</v>
      </c>
      <c r="L4539" s="2">
        <v>15303.799805000001</v>
      </c>
    </row>
    <row r="4540" spans="11:12">
      <c r="K4540" s="106">
        <v>43486</v>
      </c>
      <c r="L4540" s="2">
        <v>15354.200194999999</v>
      </c>
    </row>
    <row r="4541" spans="11:12">
      <c r="K4541" s="106">
        <v>43487</v>
      </c>
      <c r="L4541" s="2">
        <v>15233.799805000001</v>
      </c>
    </row>
    <row r="4542" spans="11:12">
      <c r="K4542" s="106">
        <v>43488</v>
      </c>
      <c r="L4542" s="2">
        <v>15208.299805000001</v>
      </c>
    </row>
    <row r="4543" spans="11:12">
      <c r="K4543" s="106">
        <v>43489</v>
      </c>
      <c r="L4543" s="2">
        <v>15280.799805000001</v>
      </c>
    </row>
    <row r="4544" spans="11:12">
      <c r="K4544" s="106">
        <v>43490</v>
      </c>
      <c r="L4544" s="2">
        <v>15366.099609000001</v>
      </c>
    </row>
    <row r="4545" spans="11:12">
      <c r="K4545" s="106">
        <v>43493</v>
      </c>
      <c r="L4545" s="2">
        <v>15378.599609000001</v>
      </c>
    </row>
    <row r="4546" spans="11:12">
      <c r="K4546" s="106">
        <v>43494</v>
      </c>
      <c r="L4546" s="2">
        <v>15463.099609000001</v>
      </c>
    </row>
    <row r="4547" spans="11:12">
      <c r="K4547" s="106">
        <v>43495</v>
      </c>
      <c r="L4547" s="2">
        <v>15484.599609000001</v>
      </c>
    </row>
    <row r="4548" spans="11:12">
      <c r="K4548" s="106">
        <v>43496</v>
      </c>
      <c r="L4548" s="2">
        <v>15540.599609000001</v>
      </c>
    </row>
    <row r="4549" spans="11:12">
      <c r="K4549" s="106">
        <v>43497</v>
      </c>
      <c r="L4549" s="2">
        <v>15506.299805000001</v>
      </c>
    </row>
    <row r="4550" spans="11:12">
      <c r="K4550" s="106">
        <v>43500</v>
      </c>
      <c r="L4550" s="2">
        <v>15602.299805000001</v>
      </c>
    </row>
    <row r="4551" spans="11:12">
      <c r="K4551" s="106">
        <v>43501</v>
      </c>
      <c r="L4551" s="2">
        <v>15702.700194999999</v>
      </c>
    </row>
    <row r="4552" spans="11:12">
      <c r="K4552" s="106">
        <v>43502</v>
      </c>
      <c r="L4552" s="2">
        <v>15712.299805000001</v>
      </c>
    </row>
    <row r="4553" spans="11:12">
      <c r="K4553" s="106">
        <v>43503</v>
      </c>
      <c r="L4553" s="2">
        <v>15703.400390999999</v>
      </c>
    </row>
    <row r="4554" spans="11:12">
      <c r="K4554" s="106">
        <v>43504</v>
      </c>
      <c r="L4554" s="2">
        <v>15633.299805000001</v>
      </c>
    </row>
    <row r="4555" spans="11:12">
      <c r="K4555" s="106">
        <v>43507</v>
      </c>
      <c r="L4555" s="2">
        <v>15568.900390999999</v>
      </c>
    </row>
    <row r="4556" spans="11:12">
      <c r="K4556" s="106">
        <v>43508</v>
      </c>
      <c r="L4556" s="2">
        <v>15642.099609000001</v>
      </c>
    </row>
    <row r="4557" spans="11:12">
      <c r="K4557" s="106">
        <v>43509</v>
      </c>
      <c r="L4557" s="2">
        <v>15626.700194999999</v>
      </c>
    </row>
    <row r="4558" spans="11:12">
      <c r="K4558" s="106">
        <v>43510</v>
      </c>
      <c r="L4558" s="2">
        <v>15696</v>
      </c>
    </row>
    <row r="4559" spans="11:12">
      <c r="K4559" s="106">
        <v>43511</v>
      </c>
      <c r="L4559" s="2">
        <v>15838.200194999999</v>
      </c>
    </row>
    <row r="4560" spans="11:12">
      <c r="K4560" s="106">
        <v>43515</v>
      </c>
      <c r="L4560" s="2">
        <v>15937.400390999999</v>
      </c>
    </row>
    <row r="4561" spans="11:12">
      <c r="K4561" s="106">
        <v>43516</v>
      </c>
      <c r="L4561" s="2">
        <v>16031.200194999999</v>
      </c>
    </row>
    <row r="4562" spans="11:12">
      <c r="K4562" s="106">
        <v>43517</v>
      </c>
      <c r="L4562" s="2">
        <v>16000.900390999999</v>
      </c>
    </row>
    <row r="4563" spans="11:12">
      <c r="K4563" s="106">
        <v>43518</v>
      </c>
      <c r="L4563" s="2">
        <v>16013</v>
      </c>
    </row>
    <row r="4564" spans="11:12">
      <c r="K4564" s="106">
        <v>43521</v>
      </c>
      <c r="L4564" s="2">
        <v>16057</v>
      </c>
    </row>
    <row r="4565" spans="11:12">
      <c r="K4565" s="106">
        <v>43522</v>
      </c>
      <c r="L4565" s="2">
        <v>16067.900390999999</v>
      </c>
    </row>
    <row r="4566" spans="11:12">
      <c r="K4566" s="106">
        <v>43523</v>
      </c>
      <c r="L4566" s="2">
        <v>16074.299805000001</v>
      </c>
    </row>
    <row r="4567" spans="11:12">
      <c r="K4567" s="106">
        <v>43524</v>
      </c>
      <c r="L4567" s="2">
        <v>15999</v>
      </c>
    </row>
    <row r="4568" spans="11:12">
      <c r="K4568" s="106">
        <v>43525</v>
      </c>
      <c r="L4568" s="2">
        <v>16068.299805000001</v>
      </c>
    </row>
    <row r="4569" spans="11:12">
      <c r="K4569" s="106">
        <v>43528</v>
      </c>
      <c r="L4569" s="2">
        <v>16038.099609000001</v>
      </c>
    </row>
    <row r="4570" spans="11:12">
      <c r="K4570" s="106">
        <v>43529</v>
      </c>
      <c r="L4570" s="2">
        <v>16086.5</v>
      </c>
    </row>
    <row r="4571" spans="11:12">
      <c r="K4571" s="106">
        <v>43530</v>
      </c>
      <c r="L4571" s="2">
        <v>16092.099609000001</v>
      </c>
    </row>
    <row r="4572" spans="11:12">
      <c r="K4572" s="106">
        <v>43531</v>
      </c>
      <c r="L4572" s="2">
        <v>16056.5</v>
      </c>
    </row>
    <row r="4573" spans="11:12">
      <c r="K4573" s="106">
        <v>43532</v>
      </c>
      <c r="L4573" s="2">
        <v>15996.200194999999</v>
      </c>
    </row>
    <row r="4574" spans="11:12">
      <c r="K4574" s="106">
        <v>43535</v>
      </c>
      <c r="L4574" s="2">
        <v>16106.200194999999</v>
      </c>
    </row>
    <row r="4575" spans="11:12">
      <c r="K4575" s="106">
        <v>43536</v>
      </c>
      <c r="L4575" s="2">
        <v>16136.700194999999</v>
      </c>
    </row>
    <row r="4576" spans="11:12">
      <c r="K4576" s="106">
        <v>43537</v>
      </c>
      <c r="L4576" s="2">
        <v>16150</v>
      </c>
    </row>
    <row r="4577" spans="11:12">
      <c r="K4577" s="106">
        <v>43538</v>
      </c>
      <c r="L4577" s="2">
        <v>16087.599609000001</v>
      </c>
    </row>
    <row r="4578" spans="11:12">
      <c r="K4578" s="106">
        <v>43539</v>
      </c>
      <c r="L4578" s="2">
        <v>16140.400390999999</v>
      </c>
    </row>
    <row r="4579" spans="11:12">
      <c r="K4579" s="106">
        <v>43542</v>
      </c>
      <c r="L4579" s="2">
        <v>16251.400390999999</v>
      </c>
    </row>
    <row r="4580" spans="11:12">
      <c r="K4580" s="106">
        <v>43543</v>
      </c>
      <c r="L4580" s="2">
        <v>16188.099609000001</v>
      </c>
    </row>
    <row r="4581" spans="11:12">
      <c r="K4581" s="106">
        <v>43544</v>
      </c>
      <c r="L4581" s="2">
        <v>16167.599609000001</v>
      </c>
    </row>
    <row r="4582" spans="11:12">
      <c r="K4582" s="106">
        <v>43545</v>
      </c>
      <c r="L4582" s="2">
        <v>16244.599609000001</v>
      </c>
    </row>
    <row r="4583" spans="11:12">
      <c r="K4583" s="106">
        <v>43546</v>
      </c>
      <c r="L4583" s="2">
        <v>16089.299805000001</v>
      </c>
    </row>
    <row r="4584" spans="11:12">
      <c r="K4584" s="106">
        <v>43549</v>
      </c>
      <c r="L4584" s="2">
        <v>16065.900390999999</v>
      </c>
    </row>
    <row r="4585" spans="11:12">
      <c r="K4585" s="106">
        <v>43550</v>
      </c>
      <c r="L4585" s="2">
        <v>16155.200194999999</v>
      </c>
    </row>
    <row r="4586" spans="11:12">
      <c r="K4586" s="106">
        <v>43551</v>
      </c>
      <c r="L4586" s="2">
        <v>16132.5</v>
      </c>
    </row>
    <row r="4587" spans="11:12">
      <c r="K4587" s="106">
        <v>43552</v>
      </c>
      <c r="L4587" s="2">
        <v>16155.5</v>
      </c>
    </row>
    <row r="4588" spans="11:12">
      <c r="K4588" s="106">
        <v>43553</v>
      </c>
      <c r="L4588" s="2">
        <v>16102.099609000001</v>
      </c>
    </row>
    <row r="4589" spans="11:12">
      <c r="K4589" s="106">
        <v>43556</v>
      </c>
      <c r="L4589" s="2">
        <v>16228.099609000001</v>
      </c>
    </row>
    <row r="4590" spans="11:12">
      <c r="K4590" s="106">
        <v>43557</v>
      </c>
      <c r="L4590" s="2">
        <v>16263.900390999999</v>
      </c>
    </row>
    <row r="4591" spans="11:12">
      <c r="K4591" s="106">
        <v>43558</v>
      </c>
      <c r="L4591" s="2">
        <v>16279.900390999999</v>
      </c>
    </row>
    <row r="4592" spans="11:12">
      <c r="K4592" s="106">
        <v>43559</v>
      </c>
      <c r="L4592" s="2">
        <v>16311.599609000001</v>
      </c>
    </row>
    <row r="4593" spans="11:12">
      <c r="K4593" s="106">
        <v>43560</v>
      </c>
      <c r="L4593" s="2">
        <v>16396.199218999998</v>
      </c>
    </row>
    <row r="4594" spans="11:12">
      <c r="K4594" s="106">
        <v>43563</v>
      </c>
      <c r="L4594" s="2">
        <v>16407.300781000002</v>
      </c>
    </row>
    <row r="4595" spans="11:12">
      <c r="K4595" s="106">
        <v>43564</v>
      </c>
      <c r="L4595" s="2">
        <v>16336.5</v>
      </c>
    </row>
    <row r="4596" spans="11:12">
      <c r="K4596" s="106">
        <v>43565</v>
      </c>
      <c r="L4596" s="2">
        <v>16396.300781000002</v>
      </c>
    </row>
    <row r="4597" spans="11:12">
      <c r="K4597" s="106">
        <v>43566</v>
      </c>
      <c r="L4597" s="2">
        <v>16399.5</v>
      </c>
    </row>
    <row r="4598" spans="11:12">
      <c r="K4598" s="106">
        <v>43567</v>
      </c>
      <c r="L4598" s="2">
        <v>16480.5</v>
      </c>
    </row>
    <row r="4599" spans="11:12">
      <c r="K4599" s="106">
        <v>43570</v>
      </c>
      <c r="L4599" s="2">
        <v>16515.5</v>
      </c>
    </row>
    <row r="4600" spans="11:12">
      <c r="K4600" s="106">
        <v>43571</v>
      </c>
      <c r="L4600" s="2">
        <v>16502.199218999998</v>
      </c>
    </row>
    <row r="4601" spans="11:12">
      <c r="K4601" s="106">
        <v>43572</v>
      </c>
      <c r="L4601" s="2">
        <v>16544.199218999998</v>
      </c>
    </row>
    <row r="4602" spans="11:12">
      <c r="K4602" s="106">
        <v>43573</v>
      </c>
      <c r="L4602" s="2">
        <v>16612.800781000002</v>
      </c>
    </row>
    <row r="4603" spans="11:12">
      <c r="K4603" s="106">
        <v>43577</v>
      </c>
      <c r="L4603" s="2">
        <v>16577.300781000002</v>
      </c>
    </row>
    <row r="4604" spans="11:12">
      <c r="K4604" s="106">
        <v>43578</v>
      </c>
      <c r="L4604" s="2">
        <v>16669.400390999999</v>
      </c>
    </row>
    <row r="4605" spans="11:12">
      <c r="K4605" s="106">
        <v>43579</v>
      </c>
      <c r="L4605" s="2">
        <v>16586.5</v>
      </c>
    </row>
    <row r="4606" spans="11:12">
      <c r="K4606" s="106">
        <v>43580</v>
      </c>
      <c r="L4606" s="2">
        <v>16576.099609000001</v>
      </c>
    </row>
    <row r="4607" spans="11:12">
      <c r="K4607" s="106">
        <v>43581</v>
      </c>
      <c r="L4607" s="2">
        <v>16613.5</v>
      </c>
    </row>
    <row r="4608" spans="11:12">
      <c r="K4608" s="106">
        <v>43584</v>
      </c>
      <c r="L4608" s="2">
        <v>16600.400390999999</v>
      </c>
    </row>
    <row r="4609" spans="11:12">
      <c r="K4609" s="106">
        <v>43585</v>
      </c>
      <c r="L4609" s="2">
        <v>16580.699218999998</v>
      </c>
    </row>
    <row r="4610" spans="11:12">
      <c r="K4610" s="106">
        <v>43586</v>
      </c>
      <c r="L4610" s="2">
        <v>16502.800781000002</v>
      </c>
    </row>
    <row r="4611" spans="11:12">
      <c r="K4611" s="106">
        <v>43587</v>
      </c>
      <c r="L4611" s="2">
        <v>16410.900390999999</v>
      </c>
    </row>
    <row r="4612" spans="11:12">
      <c r="K4612" s="106">
        <v>43588</v>
      </c>
      <c r="L4612" s="2">
        <v>16494.400390999999</v>
      </c>
    </row>
    <row r="4613" spans="11:12">
      <c r="K4613" s="106">
        <v>43591</v>
      </c>
      <c r="L4613" s="2">
        <v>16493.5</v>
      </c>
    </row>
    <row r="4614" spans="11:12">
      <c r="K4614" s="106">
        <v>43592</v>
      </c>
      <c r="L4614" s="2">
        <v>16357.799805000001</v>
      </c>
    </row>
    <row r="4615" spans="11:12">
      <c r="K4615" s="106">
        <v>43593</v>
      </c>
      <c r="L4615" s="2">
        <v>16397.400390999999</v>
      </c>
    </row>
    <row r="4616" spans="11:12">
      <c r="K4616" s="106">
        <v>43594</v>
      </c>
      <c r="L4616" s="2">
        <v>16321.799805000001</v>
      </c>
    </row>
    <row r="4617" spans="11:12">
      <c r="K4617" s="106">
        <v>43595</v>
      </c>
      <c r="L4617" s="2">
        <v>16297.599609000001</v>
      </c>
    </row>
    <row r="4618" spans="11:12">
      <c r="K4618" s="106">
        <v>43598</v>
      </c>
      <c r="L4618" s="2">
        <v>16193.400390999999</v>
      </c>
    </row>
    <row r="4619" spans="11:12">
      <c r="K4619" s="106">
        <v>43599</v>
      </c>
      <c r="L4619" s="2">
        <v>16284.5</v>
      </c>
    </row>
    <row r="4620" spans="11:12">
      <c r="K4620" s="106">
        <v>43600</v>
      </c>
      <c r="L4620" s="2">
        <v>16318.099609000001</v>
      </c>
    </row>
    <row r="4621" spans="11:12">
      <c r="K4621" s="106">
        <v>43601</v>
      </c>
      <c r="L4621" s="2">
        <v>16443.900390999999</v>
      </c>
    </row>
    <row r="4622" spans="11:12">
      <c r="K4622" s="106">
        <v>43602</v>
      </c>
      <c r="L4622" s="2">
        <v>16401.800781000002</v>
      </c>
    </row>
    <row r="4623" spans="11:12">
      <c r="K4623" s="106">
        <v>43606</v>
      </c>
      <c r="L4623" s="2">
        <v>16426.5</v>
      </c>
    </row>
    <row r="4624" spans="11:12">
      <c r="K4624" s="106">
        <v>43607</v>
      </c>
      <c r="L4624" s="2">
        <v>16327.400390999999</v>
      </c>
    </row>
    <row r="4625" spans="11:12">
      <c r="K4625" s="106">
        <v>43608</v>
      </c>
      <c r="L4625" s="2">
        <v>16164.599609000001</v>
      </c>
    </row>
    <row r="4626" spans="11:12">
      <c r="K4626" s="106">
        <v>43609</v>
      </c>
      <c r="L4626" s="2">
        <v>16230</v>
      </c>
    </row>
    <row r="4627" spans="11:12">
      <c r="K4627" s="106">
        <v>43612</v>
      </c>
      <c r="L4627" s="2">
        <v>16346.700194999999</v>
      </c>
    </row>
    <row r="4628" spans="11:12">
      <c r="K4628" s="106">
        <v>43613</v>
      </c>
      <c r="L4628" s="2">
        <v>16297.5</v>
      </c>
    </row>
    <row r="4629" spans="11:12">
      <c r="K4629" s="106">
        <v>43614</v>
      </c>
      <c r="L4629" s="2">
        <v>16131.5</v>
      </c>
    </row>
    <row r="4630" spans="11:12">
      <c r="K4630" s="106">
        <v>43615</v>
      </c>
      <c r="L4630" s="2">
        <v>16089.200194999999</v>
      </c>
    </row>
    <row r="4631" spans="11:12">
      <c r="K4631" s="106">
        <v>43616</v>
      </c>
      <c r="L4631" s="2">
        <v>16037.5</v>
      </c>
    </row>
    <row r="4632" spans="11:12">
      <c r="K4632" s="106">
        <v>43619</v>
      </c>
      <c r="L4632" s="2">
        <v>16015.900390999999</v>
      </c>
    </row>
    <row r="4633" spans="11:12">
      <c r="K4633" s="106">
        <v>43620</v>
      </c>
      <c r="L4633" s="2">
        <v>16166.200194999999</v>
      </c>
    </row>
    <row r="4634" spans="11:12">
      <c r="K4634" s="106">
        <v>43621</v>
      </c>
      <c r="L4634" s="2">
        <v>16212.700194999999</v>
      </c>
    </row>
    <row r="4635" spans="11:12">
      <c r="K4635" s="106">
        <v>43622</v>
      </c>
      <c r="L4635" s="2">
        <v>16227.799805000001</v>
      </c>
    </row>
    <row r="4636" spans="11:12">
      <c r="K4636" s="106">
        <v>43623</v>
      </c>
      <c r="L4636" s="2">
        <v>16231</v>
      </c>
    </row>
    <row r="4637" spans="11:12">
      <c r="K4637" s="106">
        <v>43626</v>
      </c>
      <c r="L4637" s="2">
        <v>16216.299805000001</v>
      </c>
    </row>
    <row r="4638" spans="11:12">
      <c r="K4638" s="106">
        <v>43627</v>
      </c>
      <c r="L4638" s="2">
        <v>16248.799805000001</v>
      </c>
    </row>
    <row r="4639" spans="11:12">
      <c r="K4639" s="106">
        <v>43628</v>
      </c>
      <c r="L4639" s="2">
        <v>16227.200194999999</v>
      </c>
    </row>
    <row r="4640" spans="11:12">
      <c r="K4640" s="106">
        <v>43629</v>
      </c>
      <c r="L4640" s="2">
        <v>16239.299805000001</v>
      </c>
    </row>
    <row r="4641" spans="11:12">
      <c r="K4641" s="106">
        <v>43630</v>
      </c>
      <c r="L4641" s="2">
        <v>16301.900390999999</v>
      </c>
    </row>
    <row r="4642" spans="11:12">
      <c r="K4642" s="106">
        <v>43633</v>
      </c>
      <c r="L4642" s="2">
        <v>16353.5</v>
      </c>
    </row>
    <row r="4643" spans="11:12">
      <c r="K4643" s="106">
        <v>43634</v>
      </c>
      <c r="L4643" s="2">
        <v>16503.400390999999</v>
      </c>
    </row>
    <row r="4644" spans="11:12">
      <c r="K4644" s="106">
        <v>43635</v>
      </c>
      <c r="L4644" s="2">
        <v>16511.800781000002</v>
      </c>
    </row>
    <row r="4645" spans="11:12">
      <c r="K4645" s="106">
        <v>43636</v>
      </c>
      <c r="L4645" s="2">
        <v>16574.800781000002</v>
      </c>
    </row>
    <row r="4646" spans="11:12">
      <c r="K4646" s="106">
        <v>43637</v>
      </c>
      <c r="L4646" s="2">
        <v>16525.400390999999</v>
      </c>
    </row>
    <row r="4647" spans="11:12">
      <c r="K4647" s="106">
        <v>43640</v>
      </c>
      <c r="L4647" s="2">
        <v>16523.5</v>
      </c>
    </row>
    <row r="4648" spans="11:12">
      <c r="K4648" s="106">
        <v>43641</v>
      </c>
      <c r="L4648" s="2">
        <v>16371.299805000001</v>
      </c>
    </row>
    <row r="4649" spans="11:12">
      <c r="K4649" s="106">
        <v>43642</v>
      </c>
      <c r="L4649" s="2">
        <v>16312.200194999999</v>
      </c>
    </row>
    <row r="4650" spans="11:12">
      <c r="K4650" s="106">
        <v>43643</v>
      </c>
      <c r="L4650" s="2">
        <v>16307.700194999999</v>
      </c>
    </row>
    <row r="4651" spans="11:12">
      <c r="K4651" s="106">
        <v>43644</v>
      </c>
      <c r="L4651" s="2">
        <v>16382.200194999999</v>
      </c>
    </row>
    <row r="4652" spans="11:12">
      <c r="K4652" s="106">
        <v>43648</v>
      </c>
      <c r="L4652" s="2">
        <v>16471.300781000002</v>
      </c>
    </row>
    <row r="4653" spans="11:12">
      <c r="K4653" s="106">
        <v>43649</v>
      </c>
      <c r="L4653" s="2">
        <v>16576.199218999998</v>
      </c>
    </row>
    <row r="4654" spans="11:12">
      <c r="K4654" s="106">
        <v>43650</v>
      </c>
      <c r="L4654" s="2">
        <v>16588.900390999999</v>
      </c>
    </row>
    <row r="4655" spans="11:12">
      <c r="K4655" s="106">
        <v>43651</v>
      </c>
      <c r="L4655" s="2">
        <v>16542</v>
      </c>
    </row>
    <row r="4656" spans="11:12">
      <c r="K4656" s="106">
        <v>43654</v>
      </c>
      <c r="L4656" s="2">
        <v>16463</v>
      </c>
    </row>
    <row r="4657" spans="11:12">
      <c r="K4657" s="106">
        <v>43655</v>
      </c>
      <c r="L4657" s="2">
        <v>16545.199218999998</v>
      </c>
    </row>
    <row r="4658" spans="11:12">
      <c r="K4658" s="106">
        <v>43656</v>
      </c>
      <c r="L4658" s="2">
        <v>16563.300781000002</v>
      </c>
    </row>
    <row r="4659" spans="11:12">
      <c r="K4659" s="106">
        <v>43657</v>
      </c>
      <c r="L4659" s="2">
        <v>16527.900390999999</v>
      </c>
    </row>
    <row r="4660" spans="11:12">
      <c r="K4660" s="106">
        <v>43658</v>
      </c>
      <c r="L4660" s="2">
        <v>16488.099609000001</v>
      </c>
    </row>
    <row r="4661" spans="11:12">
      <c r="K4661" s="106">
        <v>43661</v>
      </c>
      <c r="L4661" s="2">
        <v>16510.800781000002</v>
      </c>
    </row>
    <row r="4662" spans="11:12">
      <c r="K4662" s="106">
        <v>43662</v>
      </c>
      <c r="L4662" s="2">
        <v>16502.400390999999</v>
      </c>
    </row>
    <row r="4663" spans="11:12">
      <c r="K4663" s="106">
        <v>43663</v>
      </c>
      <c r="L4663" s="2">
        <v>16484.199218999998</v>
      </c>
    </row>
    <row r="4664" spans="11:12">
      <c r="K4664" s="106">
        <v>43664</v>
      </c>
      <c r="L4664" s="2">
        <v>16494.199218999998</v>
      </c>
    </row>
    <row r="4665" spans="11:12">
      <c r="K4665" s="106">
        <v>43665</v>
      </c>
      <c r="L4665" s="2">
        <v>16485.900390999999</v>
      </c>
    </row>
    <row r="4666" spans="11:12">
      <c r="K4666" s="106">
        <v>43668</v>
      </c>
      <c r="L4666" s="2">
        <v>16518.900390999999</v>
      </c>
    </row>
    <row r="4667" spans="11:12">
      <c r="K4667" s="106">
        <v>43669</v>
      </c>
      <c r="L4667" s="2">
        <v>16572.699218999998</v>
      </c>
    </row>
    <row r="4668" spans="11:12">
      <c r="K4668" s="106">
        <v>43670</v>
      </c>
      <c r="L4668" s="2">
        <v>16611.800781000002</v>
      </c>
    </row>
    <row r="4669" spans="11:12">
      <c r="K4669" s="106">
        <v>43671</v>
      </c>
      <c r="L4669" s="2">
        <v>16488.199218999998</v>
      </c>
    </row>
    <row r="4670" spans="11:12">
      <c r="K4670" s="106">
        <v>43672</v>
      </c>
      <c r="L4670" s="2">
        <v>16531</v>
      </c>
    </row>
    <row r="4671" spans="11:12">
      <c r="K4671" s="106">
        <v>43675</v>
      </c>
      <c r="L4671" s="2">
        <v>16492.199218999998</v>
      </c>
    </row>
    <row r="4672" spans="11:12">
      <c r="K4672" s="106">
        <v>43676</v>
      </c>
      <c r="L4672" s="2">
        <v>16466.099609000001</v>
      </c>
    </row>
    <row r="4673" spans="11:12">
      <c r="K4673" s="106">
        <v>43677</v>
      </c>
      <c r="L4673" s="2">
        <v>16406.599609000001</v>
      </c>
    </row>
    <row r="4674" spans="11:12">
      <c r="K4674" s="106">
        <v>43678</v>
      </c>
      <c r="L4674" s="2">
        <v>16377</v>
      </c>
    </row>
    <row r="4675" spans="11:12">
      <c r="K4675" s="106">
        <v>43679</v>
      </c>
      <c r="L4675" s="2">
        <v>16271.700194999999</v>
      </c>
    </row>
    <row r="4676" spans="11:12">
      <c r="K4676" s="106">
        <v>43683</v>
      </c>
      <c r="L4676" s="2">
        <v>16149.5</v>
      </c>
    </row>
    <row r="4677" spans="11:12">
      <c r="K4677" s="106">
        <v>43684</v>
      </c>
      <c r="L4677" s="2">
        <v>16265.200194999999</v>
      </c>
    </row>
    <row r="4678" spans="11:12">
      <c r="K4678" s="106">
        <v>43685</v>
      </c>
      <c r="L4678" s="2">
        <v>16404.5</v>
      </c>
    </row>
    <row r="4679" spans="11:12">
      <c r="K4679" s="106">
        <v>43686</v>
      </c>
      <c r="L4679" s="2">
        <v>16341.299805000001</v>
      </c>
    </row>
    <row r="4680" spans="11:12">
      <c r="K4680" s="106">
        <v>43689</v>
      </c>
      <c r="L4680" s="2">
        <v>16237.799805000001</v>
      </c>
    </row>
    <row r="4681" spans="11:12">
      <c r="K4681" s="106">
        <v>43690</v>
      </c>
      <c r="L4681" s="2">
        <v>16350.799805000001</v>
      </c>
    </row>
    <row r="4682" spans="11:12">
      <c r="K4682" s="106">
        <v>43691</v>
      </c>
      <c r="L4682" s="2">
        <v>16045.900390999999</v>
      </c>
    </row>
    <row r="4683" spans="11:12">
      <c r="K4683" s="106">
        <v>43692</v>
      </c>
      <c r="L4683" s="2">
        <v>16012.5</v>
      </c>
    </row>
    <row r="4684" spans="11:12">
      <c r="K4684" s="106">
        <v>43693</v>
      </c>
      <c r="L4684" s="2">
        <v>16149.799805000001</v>
      </c>
    </row>
    <row r="4685" spans="11:12">
      <c r="K4685" s="106">
        <v>43696</v>
      </c>
      <c r="L4685" s="2">
        <v>16304.099609000001</v>
      </c>
    </row>
    <row r="4686" spans="11:12">
      <c r="K4686" s="106">
        <v>43697</v>
      </c>
      <c r="L4686" s="2">
        <v>16213.299805000001</v>
      </c>
    </row>
    <row r="4687" spans="11:12">
      <c r="K4687" s="106">
        <v>43698</v>
      </c>
      <c r="L4687" s="2">
        <v>16309.200194999999</v>
      </c>
    </row>
    <row r="4688" spans="11:12">
      <c r="K4688" s="106">
        <v>43699</v>
      </c>
      <c r="L4688" s="2">
        <v>16253.5</v>
      </c>
    </row>
    <row r="4689" spans="11:12">
      <c r="K4689" s="106">
        <v>43700</v>
      </c>
      <c r="L4689" s="2">
        <v>16037.599609000001</v>
      </c>
    </row>
    <row r="4690" spans="11:12">
      <c r="K4690" s="106">
        <v>43703</v>
      </c>
      <c r="L4690" s="2">
        <v>16098.799805000001</v>
      </c>
    </row>
    <row r="4691" spans="11:12">
      <c r="K4691" s="106">
        <v>43704</v>
      </c>
      <c r="L4691" s="2">
        <v>16183.599609000001</v>
      </c>
    </row>
    <row r="4692" spans="11:12">
      <c r="K4692" s="106">
        <v>43705</v>
      </c>
      <c r="L4692" s="2">
        <v>16271.700194999999</v>
      </c>
    </row>
    <row r="4693" spans="11:12">
      <c r="K4693" s="106">
        <v>43706</v>
      </c>
      <c r="L4693" s="2">
        <v>16384.5</v>
      </c>
    </row>
    <row r="4694" spans="11:12">
      <c r="K4694" s="106">
        <v>43707</v>
      </c>
      <c r="L4694" s="2">
        <v>16442.099609000001</v>
      </c>
    </row>
    <row r="4695" spans="11:12">
      <c r="K4695" s="106">
        <v>43711</v>
      </c>
      <c r="L4695" s="2">
        <v>16399.199218999998</v>
      </c>
    </row>
    <row r="4696" spans="11:12">
      <c r="K4696" s="106">
        <v>43712</v>
      </c>
      <c r="L4696" s="2">
        <v>16448.800781000002</v>
      </c>
    </row>
    <row r="4697" spans="11:12">
      <c r="K4697" s="106">
        <v>43713</v>
      </c>
      <c r="L4697" s="2">
        <v>16574.800781000002</v>
      </c>
    </row>
    <row r="4698" spans="11:12">
      <c r="K4698" s="106">
        <v>43714</v>
      </c>
      <c r="L4698" s="2">
        <v>16535.300781000002</v>
      </c>
    </row>
    <row r="4699" spans="11:12">
      <c r="K4699" s="106">
        <v>43717</v>
      </c>
      <c r="L4699" s="2">
        <v>16495.099609000001</v>
      </c>
    </row>
    <row r="4700" spans="11:12">
      <c r="K4700" s="106">
        <v>43718</v>
      </c>
      <c r="L4700" s="2">
        <v>16537.300781000002</v>
      </c>
    </row>
    <row r="4701" spans="11:12">
      <c r="K4701" s="106">
        <v>43719</v>
      </c>
      <c r="L4701" s="2">
        <v>16611.099609000001</v>
      </c>
    </row>
    <row r="4702" spans="11:12">
      <c r="K4702" s="106">
        <v>43720</v>
      </c>
      <c r="L4702" s="2">
        <v>16643.300781000002</v>
      </c>
    </row>
    <row r="4703" spans="11:12">
      <c r="K4703" s="106">
        <v>43721</v>
      </c>
      <c r="L4703" s="2">
        <v>16682.400390999999</v>
      </c>
    </row>
    <row r="4704" spans="11:12">
      <c r="K4704" s="106">
        <v>43724</v>
      </c>
      <c r="L4704" s="2">
        <v>16751.300781000002</v>
      </c>
    </row>
    <row r="4705" spans="11:12">
      <c r="K4705" s="106">
        <v>43725</v>
      </c>
      <c r="L4705" s="2">
        <v>16834.800781000002</v>
      </c>
    </row>
    <row r="4706" spans="11:12">
      <c r="K4706" s="106">
        <v>43726</v>
      </c>
      <c r="L4706" s="2">
        <v>16800.300781000002</v>
      </c>
    </row>
    <row r="4707" spans="11:12">
      <c r="K4707" s="106">
        <v>43727</v>
      </c>
      <c r="L4707" s="2">
        <v>16858.400390999999</v>
      </c>
    </row>
    <row r="4708" spans="11:12">
      <c r="K4708" s="106">
        <v>43728</v>
      </c>
      <c r="L4708" s="2">
        <v>16899.699218999998</v>
      </c>
    </row>
    <row r="4709" spans="11:12">
      <c r="K4709" s="106">
        <v>43731</v>
      </c>
      <c r="L4709" s="2">
        <v>16867.199218999998</v>
      </c>
    </row>
    <row r="4710" spans="11:12">
      <c r="K4710" s="106">
        <v>43732</v>
      </c>
      <c r="L4710" s="2">
        <v>16798.300781000002</v>
      </c>
    </row>
    <row r="4711" spans="11:12">
      <c r="K4711" s="106">
        <v>43733</v>
      </c>
      <c r="L4711" s="2">
        <v>16784.300781000002</v>
      </c>
    </row>
    <row r="4712" spans="11:12">
      <c r="K4712" s="106">
        <v>43734</v>
      </c>
      <c r="L4712" s="2">
        <v>16790.400390999999</v>
      </c>
    </row>
    <row r="4713" spans="11:12">
      <c r="K4713" s="106">
        <v>43735</v>
      </c>
      <c r="L4713" s="2">
        <v>16694.300781000002</v>
      </c>
    </row>
    <row r="4714" spans="11:12">
      <c r="K4714" s="106">
        <v>43738</v>
      </c>
      <c r="L4714" s="2">
        <v>16658.599609000001</v>
      </c>
    </row>
    <row r="4715" spans="11:12">
      <c r="K4715" s="106">
        <v>43739</v>
      </c>
      <c r="L4715" s="2">
        <v>16447.699218999998</v>
      </c>
    </row>
    <row r="4716" spans="11:12">
      <c r="K4716" s="106">
        <v>43740</v>
      </c>
      <c r="L4716" s="2">
        <v>16311</v>
      </c>
    </row>
    <row r="4717" spans="11:12">
      <c r="K4717" s="106">
        <v>43741</v>
      </c>
      <c r="L4717" s="2">
        <v>16369</v>
      </c>
    </row>
    <row r="4718" spans="11:12">
      <c r="K4718" s="106">
        <v>43742</v>
      </c>
      <c r="L4718" s="2">
        <v>16449.400390999999</v>
      </c>
    </row>
    <row r="4719" spans="11:12">
      <c r="K4719" s="106">
        <v>43745</v>
      </c>
      <c r="L4719" s="2">
        <v>16421.800781000002</v>
      </c>
    </row>
    <row r="4720" spans="11:12">
      <c r="K4720" s="106">
        <v>43746</v>
      </c>
      <c r="L4720" s="2">
        <v>16294</v>
      </c>
    </row>
    <row r="4721" spans="11:12">
      <c r="K4721" s="106">
        <v>43747</v>
      </c>
      <c r="L4721" s="2">
        <v>16379.900390999999</v>
      </c>
    </row>
    <row r="4722" spans="11:12">
      <c r="K4722" s="106">
        <v>43748</v>
      </c>
      <c r="L4722" s="2">
        <v>16422.699218999998</v>
      </c>
    </row>
    <row r="4723" spans="11:12">
      <c r="K4723" s="106">
        <v>43749</v>
      </c>
      <c r="L4723" s="2">
        <v>16415.199218999998</v>
      </c>
    </row>
    <row r="4724" spans="11:12">
      <c r="K4724" s="106">
        <v>43753</v>
      </c>
      <c r="L4724" s="2">
        <v>16418.400390999999</v>
      </c>
    </row>
    <row r="4725" spans="11:12">
      <c r="K4725" s="106">
        <v>43754</v>
      </c>
      <c r="L4725" s="2">
        <v>16427.199218999998</v>
      </c>
    </row>
    <row r="4726" spans="11:12">
      <c r="K4726" s="106">
        <v>43755</v>
      </c>
      <c r="L4726" s="2">
        <v>16426.300781000002</v>
      </c>
    </row>
    <row r="4727" spans="11:12">
      <c r="K4727" s="106">
        <v>43756</v>
      </c>
      <c r="L4727" s="2">
        <v>16377.099609000001</v>
      </c>
    </row>
    <row r="4728" spans="11:12">
      <c r="K4728" s="106">
        <v>43759</v>
      </c>
      <c r="L4728" s="2">
        <v>16418.5</v>
      </c>
    </row>
    <row r="4729" spans="11:12">
      <c r="K4729" s="106">
        <v>43760</v>
      </c>
      <c r="L4729" s="2">
        <v>16391.5</v>
      </c>
    </row>
    <row r="4730" spans="11:12">
      <c r="K4730" s="106">
        <v>43761</v>
      </c>
      <c r="L4730" s="2">
        <v>16335.900390999999</v>
      </c>
    </row>
    <row r="4731" spans="11:12">
      <c r="K4731" s="106">
        <v>43762</v>
      </c>
      <c r="L4731" s="2">
        <v>16369.299805000001</v>
      </c>
    </row>
    <row r="4732" spans="11:12">
      <c r="K4732" s="106">
        <v>43763</v>
      </c>
      <c r="L4732" s="2">
        <v>16404.5</v>
      </c>
    </row>
    <row r="4733" spans="11:12">
      <c r="K4733" s="106">
        <v>43766</v>
      </c>
      <c r="L4733" s="2">
        <v>16387.5</v>
      </c>
    </row>
    <row r="4734" spans="11:12">
      <c r="K4734" s="106">
        <v>43767</v>
      </c>
      <c r="L4734" s="2">
        <v>16418.099609000001</v>
      </c>
    </row>
    <row r="4735" spans="11:12">
      <c r="K4735" s="106">
        <v>43768</v>
      </c>
      <c r="L4735" s="2">
        <v>16501.400390999999</v>
      </c>
    </row>
    <row r="4736" spans="11:12">
      <c r="K4736" s="106">
        <v>43769</v>
      </c>
      <c r="L4736" s="2">
        <v>16483.199218999998</v>
      </c>
    </row>
    <row r="4737" spans="11:12">
      <c r="K4737" s="106">
        <v>43770</v>
      </c>
      <c r="L4737" s="2">
        <v>16594.099609000001</v>
      </c>
    </row>
    <row r="4738" spans="11:12">
      <c r="K4738" s="106">
        <v>43773</v>
      </c>
      <c r="L4738" s="2">
        <v>16669.800781000002</v>
      </c>
    </row>
    <row r="4739" spans="11:12">
      <c r="K4739" s="106">
        <v>43774</v>
      </c>
      <c r="L4739" s="2">
        <v>16681.900390999999</v>
      </c>
    </row>
    <row r="4740" spans="11:12">
      <c r="K4740" s="106">
        <v>43775</v>
      </c>
      <c r="L4740" s="2">
        <v>16745.599609000001</v>
      </c>
    </row>
    <row r="4741" spans="11:12">
      <c r="K4741" s="106">
        <v>43776</v>
      </c>
      <c r="L4741" s="2">
        <v>16805.800781000002</v>
      </c>
    </row>
    <row r="4742" spans="11:12">
      <c r="K4742" s="106">
        <v>43777</v>
      </c>
      <c r="L4742" s="2">
        <v>16877.400390999999</v>
      </c>
    </row>
    <row r="4743" spans="11:12">
      <c r="K4743" s="106">
        <v>43780</v>
      </c>
      <c r="L4743" s="2">
        <v>16882.800781000002</v>
      </c>
    </row>
    <row r="4744" spans="11:12">
      <c r="K4744" s="106">
        <v>43781</v>
      </c>
      <c r="L4744" s="2">
        <v>16909.400390999999</v>
      </c>
    </row>
    <row r="4745" spans="11:12">
      <c r="K4745" s="106">
        <v>43782</v>
      </c>
      <c r="L4745" s="2">
        <v>16958</v>
      </c>
    </row>
    <row r="4746" spans="11:12">
      <c r="K4746" s="106">
        <v>43783</v>
      </c>
      <c r="L4746" s="2">
        <v>16972.199218999998</v>
      </c>
    </row>
    <row r="4747" spans="11:12">
      <c r="K4747" s="106">
        <v>43784</v>
      </c>
      <c r="L4747" s="2">
        <v>17028.5</v>
      </c>
    </row>
    <row r="4748" spans="11:12">
      <c r="K4748" s="106">
        <v>43787</v>
      </c>
      <c r="L4748" s="2">
        <v>17025.099609000001</v>
      </c>
    </row>
    <row r="4749" spans="11:12">
      <c r="K4749" s="106">
        <v>43788</v>
      </c>
      <c r="L4749" s="2">
        <v>17011.400390999999</v>
      </c>
    </row>
    <row r="4750" spans="11:12">
      <c r="K4750" s="106">
        <v>43789</v>
      </c>
      <c r="L4750" s="2">
        <v>17005.800781000002</v>
      </c>
    </row>
    <row r="4751" spans="11:12">
      <c r="K4751" s="106">
        <v>43790</v>
      </c>
      <c r="L4751" s="2">
        <v>16999.199218999998</v>
      </c>
    </row>
    <row r="4752" spans="11:12">
      <c r="K4752" s="106">
        <v>43791</v>
      </c>
      <c r="L4752" s="2">
        <v>16954.800781000002</v>
      </c>
    </row>
    <row r="4753" spans="11:12">
      <c r="K4753" s="106">
        <v>43794</v>
      </c>
      <c r="L4753" s="2">
        <v>17032.900390999999</v>
      </c>
    </row>
    <row r="4754" spans="11:12">
      <c r="K4754" s="106">
        <v>43795</v>
      </c>
      <c r="L4754" s="2">
        <v>17035.900390999999</v>
      </c>
    </row>
    <row r="4755" spans="11:12">
      <c r="K4755" s="106">
        <v>43796</v>
      </c>
      <c r="L4755" s="2">
        <v>17100.599609000001</v>
      </c>
    </row>
    <row r="4756" spans="11:12">
      <c r="K4756" s="106">
        <v>43797</v>
      </c>
      <c r="L4756" s="2">
        <v>17114.5</v>
      </c>
    </row>
    <row r="4757" spans="11:12">
      <c r="K4757" s="106">
        <v>43798</v>
      </c>
      <c r="L4757" s="2">
        <v>17040.199218999998</v>
      </c>
    </row>
    <row r="4758" spans="11:12">
      <c r="K4758" s="106">
        <v>43801</v>
      </c>
      <c r="L4758" s="2">
        <v>16981.5</v>
      </c>
    </row>
    <row r="4759" spans="11:12">
      <c r="K4759" s="106">
        <v>43802</v>
      </c>
      <c r="L4759" s="2">
        <v>16892.199218999998</v>
      </c>
    </row>
    <row r="4760" spans="11:12">
      <c r="K4760" s="106">
        <v>43803</v>
      </c>
      <c r="L4760" s="2">
        <v>16897.300781000002</v>
      </c>
    </row>
    <row r="4761" spans="11:12">
      <c r="K4761" s="106">
        <v>43804</v>
      </c>
      <c r="L4761" s="2">
        <v>16854.900390999999</v>
      </c>
    </row>
    <row r="4762" spans="11:12">
      <c r="K4762" s="106">
        <v>43805</v>
      </c>
      <c r="L4762" s="2">
        <v>16997</v>
      </c>
    </row>
    <row r="4763" spans="11:12">
      <c r="K4763" s="106">
        <v>43808</v>
      </c>
      <c r="L4763" s="2">
        <v>16950.900390999999</v>
      </c>
    </row>
    <row r="4764" spans="11:12">
      <c r="K4764" s="106">
        <v>43809</v>
      </c>
      <c r="L4764" s="2">
        <v>16950.699218999998</v>
      </c>
    </row>
    <row r="4765" spans="11:12">
      <c r="K4765" s="106">
        <v>43810</v>
      </c>
      <c r="L4765" s="2">
        <v>16939.599609000001</v>
      </c>
    </row>
    <row r="4766" spans="11:12">
      <c r="K4766" s="106">
        <v>43811</v>
      </c>
      <c r="L4766" s="2">
        <v>16946.900390999999</v>
      </c>
    </row>
    <row r="4767" spans="11:12">
      <c r="K4767" s="106">
        <v>43812</v>
      </c>
      <c r="L4767" s="2">
        <v>17003.099609000001</v>
      </c>
    </row>
    <row r="4768" spans="11:12">
      <c r="K4768" s="106">
        <v>43815</v>
      </c>
      <c r="L4768" s="2">
        <v>17056.400390999999</v>
      </c>
    </row>
    <row r="4769" spans="11:12">
      <c r="K4769" s="106">
        <v>43816</v>
      </c>
      <c r="L4769" s="2">
        <v>17075.199218999998</v>
      </c>
    </row>
    <row r="4770" spans="11:12">
      <c r="K4770" s="106">
        <v>43817</v>
      </c>
      <c r="L4770" s="2">
        <v>17032</v>
      </c>
    </row>
    <row r="4771" spans="11:12">
      <c r="K4771" s="106">
        <v>43818</v>
      </c>
      <c r="L4771" s="2">
        <v>17064</v>
      </c>
    </row>
    <row r="4772" spans="11:12">
      <c r="K4772" s="106">
        <v>43819</v>
      </c>
      <c r="L4772" s="2">
        <v>17118.400390999999</v>
      </c>
    </row>
    <row r="4773" spans="11:12">
      <c r="K4773" s="106">
        <v>43822</v>
      </c>
      <c r="L4773" s="2">
        <v>17128.699218999998</v>
      </c>
    </row>
    <row r="4774" spans="11:12">
      <c r="K4774" s="106">
        <v>43823</v>
      </c>
      <c r="L4774" s="2">
        <v>17180.199218999998</v>
      </c>
    </row>
    <row r="4775" spans="11:12">
      <c r="K4775" s="106">
        <v>43826</v>
      </c>
      <c r="L4775" s="2">
        <v>17168.199218999998</v>
      </c>
    </row>
    <row r="4776" spans="11:12">
      <c r="K4776" s="106">
        <v>43829</v>
      </c>
      <c r="L4776" s="2">
        <v>17098.599609000001</v>
      </c>
    </row>
    <row r="4777" spans="11:12">
      <c r="K4777" s="106">
        <v>43830</v>
      </c>
      <c r="L4777" s="2">
        <v>17063.400390999999</v>
      </c>
    </row>
    <row r="4778" spans="11:12">
      <c r="K4778" s="106">
        <v>43832</v>
      </c>
      <c r="L4778" s="2">
        <v>17100</v>
      </c>
    </row>
    <row r="4779" spans="11:12">
      <c r="K4779" s="106">
        <v>43833</v>
      </c>
      <c r="L4779" s="2">
        <v>17066.099609000001</v>
      </c>
    </row>
    <row r="4780" spans="11:12">
      <c r="K4780" s="106">
        <v>43836</v>
      </c>
      <c r="L4780" s="2">
        <v>17105.5</v>
      </c>
    </row>
    <row r="4781" spans="11:12">
      <c r="K4781" s="106">
        <v>43837</v>
      </c>
      <c r="L4781" s="2">
        <v>17168.099609000001</v>
      </c>
    </row>
    <row r="4782" spans="11:12">
      <c r="K4782" s="106">
        <v>43838</v>
      </c>
      <c r="L4782" s="2">
        <v>17167.800781000002</v>
      </c>
    </row>
    <row r="4783" spans="11:12">
      <c r="K4783" s="106">
        <v>43839</v>
      </c>
      <c r="L4783" s="2">
        <v>17235.599609000001</v>
      </c>
    </row>
    <row r="4784" spans="11:12">
      <c r="K4784" s="106">
        <v>43840</v>
      </c>
      <c r="L4784" s="2">
        <v>17234.5</v>
      </c>
    </row>
    <row r="4785" spans="11:12">
      <c r="K4785" s="106">
        <v>43843</v>
      </c>
      <c r="L4785" s="2">
        <v>17293.400390999999</v>
      </c>
    </row>
    <row r="4786" spans="11:12">
      <c r="K4786" s="106">
        <v>43844</v>
      </c>
      <c r="L4786" s="2">
        <v>17352.900390999999</v>
      </c>
    </row>
    <row r="4787" spans="11:12">
      <c r="K4787" s="106">
        <v>43845</v>
      </c>
      <c r="L4787" s="2">
        <v>17415.199218999998</v>
      </c>
    </row>
    <row r="4788" spans="11:12">
      <c r="K4788" s="106">
        <v>43846</v>
      </c>
      <c r="L4788" s="2">
        <v>17484.800781000002</v>
      </c>
    </row>
    <row r="4789" spans="11:12">
      <c r="K4789" s="106">
        <v>43847</v>
      </c>
      <c r="L4789" s="2">
        <v>17559</v>
      </c>
    </row>
    <row r="4790" spans="11:12">
      <c r="K4790" s="106">
        <v>43850</v>
      </c>
      <c r="L4790" s="2">
        <v>17597.400390999999</v>
      </c>
    </row>
    <row r="4791" spans="11:12">
      <c r="K4791" s="106">
        <v>43851</v>
      </c>
      <c r="L4791" s="2">
        <v>17572.300781000002</v>
      </c>
    </row>
    <row r="4792" spans="11:12">
      <c r="K4792" s="106">
        <v>43852</v>
      </c>
      <c r="L4792" s="2">
        <v>17599.900390999999</v>
      </c>
    </row>
    <row r="4793" spans="11:12">
      <c r="K4793" s="106">
        <v>43853</v>
      </c>
      <c r="L4793" s="2">
        <v>17621.800781000002</v>
      </c>
    </row>
    <row r="4794" spans="11:12">
      <c r="K4794" s="106">
        <v>43854</v>
      </c>
      <c r="L4794" s="2">
        <v>17565.300781000002</v>
      </c>
    </row>
    <row r="4795" spans="11:12">
      <c r="K4795" s="106">
        <v>43857</v>
      </c>
      <c r="L4795" s="2">
        <v>17442.5</v>
      </c>
    </row>
    <row r="4796" spans="11:12">
      <c r="K4796" s="106">
        <v>43858</v>
      </c>
      <c r="L4796" s="2">
        <v>17500.900390999999</v>
      </c>
    </row>
    <row r="4797" spans="11:12">
      <c r="K4797" s="106">
        <v>43859</v>
      </c>
      <c r="L4797" s="2">
        <v>17511.800781000002</v>
      </c>
    </row>
    <row r="4798" spans="11:12">
      <c r="K4798" s="106">
        <v>43860</v>
      </c>
      <c r="L4798" s="2">
        <v>17490.599609000001</v>
      </c>
    </row>
    <row r="4799" spans="11:12">
      <c r="K4799" s="106">
        <v>43861</v>
      </c>
      <c r="L4799" s="2">
        <v>17318.5</v>
      </c>
    </row>
    <row r="4800" spans="11:12">
      <c r="K4800" s="106">
        <v>43864</v>
      </c>
      <c r="L4800" s="2">
        <v>17379.800781000002</v>
      </c>
    </row>
    <row r="4801" spans="11:12">
      <c r="K4801" s="106">
        <v>43865</v>
      </c>
      <c r="L4801" s="2">
        <v>17512.699218999998</v>
      </c>
    </row>
    <row r="4802" spans="11:12">
      <c r="K4802" s="106">
        <v>43866</v>
      </c>
      <c r="L4802" s="2">
        <v>17651.599609000001</v>
      </c>
    </row>
    <row r="4803" spans="11:12">
      <c r="K4803" s="106">
        <v>43867</v>
      </c>
      <c r="L4803" s="2">
        <v>17757.5</v>
      </c>
    </row>
    <row r="4804" spans="11:12">
      <c r="K4804" s="106">
        <v>43868</v>
      </c>
      <c r="L4804" s="2">
        <v>17655.5</v>
      </c>
    </row>
    <row r="4805" spans="11:12">
      <c r="K4805" s="106">
        <v>43871</v>
      </c>
      <c r="L4805" s="2">
        <v>17740.599609000001</v>
      </c>
    </row>
    <row r="4806" spans="11:12">
      <c r="K4806" s="106">
        <v>43872</v>
      </c>
      <c r="L4806" s="2">
        <v>17777.099609000001</v>
      </c>
    </row>
    <row r="4807" spans="11:12">
      <c r="K4807" s="106">
        <v>43873</v>
      </c>
      <c r="L4807" s="2">
        <v>17832.900390999999</v>
      </c>
    </row>
    <row r="4808" spans="11:12">
      <c r="K4808" s="106">
        <v>43874</v>
      </c>
      <c r="L4808" s="2">
        <v>17821.199218999998</v>
      </c>
    </row>
    <row r="4809" spans="11:12">
      <c r="K4809" s="106">
        <v>43875</v>
      </c>
      <c r="L4809" s="2">
        <v>17848.400390999999</v>
      </c>
    </row>
    <row r="4810" spans="11:12">
      <c r="K4810" s="106">
        <v>43879</v>
      </c>
      <c r="L4810" s="2">
        <v>17858.300781000002</v>
      </c>
    </row>
    <row r="4811" spans="11:12">
      <c r="K4811" s="106">
        <v>43880</v>
      </c>
      <c r="L4811" s="2">
        <v>17925.400390999999</v>
      </c>
    </row>
    <row r="4812" spans="11:12">
      <c r="K4812" s="106">
        <v>43881</v>
      </c>
      <c r="L4812" s="2">
        <v>17944.099609000001</v>
      </c>
    </row>
    <row r="4813" spans="11:12">
      <c r="K4813" s="106">
        <v>43882</v>
      </c>
      <c r="L4813" s="2">
        <v>17843.5</v>
      </c>
    </row>
    <row r="4814" spans="11:12">
      <c r="K4814" s="106">
        <v>43885</v>
      </c>
      <c r="L4814" s="2">
        <v>17562.699218999998</v>
      </c>
    </row>
    <row r="4815" spans="11:12">
      <c r="K4815" s="106">
        <v>43886</v>
      </c>
      <c r="L4815" s="2">
        <v>17177.400390999999</v>
      </c>
    </row>
    <row r="4816" spans="11:12">
      <c r="K4816" s="106">
        <v>43887</v>
      </c>
      <c r="L4816" s="2">
        <v>17041.900390999999</v>
      </c>
    </row>
    <row r="4817" spans="11:12">
      <c r="K4817" s="106">
        <v>43888</v>
      </c>
      <c r="L4817" s="2">
        <v>16717.400390999999</v>
      </c>
    </row>
    <row r="4818" spans="11:12">
      <c r="K4818" s="106">
        <v>43889</v>
      </c>
      <c r="L4818" s="2">
        <v>16263.099609000001</v>
      </c>
    </row>
    <row r="4819" spans="11:12">
      <c r="K4819" s="106">
        <v>43892</v>
      </c>
      <c r="L4819" s="2">
        <v>16553.300781000002</v>
      </c>
    </row>
    <row r="4820" spans="11:12">
      <c r="K4820" s="106">
        <v>43893</v>
      </c>
      <c r="L4820" s="2">
        <v>16423.599609000001</v>
      </c>
    </row>
    <row r="4821" spans="11:12">
      <c r="K4821" s="106">
        <v>43894</v>
      </c>
      <c r="L4821" s="2">
        <v>16779.5</v>
      </c>
    </row>
    <row r="4822" spans="11:12">
      <c r="K4822" s="106">
        <v>43895</v>
      </c>
      <c r="L4822" s="2">
        <v>16554</v>
      </c>
    </row>
    <row r="4823" spans="11:12">
      <c r="K4823" s="106">
        <v>43896</v>
      </c>
      <c r="L4823" s="2">
        <v>16175</v>
      </c>
    </row>
    <row r="4824" spans="11:12">
      <c r="K4824" s="106">
        <v>43899</v>
      </c>
      <c r="L4824" s="2">
        <v>14514.200194999999</v>
      </c>
    </row>
    <row r="4825" spans="11:12">
      <c r="K4825" s="106">
        <v>43900</v>
      </c>
      <c r="L4825" s="2">
        <v>14958.099609000001</v>
      </c>
    </row>
    <row r="4826" spans="11:12">
      <c r="K4826" s="106">
        <v>43901</v>
      </c>
      <c r="L4826" s="2">
        <v>14270.099609000001</v>
      </c>
    </row>
    <row r="4827" spans="11:12">
      <c r="K4827" s="106">
        <v>43902</v>
      </c>
      <c r="L4827" s="2">
        <v>12508.5</v>
      </c>
    </row>
    <row r="4828" spans="11:12">
      <c r="K4828" s="106">
        <v>43903</v>
      </c>
      <c r="L4828" s="2">
        <v>13716.299805000001</v>
      </c>
    </row>
    <row r="4829" spans="11:12">
      <c r="K4829" s="106">
        <v>43906</v>
      </c>
      <c r="L4829" s="2">
        <v>12360.400390999999</v>
      </c>
    </row>
    <row r="4830" spans="11:12">
      <c r="K4830" s="106">
        <v>43907</v>
      </c>
      <c r="L4830" s="2">
        <v>12685.200194999999</v>
      </c>
    </row>
    <row r="4831" spans="11:12">
      <c r="K4831" s="106">
        <v>43908</v>
      </c>
      <c r="L4831" s="2">
        <v>11721.400390999999</v>
      </c>
    </row>
    <row r="4832" spans="11:12">
      <c r="K4832" s="106">
        <v>43909</v>
      </c>
      <c r="L4832" s="2">
        <v>12170.5</v>
      </c>
    </row>
    <row r="4833" spans="11:12">
      <c r="K4833" s="106">
        <v>43910</v>
      </c>
      <c r="L4833" s="2">
        <v>11851.799805000001</v>
      </c>
    </row>
    <row r="4834" spans="11:12">
      <c r="K4834" s="106">
        <v>43913</v>
      </c>
      <c r="L4834" s="2">
        <v>11228.5</v>
      </c>
    </row>
    <row r="4835" spans="11:12">
      <c r="K4835" s="106">
        <v>43914</v>
      </c>
      <c r="L4835" s="2">
        <v>12571.099609000001</v>
      </c>
    </row>
    <row r="4836" spans="11:12">
      <c r="K4836" s="106">
        <v>43915</v>
      </c>
      <c r="L4836" s="2">
        <v>13139.200194999999</v>
      </c>
    </row>
    <row r="4837" spans="11:12">
      <c r="K4837" s="106">
        <v>43916</v>
      </c>
      <c r="L4837" s="2">
        <v>13371.200194999999</v>
      </c>
    </row>
    <row r="4838" spans="11:12">
      <c r="K4838" s="106">
        <v>43917</v>
      </c>
      <c r="L4838" s="2">
        <v>12687.700194999999</v>
      </c>
    </row>
    <row r="4839" spans="11:12">
      <c r="K4839" s="106">
        <v>43920</v>
      </c>
      <c r="L4839" s="2">
        <v>13038.5</v>
      </c>
    </row>
    <row r="4840" spans="11:12">
      <c r="K4840" s="106">
        <v>43921</v>
      </c>
      <c r="L4840" s="2">
        <v>13378.799805000001</v>
      </c>
    </row>
    <row r="4841" spans="11:12">
      <c r="K4841" s="106">
        <v>43922</v>
      </c>
      <c r="L4841" s="2">
        <v>12876.400390999999</v>
      </c>
    </row>
    <row r="4842" spans="11:12">
      <c r="K4842" s="106">
        <v>43923</v>
      </c>
      <c r="L4842" s="2">
        <v>13097.799805000001</v>
      </c>
    </row>
    <row r="4843" spans="11:12">
      <c r="K4843" s="106">
        <v>43924</v>
      </c>
      <c r="L4843" s="2">
        <v>12938.299805000001</v>
      </c>
    </row>
    <row r="4844" spans="11:12">
      <c r="K4844" s="106">
        <v>43927</v>
      </c>
      <c r="L4844" s="2">
        <v>13592.700194999999</v>
      </c>
    </row>
    <row r="4845" spans="11:12">
      <c r="K4845" s="106">
        <v>43928</v>
      </c>
      <c r="L4845" s="2">
        <v>13614.099609000001</v>
      </c>
    </row>
    <row r="4846" spans="11:12">
      <c r="K4846" s="106">
        <v>43929</v>
      </c>
      <c r="L4846" s="2">
        <v>13925.700194999999</v>
      </c>
    </row>
    <row r="4847" spans="11:12">
      <c r="K4847" s="106">
        <v>43930</v>
      </c>
      <c r="L4847" s="2">
        <v>14166.599609000001</v>
      </c>
    </row>
    <row r="4848" spans="11:12">
      <c r="K4848" s="106">
        <v>43934</v>
      </c>
      <c r="L4848" s="2">
        <v>14075.900390999999</v>
      </c>
    </row>
    <row r="4849" spans="11:12">
      <c r="K4849" s="106">
        <v>43935</v>
      </c>
      <c r="L4849" s="2">
        <v>14258.400390999999</v>
      </c>
    </row>
    <row r="4850" spans="11:12">
      <c r="K4850" s="106">
        <v>43936</v>
      </c>
      <c r="L4850" s="2">
        <v>13958.599609000001</v>
      </c>
    </row>
    <row r="4851" spans="11:12">
      <c r="K4851" s="106">
        <v>43937</v>
      </c>
      <c r="L4851" s="2">
        <v>13899.299805000001</v>
      </c>
    </row>
    <row r="4852" spans="11:12">
      <c r="K4852" s="106">
        <v>43938</v>
      </c>
      <c r="L4852" s="2">
        <v>14359.900390999999</v>
      </c>
    </row>
    <row r="4853" spans="11:12">
      <c r="K4853" s="106">
        <v>43941</v>
      </c>
      <c r="L4853" s="2">
        <v>14388.299805000001</v>
      </c>
    </row>
    <row r="4854" spans="11:12">
      <c r="K4854" s="106">
        <v>43942</v>
      </c>
      <c r="L4854" s="2">
        <v>13940.099609000001</v>
      </c>
    </row>
    <row r="4855" spans="11:12">
      <c r="K4855" s="106">
        <v>43943</v>
      </c>
      <c r="L4855" s="2">
        <v>14288.200194999999</v>
      </c>
    </row>
    <row r="4856" spans="11:12">
      <c r="K4856" s="106">
        <v>43944</v>
      </c>
      <c r="L4856" s="2">
        <v>14251.099609000001</v>
      </c>
    </row>
    <row r="4857" spans="11:12">
      <c r="K4857" s="106">
        <v>43945</v>
      </c>
      <c r="L4857" s="2">
        <v>14420.400390999999</v>
      </c>
    </row>
    <row r="4858" spans="11:12">
      <c r="K4858" s="106">
        <v>43948</v>
      </c>
      <c r="L4858" s="2">
        <v>14642.099609000001</v>
      </c>
    </row>
    <row r="4859" spans="11:12">
      <c r="K4859" s="106">
        <v>43949</v>
      </c>
      <c r="L4859" s="2">
        <v>14798.299805000001</v>
      </c>
    </row>
    <row r="4860" spans="11:12">
      <c r="K4860" s="106">
        <v>43950</v>
      </c>
      <c r="L4860" s="2">
        <v>15228.099609000001</v>
      </c>
    </row>
    <row r="4861" spans="11:12">
      <c r="K4861" s="106">
        <v>43951</v>
      </c>
      <c r="L4861" s="2">
        <v>14780.700194999999</v>
      </c>
    </row>
    <row r="4862" spans="11:12">
      <c r="K4862" s="106">
        <v>43952</v>
      </c>
      <c r="L4862" s="2">
        <v>14620.299805000001</v>
      </c>
    </row>
    <row r="4863" spans="11:12">
      <c r="K4863" s="106">
        <v>43955</v>
      </c>
      <c r="L4863" s="2">
        <v>14745</v>
      </c>
    </row>
    <row r="4864" spans="11:12">
      <c r="K4864" s="106">
        <v>43956</v>
      </c>
      <c r="L4864" s="2">
        <v>14811.599609000001</v>
      </c>
    </row>
    <row r="4865" spans="11:12">
      <c r="K4865" s="106">
        <v>43957</v>
      </c>
      <c r="L4865" s="2">
        <v>14830.700194999999</v>
      </c>
    </row>
    <row r="4866" spans="11:12">
      <c r="K4866" s="106">
        <v>43958</v>
      </c>
      <c r="L4866" s="2">
        <v>14833.700194999999</v>
      </c>
    </row>
    <row r="4867" spans="11:12">
      <c r="K4867" s="106">
        <v>43959</v>
      </c>
      <c r="L4867" s="2">
        <v>14966.599609000001</v>
      </c>
    </row>
    <row r="4868" spans="11:12">
      <c r="K4868" s="106">
        <v>43962</v>
      </c>
      <c r="L4868" s="2">
        <v>15103.200194999999</v>
      </c>
    </row>
    <row r="4869" spans="11:12">
      <c r="K4869" s="106">
        <v>43963</v>
      </c>
      <c r="L4869" s="2">
        <v>14881.200194999999</v>
      </c>
    </row>
    <row r="4870" spans="11:12">
      <c r="K4870" s="106">
        <v>43964</v>
      </c>
      <c r="L4870" s="2">
        <v>14503.200194999999</v>
      </c>
    </row>
    <row r="4871" spans="11:12">
      <c r="K4871" s="106">
        <v>43965</v>
      </c>
      <c r="L4871" s="2">
        <v>14509.700194999999</v>
      </c>
    </row>
    <row r="4872" spans="11:12">
      <c r="K4872" s="106">
        <v>43966</v>
      </c>
      <c r="L4872" s="2">
        <v>14638.900390999999</v>
      </c>
    </row>
    <row r="4873" spans="11:12">
      <c r="K4873" s="106">
        <v>43970</v>
      </c>
      <c r="L4873" s="2">
        <v>14885.5</v>
      </c>
    </row>
    <row r="4874" spans="11:12">
      <c r="K4874" s="106">
        <v>43971</v>
      </c>
      <c r="L4874" s="2">
        <v>14997.599609000001</v>
      </c>
    </row>
    <row r="4875" spans="11:12">
      <c r="K4875" s="106">
        <v>43972</v>
      </c>
      <c r="L4875" s="2">
        <v>14884.900390999999</v>
      </c>
    </row>
    <row r="4876" spans="11:12">
      <c r="K4876" s="106">
        <v>43973</v>
      </c>
      <c r="L4876" s="2">
        <v>14913.599609000001</v>
      </c>
    </row>
    <row r="4877" spans="11:12">
      <c r="K4877" s="106">
        <v>43976</v>
      </c>
      <c r="L4877" s="2">
        <v>15075.400390999999</v>
      </c>
    </row>
    <row r="4878" spans="11:12">
      <c r="K4878" s="106">
        <v>43977</v>
      </c>
      <c r="L4878" s="2">
        <v>15148.099609000001</v>
      </c>
    </row>
    <row r="4879" spans="11:12">
      <c r="K4879" s="106">
        <v>43978</v>
      </c>
      <c r="L4879" s="2">
        <v>15272</v>
      </c>
    </row>
    <row r="4880" spans="11:12">
      <c r="K4880" s="106">
        <v>43979</v>
      </c>
      <c r="L4880" s="2">
        <v>15262.700194999999</v>
      </c>
    </row>
    <row r="4881" spans="11:12">
      <c r="K4881" s="106">
        <v>43980</v>
      </c>
      <c r="L4881" s="2">
        <v>15192.799805000001</v>
      </c>
    </row>
    <row r="4882" spans="11:12">
      <c r="K4882" s="106">
        <v>43983</v>
      </c>
      <c r="L4882" s="2">
        <v>15236.200194999999</v>
      </c>
    </row>
    <row r="4883" spans="11:12">
      <c r="K4883" s="106">
        <v>43984</v>
      </c>
      <c r="L4883" s="2">
        <v>15394.400390999999</v>
      </c>
    </row>
    <row r="4884" spans="11:12">
      <c r="K4884" s="106">
        <v>43985</v>
      </c>
      <c r="L4884" s="2">
        <v>15575.099609000001</v>
      </c>
    </row>
    <row r="4885" spans="11:12">
      <c r="K4885" s="106">
        <v>43986</v>
      </c>
      <c r="L4885" s="2">
        <v>15527.900390999999</v>
      </c>
    </row>
    <row r="4886" spans="11:12">
      <c r="K4886" s="106">
        <v>43987</v>
      </c>
      <c r="L4886" s="2">
        <v>15854.099609000001</v>
      </c>
    </row>
    <row r="4887" spans="11:12">
      <c r="K4887" s="106">
        <v>43990</v>
      </c>
      <c r="L4887" s="2">
        <v>15974.900390999999</v>
      </c>
    </row>
    <row r="4888" spans="11:12">
      <c r="K4888" s="106">
        <v>43991</v>
      </c>
      <c r="L4888" s="2">
        <v>15833.700194999999</v>
      </c>
    </row>
    <row r="4889" spans="11:12">
      <c r="K4889" s="106">
        <v>43992</v>
      </c>
      <c r="L4889" s="2">
        <v>15701.299805000001</v>
      </c>
    </row>
    <row r="4890" spans="11:12">
      <c r="K4890" s="106">
        <v>43993</v>
      </c>
      <c r="L4890" s="2">
        <v>15050.900390999999</v>
      </c>
    </row>
    <row r="4891" spans="11:12">
      <c r="K4891" s="106">
        <v>43994</v>
      </c>
      <c r="L4891" s="2">
        <v>15256.599609000001</v>
      </c>
    </row>
    <row r="4892" spans="11:12">
      <c r="K4892" s="106">
        <v>43997</v>
      </c>
      <c r="L4892" s="2">
        <v>15359.700194999999</v>
      </c>
    </row>
    <row r="4893" spans="11:12">
      <c r="K4893" s="106">
        <v>43998</v>
      </c>
      <c r="L4893" s="2">
        <v>15515.799805000001</v>
      </c>
    </row>
    <row r="4894" spans="11:12">
      <c r="K4894" s="106">
        <v>43999</v>
      </c>
      <c r="L4894" s="2">
        <v>15428.700194999999</v>
      </c>
    </row>
    <row r="4895" spans="11:12">
      <c r="K4895" s="106">
        <v>44000</v>
      </c>
      <c r="L4895" s="2">
        <v>15479.799805000001</v>
      </c>
    </row>
    <row r="4896" spans="11:12">
      <c r="K4896" s="106">
        <v>44001</v>
      </c>
      <c r="L4896" s="2">
        <v>15474.200194999999</v>
      </c>
    </row>
    <row r="4897" spans="11:12">
      <c r="K4897" s="106">
        <v>44004</v>
      </c>
      <c r="L4897" s="2">
        <v>15516.900390999999</v>
      </c>
    </row>
    <row r="4898" spans="11:12">
      <c r="K4898" s="106">
        <v>44005</v>
      </c>
      <c r="L4898" s="2">
        <v>15564.799805000001</v>
      </c>
    </row>
    <row r="4899" spans="11:12">
      <c r="K4899" s="106">
        <v>44006</v>
      </c>
      <c r="L4899" s="2">
        <v>15294.400390999999</v>
      </c>
    </row>
    <row r="4900" spans="11:12">
      <c r="K4900" s="106">
        <v>44007</v>
      </c>
      <c r="L4900" s="2">
        <v>15446.099609000001</v>
      </c>
    </row>
    <row r="4901" spans="11:12">
      <c r="K4901" s="106">
        <v>44008</v>
      </c>
      <c r="L4901" s="2">
        <v>15189</v>
      </c>
    </row>
    <row r="4902" spans="11:12">
      <c r="K4902" s="106">
        <v>44011</v>
      </c>
      <c r="L4902" s="2">
        <v>15389.700194999999</v>
      </c>
    </row>
    <row r="4903" spans="11:12">
      <c r="K4903" s="106">
        <v>44012</v>
      </c>
      <c r="L4903" s="2">
        <v>15515.200194999999</v>
      </c>
    </row>
    <row r="4904" spans="11:12">
      <c r="K4904" s="106">
        <v>44014</v>
      </c>
      <c r="L4904" s="2">
        <v>15622.400390999999</v>
      </c>
    </row>
    <row r="4905" spans="11:12">
      <c r="K4905" s="106">
        <v>44015</v>
      </c>
      <c r="L4905" s="2">
        <v>15596.799805000001</v>
      </c>
    </row>
    <row r="4906" spans="11:12">
      <c r="K4906" s="106">
        <v>44018</v>
      </c>
      <c r="L4906" s="2">
        <v>15669.700194999999</v>
      </c>
    </row>
    <row r="4907" spans="11:12">
      <c r="K4907" s="106">
        <v>44019</v>
      </c>
      <c r="L4907" s="2">
        <v>15595.5</v>
      </c>
    </row>
    <row r="4908" spans="11:12">
      <c r="K4908" s="106">
        <v>44020</v>
      </c>
      <c r="L4908" s="2">
        <v>15629.200194999999</v>
      </c>
    </row>
    <row r="4909" spans="11:12">
      <c r="K4909" s="106">
        <v>44021</v>
      </c>
      <c r="L4909" s="2">
        <v>15568.599609000001</v>
      </c>
    </row>
    <row r="4910" spans="11:12">
      <c r="K4910" s="106">
        <v>44022</v>
      </c>
      <c r="L4910" s="2">
        <v>15713.799805000001</v>
      </c>
    </row>
    <row r="4911" spans="11:12">
      <c r="K4911" s="106">
        <v>44025</v>
      </c>
      <c r="L4911" s="2">
        <v>15639.400390999999</v>
      </c>
    </row>
    <row r="4912" spans="11:12">
      <c r="K4912" s="106">
        <v>44026</v>
      </c>
      <c r="L4912" s="2">
        <v>15908.5</v>
      </c>
    </row>
    <row r="4913" spans="11:12">
      <c r="K4913" s="106">
        <v>44027</v>
      </c>
      <c r="L4913" s="2">
        <v>16063.299805000001</v>
      </c>
    </row>
    <row r="4914" spans="11:12">
      <c r="K4914" s="106">
        <v>44028</v>
      </c>
      <c r="L4914" s="2">
        <v>16024.5</v>
      </c>
    </row>
    <row r="4915" spans="11:12">
      <c r="K4915" s="106">
        <v>44029</v>
      </c>
      <c r="L4915" s="2">
        <v>16123.5</v>
      </c>
    </row>
    <row r="4916" spans="11:12">
      <c r="K4916" s="106">
        <v>44032</v>
      </c>
      <c r="L4916" s="2">
        <v>16183.700194999999</v>
      </c>
    </row>
    <row r="4917" spans="11:12">
      <c r="K4917" s="106">
        <v>44033</v>
      </c>
      <c r="L4917" s="2">
        <v>16163</v>
      </c>
    </row>
    <row r="4918" spans="11:12">
      <c r="K4918" s="106">
        <v>44034</v>
      </c>
      <c r="L4918" s="2">
        <v>16171.099609000001</v>
      </c>
    </row>
    <row r="4919" spans="11:12">
      <c r="K4919" s="106">
        <v>44035</v>
      </c>
      <c r="L4919" s="2">
        <v>16018.700194999999</v>
      </c>
    </row>
    <row r="4920" spans="11:12">
      <c r="K4920" s="106">
        <v>44036</v>
      </c>
      <c r="L4920" s="2">
        <v>15997.099609000001</v>
      </c>
    </row>
    <row r="4921" spans="11:12">
      <c r="K4921" s="106">
        <v>44039</v>
      </c>
      <c r="L4921" s="2">
        <v>16161.299805000001</v>
      </c>
    </row>
    <row r="4922" spans="11:12">
      <c r="K4922" s="106">
        <v>44040</v>
      </c>
      <c r="L4922" s="2">
        <v>16121.299805000001</v>
      </c>
    </row>
    <row r="4923" spans="11:12">
      <c r="K4923" s="106">
        <v>44041</v>
      </c>
      <c r="L4923" s="2">
        <v>16294.700194999999</v>
      </c>
    </row>
    <row r="4924" spans="11:12">
      <c r="K4924" s="106">
        <v>44042</v>
      </c>
      <c r="L4924" s="2">
        <v>16299.299805000001</v>
      </c>
    </row>
    <row r="4925" spans="11:12">
      <c r="K4925" s="106">
        <v>44043</v>
      </c>
      <c r="L4925" s="2">
        <v>16169.200194999999</v>
      </c>
    </row>
    <row r="4926" spans="11:12">
      <c r="K4926" s="106">
        <v>44047</v>
      </c>
      <c r="L4926" s="2">
        <v>16368</v>
      </c>
    </row>
    <row r="4927" spans="11:12">
      <c r="K4927" s="106">
        <v>44048</v>
      </c>
      <c r="L4927" s="2">
        <v>16501.599609000001</v>
      </c>
    </row>
    <row r="4928" spans="11:12">
      <c r="K4928" s="106">
        <v>44049</v>
      </c>
      <c r="L4928" s="2">
        <v>16579.099609000001</v>
      </c>
    </row>
    <row r="4929" spans="11:12">
      <c r="K4929" s="106">
        <v>44050</v>
      </c>
      <c r="L4929" s="2">
        <v>16544.5</v>
      </c>
    </row>
    <row r="4930" spans="11:12">
      <c r="K4930" s="106">
        <v>44053</v>
      </c>
      <c r="L4930" s="2">
        <v>16605.5</v>
      </c>
    </row>
    <row r="4931" spans="11:12">
      <c r="K4931" s="106">
        <v>44054</v>
      </c>
      <c r="L4931" s="2">
        <v>16497</v>
      </c>
    </row>
    <row r="4932" spans="11:12">
      <c r="K4932" s="106">
        <v>44055</v>
      </c>
      <c r="L4932" s="2">
        <v>16575.300781000002</v>
      </c>
    </row>
    <row r="4933" spans="11:12">
      <c r="K4933" s="106">
        <v>44056</v>
      </c>
      <c r="L4933" s="2">
        <v>16530.099609000001</v>
      </c>
    </row>
    <row r="4934" spans="11:12">
      <c r="K4934" s="106">
        <v>44057</v>
      </c>
      <c r="L4934" s="2">
        <v>16514.599609000001</v>
      </c>
    </row>
    <row r="4935" spans="11:12">
      <c r="K4935" s="106">
        <v>44060</v>
      </c>
      <c r="L4935" s="2">
        <v>16656.099609000001</v>
      </c>
    </row>
    <row r="4936" spans="11:12">
      <c r="K4936" s="106">
        <v>44061</v>
      </c>
      <c r="L4936" s="2">
        <v>16626.099609000001</v>
      </c>
    </row>
    <row r="4937" spans="11:12">
      <c r="K4937" s="106">
        <v>44062</v>
      </c>
      <c r="L4937" s="2">
        <v>16577.400390999999</v>
      </c>
    </row>
    <row r="4938" spans="11:12">
      <c r="K4938" s="106">
        <v>44063</v>
      </c>
      <c r="L4938" s="2">
        <v>16606.800781000002</v>
      </c>
    </row>
    <row r="4939" spans="11:12">
      <c r="K4939" s="106">
        <v>44064</v>
      </c>
      <c r="L4939" s="2">
        <v>16517.900390999999</v>
      </c>
    </row>
    <row r="4940" spans="11:12">
      <c r="K4940" s="106">
        <v>44067</v>
      </c>
      <c r="L4940" s="2">
        <v>16626.599609000001</v>
      </c>
    </row>
    <row r="4941" spans="11:12">
      <c r="K4941" s="106">
        <v>44068</v>
      </c>
      <c r="L4941" s="2">
        <v>16617.5</v>
      </c>
    </row>
    <row r="4942" spans="11:12">
      <c r="K4942" s="106">
        <v>44069</v>
      </c>
      <c r="L4942" s="2">
        <v>16790</v>
      </c>
    </row>
    <row r="4943" spans="11:12">
      <c r="K4943" s="106">
        <v>44070</v>
      </c>
      <c r="L4943" s="2">
        <v>16731.5</v>
      </c>
    </row>
    <row r="4944" spans="11:12">
      <c r="K4944" s="106">
        <v>44071</v>
      </c>
      <c r="L4944" s="2">
        <v>16705.800781000002</v>
      </c>
    </row>
    <row r="4945" spans="11:12">
      <c r="K4945" s="106">
        <v>44074</v>
      </c>
      <c r="L4945" s="2">
        <v>16514.400390999999</v>
      </c>
    </row>
    <row r="4946" spans="11:12">
      <c r="K4946" s="106">
        <v>44075</v>
      </c>
      <c r="L4946" s="2">
        <v>16645</v>
      </c>
    </row>
    <row r="4947" spans="11:12">
      <c r="K4947" s="106">
        <v>44076</v>
      </c>
      <c r="L4947" s="2">
        <v>16698</v>
      </c>
    </row>
    <row r="4948" spans="11:12">
      <c r="K4948" s="106">
        <v>44077</v>
      </c>
      <c r="L4948" s="2">
        <v>16448.900390999999</v>
      </c>
    </row>
    <row r="4949" spans="11:12">
      <c r="K4949" s="106">
        <v>44078</v>
      </c>
      <c r="L4949" s="2">
        <v>16218</v>
      </c>
    </row>
    <row r="4950" spans="11:12">
      <c r="K4950" s="106">
        <v>44082</v>
      </c>
      <c r="L4950" s="2">
        <v>16099.5</v>
      </c>
    </row>
    <row r="4951" spans="11:12">
      <c r="K4951" s="106">
        <v>44083</v>
      </c>
      <c r="L4951" s="2">
        <v>16383.599609000001</v>
      </c>
    </row>
    <row r="4952" spans="11:12">
      <c r="K4952" s="106">
        <v>44084</v>
      </c>
      <c r="L4952" s="2">
        <v>16185.299805000001</v>
      </c>
    </row>
    <row r="4953" spans="11:12">
      <c r="K4953" s="106">
        <v>44085</v>
      </c>
      <c r="L4953" s="2">
        <v>16222.5</v>
      </c>
    </row>
    <row r="4954" spans="11:12">
      <c r="K4954" s="106">
        <v>44088</v>
      </c>
      <c r="L4954" s="2">
        <v>16360.099609000001</v>
      </c>
    </row>
    <row r="4955" spans="11:12">
      <c r="K4955" s="106">
        <v>44089</v>
      </c>
      <c r="L4955" s="2">
        <v>16431.300781000002</v>
      </c>
    </row>
    <row r="4956" spans="11:12">
      <c r="K4956" s="106">
        <v>44090</v>
      </c>
      <c r="L4956" s="2">
        <v>16295.700194999999</v>
      </c>
    </row>
    <row r="4957" spans="11:12">
      <c r="K4957" s="106">
        <v>44091</v>
      </c>
      <c r="L4957" s="2">
        <v>16246.700194999999</v>
      </c>
    </row>
    <row r="4958" spans="11:12">
      <c r="K4958" s="106">
        <v>44092</v>
      </c>
      <c r="L4958" s="2">
        <v>16199</v>
      </c>
    </row>
    <row r="4959" spans="11:12">
      <c r="K4959" s="106">
        <v>44095</v>
      </c>
      <c r="L4959" s="2">
        <v>15981.799805000001</v>
      </c>
    </row>
    <row r="4960" spans="11:12">
      <c r="K4960" s="106">
        <v>44096</v>
      </c>
      <c r="L4960" s="2">
        <v>16142.900390999999</v>
      </c>
    </row>
    <row r="4961" spans="11:12">
      <c r="K4961" s="106">
        <v>44097</v>
      </c>
      <c r="L4961" s="2">
        <v>15817.099609000001</v>
      </c>
    </row>
    <row r="4962" spans="11:12">
      <c r="K4962" s="106">
        <v>44098</v>
      </c>
      <c r="L4962" s="2">
        <v>15912.299805000001</v>
      </c>
    </row>
    <row r="4963" spans="11:12">
      <c r="K4963" s="106">
        <v>44099</v>
      </c>
      <c r="L4963" s="2">
        <v>16065.400390999999</v>
      </c>
    </row>
    <row r="4964" spans="11:12">
      <c r="K4964" s="106">
        <v>44102</v>
      </c>
      <c r="L4964" s="2">
        <v>16242.799805000001</v>
      </c>
    </row>
    <row r="4965" spans="11:12">
      <c r="K4965" s="106">
        <v>44103</v>
      </c>
      <c r="L4965" s="2">
        <v>16211.5</v>
      </c>
    </row>
    <row r="4966" spans="11:12">
      <c r="K4966" s="106">
        <v>44104</v>
      </c>
      <c r="L4966" s="2">
        <v>16121.400390999999</v>
      </c>
    </row>
    <row r="4967" spans="11:12">
      <c r="K4967" s="106">
        <v>44105</v>
      </c>
      <c r="L4967" s="2">
        <v>16184.5</v>
      </c>
    </row>
    <row r="4968" spans="11:12">
      <c r="K4968" s="106">
        <v>44106</v>
      </c>
      <c r="L4968" s="2">
        <v>16199.299805000001</v>
      </c>
    </row>
    <row r="4969" spans="11:12">
      <c r="K4969" s="106">
        <v>44109</v>
      </c>
      <c r="L4969" s="2">
        <v>16410.199218999998</v>
      </c>
    </row>
    <row r="4970" spans="11:12">
      <c r="K4970" s="106">
        <v>44110</v>
      </c>
      <c r="L4970" s="2">
        <v>16236.099609000001</v>
      </c>
    </row>
    <row r="4971" spans="11:12">
      <c r="K4971" s="106">
        <v>44111</v>
      </c>
      <c r="L4971" s="2">
        <v>16428.300781000002</v>
      </c>
    </row>
    <row r="4972" spans="11:12">
      <c r="K4972" s="106">
        <v>44112</v>
      </c>
      <c r="L4972" s="2">
        <v>16534.5</v>
      </c>
    </row>
    <row r="4973" spans="11:12">
      <c r="K4973" s="106">
        <v>44113</v>
      </c>
      <c r="L4973" s="2">
        <v>16562.800781000002</v>
      </c>
    </row>
    <row r="4974" spans="11:12">
      <c r="K4974" s="106">
        <v>44117</v>
      </c>
      <c r="L4974" s="2">
        <v>16510.800781000002</v>
      </c>
    </row>
    <row r="4975" spans="11:12">
      <c r="K4975" s="106">
        <v>44118</v>
      </c>
      <c r="L4975" s="2">
        <v>16455.400390999999</v>
      </c>
    </row>
    <row r="4976" spans="11:12">
      <c r="K4976" s="106">
        <v>44119</v>
      </c>
      <c r="L4976" s="2">
        <v>16501</v>
      </c>
    </row>
    <row r="4977" spans="11:12">
      <c r="K4977" s="106">
        <v>44120</v>
      </c>
      <c r="L4977" s="2">
        <v>16438.800781000002</v>
      </c>
    </row>
    <row r="4978" spans="11:12">
      <c r="K4978" s="106">
        <v>44123</v>
      </c>
      <c r="L4978" s="2">
        <v>16274.099609000001</v>
      </c>
    </row>
    <row r="4979" spans="11:12">
      <c r="K4979" s="106">
        <v>44124</v>
      </c>
      <c r="L4979" s="2">
        <v>16273.299805000001</v>
      </c>
    </row>
    <row r="4980" spans="11:12">
      <c r="K4980" s="106">
        <v>44125</v>
      </c>
      <c r="L4980" s="2">
        <v>16230.200194999999</v>
      </c>
    </row>
    <row r="4981" spans="11:12">
      <c r="K4981" s="106">
        <v>44126</v>
      </c>
      <c r="L4981" s="2">
        <v>16279.400390999999</v>
      </c>
    </row>
    <row r="4982" spans="11:12">
      <c r="K4982" s="106">
        <v>44127</v>
      </c>
      <c r="L4982" s="2">
        <v>16304.099609000001</v>
      </c>
    </row>
    <row r="4983" spans="11:12">
      <c r="K4983" s="106">
        <v>44130</v>
      </c>
      <c r="L4983" s="2">
        <v>16079.599609000001</v>
      </c>
    </row>
    <row r="4984" spans="11:12">
      <c r="K4984" s="106">
        <v>44131</v>
      </c>
      <c r="L4984" s="2">
        <v>16020.900390999999</v>
      </c>
    </row>
    <row r="4985" spans="11:12">
      <c r="K4985" s="106">
        <v>44132</v>
      </c>
      <c r="L4985" s="2">
        <v>15586.599609000001</v>
      </c>
    </row>
    <row r="4986" spans="11:12">
      <c r="K4986" s="106">
        <v>44133</v>
      </c>
      <c r="L4986" s="2">
        <v>15670.700194999999</v>
      </c>
    </row>
    <row r="4987" spans="11:12">
      <c r="K4987" s="106">
        <v>44134</v>
      </c>
      <c r="L4987" s="2">
        <v>15580.599609000001</v>
      </c>
    </row>
    <row r="4988" spans="11:12">
      <c r="K4988" s="106">
        <v>44137</v>
      </c>
      <c r="L4988" s="2">
        <v>15696.900390999999</v>
      </c>
    </row>
    <row r="4989" spans="11:12">
      <c r="K4989" s="106">
        <v>44138</v>
      </c>
      <c r="L4989" s="2">
        <v>15939.200194999999</v>
      </c>
    </row>
    <row r="4990" spans="11:12">
      <c r="K4990" s="106">
        <v>44139</v>
      </c>
      <c r="L4990" s="2">
        <v>15998.700194999999</v>
      </c>
    </row>
    <row r="4991" spans="11:12">
      <c r="K4991" s="106">
        <v>44140</v>
      </c>
      <c r="L4991" s="2">
        <v>16298.200194999999</v>
      </c>
    </row>
    <row r="4992" spans="11:12">
      <c r="K4992" s="106">
        <v>44141</v>
      </c>
      <c r="L4992" s="2">
        <v>16282.799805000001</v>
      </c>
    </row>
    <row r="4993" spans="11:12">
      <c r="K4993" s="106">
        <v>44144</v>
      </c>
      <c r="L4993" s="2">
        <v>16475.900390999999</v>
      </c>
    </row>
    <row r="4994" spans="11:12">
      <c r="K4994" s="106">
        <v>44145</v>
      </c>
      <c r="L4994" s="2">
        <v>16615.400390999999</v>
      </c>
    </row>
    <row r="4995" spans="11:12">
      <c r="K4995" s="106">
        <v>44146</v>
      </c>
      <c r="L4995" s="2">
        <v>16774.099609000001</v>
      </c>
    </row>
    <row r="4996" spans="11:12">
      <c r="K4996" s="106">
        <v>44147</v>
      </c>
      <c r="L4996" s="2">
        <v>16582.199218999998</v>
      </c>
    </row>
    <row r="4997" spans="11:12">
      <c r="K4997" s="106">
        <v>44148</v>
      </c>
      <c r="L4997" s="2">
        <v>16675.599609000001</v>
      </c>
    </row>
    <row r="4998" spans="11:12">
      <c r="K4998" s="106">
        <v>44151</v>
      </c>
      <c r="L4998" s="2">
        <v>16889.800781000002</v>
      </c>
    </row>
    <row r="4999" spans="11:12">
      <c r="K4999" s="106">
        <v>44152</v>
      </c>
      <c r="L4999" s="2">
        <v>16948.099609000001</v>
      </c>
    </row>
    <row r="5000" spans="11:12">
      <c r="K5000" s="106">
        <v>44153</v>
      </c>
      <c r="L5000" s="2">
        <v>16889.800781000002</v>
      </c>
    </row>
    <row r="5001" spans="11:12">
      <c r="K5001" s="106">
        <v>44154</v>
      </c>
      <c r="L5001" s="2">
        <v>16909.800781000002</v>
      </c>
    </row>
    <row r="5002" spans="11:12">
      <c r="K5002" s="106">
        <v>44155</v>
      </c>
      <c r="L5002" s="2">
        <v>17019.099609000001</v>
      </c>
    </row>
    <row r="5003" spans="11:12">
      <c r="K5003" s="106">
        <v>44158</v>
      </c>
      <c r="L5003" s="2">
        <v>17094.5</v>
      </c>
    </row>
    <row r="5004" spans="11:12">
      <c r="K5004" s="106">
        <v>44159</v>
      </c>
      <c r="L5004" s="2">
        <v>17274.300781000002</v>
      </c>
    </row>
    <row r="5005" spans="11:12">
      <c r="K5005" s="106">
        <v>44160</v>
      </c>
      <c r="L5005" s="2">
        <v>17313.099609000001</v>
      </c>
    </row>
    <row r="5006" spans="11:12">
      <c r="K5006" s="106">
        <v>44161</v>
      </c>
      <c r="L5006" s="2">
        <v>17351.300781000002</v>
      </c>
    </row>
    <row r="5007" spans="11:12">
      <c r="K5007" s="106">
        <v>44162</v>
      </c>
      <c r="L5007" s="2">
        <v>17396.599609000001</v>
      </c>
    </row>
    <row r="5008" spans="11:12">
      <c r="K5008" s="106">
        <v>44165</v>
      </c>
      <c r="L5008" s="2">
        <v>17190.300781000002</v>
      </c>
    </row>
    <row r="5009" spans="11:12">
      <c r="K5009" s="106">
        <v>44166</v>
      </c>
      <c r="L5009" s="2">
        <v>17296.900390999999</v>
      </c>
    </row>
    <row r="5010" spans="11:12">
      <c r="K5010" s="106">
        <v>44167</v>
      </c>
      <c r="L5010" s="2">
        <v>17358.199218999998</v>
      </c>
    </row>
    <row r="5011" spans="11:12">
      <c r="K5011" s="106">
        <v>44168</v>
      </c>
      <c r="L5011" s="2">
        <v>17398</v>
      </c>
    </row>
    <row r="5012" spans="11:12">
      <c r="K5012" s="106">
        <v>44169</v>
      </c>
      <c r="L5012" s="2">
        <v>17521</v>
      </c>
    </row>
    <row r="5013" spans="11:12">
      <c r="K5013" s="106">
        <v>44172</v>
      </c>
      <c r="L5013" s="2">
        <v>17582.400390999999</v>
      </c>
    </row>
    <row r="5014" spans="11:12">
      <c r="K5014" s="106">
        <v>44173</v>
      </c>
      <c r="L5014" s="2">
        <v>17639</v>
      </c>
    </row>
    <row r="5015" spans="11:12">
      <c r="K5015" s="106">
        <v>44174</v>
      </c>
      <c r="L5015" s="2">
        <v>17559.900390999999</v>
      </c>
    </row>
    <row r="5016" spans="11:12">
      <c r="K5016" s="106">
        <v>44175</v>
      </c>
      <c r="L5016" s="2">
        <v>17593.300781000002</v>
      </c>
    </row>
    <row r="5017" spans="11:12">
      <c r="K5017" s="106">
        <v>44176</v>
      </c>
      <c r="L5017" s="2">
        <v>17548.900390999999</v>
      </c>
    </row>
    <row r="5018" spans="11:12">
      <c r="K5018" s="106">
        <v>44179</v>
      </c>
      <c r="L5018" s="2">
        <v>17387.400390999999</v>
      </c>
    </row>
    <row r="5019" spans="11:12">
      <c r="K5019" s="106">
        <v>44180</v>
      </c>
      <c r="L5019" s="2">
        <v>17506.5</v>
      </c>
    </row>
    <row r="5020" spans="11:12">
      <c r="K5020" s="106">
        <v>44181</v>
      </c>
      <c r="L5020" s="2">
        <v>17567.400390999999</v>
      </c>
    </row>
    <row r="5021" spans="11:12">
      <c r="K5021" s="106">
        <v>44182</v>
      </c>
      <c r="L5021" s="2">
        <v>17652.900390999999</v>
      </c>
    </row>
    <row r="5022" spans="11:12">
      <c r="K5022" s="106">
        <v>44183</v>
      </c>
      <c r="L5022" s="2">
        <v>17534.599609000001</v>
      </c>
    </row>
    <row r="5023" spans="11:12">
      <c r="K5023" s="106">
        <v>44186</v>
      </c>
      <c r="L5023" s="2">
        <v>17500.900390999999</v>
      </c>
    </row>
    <row r="5024" spans="11:12">
      <c r="K5024" s="106">
        <v>44187</v>
      </c>
      <c r="L5024" s="2">
        <v>17552.5</v>
      </c>
    </row>
    <row r="5025" spans="11:12">
      <c r="K5025" s="106">
        <v>44188</v>
      </c>
      <c r="L5025" s="2">
        <v>17593.599609000001</v>
      </c>
    </row>
    <row r="5026" spans="11:12">
      <c r="K5026" s="106">
        <v>44189</v>
      </c>
      <c r="L5026" s="2">
        <v>17623.900390999999</v>
      </c>
    </row>
    <row r="5027" spans="11:12">
      <c r="K5027" s="106">
        <v>44194</v>
      </c>
      <c r="L5027" s="2">
        <v>17543.400390999999</v>
      </c>
    </row>
    <row r="5028" spans="11:12">
      <c r="K5028" s="106">
        <v>44195</v>
      </c>
      <c r="L5028" s="2">
        <v>17545.800781000002</v>
      </c>
    </row>
    <row r="5029" spans="11:12">
      <c r="K5029" s="106">
        <v>44196</v>
      </c>
      <c r="L5029" s="2">
        <v>17433.400390999999</v>
      </c>
    </row>
    <row r="5030" spans="11:12">
      <c r="K5030" s="106">
        <v>44200</v>
      </c>
      <c r="L5030" s="2">
        <v>17527.800781000002</v>
      </c>
    </row>
    <row r="5031" spans="11:12">
      <c r="K5031" s="106">
        <v>44201</v>
      </c>
      <c r="L5031" s="2">
        <v>17682.5</v>
      </c>
    </row>
    <row r="5032" spans="11:12">
      <c r="K5032" s="106">
        <v>44202</v>
      </c>
      <c r="L5032" s="2">
        <v>17828.099609000001</v>
      </c>
    </row>
    <row r="5033" spans="11:12">
      <c r="K5033" s="106">
        <v>44203</v>
      </c>
      <c r="L5033" s="2">
        <v>18027.599609000001</v>
      </c>
    </row>
    <row r="5034" spans="11:12">
      <c r="K5034" s="106">
        <v>44204</v>
      </c>
      <c r="L5034" s="2">
        <v>18042.099609000001</v>
      </c>
    </row>
    <row r="5035" spans="11:12">
      <c r="K5035" s="106">
        <v>44207</v>
      </c>
      <c r="L5035" s="2">
        <v>17934.5</v>
      </c>
    </row>
    <row r="5036" spans="11:12">
      <c r="K5036" s="106">
        <v>44208</v>
      </c>
      <c r="L5036" s="2">
        <v>17985.800781000002</v>
      </c>
    </row>
    <row r="5037" spans="11:12">
      <c r="K5037" s="106">
        <v>44209</v>
      </c>
      <c r="L5037" s="2">
        <v>17934.699218999998</v>
      </c>
    </row>
    <row r="5038" spans="11:12">
      <c r="K5038" s="106">
        <v>44210</v>
      </c>
      <c r="L5038" s="2">
        <v>17958.099609000001</v>
      </c>
    </row>
    <row r="5039" spans="11:12">
      <c r="K5039" s="106">
        <v>44211</v>
      </c>
      <c r="L5039" s="2">
        <v>17909</v>
      </c>
    </row>
    <row r="5040" spans="11:12">
      <c r="K5040" s="106">
        <v>44214</v>
      </c>
      <c r="L5040" s="2">
        <v>17944.900390999999</v>
      </c>
    </row>
    <row r="5041" spans="11:12">
      <c r="K5041" s="106">
        <v>44215</v>
      </c>
      <c r="L5041" s="2">
        <v>17957.400390999999</v>
      </c>
    </row>
    <row r="5042" spans="11:12">
      <c r="K5042" s="106">
        <v>44216</v>
      </c>
      <c r="L5042" s="2">
        <v>18014.900390999999</v>
      </c>
    </row>
    <row r="5043" spans="11:12">
      <c r="K5043" s="106">
        <v>44217</v>
      </c>
      <c r="L5043" s="2">
        <v>17916.199218999998</v>
      </c>
    </row>
    <row r="5044" spans="11:12">
      <c r="K5044" s="106">
        <v>44218</v>
      </c>
      <c r="L5044" s="2">
        <v>17845.900390999999</v>
      </c>
    </row>
    <row r="5045" spans="11:12">
      <c r="K5045" s="106">
        <v>44221</v>
      </c>
      <c r="L5045" s="2">
        <v>17906</v>
      </c>
    </row>
    <row r="5046" spans="11:12">
      <c r="K5046" s="106">
        <v>44222</v>
      </c>
      <c r="L5046" s="2">
        <v>17779.400390999999</v>
      </c>
    </row>
    <row r="5047" spans="11:12">
      <c r="K5047" s="106">
        <v>44223</v>
      </c>
      <c r="L5047" s="2">
        <v>17424.400390999999</v>
      </c>
    </row>
    <row r="5048" spans="11:12">
      <c r="K5048" s="106">
        <v>44224</v>
      </c>
      <c r="L5048" s="2">
        <v>17657.199218999998</v>
      </c>
    </row>
    <row r="5049" spans="11:12">
      <c r="K5049" s="106">
        <v>44225</v>
      </c>
      <c r="L5049" s="2">
        <v>17337</v>
      </c>
    </row>
    <row r="5050" spans="11:12">
      <c r="K5050" s="106">
        <v>44228</v>
      </c>
      <c r="L5050" s="2">
        <v>17692.5</v>
      </c>
    </row>
    <row r="5051" spans="11:12">
      <c r="K5051" s="106">
        <v>44229</v>
      </c>
      <c r="L5051" s="2">
        <v>17874.5</v>
      </c>
    </row>
    <row r="5052" spans="11:12">
      <c r="K5052" s="106">
        <v>44230</v>
      </c>
      <c r="L5052" s="2">
        <v>17915.900390999999</v>
      </c>
    </row>
    <row r="5053" spans="11:12">
      <c r="K5053" s="106">
        <v>44231</v>
      </c>
      <c r="L5053" s="2">
        <v>18042</v>
      </c>
    </row>
    <row r="5054" spans="11:12">
      <c r="K5054" s="106">
        <v>44232</v>
      </c>
      <c r="L5054" s="2">
        <v>18135.900390999999</v>
      </c>
    </row>
    <row r="5055" spans="11:12">
      <c r="K5055" s="106">
        <v>44235</v>
      </c>
      <c r="L5055" s="2">
        <v>18330.300781000002</v>
      </c>
    </row>
    <row r="5056" spans="11:12">
      <c r="K5056" s="106">
        <v>44236</v>
      </c>
      <c r="L5056" s="2">
        <v>18408.599609000001</v>
      </c>
    </row>
    <row r="5057" spans="11:12">
      <c r="K5057" s="106">
        <v>44237</v>
      </c>
      <c r="L5057" s="2">
        <v>18457.800781000002</v>
      </c>
    </row>
    <row r="5058" spans="11:12">
      <c r="K5058" s="106">
        <v>44238</v>
      </c>
      <c r="L5058" s="2">
        <v>18393</v>
      </c>
    </row>
    <row r="5059" spans="11:12">
      <c r="K5059" s="106">
        <v>44239</v>
      </c>
      <c r="L5059" s="2">
        <v>18460.199218999998</v>
      </c>
    </row>
    <row r="5060" spans="11:12">
      <c r="K5060" s="106">
        <v>44243</v>
      </c>
      <c r="L5060" s="2">
        <v>18492.5</v>
      </c>
    </row>
    <row r="5061" spans="11:12">
      <c r="K5061" s="106">
        <v>44244</v>
      </c>
      <c r="L5061" s="2">
        <v>18374.800781000002</v>
      </c>
    </row>
    <row r="5062" spans="11:12">
      <c r="K5062" s="106">
        <v>44245</v>
      </c>
      <c r="L5062" s="2">
        <v>18274.099609000001</v>
      </c>
    </row>
    <row r="5063" spans="11:12">
      <c r="K5063" s="106">
        <v>44246</v>
      </c>
      <c r="L5063" s="2">
        <v>18384.300781000002</v>
      </c>
    </row>
    <row r="5064" spans="11:12">
      <c r="K5064" s="106">
        <v>44249</v>
      </c>
      <c r="L5064" s="2">
        <v>18416.699218999998</v>
      </c>
    </row>
    <row r="5065" spans="11:12">
      <c r="K5065" s="106">
        <v>44250</v>
      </c>
      <c r="L5065" s="2">
        <v>18330.099609000001</v>
      </c>
    </row>
    <row r="5066" spans="11:12">
      <c r="K5066" s="106">
        <v>44251</v>
      </c>
      <c r="L5066" s="2">
        <v>18484.5</v>
      </c>
    </row>
    <row r="5067" spans="11:12">
      <c r="K5067" s="106">
        <v>44252</v>
      </c>
      <c r="L5067" s="2">
        <v>18223.5</v>
      </c>
    </row>
    <row r="5068" spans="11:12">
      <c r="K5068" s="106">
        <v>44253</v>
      </c>
      <c r="L5068" s="2">
        <v>18060.300781000002</v>
      </c>
    </row>
    <row r="5069" spans="11:12">
      <c r="K5069" s="106">
        <v>44256</v>
      </c>
      <c r="L5069" s="2">
        <v>18299.599609000001</v>
      </c>
    </row>
    <row r="5070" spans="11:12">
      <c r="K5070" s="106">
        <v>44257</v>
      </c>
      <c r="L5070" s="2">
        <v>18421.599609000001</v>
      </c>
    </row>
    <row r="5071" spans="11:12">
      <c r="K5071" s="106">
        <v>44258</v>
      </c>
      <c r="L5071" s="2">
        <v>18320.699218999998</v>
      </c>
    </row>
    <row r="5072" spans="11:12">
      <c r="K5072" s="106">
        <v>44259</v>
      </c>
      <c r="L5072" s="2">
        <v>18125.699218999998</v>
      </c>
    </row>
    <row r="5073" spans="11:12">
      <c r="K5073" s="106">
        <v>44260</v>
      </c>
      <c r="L5073" s="2">
        <v>18381</v>
      </c>
    </row>
    <row r="5074" spans="11:12">
      <c r="K5074" s="106">
        <v>44263</v>
      </c>
      <c r="L5074" s="2">
        <v>18457.800781000002</v>
      </c>
    </row>
    <row r="5075" spans="11:12">
      <c r="K5075" s="106">
        <v>44264</v>
      </c>
      <c r="L5075" s="2">
        <v>18599.199218999998</v>
      </c>
    </row>
    <row r="5076" spans="11:12">
      <c r="K5076" s="106">
        <v>44265</v>
      </c>
      <c r="L5076" s="2">
        <v>18690</v>
      </c>
    </row>
    <row r="5077" spans="11:12">
      <c r="K5077" s="106">
        <v>44266</v>
      </c>
      <c r="L5077" s="2">
        <v>18844.599609000001</v>
      </c>
    </row>
    <row r="5078" spans="11:12">
      <c r="K5078" s="106">
        <v>44267</v>
      </c>
      <c r="L5078" s="2">
        <v>18851.300781000002</v>
      </c>
    </row>
    <row r="5079" spans="11:12">
      <c r="K5079" s="106">
        <v>44270</v>
      </c>
      <c r="L5079" s="2">
        <v>18954.800781000002</v>
      </c>
    </row>
    <row r="5080" spans="11:12">
      <c r="K5080" s="106">
        <v>44271</v>
      </c>
      <c r="L5080" s="2">
        <v>18874</v>
      </c>
    </row>
    <row r="5081" spans="11:12">
      <c r="K5081" s="106">
        <v>44272</v>
      </c>
      <c r="L5081" s="2">
        <v>18983.099609000001</v>
      </c>
    </row>
    <row r="5082" spans="11:12">
      <c r="K5082" s="106">
        <v>44273</v>
      </c>
      <c r="L5082" s="2">
        <v>18836.5</v>
      </c>
    </row>
    <row r="5083" spans="11:12">
      <c r="K5083" s="106">
        <v>44274</v>
      </c>
      <c r="L5083" s="2">
        <v>18854</v>
      </c>
    </row>
    <row r="5084" spans="11:12">
      <c r="K5084" s="106">
        <v>44277</v>
      </c>
      <c r="L5084" s="2">
        <v>18815.099609000001</v>
      </c>
    </row>
    <row r="5085" spans="11:12">
      <c r="K5085" s="106">
        <v>44278</v>
      </c>
      <c r="L5085" s="2">
        <v>18669.800781000002</v>
      </c>
    </row>
    <row r="5086" spans="11:12">
      <c r="K5086" s="106">
        <v>44279</v>
      </c>
      <c r="L5086" s="2">
        <v>18628.300781000002</v>
      </c>
    </row>
    <row r="5087" spans="11:12">
      <c r="K5087" s="106">
        <v>44280</v>
      </c>
      <c r="L5087" s="2">
        <v>18651.099609000001</v>
      </c>
    </row>
    <row r="5088" spans="11:12">
      <c r="K5088" s="106">
        <v>44281</v>
      </c>
      <c r="L5088" s="2">
        <v>18752.599609000001</v>
      </c>
    </row>
    <row r="5089" spans="11:12">
      <c r="K5089" s="106">
        <v>44284</v>
      </c>
      <c r="L5089" s="2">
        <v>18719.199218999998</v>
      </c>
    </row>
    <row r="5090" spans="11:12">
      <c r="K5090" s="106">
        <v>44285</v>
      </c>
      <c r="L5090" s="2">
        <v>18705.599609000001</v>
      </c>
    </row>
    <row r="5091" spans="11:12">
      <c r="K5091" s="106">
        <v>44286</v>
      </c>
      <c r="L5091" s="2">
        <v>18700.699218999998</v>
      </c>
    </row>
    <row r="5092" spans="11:12">
      <c r="K5092" s="106">
        <v>44287</v>
      </c>
      <c r="L5092" s="2">
        <v>18990.300781000002</v>
      </c>
    </row>
    <row r="5093" spans="11:12">
      <c r="K5093" s="106">
        <v>44291</v>
      </c>
      <c r="L5093" s="2">
        <v>19026.800781000002</v>
      </c>
    </row>
    <row r="5094" spans="11:12">
      <c r="K5094" s="106">
        <v>44292</v>
      </c>
      <c r="L5094" s="2">
        <v>19104.099609000001</v>
      </c>
    </row>
    <row r="5095" spans="11:12">
      <c r="K5095" s="106">
        <v>44293</v>
      </c>
      <c r="L5095" s="2">
        <v>19129.099609000001</v>
      </c>
    </row>
    <row r="5096" spans="11:12">
      <c r="K5096" s="106">
        <v>44294</v>
      </c>
      <c r="L5096" s="2">
        <v>19228.900390999999</v>
      </c>
    </row>
    <row r="5097" spans="11:12">
      <c r="K5097" s="106">
        <v>44295</v>
      </c>
      <c r="L5097" s="2">
        <v>19228</v>
      </c>
    </row>
    <row r="5098" spans="11:12">
      <c r="K5098" s="106">
        <v>44298</v>
      </c>
      <c r="L5098" s="2">
        <v>19201.300781000002</v>
      </c>
    </row>
    <row r="5099" spans="11:12">
      <c r="K5099" s="106">
        <v>44299</v>
      </c>
      <c r="L5099" s="2">
        <v>19203.699218999998</v>
      </c>
    </row>
    <row r="5100" spans="11:12">
      <c r="K5100" s="106">
        <v>44300</v>
      </c>
      <c r="L5100" s="2">
        <v>19171.699218999998</v>
      </c>
    </row>
    <row r="5101" spans="11:12">
      <c r="K5101" s="106">
        <v>44301</v>
      </c>
      <c r="L5101" s="2">
        <v>19321.900390999999</v>
      </c>
    </row>
    <row r="5102" spans="11:12">
      <c r="K5102" s="106">
        <v>44302</v>
      </c>
      <c r="L5102" s="2">
        <v>19351.300781000002</v>
      </c>
    </row>
    <row r="5103" spans="11:12">
      <c r="K5103" s="106">
        <v>44305</v>
      </c>
      <c r="L5103" s="2">
        <v>19204.400390999999</v>
      </c>
    </row>
    <row r="5104" spans="11:12">
      <c r="K5104" s="106">
        <v>44306</v>
      </c>
      <c r="L5104" s="2">
        <v>19040.800781000002</v>
      </c>
    </row>
    <row r="5105" spans="11:12">
      <c r="K5105" s="106">
        <v>44307</v>
      </c>
      <c r="L5105" s="2">
        <v>19143.300781000002</v>
      </c>
    </row>
    <row r="5106" spans="11:12">
      <c r="K5106" s="106">
        <v>44308</v>
      </c>
      <c r="L5106" s="2">
        <v>19031.599609000001</v>
      </c>
    </row>
    <row r="5107" spans="11:12">
      <c r="K5107" s="106">
        <v>44309</v>
      </c>
      <c r="L5107" s="2">
        <v>19102.300781000002</v>
      </c>
    </row>
    <row r="5108" spans="11:12">
      <c r="K5108" s="106">
        <v>44312</v>
      </c>
      <c r="L5108" s="2">
        <v>19170.599609000001</v>
      </c>
    </row>
    <row r="5109" spans="11:12">
      <c r="K5109" s="106">
        <v>44313</v>
      </c>
      <c r="L5109" s="2">
        <v>19175.099609000001</v>
      </c>
    </row>
    <row r="5110" spans="11:12">
      <c r="K5110" s="106">
        <v>44314</v>
      </c>
      <c r="L5110" s="2">
        <v>19357</v>
      </c>
    </row>
    <row r="5111" spans="11:12">
      <c r="K5111" s="106">
        <v>44315</v>
      </c>
      <c r="L5111" s="2">
        <v>19255.900390999999</v>
      </c>
    </row>
    <row r="5112" spans="11:12">
      <c r="K5112" s="106">
        <v>44316</v>
      </c>
      <c r="L5112" s="2">
        <v>19108.300781000002</v>
      </c>
    </row>
    <row r="5113" spans="11:12">
      <c r="K5113" s="106">
        <v>44319</v>
      </c>
      <c r="L5113" s="2">
        <v>19213.199218999998</v>
      </c>
    </row>
    <row r="5114" spans="11:12">
      <c r="K5114" s="106">
        <v>44320</v>
      </c>
      <c r="L5114" s="2">
        <v>19188</v>
      </c>
    </row>
    <row r="5115" spans="11:12">
      <c r="K5115" s="106">
        <v>44321</v>
      </c>
      <c r="L5115" s="2">
        <v>19310.699218999998</v>
      </c>
    </row>
    <row r="5116" spans="11:12">
      <c r="K5116" s="106">
        <v>44322</v>
      </c>
      <c r="L5116" s="2">
        <v>19291</v>
      </c>
    </row>
    <row r="5117" spans="11:12">
      <c r="K5117" s="106">
        <v>44323</v>
      </c>
      <c r="L5117" s="2">
        <v>19472.699218999998</v>
      </c>
    </row>
    <row r="5118" spans="11:12">
      <c r="K5118" s="106">
        <v>44326</v>
      </c>
      <c r="L5118" s="2">
        <v>19361.900390999999</v>
      </c>
    </row>
    <row r="5119" spans="11:12">
      <c r="K5119" s="106">
        <v>44327</v>
      </c>
      <c r="L5119" s="2">
        <v>19274</v>
      </c>
    </row>
    <row r="5120" spans="11:12">
      <c r="K5120" s="106">
        <v>44328</v>
      </c>
      <c r="L5120" s="2">
        <v>19107.800781000002</v>
      </c>
    </row>
    <row r="5121" spans="11:12">
      <c r="K5121" s="106">
        <v>44329</v>
      </c>
      <c r="L5121" s="2">
        <v>19135.800781000002</v>
      </c>
    </row>
    <row r="5122" spans="11:12">
      <c r="K5122" s="106">
        <v>44330</v>
      </c>
      <c r="L5122" s="2">
        <v>19366.699218999998</v>
      </c>
    </row>
    <row r="5123" spans="11:12">
      <c r="K5123" s="106">
        <v>44333</v>
      </c>
      <c r="L5123" s="2">
        <v>19474.699218999998</v>
      </c>
    </row>
    <row r="5124" spans="11:12">
      <c r="K5124" s="106">
        <v>44334</v>
      </c>
      <c r="L5124" s="2">
        <v>19507.099609000001</v>
      </c>
    </row>
    <row r="5125" spans="11:12">
      <c r="K5125" s="106">
        <v>44335</v>
      </c>
      <c r="L5125" s="2">
        <v>19417</v>
      </c>
    </row>
    <row r="5126" spans="11:12">
      <c r="K5126" s="106">
        <v>44336</v>
      </c>
      <c r="L5126" s="2">
        <v>19543</v>
      </c>
    </row>
    <row r="5127" spans="11:12">
      <c r="K5127" s="106">
        <v>44337</v>
      </c>
      <c r="L5127" s="2">
        <v>19527.300781000002</v>
      </c>
    </row>
    <row r="5128" spans="11:12">
      <c r="K5128" s="106">
        <v>44341</v>
      </c>
      <c r="L5128" s="2">
        <v>19564.099609000001</v>
      </c>
    </row>
    <row r="5129" spans="11:12">
      <c r="K5129" s="106">
        <v>44342</v>
      </c>
      <c r="L5129" s="2">
        <v>19745.5</v>
      </c>
    </row>
    <row r="5130" spans="11:12">
      <c r="K5130" s="106">
        <v>44343</v>
      </c>
      <c r="L5130" s="2">
        <v>19774.400390999999</v>
      </c>
    </row>
    <row r="5131" spans="11:12">
      <c r="K5131" s="106">
        <v>44344</v>
      </c>
      <c r="L5131" s="2">
        <v>19852.199218999998</v>
      </c>
    </row>
    <row r="5132" spans="11:12">
      <c r="K5132" s="106">
        <v>44347</v>
      </c>
      <c r="L5132" s="2">
        <v>19731</v>
      </c>
    </row>
    <row r="5133" spans="11:12">
      <c r="K5133" s="106">
        <v>44348</v>
      </c>
      <c r="L5133" s="2">
        <v>19976</v>
      </c>
    </row>
    <row r="5134" spans="11:12">
      <c r="K5134" s="106">
        <v>44349</v>
      </c>
      <c r="L5134" s="2">
        <v>19971.199218999998</v>
      </c>
    </row>
    <row r="5135" spans="11:12">
      <c r="K5135" s="106">
        <v>44350</v>
      </c>
      <c r="L5135" s="2">
        <v>19941.400390999999</v>
      </c>
    </row>
    <row r="5136" spans="11:12">
      <c r="K5136" s="106">
        <v>44351</v>
      </c>
      <c r="L5136" s="2">
        <v>20029.199218999998</v>
      </c>
    </row>
    <row r="5137" spans="11:12">
      <c r="K5137" s="106">
        <v>44354</v>
      </c>
      <c r="L5137" s="2">
        <v>20035.300781000002</v>
      </c>
    </row>
    <row r="5138" spans="11:12">
      <c r="K5138" s="106">
        <v>44355</v>
      </c>
      <c r="L5138" s="2">
        <v>20065.900390999999</v>
      </c>
    </row>
    <row r="5139" spans="11:12">
      <c r="K5139" s="106">
        <v>44356</v>
      </c>
      <c r="L5139" s="2">
        <v>20002.300781000002</v>
      </c>
    </row>
    <row r="5140" spans="11:12">
      <c r="K5140" s="106">
        <v>44357</v>
      </c>
      <c r="L5140" s="2">
        <v>20049.5</v>
      </c>
    </row>
    <row r="5141" spans="11:12">
      <c r="K5141" s="106">
        <v>44358</v>
      </c>
      <c r="L5141" s="2">
        <v>20138.400390999999</v>
      </c>
    </row>
    <row r="5142" spans="11:12">
      <c r="K5142" s="106">
        <v>44361</v>
      </c>
      <c r="L5142" s="2">
        <v>20157.699218999998</v>
      </c>
    </row>
    <row r="5143" spans="11:12">
      <c r="K5143" s="106">
        <v>44362</v>
      </c>
      <c r="L5143" s="2">
        <v>20231.300781000002</v>
      </c>
    </row>
    <row r="5144" spans="11:12">
      <c r="K5144" s="106">
        <v>44363</v>
      </c>
      <c r="L5144" s="2">
        <v>20231</v>
      </c>
    </row>
    <row r="5145" spans="11:12">
      <c r="K5145" s="106">
        <v>44364</v>
      </c>
      <c r="L5145" s="2">
        <v>20144</v>
      </c>
    </row>
    <row r="5146" spans="11:12">
      <c r="K5146" s="106">
        <v>44365</v>
      </c>
      <c r="L5146" s="2">
        <v>19999.599609000001</v>
      </c>
    </row>
    <row r="5147" spans="11:12">
      <c r="K5147" s="106">
        <v>44368</v>
      </c>
      <c r="L5147" s="2">
        <v>20156.400390999999</v>
      </c>
    </row>
    <row r="5148" spans="11:12">
      <c r="K5148" s="106">
        <v>44369</v>
      </c>
      <c r="L5148" s="2">
        <v>20200.699218999998</v>
      </c>
    </row>
    <row r="5149" spans="11:12">
      <c r="K5149" s="106">
        <v>44370</v>
      </c>
      <c r="L5149" s="2">
        <v>20164.400390999999</v>
      </c>
    </row>
    <row r="5150" spans="11:12">
      <c r="K5150" s="106">
        <v>44371</v>
      </c>
      <c r="L5150" s="2">
        <v>20215.099609000001</v>
      </c>
    </row>
    <row r="5151" spans="11:12">
      <c r="K5151" s="106">
        <v>44372</v>
      </c>
      <c r="L5151" s="2">
        <v>20230.300781000002</v>
      </c>
    </row>
    <row r="5152" spans="11:12">
      <c r="K5152" s="106">
        <v>44375</v>
      </c>
      <c r="L5152" s="2">
        <v>20145.300781000002</v>
      </c>
    </row>
    <row r="5153" spans="11:12">
      <c r="K5153" s="106">
        <v>44376</v>
      </c>
      <c r="L5153" s="2">
        <v>20171</v>
      </c>
    </row>
    <row r="5154" spans="11:12">
      <c r="K5154" s="106">
        <v>44377</v>
      </c>
      <c r="L5154" s="2">
        <v>20165.599609000001</v>
      </c>
    </row>
    <row r="5155" spans="11:12">
      <c r="K5155" s="106">
        <v>44379</v>
      </c>
      <c r="L5155" s="2">
        <v>20226.099609000001</v>
      </c>
    </row>
    <row r="5156" spans="11:12">
      <c r="K5156" s="106">
        <v>44382</v>
      </c>
      <c r="L5156" s="2">
        <v>20281.5</v>
      </c>
    </row>
    <row r="5157" spans="11:12">
      <c r="K5157" s="106">
        <v>44383</v>
      </c>
      <c r="L5157" s="2">
        <v>20300</v>
      </c>
    </row>
    <row r="5158" spans="11:12">
      <c r="K5158" s="106">
        <v>44384</v>
      </c>
      <c r="L5158" s="2">
        <v>20290.599609000001</v>
      </c>
    </row>
    <row r="5159" spans="11:12">
      <c r="K5159" s="106">
        <v>44385</v>
      </c>
      <c r="L5159" s="2">
        <v>20061.199218999998</v>
      </c>
    </row>
    <row r="5160" spans="11:12">
      <c r="K5160" s="106">
        <v>44386</v>
      </c>
      <c r="L5160" s="2">
        <v>20258</v>
      </c>
    </row>
    <row r="5161" spans="11:12">
      <c r="K5161" s="106">
        <v>44389</v>
      </c>
      <c r="L5161" s="2">
        <v>20233.099609000001</v>
      </c>
    </row>
    <row r="5162" spans="11:12">
      <c r="K5162" s="106">
        <v>44390</v>
      </c>
      <c r="L5162" s="2">
        <v>20270.699218999998</v>
      </c>
    </row>
    <row r="5163" spans="11:12">
      <c r="K5163" s="106">
        <v>44391</v>
      </c>
      <c r="L5163" s="2">
        <v>20147.199218999998</v>
      </c>
    </row>
    <row r="5164" spans="11:12">
      <c r="K5164" s="106">
        <v>44392</v>
      </c>
      <c r="L5164" s="2">
        <v>20183.699218999998</v>
      </c>
    </row>
    <row r="5165" spans="11:12">
      <c r="K5165" s="106">
        <v>44393</v>
      </c>
      <c r="L5165" s="2">
        <v>19985.5</v>
      </c>
    </row>
    <row r="5166" spans="11:12">
      <c r="K5166" s="106">
        <v>44396</v>
      </c>
      <c r="L5166" s="2">
        <v>19726.5</v>
      </c>
    </row>
    <row r="5167" spans="11:12">
      <c r="K5167" s="106">
        <v>44397</v>
      </c>
      <c r="L5167" s="2">
        <v>19942.699218999998</v>
      </c>
    </row>
    <row r="5168" spans="11:12">
      <c r="K5168" s="106">
        <v>44398</v>
      </c>
      <c r="L5168" s="2">
        <v>20110.099609000001</v>
      </c>
    </row>
    <row r="5169" spans="11:12">
      <c r="K5169" s="106">
        <v>44399</v>
      </c>
      <c r="L5169" s="2">
        <v>20097.5</v>
      </c>
    </row>
    <row r="5170" spans="11:12">
      <c r="K5170" s="106">
        <v>44400</v>
      </c>
      <c r="L5170" s="2">
        <v>20188.400390999999</v>
      </c>
    </row>
    <row r="5171" spans="11:12">
      <c r="K5171" s="106">
        <v>44403</v>
      </c>
      <c r="L5171" s="2">
        <v>20165</v>
      </c>
    </row>
    <row r="5172" spans="11:12">
      <c r="K5172" s="106">
        <v>44404</v>
      </c>
      <c r="L5172" s="2">
        <v>20173.400390999999</v>
      </c>
    </row>
    <row r="5173" spans="11:12">
      <c r="K5173" s="106">
        <v>44405</v>
      </c>
      <c r="L5173" s="2">
        <v>20230.400390999999</v>
      </c>
    </row>
    <row r="5174" spans="11:12">
      <c r="K5174" s="106">
        <v>44406</v>
      </c>
      <c r="L5174" s="2">
        <v>20311.800781000002</v>
      </c>
    </row>
    <row r="5175" spans="11:12">
      <c r="K5175" s="106">
        <v>44407</v>
      </c>
      <c r="L5175" s="2">
        <v>20287.800781000002</v>
      </c>
    </row>
    <row r="5176" spans="11:12">
      <c r="K5176" s="106">
        <v>44411</v>
      </c>
      <c r="L5176" s="2">
        <v>20365.900390999999</v>
      </c>
    </row>
    <row r="5177" spans="11:12">
      <c r="K5177" s="106">
        <v>44412</v>
      </c>
      <c r="L5177" s="2">
        <v>20329.699218999998</v>
      </c>
    </row>
    <row r="5178" spans="11:12">
      <c r="K5178" s="106">
        <v>44413</v>
      </c>
      <c r="L5178" s="2">
        <v>20375.5</v>
      </c>
    </row>
    <row r="5179" spans="11:12">
      <c r="K5179" s="106">
        <v>44414</v>
      </c>
      <c r="L5179" s="2">
        <v>20475.400390999999</v>
      </c>
    </row>
    <row r="5180" spans="11:12">
      <c r="K5180" s="106">
        <v>44417</v>
      </c>
      <c r="L5180" s="2">
        <v>20437.400390999999</v>
      </c>
    </row>
    <row r="5181" spans="11:12">
      <c r="K5181" s="106">
        <v>44418</v>
      </c>
      <c r="L5181" s="2">
        <v>20495.699218999998</v>
      </c>
    </row>
    <row r="5182" spans="11:12">
      <c r="K5182" s="106">
        <v>44419</v>
      </c>
      <c r="L5182" s="2">
        <v>20554</v>
      </c>
    </row>
    <row r="5183" spans="11:12">
      <c r="K5183" s="106">
        <v>44420</v>
      </c>
      <c r="L5183" s="2">
        <v>20520.599609000001</v>
      </c>
    </row>
    <row r="5184" spans="11:12">
      <c r="K5184" s="106">
        <v>44421</v>
      </c>
      <c r="L5184" s="2">
        <v>20518.099609000001</v>
      </c>
    </row>
    <row r="5185" spans="11:12">
      <c r="K5185" s="106">
        <v>44424</v>
      </c>
      <c r="L5185" s="2">
        <v>20483.400390999999</v>
      </c>
    </row>
    <row r="5186" spans="11:12">
      <c r="K5186" s="106">
        <v>44425</v>
      </c>
      <c r="L5186" s="2">
        <v>20363.599609000001</v>
      </c>
    </row>
    <row r="5187" spans="11:12">
      <c r="K5187" s="106">
        <v>44426</v>
      </c>
      <c r="L5187" s="2">
        <v>20302.099609000001</v>
      </c>
    </row>
    <row r="5188" spans="11:12">
      <c r="K5188" s="106">
        <v>44427</v>
      </c>
      <c r="L5188" s="2">
        <v>20215.400390999999</v>
      </c>
    </row>
    <row r="5189" spans="11:12">
      <c r="K5189" s="106">
        <v>44428</v>
      </c>
      <c r="L5189" s="2">
        <v>20339</v>
      </c>
    </row>
    <row r="5190" spans="11:12">
      <c r="K5190" s="106">
        <v>44431</v>
      </c>
      <c r="L5190" s="2">
        <v>20477.300781000002</v>
      </c>
    </row>
    <row r="5191" spans="11:12">
      <c r="K5191" s="106">
        <v>44432</v>
      </c>
      <c r="L5191" s="2">
        <v>20547.800781000002</v>
      </c>
    </row>
    <row r="5192" spans="11:12">
      <c r="K5192" s="106">
        <v>44433</v>
      </c>
      <c r="L5192" s="2">
        <v>20587.300781000002</v>
      </c>
    </row>
    <row r="5193" spans="11:12">
      <c r="K5193" s="106">
        <v>44434</v>
      </c>
      <c r="L5193" s="2">
        <v>20504.199218999998</v>
      </c>
    </row>
    <row r="5194" spans="11:12">
      <c r="K5194" s="106">
        <v>44435</v>
      </c>
      <c r="L5194" s="2">
        <v>20644.599609000001</v>
      </c>
    </row>
    <row r="5195" spans="11:12">
      <c r="K5195" s="106">
        <v>44438</v>
      </c>
      <c r="L5195" s="2">
        <v>20595</v>
      </c>
    </row>
    <row r="5196" spans="11:12">
      <c r="K5196" s="106">
        <v>44439</v>
      </c>
      <c r="L5196" s="2">
        <v>20582.900390999999</v>
      </c>
    </row>
    <row r="5197" spans="11:12">
      <c r="K5197" s="106">
        <v>44440</v>
      </c>
      <c r="L5197" s="2">
        <v>20689.599609000001</v>
      </c>
    </row>
    <row r="5198" spans="11:12">
      <c r="K5198" s="106">
        <v>44441</v>
      </c>
      <c r="L5198" s="2">
        <v>20795.099609000001</v>
      </c>
    </row>
    <row r="5199" spans="11:12">
      <c r="K5199" s="106">
        <v>44442</v>
      </c>
      <c r="L5199" s="2">
        <v>20821.400390999999</v>
      </c>
    </row>
    <row r="5200" spans="11:12">
      <c r="K5200" s="106">
        <v>44446</v>
      </c>
      <c r="L5200" s="2">
        <v>20806.599609000001</v>
      </c>
    </row>
    <row r="5201" spans="11:12">
      <c r="K5201" s="106">
        <v>44447</v>
      </c>
      <c r="L5201" s="2">
        <v>20741.800781000002</v>
      </c>
    </row>
    <row r="5202" spans="11:12">
      <c r="K5202" s="106">
        <v>44448</v>
      </c>
      <c r="L5202" s="2">
        <v>20705.300781000002</v>
      </c>
    </row>
    <row r="5203" spans="11:12">
      <c r="K5203" s="106">
        <v>44449</v>
      </c>
      <c r="L5203" s="2">
        <v>20633.099609000001</v>
      </c>
    </row>
    <row r="5204" spans="11:12">
      <c r="K5204" s="106">
        <v>44452</v>
      </c>
      <c r="L5204" s="2">
        <v>20666.400390999999</v>
      </c>
    </row>
    <row r="5205" spans="11:12">
      <c r="K5205" s="106">
        <v>44453</v>
      </c>
      <c r="L5205" s="2">
        <v>20553.300781000002</v>
      </c>
    </row>
    <row r="5206" spans="11:12">
      <c r="K5206" s="106">
        <v>44454</v>
      </c>
      <c r="L5206" s="2">
        <v>20693.800781000002</v>
      </c>
    </row>
    <row r="5207" spans="11:12">
      <c r="K5207" s="106">
        <v>44455</v>
      </c>
      <c r="L5207" s="2">
        <v>20602.099609000001</v>
      </c>
    </row>
    <row r="5208" spans="11:12">
      <c r="K5208" s="106">
        <v>44456</v>
      </c>
      <c r="L5208" s="2">
        <v>20490.400390999999</v>
      </c>
    </row>
    <row r="5209" spans="11:12">
      <c r="K5209" s="106">
        <v>44459</v>
      </c>
      <c r="L5209" s="2">
        <v>20154.5</v>
      </c>
    </row>
    <row r="5210" spans="11:12">
      <c r="K5210" s="106">
        <v>44460</v>
      </c>
      <c r="L5210" s="2">
        <v>20244.300781000002</v>
      </c>
    </row>
    <row r="5211" spans="11:12">
      <c r="K5211" s="106">
        <v>44461</v>
      </c>
      <c r="L5211" s="2">
        <v>20401.5</v>
      </c>
    </row>
    <row r="5212" spans="11:12">
      <c r="K5212" s="106">
        <v>44462</v>
      </c>
      <c r="L5212" s="2">
        <v>20461.900390999999</v>
      </c>
    </row>
    <row r="5213" spans="11:12">
      <c r="K5213" s="106">
        <v>44463</v>
      </c>
      <c r="L5213" s="2">
        <v>20402.699218999998</v>
      </c>
    </row>
    <row r="5214" spans="11:12">
      <c r="K5214" s="106">
        <v>44466</v>
      </c>
      <c r="L5214" s="2">
        <v>20463.400390999999</v>
      </c>
    </row>
    <row r="5215" spans="11:12">
      <c r="K5215" s="106">
        <v>44467</v>
      </c>
      <c r="L5215" s="2">
        <v>20174.099609000001</v>
      </c>
    </row>
    <row r="5216" spans="11:12">
      <c r="K5216" s="106">
        <v>44468</v>
      </c>
      <c r="L5216" s="2">
        <v>20158.099609000001</v>
      </c>
    </row>
    <row r="5217" spans="11:12">
      <c r="K5217" s="106">
        <v>44469</v>
      </c>
      <c r="L5217" s="2">
        <v>20070.300781000002</v>
      </c>
    </row>
    <row r="5218" spans="11:12">
      <c r="K5218" s="106">
        <v>44470</v>
      </c>
      <c r="L5218" s="2">
        <v>20150.900390999999</v>
      </c>
    </row>
    <row r="5219" spans="11:12">
      <c r="K5219" s="106">
        <v>44473</v>
      </c>
      <c r="L5219" s="2">
        <v>20052.300781000002</v>
      </c>
    </row>
    <row r="5220" spans="11:12">
      <c r="K5220" s="106">
        <v>44474</v>
      </c>
      <c r="L5220" s="2">
        <v>20183.400390999999</v>
      </c>
    </row>
    <row r="5221" spans="11:12">
      <c r="K5221" s="106">
        <v>44475</v>
      </c>
      <c r="L5221" s="2">
        <v>20191.699218999998</v>
      </c>
    </row>
    <row r="5222" spans="11:12">
      <c r="K5222" s="106">
        <v>44476</v>
      </c>
      <c r="L5222" s="2">
        <v>20416.199218999998</v>
      </c>
    </row>
    <row r="5223" spans="11:12">
      <c r="K5223" s="106">
        <v>44477</v>
      </c>
      <c r="L5223" s="2">
        <v>20416.300781000002</v>
      </c>
    </row>
    <row r="5224" spans="11:12">
      <c r="K5224" s="106">
        <v>44481</v>
      </c>
      <c r="L5224" s="2">
        <v>20437.099609000001</v>
      </c>
    </row>
    <row r="5225" spans="11:12">
      <c r="K5225" s="106">
        <v>44482</v>
      </c>
      <c r="L5225" s="2">
        <v>20618.5</v>
      </c>
    </row>
    <row r="5226" spans="11:12">
      <c r="K5226" s="106">
        <v>44483</v>
      </c>
      <c r="L5226" s="2">
        <v>20819.900390999999</v>
      </c>
    </row>
    <row r="5227" spans="11:12">
      <c r="K5227" s="106">
        <v>44484</v>
      </c>
      <c r="L5227" s="2">
        <v>20928.099609000001</v>
      </c>
    </row>
    <row r="5228" spans="11:12">
      <c r="K5228" s="106">
        <v>44487</v>
      </c>
      <c r="L5228" s="2">
        <v>20985.400390999999</v>
      </c>
    </row>
    <row r="5229" spans="11:12">
      <c r="K5229" s="106">
        <v>44488</v>
      </c>
      <c r="L5229" s="2">
        <v>21087</v>
      </c>
    </row>
    <row r="5230" spans="11:12">
      <c r="K5230" s="106">
        <v>44489</v>
      </c>
      <c r="L5230" s="2">
        <v>21188.199218999998</v>
      </c>
    </row>
    <row r="5231" spans="11:12">
      <c r="K5231" s="106">
        <v>44490</v>
      </c>
      <c r="L5231" s="2">
        <v>21212.400390999999</v>
      </c>
    </row>
    <row r="5232" spans="11:12">
      <c r="K5232" s="106">
        <v>44491</v>
      </c>
      <c r="L5232" s="2">
        <v>21216.199218999998</v>
      </c>
    </row>
    <row r="5233" spans="11:12">
      <c r="K5233" s="106">
        <v>44494</v>
      </c>
      <c r="L5233" s="2">
        <v>21284.800781000002</v>
      </c>
    </row>
    <row r="5234" spans="11:12">
      <c r="K5234" s="106">
        <v>44495</v>
      </c>
      <c r="L5234" s="2">
        <v>21173.5</v>
      </c>
    </row>
    <row r="5235" spans="11:12">
      <c r="K5235" s="106">
        <v>44496</v>
      </c>
      <c r="L5235" s="2">
        <v>20955</v>
      </c>
    </row>
    <row r="5236" spans="11:12">
      <c r="K5236" s="106">
        <v>44497</v>
      </c>
      <c r="L5236" s="2">
        <v>21197.5</v>
      </c>
    </row>
    <row r="5237" spans="11:12">
      <c r="K5237" s="106">
        <v>44498</v>
      </c>
      <c r="L5237" s="2">
        <v>21037.099609000001</v>
      </c>
    </row>
    <row r="5238" spans="11:12">
      <c r="K5238" s="106">
        <v>44501</v>
      </c>
      <c r="L5238" s="2">
        <v>21247</v>
      </c>
    </row>
    <row r="5239" spans="11:12">
      <c r="K5239" s="106">
        <v>44502</v>
      </c>
      <c r="L5239" s="2">
        <v>21170</v>
      </c>
    </row>
    <row r="5240" spans="11:12">
      <c r="K5240" s="106">
        <v>44503</v>
      </c>
      <c r="L5240" s="2">
        <v>21265.099609000001</v>
      </c>
    </row>
    <row r="5241" spans="11:12">
      <c r="K5241" s="106">
        <v>44504</v>
      </c>
      <c r="L5241" s="2">
        <v>21342.099609000001</v>
      </c>
    </row>
    <row r="5242" spans="11:12">
      <c r="K5242" s="106">
        <v>44505</v>
      </c>
      <c r="L5242" s="2">
        <v>21455.800781000002</v>
      </c>
    </row>
    <row r="5243" spans="11:12">
      <c r="K5243" s="106">
        <v>44508</v>
      </c>
      <c r="L5243" s="2">
        <v>21556.5</v>
      </c>
    </row>
    <row r="5244" spans="11:12">
      <c r="K5244" s="106">
        <v>44509</v>
      </c>
      <c r="L5244" s="2">
        <v>21594.5</v>
      </c>
    </row>
    <row r="5245" spans="11:12">
      <c r="K5245" s="106">
        <v>44510</v>
      </c>
      <c r="L5245" s="2">
        <v>21461.900390999999</v>
      </c>
    </row>
    <row r="5246" spans="11:12">
      <c r="K5246" s="106">
        <v>44511</v>
      </c>
      <c r="L5246" s="2">
        <v>21582</v>
      </c>
    </row>
    <row r="5247" spans="11:12">
      <c r="K5247" s="106">
        <v>44512</v>
      </c>
      <c r="L5247" s="2">
        <v>21768.5</v>
      </c>
    </row>
    <row r="5248" spans="11:12">
      <c r="K5248" s="106">
        <v>44515</v>
      </c>
      <c r="L5248" s="2">
        <v>21683.099609000001</v>
      </c>
    </row>
    <row r="5249" spans="11:12">
      <c r="K5249" s="106">
        <v>44516</v>
      </c>
      <c r="L5249" s="2">
        <v>21717.199218999998</v>
      </c>
    </row>
    <row r="5250" spans="11:12">
      <c r="K5250" s="106">
        <v>44517</v>
      </c>
      <c r="L5250" s="2">
        <v>21653</v>
      </c>
    </row>
    <row r="5251" spans="11:12">
      <c r="K5251" s="106">
        <v>44518</v>
      </c>
      <c r="L5251" s="2">
        <v>21637.5</v>
      </c>
    </row>
    <row r="5252" spans="11:12">
      <c r="K5252" s="106">
        <v>44519</v>
      </c>
      <c r="L5252" s="2">
        <v>21555</v>
      </c>
    </row>
    <row r="5253" spans="11:12">
      <c r="K5253" s="106">
        <v>44522</v>
      </c>
      <c r="L5253" s="2">
        <v>21420.800781000002</v>
      </c>
    </row>
    <row r="5254" spans="11:12">
      <c r="K5254" s="106">
        <v>44523</v>
      </c>
      <c r="L5254" s="2">
        <v>21453.800781000002</v>
      </c>
    </row>
    <row r="5255" spans="11:12">
      <c r="K5255" s="106">
        <v>44524</v>
      </c>
      <c r="L5255" s="2">
        <v>21548.400390999999</v>
      </c>
    </row>
    <row r="5256" spans="11:12">
      <c r="K5256" s="106">
        <v>44525</v>
      </c>
      <c r="L5256" s="2">
        <v>21613.199218999998</v>
      </c>
    </row>
    <row r="5257" spans="11:12">
      <c r="K5257" s="106">
        <v>44526</v>
      </c>
      <c r="L5257" s="2">
        <v>21125.900390999999</v>
      </c>
    </row>
    <row r="5258" spans="11:12">
      <c r="K5258" s="106">
        <v>44529</v>
      </c>
      <c r="L5258" s="2">
        <v>21149</v>
      </c>
    </row>
    <row r="5259" spans="11:12">
      <c r="K5259" s="106">
        <v>44530</v>
      </c>
      <c r="L5259" s="2">
        <v>20660</v>
      </c>
    </row>
    <row r="5260" spans="11:12">
      <c r="K5260" s="106">
        <v>44531</v>
      </c>
      <c r="L5260" s="2">
        <v>20464.599609000001</v>
      </c>
    </row>
    <row r="5261" spans="11:12">
      <c r="K5261" s="106">
        <v>44532</v>
      </c>
      <c r="L5261" s="2">
        <v>20762</v>
      </c>
    </row>
    <row r="5262" spans="11:12">
      <c r="K5262" s="106">
        <v>44533</v>
      </c>
      <c r="L5262" s="2">
        <v>20633.300781000002</v>
      </c>
    </row>
    <row r="5263" spans="11:12">
      <c r="K5263" s="106">
        <v>44536</v>
      </c>
      <c r="L5263" s="2">
        <v>20861.099609000001</v>
      </c>
    </row>
    <row r="5264" spans="11:12">
      <c r="K5264" s="106">
        <v>44537</v>
      </c>
      <c r="L5264" s="2">
        <v>21162.699218999998</v>
      </c>
    </row>
    <row r="5265" spans="11:12">
      <c r="K5265" s="106">
        <v>44538</v>
      </c>
      <c r="L5265" s="2">
        <v>21077.400390999999</v>
      </c>
    </row>
    <row r="5266" spans="11:12">
      <c r="K5266" s="106">
        <v>44539</v>
      </c>
      <c r="L5266" s="2">
        <v>20925.5</v>
      </c>
    </row>
    <row r="5267" spans="11:12">
      <c r="K5267" s="106">
        <v>44540</v>
      </c>
      <c r="L5267" s="2">
        <v>20890.599609000001</v>
      </c>
    </row>
    <row r="5268" spans="11:12">
      <c r="K5268" s="106">
        <v>44543</v>
      </c>
      <c r="L5268" s="2">
        <v>20748.5</v>
      </c>
    </row>
    <row r="5269" spans="11:12">
      <c r="K5269" s="106">
        <v>44544</v>
      </c>
      <c r="L5269" s="2">
        <v>20648.599609000001</v>
      </c>
    </row>
    <row r="5270" spans="11:12">
      <c r="K5270" s="106">
        <v>44545</v>
      </c>
      <c r="L5270" s="2">
        <v>20769.199218999998</v>
      </c>
    </row>
    <row r="5271" spans="11:12">
      <c r="K5271" s="106">
        <v>44546</v>
      </c>
      <c r="L5271" s="2">
        <v>20739.800781000002</v>
      </c>
    </row>
    <row r="5272" spans="11:12">
      <c r="K5272" s="106">
        <v>44547</v>
      </c>
      <c r="L5272" s="2">
        <v>20739.199218999998</v>
      </c>
    </row>
    <row r="5273" spans="11:12">
      <c r="K5273" s="106">
        <v>44550</v>
      </c>
      <c r="L5273" s="2">
        <v>20538.199218999998</v>
      </c>
    </row>
    <row r="5274" spans="11:12">
      <c r="K5274" s="106">
        <v>44551</v>
      </c>
      <c r="L5274" s="2">
        <v>20924.900390999999</v>
      </c>
    </row>
    <row r="5275" spans="11:12">
      <c r="K5275" s="106">
        <v>44552</v>
      </c>
      <c r="L5275" s="2">
        <v>21070.099609000001</v>
      </c>
    </row>
    <row r="5276" spans="11:12">
      <c r="K5276" s="106">
        <v>44553</v>
      </c>
      <c r="L5276" s="2">
        <v>21218.900390999999</v>
      </c>
    </row>
    <row r="5277" spans="11:12">
      <c r="K5277" s="106">
        <v>44554</v>
      </c>
      <c r="L5277" s="2">
        <v>21229.699218999998</v>
      </c>
    </row>
    <row r="5278" spans="11:12">
      <c r="K5278" s="106">
        <v>44559</v>
      </c>
      <c r="L5278" s="2">
        <v>21344.699218999998</v>
      </c>
    </row>
    <row r="5279" spans="11:12">
      <c r="K5279" s="106">
        <v>44560</v>
      </c>
      <c r="L5279" s="2">
        <v>21294.599609000001</v>
      </c>
    </row>
    <row r="5280" spans="11:12">
      <c r="K5280" s="106">
        <v>44561</v>
      </c>
      <c r="L5280" s="2">
        <v>21222.800781000002</v>
      </c>
    </row>
    <row r="5281" spans="11:12">
      <c r="K5281" s="106">
        <v>44565</v>
      </c>
      <c r="L5281" s="2">
        <v>21236.5</v>
      </c>
    </row>
    <row r="5282" spans="11:12">
      <c r="K5282" s="106">
        <v>44566</v>
      </c>
      <c r="L5282" s="2">
        <v>21039.699218999998</v>
      </c>
    </row>
    <row r="5283" spans="11:12">
      <c r="K5283" s="106">
        <v>44567</v>
      </c>
      <c r="L5283" s="2">
        <v>21072.199218999998</v>
      </c>
    </row>
    <row r="5284" spans="11:12">
      <c r="K5284" s="106">
        <v>44568</v>
      </c>
      <c r="L5284" s="2">
        <v>21084.5</v>
      </c>
    </row>
    <row r="5285" spans="11:12">
      <c r="K5285" s="106">
        <v>44571</v>
      </c>
      <c r="L5285" s="2">
        <v>21072.300781000002</v>
      </c>
    </row>
    <row r="5286" spans="11:12">
      <c r="K5286" s="106">
        <v>44572</v>
      </c>
      <c r="L5286" s="2">
        <v>21274.800781000002</v>
      </c>
    </row>
    <row r="5287" spans="11:12">
      <c r="K5287" s="106">
        <v>44573</v>
      </c>
      <c r="L5287" s="2">
        <v>21395</v>
      </c>
    </row>
    <row r="5288" spans="11:12">
      <c r="K5288" s="106">
        <v>44574</v>
      </c>
      <c r="L5288" s="2">
        <v>21293</v>
      </c>
    </row>
    <row r="5289" spans="11:12">
      <c r="K5289" s="106">
        <v>44575</v>
      </c>
      <c r="L5289" s="2">
        <v>21357.599609000001</v>
      </c>
    </row>
    <row r="5290" spans="11:12">
      <c r="K5290" s="106">
        <v>44578</v>
      </c>
      <c r="L5290" s="2">
        <v>21537.5</v>
      </c>
    </row>
    <row r="5291" spans="11:12">
      <c r="K5291" s="106">
        <v>44579</v>
      </c>
      <c r="L5291" s="2">
        <v>21274.599609000001</v>
      </c>
    </row>
    <row r="5292" spans="11:12">
      <c r="K5292" s="106">
        <v>44580</v>
      </c>
      <c r="L5292" s="2">
        <v>21205.199218999998</v>
      </c>
    </row>
    <row r="5293" spans="11:12">
      <c r="K5293" s="106">
        <v>44581</v>
      </c>
      <c r="L5293" s="2">
        <v>21058.199218999998</v>
      </c>
    </row>
    <row r="5294" spans="11:12">
      <c r="K5294" s="106">
        <v>44582</v>
      </c>
      <c r="L5294" s="2">
        <v>20621.400390999999</v>
      </c>
    </row>
    <row r="5295" spans="11:12">
      <c r="K5295" s="106">
        <v>44585</v>
      </c>
      <c r="L5295" s="2">
        <v>20571.300781000002</v>
      </c>
    </row>
    <row r="5296" spans="11:12">
      <c r="K5296" s="106">
        <v>44586</v>
      </c>
      <c r="L5296" s="2">
        <v>20591</v>
      </c>
    </row>
    <row r="5297" spans="11:12">
      <c r="K5297" s="106">
        <v>44587</v>
      </c>
      <c r="L5297" s="2">
        <v>20595.900390999999</v>
      </c>
    </row>
    <row r="5298" spans="11:12">
      <c r="K5298" s="106">
        <v>44588</v>
      </c>
      <c r="L5298" s="2">
        <v>20544.099609000001</v>
      </c>
    </row>
    <row r="5299" spans="11:12">
      <c r="K5299" s="106">
        <v>44589</v>
      </c>
      <c r="L5299" s="2">
        <v>20741.800781000002</v>
      </c>
    </row>
    <row r="5300" spans="11:12">
      <c r="K5300" s="106">
        <v>44592</v>
      </c>
      <c r="L5300" s="2">
        <v>21098.300781000002</v>
      </c>
    </row>
    <row r="5301" spans="11:12">
      <c r="K5301" s="106">
        <v>44593</v>
      </c>
      <c r="L5301" s="2">
        <v>21319.900390999999</v>
      </c>
    </row>
    <row r="5302" spans="11:12">
      <c r="K5302" s="106">
        <v>44594</v>
      </c>
      <c r="L5302" s="2">
        <v>21362.400390999999</v>
      </c>
    </row>
    <row r="5303" spans="11:12">
      <c r="K5303" s="106">
        <v>44595</v>
      </c>
      <c r="L5303" s="2">
        <v>21094</v>
      </c>
    </row>
    <row r="5304" spans="11:12">
      <c r="K5304" s="106">
        <v>44596</v>
      </c>
      <c r="L5304" s="2">
        <v>21271.900390999999</v>
      </c>
    </row>
    <row r="5305" spans="11:12">
      <c r="K5305" s="106">
        <v>44599</v>
      </c>
      <c r="L5305" s="2">
        <v>21235.5</v>
      </c>
    </row>
    <row r="5306" spans="11:12">
      <c r="K5306" s="106">
        <v>44600</v>
      </c>
      <c r="L5306" s="2">
        <v>21377.199218999998</v>
      </c>
    </row>
    <row r="5307" spans="11:12">
      <c r="K5307" s="106">
        <v>44601</v>
      </c>
      <c r="L5307" s="2">
        <v>21604.199218999998</v>
      </c>
    </row>
    <row r="5308" spans="11:12">
      <c r="K5308" s="106">
        <v>44602</v>
      </c>
      <c r="L5308" s="2">
        <v>21531.699218999998</v>
      </c>
    </row>
    <row r="5309" spans="11:12">
      <c r="K5309" s="106">
        <v>44603</v>
      </c>
      <c r="L5309" s="2">
        <v>21548.800781000002</v>
      </c>
    </row>
    <row r="5310" spans="11:12">
      <c r="K5310" s="106">
        <v>44606</v>
      </c>
      <c r="L5310" s="2">
        <v>21352.5</v>
      </c>
    </row>
    <row r="5311" spans="11:12">
      <c r="K5311" s="106">
        <v>44607</v>
      </c>
      <c r="L5311" s="2">
        <v>21502.599609000001</v>
      </c>
    </row>
    <row r="5312" spans="11:12">
      <c r="K5312" s="106">
        <v>44608</v>
      </c>
      <c r="L5312" s="2">
        <v>21383.599609000001</v>
      </c>
    </row>
    <row r="5313" spans="11:12">
      <c r="K5313" s="106">
        <v>44609</v>
      </c>
      <c r="L5313" s="2">
        <v>21176.300781000002</v>
      </c>
    </row>
    <row r="5314" spans="11:12">
      <c r="K5314" s="106">
        <v>44610</v>
      </c>
      <c r="L5314" s="2">
        <v>21008.199218999998</v>
      </c>
    </row>
    <row r="5315" spans="11:12">
      <c r="K5315" s="106">
        <v>44614</v>
      </c>
      <c r="L5315" s="2">
        <v>20907.800781000002</v>
      </c>
    </row>
    <row r="5316" spans="11:12">
      <c r="K5316" s="106">
        <v>44615</v>
      </c>
      <c r="L5316" s="2">
        <v>20744.199218999998</v>
      </c>
    </row>
    <row r="5317" spans="11:12">
      <c r="K5317" s="106">
        <v>44616</v>
      </c>
      <c r="L5317" s="2">
        <v>20761.900390999999</v>
      </c>
    </row>
    <row r="5318" spans="11:12">
      <c r="K5318" s="106">
        <v>44617</v>
      </c>
      <c r="L5318" s="2">
        <v>21106</v>
      </c>
    </row>
    <row r="5319" spans="11:12">
      <c r="K5319" s="106">
        <v>44620</v>
      </c>
      <c r="L5319" s="2">
        <v>21126.400390999999</v>
      </c>
    </row>
    <row r="5320" spans="11:12">
      <c r="K5320" s="106">
        <v>44621</v>
      </c>
      <c r="L5320" s="2">
        <v>21004.5</v>
      </c>
    </row>
    <row r="5321" spans="11:12">
      <c r="K5321" s="106">
        <v>44622</v>
      </c>
      <c r="L5321" s="2">
        <v>21255.599609000001</v>
      </c>
    </row>
    <row r="5322" spans="11:12">
      <c r="K5322" s="106">
        <v>44623</v>
      </c>
      <c r="L5322" s="2">
        <v>21250.400390999999</v>
      </c>
    </row>
    <row r="5323" spans="11:12">
      <c r="K5323" s="106">
        <v>44624</v>
      </c>
      <c r="L5323" s="2">
        <v>21402.400390999999</v>
      </c>
    </row>
    <row r="5324" spans="11:12">
      <c r="K5324" s="106">
        <v>44627</v>
      </c>
      <c r="L5324" s="2">
        <v>21304.400390999999</v>
      </c>
    </row>
    <row r="5325" spans="11:12">
      <c r="K5325" s="106">
        <v>44628</v>
      </c>
      <c r="L5325" s="2">
        <v>21232</v>
      </c>
    </row>
    <row r="5326" spans="11:12">
      <c r="K5326" s="106">
        <v>44629</v>
      </c>
      <c r="L5326" s="2">
        <v>21493.199218999998</v>
      </c>
    </row>
    <row r="5327" spans="11:12">
      <c r="K5327" s="106">
        <v>44630</v>
      </c>
      <c r="L5327" s="2">
        <v>21581.699218999998</v>
      </c>
    </row>
    <row r="5328" spans="11:12">
      <c r="K5328" s="106">
        <v>44631</v>
      </c>
      <c r="L5328" s="2">
        <v>21461.800781000002</v>
      </c>
    </row>
    <row r="5329" spans="11:12">
      <c r="K5329" s="106">
        <v>44634</v>
      </c>
      <c r="L5329" s="2">
        <v>21180.800781000002</v>
      </c>
    </row>
    <row r="5330" spans="11:12">
      <c r="K5330" s="106">
        <v>44635</v>
      </c>
      <c r="L5330" s="2">
        <v>21187.800781000002</v>
      </c>
    </row>
    <row r="5331" spans="11:12">
      <c r="K5331" s="106">
        <v>44636</v>
      </c>
      <c r="L5331" s="2">
        <v>21468.800781000002</v>
      </c>
    </row>
    <row r="5332" spans="11:12">
      <c r="K5332" s="106">
        <v>44637</v>
      </c>
      <c r="L5332" s="2">
        <v>21771.199218999998</v>
      </c>
    </row>
    <row r="5333" spans="11:12">
      <c r="K5333" s="106">
        <v>44638</v>
      </c>
      <c r="L5333" s="2">
        <v>21818.5</v>
      </c>
    </row>
    <row r="5334" spans="11:12">
      <c r="K5334" s="106">
        <v>44641</v>
      </c>
      <c r="L5334" s="2">
        <v>22009.099609000001</v>
      </c>
    </row>
    <row r="5335" spans="11:12">
      <c r="K5335" s="106">
        <v>44642</v>
      </c>
      <c r="L5335" s="2">
        <v>22074.400390999999</v>
      </c>
    </row>
    <row r="5336" spans="11:12">
      <c r="K5336" s="106">
        <v>44643</v>
      </c>
      <c r="L5336" s="2">
        <v>21932.199218999998</v>
      </c>
    </row>
    <row r="5337" spans="11:12">
      <c r="K5337" s="106">
        <v>44644</v>
      </c>
      <c r="L5337" s="2">
        <v>21937.900390999999</v>
      </c>
    </row>
    <row r="5338" spans="11:12">
      <c r="K5338" s="106">
        <v>44645</v>
      </c>
      <c r="L5338" s="2">
        <v>22005.900390999999</v>
      </c>
    </row>
    <row r="5339" spans="11:12">
      <c r="K5339" s="106">
        <v>44648</v>
      </c>
      <c r="L5339" s="2">
        <v>21977.800781000002</v>
      </c>
    </row>
    <row r="5340" spans="11:12">
      <c r="K5340" s="106">
        <v>44649</v>
      </c>
      <c r="L5340" s="2">
        <v>22087.199218999998</v>
      </c>
    </row>
    <row r="5341" spans="11:12">
      <c r="K5341" s="106">
        <v>44650</v>
      </c>
      <c r="L5341" s="2">
        <v>22076</v>
      </c>
    </row>
    <row r="5342" spans="11:12">
      <c r="K5342" s="106">
        <v>44651</v>
      </c>
      <c r="L5342" s="2">
        <v>21890.199218999998</v>
      </c>
    </row>
    <row r="5343" spans="11:12">
      <c r="K5343" s="106">
        <v>44652</v>
      </c>
      <c r="L5343" s="2">
        <v>21953</v>
      </c>
    </row>
    <row r="5344" spans="11:12">
      <c r="K5344" s="106">
        <v>44655</v>
      </c>
      <c r="L5344" s="2">
        <v>22085.599609000001</v>
      </c>
    </row>
    <row r="5345" spans="11:12">
      <c r="K5345" s="106">
        <v>44656</v>
      </c>
      <c r="L5345" s="2">
        <v>21930.800781000002</v>
      </c>
    </row>
    <row r="5346" spans="11:12">
      <c r="K5346" s="106">
        <v>44657</v>
      </c>
      <c r="L5346" s="2">
        <v>21788.599609000001</v>
      </c>
    </row>
    <row r="5347" spans="11:12">
      <c r="K5347" s="106">
        <v>44658</v>
      </c>
      <c r="L5347" s="2">
        <v>21834.900390999999</v>
      </c>
    </row>
    <row r="5348" spans="11:12">
      <c r="K5348" s="106">
        <v>44659</v>
      </c>
      <c r="L5348" s="2">
        <v>21874.400390999999</v>
      </c>
    </row>
    <row r="5349" spans="11:12">
      <c r="K5349" s="106">
        <v>44662</v>
      </c>
      <c r="L5349" s="2">
        <v>21790.5</v>
      </c>
    </row>
    <row r="5350" spans="11:12">
      <c r="K5350" s="106">
        <v>44663</v>
      </c>
      <c r="L5350" s="2">
        <v>21715.400390999999</v>
      </c>
    </row>
    <row r="5351" spans="11:12">
      <c r="K5351" s="106">
        <v>44664</v>
      </c>
      <c r="L5351" s="2">
        <v>21838</v>
      </c>
    </row>
    <row r="5352" spans="11:12">
      <c r="K5352" s="106">
        <v>44665</v>
      </c>
      <c r="L5352" s="2">
        <v>21855.699218999998</v>
      </c>
    </row>
    <row r="5353" spans="11:12">
      <c r="K5353" s="106">
        <v>44669</v>
      </c>
      <c r="L5353" s="2">
        <v>21878.400390999999</v>
      </c>
    </row>
    <row r="5354" spans="11:12">
      <c r="K5354" s="106">
        <v>44670</v>
      </c>
      <c r="L5354" s="2">
        <v>22018.800781000002</v>
      </c>
    </row>
    <row r="5355" spans="11:12">
      <c r="K5355" s="106">
        <v>44671</v>
      </c>
      <c r="L5355" s="2">
        <v>21998.400390999999</v>
      </c>
    </row>
    <row r="5356" spans="11:12">
      <c r="K5356" s="106">
        <v>44672</v>
      </c>
      <c r="L5356" s="2">
        <v>21650.400390999999</v>
      </c>
    </row>
    <row r="5357" spans="11:12">
      <c r="K5357" s="106">
        <v>44673</v>
      </c>
      <c r="L5357" s="2">
        <v>21186.400390999999</v>
      </c>
    </row>
    <row r="5358" spans="11:12">
      <c r="K5358" s="106">
        <v>44676</v>
      </c>
      <c r="L5358" s="2">
        <v>21011.900390999999</v>
      </c>
    </row>
    <row r="5359" spans="11:12">
      <c r="K5359" s="106">
        <v>44677</v>
      </c>
      <c r="L5359" s="2">
        <v>20690.800781000002</v>
      </c>
    </row>
    <row r="5360" spans="11:12">
      <c r="K5360" s="106">
        <v>44678</v>
      </c>
      <c r="L5360" s="2">
        <v>20744.199218999998</v>
      </c>
    </row>
    <row r="5361" spans="11:12">
      <c r="K5361" s="106">
        <v>44679</v>
      </c>
      <c r="L5361" s="2">
        <v>21121.099609000001</v>
      </c>
    </row>
    <row r="5362" spans="11:12">
      <c r="K5362" s="106">
        <v>44680</v>
      </c>
      <c r="L5362" s="2">
        <v>20762</v>
      </c>
    </row>
    <row r="5363" spans="11:12">
      <c r="K5363" s="106">
        <v>44683</v>
      </c>
      <c r="L5363" s="2">
        <v>20692.199218999998</v>
      </c>
    </row>
    <row r="5364" spans="11:12">
      <c r="K5364" s="106">
        <v>44684</v>
      </c>
      <c r="L5364" s="2">
        <v>20905.300781000002</v>
      </c>
    </row>
    <row r="5365" spans="11:12">
      <c r="K5365" s="106">
        <v>44685</v>
      </c>
      <c r="L5365" s="2">
        <v>21185</v>
      </c>
    </row>
    <row r="5366" spans="11:12">
      <c r="K5366" s="106">
        <v>44686</v>
      </c>
      <c r="L5366" s="2">
        <v>20696.199218999998</v>
      </c>
    </row>
    <row r="5367" spans="11:12">
      <c r="K5367" s="106">
        <v>44687</v>
      </c>
      <c r="L5367" s="2">
        <v>20633.300781000002</v>
      </c>
    </row>
    <row r="5368" spans="11:12">
      <c r="K5368" s="106">
        <v>44690</v>
      </c>
      <c r="L5368" s="2">
        <v>19999.699218999998</v>
      </c>
    </row>
    <row r="5369" spans="11:12">
      <c r="K5369" s="106">
        <v>44691</v>
      </c>
      <c r="L5369" s="2">
        <v>19890.099609000001</v>
      </c>
    </row>
    <row r="5370" spans="11:12">
      <c r="K5370" s="106">
        <v>44692</v>
      </c>
      <c r="L5370" s="2">
        <v>19837.300781000002</v>
      </c>
    </row>
    <row r="5371" spans="11:12">
      <c r="K5371" s="106">
        <v>44693</v>
      </c>
      <c r="L5371" s="2">
        <v>19699.099609000001</v>
      </c>
    </row>
    <row r="5372" spans="11:12">
      <c r="K5372" s="106">
        <v>44694</v>
      </c>
      <c r="L5372" s="2">
        <v>20099.800781000002</v>
      </c>
    </row>
    <row r="5373" spans="11:12">
      <c r="K5373" s="106">
        <v>44697</v>
      </c>
      <c r="L5373" s="2">
        <v>20206.400390999999</v>
      </c>
    </row>
    <row r="5374" spans="11:12">
      <c r="K5374" s="106">
        <v>44698</v>
      </c>
      <c r="L5374" s="2">
        <v>20491</v>
      </c>
    </row>
    <row r="5375" spans="11:12">
      <c r="K5375" s="106">
        <v>44699</v>
      </c>
      <c r="L5375" s="2">
        <v>20101.400390999999</v>
      </c>
    </row>
    <row r="5376" spans="11:12">
      <c r="K5376" s="106">
        <v>44700</v>
      </c>
      <c r="L5376" s="2">
        <v>20181.900390999999</v>
      </c>
    </row>
    <row r="5377" spans="11:12">
      <c r="K5377" s="106">
        <v>44701</v>
      </c>
      <c r="L5377" s="2">
        <v>20197.599609000001</v>
      </c>
    </row>
    <row r="5378" spans="11:12">
      <c r="K5378" s="106">
        <v>44705</v>
      </c>
      <c r="L5378" s="2">
        <v>20286.199218999998</v>
      </c>
    </row>
    <row r="5379" spans="11:12">
      <c r="K5379" s="106">
        <v>44706</v>
      </c>
      <c r="L5379" s="2">
        <v>20383.800781000002</v>
      </c>
    </row>
    <row r="5380" spans="11:12">
      <c r="K5380" s="106">
        <v>44707</v>
      </c>
      <c r="L5380" s="2">
        <v>20532.199218999998</v>
      </c>
    </row>
    <row r="5381" spans="11:12">
      <c r="K5381" s="106">
        <v>44708</v>
      </c>
      <c r="L5381" s="2">
        <v>20748.599609000001</v>
      </c>
    </row>
    <row r="5382" spans="11:12">
      <c r="K5382" s="106">
        <v>44711</v>
      </c>
      <c r="L5382" s="2">
        <v>20919.400390999999</v>
      </c>
    </row>
    <row r="5383" spans="11:12">
      <c r="K5383" s="106">
        <v>44712</v>
      </c>
      <c r="L5383" s="2">
        <v>20729.300781000002</v>
      </c>
    </row>
    <row r="5384" spans="11:12">
      <c r="K5384" s="106">
        <v>44713</v>
      </c>
      <c r="L5384" s="2">
        <v>20713.699218999998</v>
      </c>
    </row>
    <row r="5385" spans="11:12">
      <c r="K5385" s="106">
        <v>44714</v>
      </c>
      <c r="L5385" s="2">
        <v>21031.800781000002</v>
      </c>
    </row>
    <row r="5386" spans="11:12">
      <c r="K5386" s="106">
        <v>44715</v>
      </c>
      <c r="L5386" s="2">
        <v>20790.699218999998</v>
      </c>
    </row>
    <row r="5387" spans="11:12">
      <c r="K5387" s="106">
        <v>44718</v>
      </c>
      <c r="L5387" s="2">
        <v>20819.099609000001</v>
      </c>
    </row>
    <row r="5388" spans="11:12">
      <c r="K5388" s="106">
        <v>44719</v>
      </c>
      <c r="L5388" s="2">
        <v>20928.199218999998</v>
      </c>
    </row>
    <row r="5389" spans="11:12">
      <c r="K5389" s="106">
        <v>44720</v>
      </c>
      <c r="L5389" s="2">
        <v>20792.400390999999</v>
      </c>
    </row>
    <row r="5390" spans="11:12">
      <c r="K5390" s="106">
        <v>44721</v>
      </c>
      <c r="L5390" s="2">
        <v>20563.900390999999</v>
      </c>
    </row>
    <row r="5391" spans="11:12">
      <c r="K5391" s="106">
        <v>44722</v>
      </c>
      <c r="L5391" s="2">
        <v>20274.800781000002</v>
      </c>
    </row>
    <row r="5392" spans="11:12">
      <c r="K5392" s="106">
        <v>44725</v>
      </c>
      <c r="L5392" s="2">
        <v>19742.599609000001</v>
      </c>
    </row>
    <row r="5393" spans="11:12">
      <c r="K5393" s="106">
        <v>44726</v>
      </c>
      <c r="L5393" s="2">
        <v>19548.5</v>
      </c>
    </row>
    <row r="5394" spans="11:12">
      <c r="K5394" s="106">
        <v>44727</v>
      </c>
      <c r="L5394" s="2">
        <v>19611.599609000001</v>
      </c>
    </row>
    <row r="5395" spans="11:12">
      <c r="K5395" s="106">
        <v>44728</v>
      </c>
      <c r="L5395" s="2">
        <v>19004.099609000001</v>
      </c>
    </row>
    <row r="5396" spans="11:12">
      <c r="K5396" s="106">
        <v>44729</v>
      </c>
      <c r="L5396" s="2">
        <v>18930.5</v>
      </c>
    </row>
    <row r="5397" spans="11:12">
      <c r="K5397" s="106">
        <v>44732</v>
      </c>
      <c r="L5397" s="2">
        <v>19183.599609000001</v>
      </c>
    </row>
    <row r="5398" spans="11:12">
      <c r="K5398" s="106">
        <v>44733</v>
      </c>
      <c r="L5398" s="2">
        <v>19257.300781000002</v>
      </c>
    </row>
    <row r="5399" spans="11:12">
      <c r="K5399" s="106">
        <v>44734</v>
      </c>
      <c r="L5399" s="2">
        <v>19004</v>
      </c>
    </row>
    <row r="5400" spans="11:12">
      <c r="K5400" s="106">
        <v>44735</v>
      </c>
      <c r="L5400" s="2">
        <v>18717.099609000001</v>
      </c>
    </row>
    <row r="5401" spans="11:12">
      <c r="K5401" s="106">
        <v>44736</v>
      </c>
      <c r="L5401" s="2">
        <v>19062.900390999999</v>
      </c>
    </row>
    <row r="5402" spans="11:12">
      <c r="K5402" s="106">
        <v>44739</v>
      </c>
      <c r="L5402" s="2">
        <v>19258.300781000002</v>
      </c>
    </row>
    <row r="5403" spans="11:12">
      <c r="K5403" s="106">
        <v>44740</v>
      </c>
      <c r="L5403" s="2">
        <v>19222.699218999998</v>
      </c>
    </row>
    <row r="5404" spans="11:12">
      <c r="K5404" s="106">
        <v>44741</v>
      </c>
      <c r="L5404" s="2">
        <v>19078.599609000001</v>
      </c>
    </row>
    <row r="5405" spans="11:12">
      <c r="K5405" s="106">
        <v>44742</v>
      </c>
      <c r="L5405" s="2">
        <v>18861.400390999999</v>
      </c>
    </row>
    <row r="5406" spans="11:12">
      <c r="K5406" s="106">
        <v>44746</v>
      </c>
      <c r="L5406" s="2">
        <v>19028.900390999999</v>
      </c>
    </row>
    <row r="5407" spans="11:12">
      <c r="K5407" s="106">
        <v>44747</v>
      </c>
      <c r="L5407" s="2">
        <v>18834.199218999998</v>
      </c>
    </row>
    <row r="5408" spans="11:12">
      <c r="K5408" s="106">
        <v>44748</v>
      </c>
      <c r="L5408" s="2">
        <v>18729.699218999998</v>
      </c>
    </row>
    <row r="5409" spans="11:12">
      <c r="K5409" s="106">
        <v>44749</v>
      </c>
      <c r="L5409" s="2">
        <v>19063.199218999998</v>
      </c>
    </row>
    <row r="5410" spans="11:12">
      <c r="K5410" s="106">
        <v>44750</v>
      </c>
      <c r="L5410" s="2">
        <v>19022.900390999999</v>
      </c>
    </row>
    <row r="5411" spans="11:12">
      <c r="K5411" s="106">
        <v>44753</v>
      </c>
      <c r="L5411" s="2">
        <v>18816.800781000002</v>
      </c>
    </row>
    <row r="5412" spans="11:12">
      <c r="K5412" s="106">
        <v>44754</v>
      </c>
      <c r="L5412" s="2">
        <v>18678.599609000001</v>
      </c>
    </row>
    <row r="5413" spans="11:12">
      <c r="K5413" s="106">
        <v>44755</v>
      </c>
      <c r="L5413" s="2">
        <v>18615.199218999998</v>
      </c>
    </row>
    <row r="5414" spans="11:12">
      <c r="K5414" s="106">
        <v>44756</v>
      </c>
      <c r="L5414" s="2">
        <v>18329.099609000001</v>
      </c>
    </row>
    <row r="5415" spans="11:12">
      <c r="K5415" s="106">
        <v>44757</v>
      </c>
      <c r="L5415" s="2">
        <v>18394.5</v>
      </c>
    </row>
    <row r="5416" spans="11:12">
      <c r="K5416" s="106">
        <v>44760</v>
      </c>
      <c r="L5416" s="2">
        <v>18595.599609000001</v>
      </c>
    </row>
    <row r="5417" spans="11:12">
      <c r="K5417" s="106">
        <v>44761</v>
      </c>
      <c r="L5417" s="2">
        <v>18937.699218999998</v>
      </c>
    </row>
    <row r="5418" spans="11:12">
      <c r="K5418" s="106">
        <v>44762</v>
      </c>
      <c r="L5418" s="2">
        <v>19020.699218999998</v>
      </c>
    </row>
    <row r="5419" spans="11:12">
      <c r="K5419" s="106">
        <v>44763</v>
      </c>
      <c r="L5419" s="2">
        <v>19062.900390999999</v>
      </c>
    </row>
    <row r="5420" spans="11:12">
      <c r="K5420" s="106">
        <v>44764</v>
      </c>
      <c r="L5420" s="2">
        <v>18982.900390999999</v>
      </c>
    </row>
    <row r="5421" spans="11:12">
      <c r="K5421" s="106">
        <v>44767</v>
      </c>
      <c r="L5421" s="2">
        <v>19104.5</v>
      </c>
    </row>
    <row r="5422" spans="11:12">
      <c r="K5422" s="106">
        <v>44768</v>
      </c>
      <c r="L5422" s="2">
        <v>18972.699218999998</v>
      </c>
    </row>
    <row r="5423" spans="11:12">
      <c r="K5423" s="106">
        <v>44769</v>
      </c>
      <c r="L5423" s="2">
        <v>19254.599609000001</v>
      </c>
    </row>
    <row r="5424" spans="11:12">
      <c r="K5424" s="106">
        <v>44770</v>
      </c>
      <c r="L5424" s="2">
        <v>19456.699218999998</v>
      </c>
    </row>
    <row r="5425" spans="11:12">
      <c r="K5425" s="106">
        <v>44771</v>
      </c>
      <c r="L5425" s="2">
        <v>19692.900390999999</v>
      </c>
    </row>
    <row r="5426" spans="11:12">
      <c r="K5426" s="106">
        <v>44775</v>
      </c>
      <c r="L5426" s="2">
        <v>19505.300781000002</v>
      </c>
    </row>
    <row r="5427" spans="11:12">
      <c r="K5427" s="106">
        <v>44776</v>
      </c>
      <c r="L5427" s="2">
        <v>19545.900390999999</v>
      </c>
    </row>
    <row r="5428" spans="11:12">
      <c r="K5428" s="106">
        <v>44777</v>
      </c>
      <c r="L5428" s="2">
        <v>19577</v>
      </c>
    </row>
    <row r="5429" spans="11:12">
      <c r="K5429" s="106">
        <v>44778</v>
      </c>
      <c r="L5429" s="2">
        <v>19620.099609000001</v>
      </c>
    </row>
    <row r="5430" spans="11:12">
      <c r="K5430" s="106">
        <v>44781</v>
      </c>
      <c r="L5430" s="2">
        <v>19669.199218999998</v>
      </c>
    </row>
    <row r="5431" spans="11:12">
      <c r="K5431" s="106">
        <v>44782</v>
      </c>
      <c r="L5431" s="2">
        <v>19578.300781000002</v>
      </c>
    </row>
    <row r="5432" spans="11:12">
      <c r="K5432" s="106">
        <v>44783</v>
      </c>
      <c r="L5432" s="2">
        <v>19885.900390999999</v>
      </c>
    </row>
    <row r="5433" spans="11:12">
      <c r="K5433" s="106">
        <v>44784</v>
      </c>
      <c r="L5433" s="2">
        <v>19991.900390999999</v>
      </c>
    </row>
    <row r="5434" spans="11:12">
      <c r="K5434" s="106">
        <v>44785</v>
      </c>
      <c r="L5434" s="2">
        <v>20179.800781000002</v>
      </c>
    </row>
    <row r="5435" spans="11:12">
      <c r="K5435" s="106">
        <v>44788</v>
      </c>
      <c r="L5435" s="2">
        <v>20180.599609000001</v>
      </c>
    </row>
    <row r="5436" spans="11:12">
      <c r="K5436" s="106">
        <v>44789</v>
      </c>
      <c r="L5436" s="2">
        <v>20270</v>
      </c>
    </row>
    <row r="5437" spans="11:12">
      <c r="K5437" s="106">
        <v>44790</v>
      </c>
      <c r="L5437" s="2">
        <v>20181.400390999999</v>
      </c>
    </row>
    <row r="5438" spans="11:12">
      <c r="K5438" s="106">
        <v>44791</v>
      </c>
      <c r="L5438" s="2">
        <v>20265.400390999999</v>
      </c>
    </row>
    <row r="5439" spans="11:12">
      <c r="K5439" s="106">
        <v>44792</v>
      </c>
      <c r="L5439" s="2">
        <v>20111.400390999999</v>
      </c>
    </row>
    <row r="5440" spans="11:12">
      <c r="K5440" s="106">
        <v>44795</v>
      </c>
      <c r="L5440" s="2">
        <v>19974.900390999999</v>
      </c>
    </row>
    <row r="5441" spans="11:12">
      <c r="K5441" s="106">
        <v>44796</v>
      </c>
      <c r="L5441" s="2">
        <v>19985.400390999999</v>
      </c>
    </row>
    <row r="5442" spans="11:12">
      <c r="K5442" s="106">
        <v>44797</v>
      </c>
      <c r="L5442" s="2">
        <v>20021.400390999999</v>
      </c>
    </row>
    <row r="5443" spans="11:12">
      <c r="K5443" s="106">
        <v>44798</v>
      </c>
      <c r="L5443" s="2">
        <v>20172.300781000002</v>
      </c>
    </row>
    <row r="5444" spans="11:12">
      <c r="K5444" s="106">
        <v>44799</v>
      </c>
      <c r="L5444" s="2">
        <v>19873.300781000002</v>
      </c>
    </row>
    <row r="5445" spans="11:12">
      <c r="K5445" s="106">
        <v>44802</v>
      </c>
      <c r="L5445" s="2">
        <v>19836.099609000001</v>
      </c>
    </row>
    <row r="5446" spans="11:12">
      <c r="K5446" s="106">
        <v>44803</v>
      </c>
      <c r="L5446" s="2">
        <v>19512.900390999999</v>
      </c>
    </row>
    <row r="5447" spans="11:12">
      <c r="K5447" s="106">
        <v>44804</v>
      </c>
      <c r="L5447" s="2">
        <v>19330.800781000002</v>
      </c>
    </row>
    <row r="5448" spans="11:12">
      <c r="K5448" s="106">
        <v>44805</v>
      </c>
      <c r="L5448" s="2">
        <v>19142.699218999998</v>
      </c>
    </row>
    <row r="5449" spans="11:12">
      <c r="K5449" s="106">
        <v>44806</v>
      </c>
      <c r="L5449" s="2">
        <v>19270.900390999999</v>
      </c>
    </row>
    <row r="5450" spans="11:12">
      <c r="K5450" s="106">
        <v>44810</v>
      </c>
      <c r="L5450" s="2">
        <v>19088.199218999998</v>
      </c>
    </row>
    <row r="5451" spans="11:12">
      <c r="K5451" s="106">
        <v>44811</v>
      </c>
      <c r="L5451" s="2">
        <v>19241.400390999999</v>
      </c>
    </row>
    <row r="5452" spans="11:12">
      <c r="K5452" s="106">
        <v>44812</v>
      </c>
      <c r="L5452" s="2">
        <v>19413</v>
      </c>
    </row>
    <row r="5453" spans="11:12">
      <c r="K5453" s="106">
        <v>44813</v>
      </c>
      <c r="L5453" s="2">
        <v>19773.300781000002</v>
      </c>
    </row>
    <row r="5454" spans="11:12">
      <c r="K5454" s="106">
        <v>44816</v>
      </c>
      <c r="L5454" s="2">
        <v>19987.199218999998</v>
      </c>
    </row>
    <row r="5455" spans="11:12">
      <c r="K5455" s="106">
        <v>44817</v>
      </c>
      <c r="L5455" s="2">
        <v>19645.400390999999</v>
      </c>
    </row>
    <row r="5456" spans="11:12">
      <c r="K5456" s="106">
        <v>44818</v>
      </c>
      <c r="L5456" s="2">
        <v>19726.099609000001</v>
      </c>
    </row>
    <row r="5457" spans="11:12">
      <c r="K5457" s="106">
        <v>44819</v>
      </c>
      <c r="L5457" s="2">
        <v>19560.199218999998</v>
      </c>
    </row>
    <row r="5458" spans="11:12">
      <c r="K5458" s="106">
        <v>44820</v>
      </c>
      <c r="L5458" s="2">
        <v>19385.900390999999</v>
      </c>
    </row>
    <row r="5459" spans="11:12">
      <c r="K5459" s="106">
        <v>44823</v>
      </c>
      <c r="L5459" s="2">
        <v>19562.400390999999</v>
      </c>
    </row>
    <row r="5460" spans="11:12">
      <c r="K5460" s="106">
        <v>44824</v>
      </c>
      <c r="L5460" s="2">
        <v>19368.699218999998</v>
      </c>
    </row>
    <row r="5461" spans="11:12">
      <c r="K5461" s="106">
        <v>44825</v>
      </c>
      <c r="L5461" s="2">
        <v>19184.5</v>
      </c>
    </row>
    <row r="5462" spans="11:12">
      <c r="K5462" s="106">
        <v>44826</v>
      </c>
      <c r="L5462" s="2">
        <v>19002.699218999998</v>
      </c>
    </row>
    <row r="5463" spans="11:12">
      <c r="K5463" s="106">
        <v>44827</v>
      </c>
      <c r="L5463" s="2">
        <v>18481</v>
      </c>
    </row>
    <row r="5464" spans="11:12">
      <c r="K5464" s="106">
        <v>44830</v>
      </c>
      <c r="L5464" s="2">
        <v>18327</v>
      </c>
    </row>
    <row r="5465" spans="11:12">
      <c r="K5465" s="106">
        <v>44831</v>
      </c>
      <c r="L5465" s="2">
        <v>18307.900390999999</v>
      </c>
    </row>
    <row r="5466" spans="11:12">
      <c r="K5466" s="106">
        <v>44832</v>
      </c>
      <c r="L5466" s="2">
        <v>18648.900390999999</v>
      </c>
    </row>
    <row r="5467" spans="11:12">
      <c r="K5467" s="106">
        <v>44833</v>
      </c>
      <c r="L5467" s="2">
        <v>18441.800781000002</v>
      </c>
    </row>
    <row r="5468" spans="11:12">
      <c r="K5468" s="106">
        <v>44834</v>
      </c>
      <c r="L5468" s="2">
        <v>18444.199218999998</v>
      </c>
    </row>
    <row r="5469" spans="11:12">
      <c r="K5469" s="106">
        <v>44837</v>
      </c>
      <c r="L5469" s="2">
        <v>18881.199218999998</v>
      </c>
    </row>
    <row r="5470" spans="11:12">
      <c r="K5470" s="106">
        <v>44838</v>
      </c>
      <c r="L5470" s="2">
        <v>19371</v>
      </c>
    </row>
    <row r="5471" spans="11:12">
      <c r="K5471" s="106">
        <v>44839</v>
      </c>
      <c r="L5471" s="2">
        <v>19235.099609000001</v>
      </c>
    </row>
    <row r="5472" spans="11:12">
      <c r="K5472" s="106">
        <v>44840</v>
      </c>
      <c r="L5472" s="2">
        <v>18979</v>
      </c>
    </row>
    <row r="5473" spans="11:12">
      <c r="K5473" s="106">
        <v>44841</v>
      </c>
      <c r="L5473" s="2">
        <v>18583.099609000001</v>
      </c>
    </row>
    <row r="5474" spans="11:12">
      <c r="K5474" s="106">
        <v>44845</v>
      </c>
      <c r="L5474" s="2">
        <v>18216.699218999998</v>
      </c>
    </row>
    <row r="5475" spans="11:12">
      <c r="K5475" s="106">
        <v>44846</v>
      </c>
      <c r="L5475" s="2">
        <v>18206.300781000002</v>
      </c>
    </row>
    <row r="5476" spans="11:12">
      <c r="K5476" s="106">
        <v>44847</v>
      </c>
      <c r="L5476" s="2">
        <v>18613.599609000001</v>
      </c>
    </row>
    <row r="5477" spans="11:12">
      <c r="K5477" s="106">
        <v>44848</v>
      </c>
      <c r="L5477" s="2">
        <v>18326.400390999999</v>
      </c>
    </row>
    <row r="5478" spans="11:12">
      <c r="K5478" s="106">
        <v>44851</v>
      </c>
      <c r="L5478" s="2">
        <v>18621</v>
      </c>
    </row>
    <row r="5479" spans="11:12">
      <c r="K5479" s="106">
        <v>44852</v>
      </c>
      <c r="L5479" s="2">
        <v>18798.199218999998</v>
      </c>
    </row>
    <row r="5480" spans="11:12">
      <c r="K5480" s="106">
        <v>44853</v>
      </c>
      <c r="L5480" s="2">
        <v>18674.400390999999</v>
      </c>
    </row>
    <row r="5481" spans="11:12">
      <c r="K5481" s="106">
        <v>44854</v>
      </c>
      <c r="L5481" s="2">
        <v>18579.300781000002</v>
      </c>
    </row>
    <row r="5482" spans="11:12">
      <c r="K5482" s="106">
        <v>44855</v>
      </c>
      <c r="L5482" s="2">
        <v>18861</v>
      </c>
    </row>
    <row r="5483" spans="11:12">
      <c r="K5483" s="106">
        <v>44858</v>
      </c>
      <c r="L5483" s="2">
        <v>18918.400390999999</v>
      </c>
    </row>
    <row r="5484" spans="11:12">
      <c r="K5484" s="106">
        <v>44859</v>
      </c>
      <c r="L5484" s="2">
        <v>19097</v>
      </c>
    </row>
    <row r="5485" spans="11:12">
      <c r="K5485" s="106">
        <v>44860</v>
      </c>
      <c r="L5485" s="2">
        <v>19279.800781000002</v>
      </c>
    </row>
    <row r="5486" spans="11:12">
      <c r="K5486" s="106">
        <v>44861</v>
      </c>
      <c r="L5486" s="2">
        <v>19352.099609000001</v>
      </c>
    </row>
    <row r="5487" spans="11:12">
      <c r="K5487" s="106">
        <v>44862</v>
      </c>
      <c r="L5487" s="2">
        <v>19471.199218999998</v>
      </c>
    </row>
    <row r="5488" spans="11:12">
      <c r="K5488" s="106">
        <v>44865</v>
      </c>
      <c r="L5488" s="2">
        <v>19426.099609000001</v>
      </c>
    </row>
    <row r="5489" spans="11:12">
      <c r="K5489" s="106">
        <v>44866</v>
      </c>
      <c r="L5489" s="2">
        <v>19517.699218999998</v>
      </c>
    </row>
    <row r="5490" spans="11:12">
      <c r="K5490" s="106">
        <v>44867</v>
      </c>
      <c r="L5490" s="2">
        <v>19277</v>
      </c>
    </row>
    <row r="5491" spans="11:12">
      <c r="K5491" s="106">
        <v>44868</v>
      </c>
      <c r="L5491" s="2">
        <v>19241.199218999998</v>
      </c>
    </row>
    <row r="5492" spans="11:12">
      <c r="K5492" s="106">
        <v>44869</v>
      </c>
      <c r="L5492" s="2">
        <v>19449.800781000002</v>
      </c>
    </row>
    <row r="5493" spans="11:12">
      <c r="K5493" s="106">
        <v>44872</v>
      </c>
      <c r="L5493" s="2">
        <v>19545.900390999999</v>
      </c>
    </row>
    <row r="5494" spans="11:12">
      <c r="K5494" s="106">
        <v>44873</v>
      </c>
      <c r="L5494" s="2">
        <v>19660.300781000002</v>
      </c>
    </row>
    <row r="5495" spans="11:12">
      <c r="K5495" s="106">
        <v>44874</v>
      </c>
      <c r="L5495" s="2">
        <v>19344.300781000002</v>
      </c>
    </row>
    <row r="5496" spans="11:12">
      <c r="K5496" s="106">
        <v>44875</v>
      </c>
      <c r="L5496" s="2">
        <v>19990.400390999999</v>
      </c>
    </row>
    <row r="5497" spans="11:12">
      <c r="K5497" s="106">
        <v>44876</v>
      </c>
      <c r="L5497" s="2">
        <v>20111.5</v>
      </c>
    </row>
    <row r="5498" spans="11:12">
      <c r="K5498" s="106">
        <v>44879</v>
      </c>
      <c r="L5498" s="2">
        <v>19921.800781000002</v>
      </c>
    </row>
    <row r="5499" spans="11:12">
      <c r="K5499" s="106">
        <v>44880</v>
      </c>
      <c r="L5499" s="2">
        <v>19994.800781000002</v>
      </c>
    </row>
    <row r="5500" spans="11:12">
      <c r="K5500" s="106">
        <v>44881</v>
      </c>
      <c r="L5500" s="2">
        <v>19958</v>
      </c>
    </row>
    <row r="5501" spans="11:12">
      <c r="K5501" s="106">
        <v>44882</v>
      </c>
      <c r="L5501" s="2">
        <v>19884.599609000001</v>
      </c>
    </row>
    <row r="5502" spans="11:12">
      <c r="K5502" s="106">
        <v>44883</v>
      </c>
      <c r="L5502" s="2">
        <v>19980.900390999999</v>
      </c>
    </row>
    <row r="5503" spans="11:12">
      <c r="K5503" s="106">
        <v>44886</v>
      </c>
      <c r="L5503" s="2">
        <v>19977.099609000001</v>
      </c>
    </row>
    <row r="5504" spans="11:12">
      <c r="K5504" s="106">
        <v>44887</v>
      </c>
      <c r="L5504" s="2">
        <v>20220</v>
      </c>
    </row>
    <row r="5505" spans="11:12">
      <c r="K5505" s="106">
        <v>44888</v>
      </c>
      <c r="L5505" s="2">
        <v>20282.300781000002</v>
      </c>
    </row>
    <row r="5506" spans="11:12">
      <c r="K5506" s="106">
        <v>44889</v>
      </c>
      <c r="L5506" s="2">
        <v>20344.099609000001</v>
      </c>
    </row>
    <row r="5507" spans="11:12">
      <c r="K5507" s="106">
        <v>44890</v>
      </c>
      <c r="L5507" s="2">
        <v>20383.800781000002</v>
      </c>
    </row>
    <row r="5508" spans="11:12">
      <c r="K5508" s="106">
        <v>44893</v>
      </c>
      <c r="L5508" s="2">
        <v>20220.5</v>
      </c>
    </row>
    <row r="5509" spans="11:12">
      <c r="K5509" s="106">
        <v>44894</v>
      </c>
      <c r="L5509" s="2">
        <v>20277.400390999999</v>
      </c>
    </row>
    <row r="5510" spans="11:12">
      <c r="K5510" s="106">
        <v>44895</v>
      </c>
      <c r="L5510" s="2">
        <v>20453.300781000002</v>
      </c>
    </row>
    <row r="5511" spans="11:12">
      <c r="K5511" s="106">
        <v>44896</v>
      </c>
      <c r="L5511" s="2">
        <v>20525.5</v>
      </c>
    </row>
    <row r="5512" spans="11:12">
      <c r="K5512" s="106">
        <v>44897</v>
      </c>
      <c r="L5512" s="2">
        <v>20485.699218999998</v>
      </c>
    </row>
    <row r="5513" spans="11:12">
      <c r="K5513" s="106">
        <v>44900</v>
      </c>
      <c r="L5513" s="2">
        <v>20242.300781000002</v>
      </c>
    </row>
    <row r="5514" spans="11:12">
      <c r="K5514" s="106">
        <v>44901</v>
      </c>
      <c r="L5514" s="2">
        <v>19990.199218999998</v>
      </c>
    </row>
    <row r="5515" spans="11:12">
      <c r="K5515" s="106">
        <v>44902</v>
      </c>
      <c r="L5515" s="2">
        <v>19973.199218999998</v>
      </c>
    </row>
    <row r="5516" spans="11:12">
      <c r="K5516" s="106">
        <v>44903</v>
      </c>
      <c r="L5516" s="2">
        <v>19969.199218999998</v>
      </c>
    </row>
    <row r="5517" spans="11:12">
      <c r="K5517" s="106">
        <v>44904</v>
      </c>
      <c r="L5517" s="2">
        <v>19947.099609000001</v>
      </c>
    </row>
    <row r="5518" spans="11:12">
      <c r="K5518" s="106">
        <v>44907</v>
      </c>
      <c r="L5518" s="2">
        <v>20019.699218999998</v>
      </c>
    </row>
    <row r="5519" spans="11:12">
      <c r="K5519" s="106">
        <v>44908</v>
      </c>
      <c r="L5519" s="2">
        <v>20023.5</v>
      </c>
    </row>
    <row r="5520" spans="11:12">
      <c r="K5520" s="106">
        <v>44909</v>
      </c>
      <c r="L5520" s="2">
        <v>19891.699218999998</v>
      </c>
    </row>
    <row r="5521" spans="11:12">
      <c r="K5521" s="106">
        <v>44910</v>
      </c>
      <c r="L5521" s="2">
        <v>19600.599609000001</v>
      </c>
    </row>
    <row r="5522" spans="11:12">
      <c r="K5522" s="106">
        <v>44911</v>
      </c>
      <c r="L5522" s="2">
        <v>19443.300781000002</v>
      </c>
    </row>
    <row r="5523" spans="11:12">
      <c r="K5523" s="106">
        <v>44914</v>
      </c>
      <c r="L5523" s="2">
        <v>19200.800781000002</v>
      </c>
    </row>
    <row r="5524" spans="11:12">
      <c r="K5524" s="106">
        <v>44915</v>
      </c>
      <c r="L5524" s="2">
        <v>19306.900390999999</v>
      </c>
    </row>
    <row r="5525" spans="11:12">
      <c r="K5525" s="106">
        <v>44916</v>
      </c>
      <c r="L5525" s="2">
        <v>19571.099609000001</v>
      </c>
    </row>
    <row r="5526" spans="11:12">
      <c r="K5526" s="106">
        <v>44917</v>
      </c>
      <c r="L5526" s="2">
        <v>19349.699218999998</v>
      </c>
    </row>
    <row r="5527" spans="11:12">
      <c r="K5527" s="106">
        <v>44918</v>
      </c>
      <c r="L5527" s="2">
        <v>19506.699218999998</v>
      </c>
    </row>
    <row r="5528" spans="11:12">
      <c r="K5528" s="106">
        <v>44923</v>
      </c>
      <c r="L5528" s="2">
        <v>19284.099609000001</v>
      </c>
    </row>
    <row r="5529" spans="11:12">
      <c r="K5529" s="106">
        <v>44924</v>
      </c>
      <c r="L5529" s="2">
        <v>19485.900390999999</v>
      </c>
    </row>
    <row r="5530" spans="11:12">
      <c r="K5530" s="106">
        <v>44925</v>
      </c>
      <c r="L5530" s="2">
        <v>19384.900390999999</v>
      </c>
    </row>
    <row r="5531" spans="11:12">
      <c r="K5531" s="106">
        <v>44929</v>
      </c>
      <c r="L5531" s="2">
        <v>19443.800781000002</v>
      </c>
    </row>
    <row r="5532" spans="11:12">
      <c r="K5532" s="106">
        <v>44930</v>
      </c>
      <c r="L5532" s="2">
        <v>19588.800781000002</v>
      </c>
    </row>
    <row r="5533" spans="11:12">
      <c r="K5533" s="106">
        <v>44931</v>
      </c>
      <c r="L5533" s="2">
        <v>19506.800781000002</v>
      </c>
    </row>
    <row r="5534" spans="11:12">
      <c r="K5534" s="106">
        <v>44932</v>
      </c>
      <c r="L5534" s="2">
        <v>19814.5</v>
      </c>
    </row>
    <row r="5535" spans="11:12">
      <c r="K5535" s="106">
        <v>44935</v>
      </c>
      <c r="L5535" s="2">
        <v>19857.099609000001</v>
      </c>
    </row>
    <row r="5536" spans="11:12">
      <c r="K5536" s="106">
        <v>44936</v>
      </c>
      <c r="L5536" s="2">
        <v>19898.900390999999</v>
      </c>
    </row>
    <row r="5537" spans="11:12">
      <c r="K5537" s="106">
        <v>44937</v>
      </c>
      <c r="L5537" s="2">
        <v>20025.099609000001</v>
      </c>
    </row>
    <row r="5538" spans="11:12">
      <c r="K5538" s="106">
        <v>44938</v>
      </c>
      <c r="L5538" s="2">
        <v>20211.199218999998</v>
      </c>
    </row>
    <row r="5539" spans="11:12">
      <c r="K5539" s="106">
        <v>44939</v>
      </c>
      <c r="L5539" s="2">
        <v>20360.099609000001</v>
      </c>
    </row>
    <row r="5540" spans="11:12">
      <c r="K5540" s="106">
        <v>44942</v>
      </c>
      <c r="L5540" s="2">
        <v>20390.300781000002</v>
      </c>
    </row>
    <row r="5541" spans="11:12">
      <c r="K5541" s="106">
        <v>44943</v>
      </c>
      <c r="L5541" s="2">
        <v>20457.5</v>
      </c>
    </row>
    <row r="5542" spans="11:12">
      <c r="K5542" s="106">
        <v>44944</v>
      </c>
      <c r="L5542" s="2">
        <v>20376.199218999998</v>
      </c>
    </row>
    <row r="5543" spans="11:12">
      <c r="K5543" s="106">
        <v>44945</v>
      </c>
      <c r="L5543" s="2">
        <v>20341.400390999999</v>
      </c>
    </row>
    <row r="5544" spans="11:12">
      <c r="K5544" s="106">
        <v>44946</v>
      </c>
      <c r="L5544" s="2">
        <v>20503.199218999998</v>
      </c>
    </row>
    <row r="5545" spans="11:12">
      <c r="K5545" s="106">
        <v>44949</v>
      </c>
      <c r="L5545" s="2">
        <v>20631.599609000001</v>
      </c>
    </row>
    <row r="5546" spans="11:12">
      <c r="K5546" s="106">
        <v>44950</v>
      </c>
      <c r="L5546" s="2">
        <v>20629.599609000001</v>
      </c>
    </row>
    <row r="5547" spans="11:12">
      <c r="K5547" s="106">
        <v>44951</v>
      </c>
      <c r="L5547" s="2">
        <v>20599.599609000001</v>
      </c>
    </row>
    <row r="5548" spans="11:12">
      <c r="K5548" s="106">
        <v>44952</v>
      </c>
      <c r="L5548" s="2">
        <v>20700.5</v>
      </c>
    </row>
    <row r="5549" spans="11:12">
      <c r="K5549" s="106">
        <v>44953</v>
      </c>
      <c r="L5549" s="2">
        <v>20714.5</v>
      </c>
    </row>
    <row r="5550" spans="11:12">
      <c r="K5550" s="106">
        <v>44956</v>
      </c>
      <c r="L5550" s="2">
        <v>20572.099609000001</v>
      </c>
    </row>
    <row r="5551" spans="11:12">
      <c r="K5551" s="106">
        <v>44957</v>
      </c>
      <c r="L5551" s="2">
        <v>20767.400390999999</v>
      </c>
    </row>
    <row r="5552" spans="11:12">
      <c r="K5552" s="106">
        <v>44958</v>
      </c>
      <c r="L5552" s="2">
        <v>20751.099609000001</v>
      </c>
    </row>
    <row r="5553" spans="11:12">
      <c r="K5553" s="106">
        <v>44959</v>
      </c>
      <c r="L5553" s="2">
        <v>20740.400390999999</v>
      </c>
    </row>
    <row r="5554" spans="11:12">
      <c r="K5554" s="106">
        <v>44960</v>
      </c>
      <c r="L5554" s="2">
        <v>20758.300781000002</v>
      </c>
    </row>
    <row r="5555" spans="11:12">
      <c r="K5555" s="106">
        <v>44963</v>
      </c>
      <c r="L5555" s="2">
        <v>20628.900390999999</v>
      </c>
    </row>
    <row r="5556" spans="11:12">
      <c r="K5556" s="106">
        <v>44964</v>
      </c>
      <c r="L5556" s="2">
        <v>20725</v>
      </c>
    </row>
    <row r="5557" spans="11:12">
      <c r="K5557" s="106">
        <v>44965</v>
      </c>
      <c r="L5557" s="2">
        <v>20679.5</v>
      </c>
    </row>
    <row r="5558" spans="11:12">
      <c r="K5558" s="106">
        <v>44966</v>
      </c>
      <c r="L5558" s="2">
        <v>20597.800781000002</v>
      </c>
    </row>
    <row r="5559" spans="11:12">
      <c r="K5559" s="106">
        <v>44967</v>
      </c>
      <c r="L5559" s="2">
        <v>20612.099609000001</v>
      </c>
    </row>
    <row r="5560" spans="11:12">
      <c r="K5560" s="106">
        <v>44970</v>
      </c>
      <c r="L5560" s="2">
        <v>20702.199218999998</v>
      </c>
    </row>
    <row r="5561" spans="11:12">
      <c r="K5561" s="106">
        <v>44971</v>
      </c>
      <c r="L5561" s="2">
        <v>20704.800781000002</v>
      </c>
    </row>
    <row r="5562" spans="11:12">
      <c r="K5562" s="106">
        <v>44972</v>
      </c>
      <c r="L5562" s="2">
        <v>20720.400390999999</v>
      </c>
    </row>
    <row r="5563" spans="11:12">
      <c r="K5563" s="106">
        <v>44973</v>
      </c>
      <c r="L5563" s="2">
        <v>20606.400390999999</v>
      </c>
    </row>
    <row r="5564" spans="11:12">
      <c r="K5564" s="106">
        <v>44974</v>
      </c>
      <c r="L5564" s="2">
        <v>20515.199218999998</v>
      </c>
    </row>
    <row r="5565" spans="11:12">
      <c r="K5565" s="106">
        <v>44978</v>
      </c>
      <c r="L5565" s="2">
        <v>20252.599609000001</v>
      </c>
    </row>
    <row r="5566" spans="11:12">
      <c r="K5566" s="106">
        <v>44979</v>
      </c>
      <c r="L5566" s="2">
        <v>20193.300781000002</v>
      </c>
    </row>
    <row r="5567" spans="11:12">
      <c r="K5567" s="106">
        <v>44980</v>
      </c>
      <c r="L5567" s="2">
        <v>20188.199218999998</v>
      </c>
    </row>
    <row r="5568" spans="11:12">
      <c r="K5568" s="106">
        <v>44981</v>
      </c>
      <c r="L5568" s="2">
        <v>20219.199218999998</v>
      </c>
    </row>
    <row r="5569" spans="11:12">
      <c r="K5569" s="106">
        <v>44984</v>
      </c>
      <c r="L5569" s="2">
        <v>20260.099609000001</v>
      </c>
    </row>
    <row r="5570" spans="11:12">
      <c r="K5570" s="106">
        <v>44985</v>
      </c>
      <c r="L5570" s="2">
        <v>20221.199218999998</v>
      </c>
    </row>
    <row r="5571" spans="11:12">
      <c r="K5571" s="106">
        <v>44986</v>
      </c>
      <c r="L5571" s="2">
        <v>20259.800781000002</v>
      </c>
    </row>
    <row r="5572" spans="11:12">
      <c r="K5572" s="106">
        <v>44987</v>
      </c>
      <c r="L5572" s="2">
        <v>20337.199218999998</v>
      </c>
    </row>
    <row r="5573" spans="11:12">
      <c r="K5573" s="106">
        <v>44988</v>
      </c>
      <c r="L5573" s="2">
        <v>20581.599609000001</v>
      </c>
    </row>
    <row r="5574" spans="11:12">
      <c r="K5574" s="106">
        <v>44991</v>
      </c>
      <c r="L5574" s="2">
        <v>20514.800781000002</v>
      </c>
    </row>
    <row r="5575" spans="11:12">
      <c r="K5575" s="106">
        <v>44992</v>
      </c>
      <c r="L5575" s="2">
        <v>20275.5</v>
      </c>
    </row>
    <row r="5576" spans="11:12">
      <c r="K5576" s="106">
        <v>44993</v>
      </c>
      <c r="L5576" s="2">
        <v>20346.5</v>
      </c>
    </row>
    <row r="5577" spans="11:12">
      <c r="K5577" s="106">
        <v>44994</v>
      </c>
      <c r="L5577" s="2">
        <v>20086.699218999998</v>
      </c>
    </row>
    <row r="5578" spans="11:12">
      <c r="K5578" s="106">
        <v>44995</v>
      </c>
      <c r="L5578" s="2">
        <v>19774.900390999999</v>
      </c>
    </row>
    <row r="5579" spans="11:12">
      <c r="K5579" s="106">
        <v>44998</v>
      </c>
      <c r="L5579" s="2">
        <v>19588.900390999999</v>
      </c>
    </row>
    <row r="5580" spans="11:12">
      <c r="K5580" s="106">
        <v>44999</v>
      </c>
      <c r="L5580" s="2">
        <v>19694.199218999998</v>
      </c>
    </row>
    <row r="5581" spans="11:12">
      <c r="K5581" s="106">
        <v>45000</v>
      </c>
      <c r="L5581" s="2">
        <v>19378.800781000002</v>
      </c>
    </row>
    <row r="5582" spans="11:12">
      <c r="K5582" s="106">
        <v>45001</v>
      </c>
      <c r="L5582" s="2">
        <v>19539</v>
      </c>
    </row>
    <row r="5583" spans="11:12">
      <c r="K5583" s="106">
        <v>45002</v>
      </c>
      <c r="L5583" s="2">
        <v>19387.699218999998</v>
      </c>
    </row>
    <row r="5584" spans="11:12">
      <c r="K5584" s="106">
        <v>45005</v>
      </c>
      <c r="L5584" s="2">
        <v>19519.400390999999</v>
      </c>
    </row>
    <row r="5585" spans="11:12">
      <c r="K5585" s="106">
        <v>45006</v>
      </c>
      <c r="L5585" s="2">
        <v>19654.900390999999</v>
      </c>
    </row>
    <row r="5586" spans="11:12">
      <c r="K5586" s="106">
        <v>45007</v>
      </c>
      <c r="L5586" s="2">
        <v>19532.800781000002</v>
      </c>
    </row>
    <row r="5587" spans="11:12">
      <c r="K5587" s="106">
        <v>45008</v>
      </c>
      <c r="L5587" s="2">
        <v>19459.900390999999</v>
      </c>
    </row>
    <row r="5588" spans="11:12">
      <c r="K5588" s="106">
        <v>45009</v>
      </c>
      <c r="L5588" s="2">
        <v>19501.5</v>
      </c>
    </row>
    <row r="5589" spans="11:12">
      <c r="K5589" s="106">
        <v>45012</v>
      </c>
      <c r="L5589" s="2">
        <v>19624.699218999998</v>
      </c>
    </row>
    <row r="5590" spans="11:12">
      <c r="K5590" s="106">
        <v>45013</v>
      </c>
      <c r="L5590" s="2">
        <v>19657.5</v>
      </c>
    </row>
    <row r="5591" spans="11:12">
      <c r="K5591" s="106">
        <v>45014</v>
      </c>
      <c r="L5591" s="2">
        <v>19837.699218999998</v>
      </c>
    </row>
    <row r="5592" spans="11:12">
      <c r="K5592" s="106">
        <v>45015</v>
      </c>
      <c r="L5592" s="2">
        <v>19941</v>
      </c>
    </row>
    <row r="5593" spans="11:12">
      <c r="K5593" s="106">
        <v>45016</v>
      </c>
      <c r="L5593" s="2">
        <v>20099.900390999999</v>
      </c>
    </row>
    <row r="5594" spans="11:12">
      <c r="K5594" s="106">
        <v>45019</v>
      </c>
      <c r="L5594" s="2">
        <v>20278.300781000002</v>
      </c>
    </row>
    <row r="5595" spans="11:12">
      <c r="K5595" s="106">
        <v>45020</v>
      </c>
      <c r="L5595" s="2">
        <v>20275.800781000002</v>
      </c>
    </row>
    <row r="5596" spans="11:12">
      <c r="K5596" s="106">
        <v>45021</v>
      </c>
      <c r="L5596" s="2">
        <v>20159.599609000001</v>
      </c>
    </row>
    <row r="5597" spans="11:12">
      <c r="K5597" s="106">
        <v>45022</v>
      </c>
      <c r="L5597" s="2">
        <v>20196.699218999998</v>
      </c>
    </row>
    <row r="5598" spans="11:12">
      <c r="K5598" s="106">
        <v>45026</v>
      </c>
      <c r="L5598" s="2">
        <v>20275.800781000002</v>
      </c>
    </row>
    <row r="5599" spans="11:12">
      <c r="K5599" s="106">
        <v>45027</v>
      </c>
      <c r="L5599" s="2">
        <v>20421.900390999999</v>
      </c>
    </row>
    <row r="5600" spans="11:12">
      <c r="K5600" s="106">
        <v>45028</v>
      </c>
      <c r="L5600" s="2">
        <v>20454.300781000002</v>
      </c>
    </row>
    <row r="5601" spans="11:12">
      <c r="K5601" s="106">
        <v>45029</v>
      </c>
      <c r="L5601" s="2">
        <v>20564.5</v>
      </c>
    </row>
    <row r="5602" spans="11:12">
      <c r="K5602" s="106">
        <v>45030</v>
      </c>
      <c r="L5602" s="2">
        <v>20579.900390999999</v>
      </c>
    </row>
    <row r="5603" spans="11:12">
      <c r="K5603" s="106">
        <v>45033</v>
      </c>
      <c r="L5603" s="2">
        <v>20642</v>
      </c>
    </row>
    <row r="5604" spans="11:12">
      <c r="K5604" s="106">
        <v>45034</v>
      </c>
      <c r="L5604" s="2">
        <v>20684.699218999998</v>
      </c>
    </row>
    <row r="5605" spans="11:12">
      <c r="K5605" s="106">
        <v>45035</v>
      </c>
      <c r="L5605" s="2">
        <v>20680.800781000002</v>
      </c>
    </row>
    <row r="5606" spans="11:12">
      <c r="K5606" s="106">
        <v>45036</v>
      </c>
      <c r="L5606" s="2">
        <v>20630.699218999998</v>
      </c>
    </row>
    <row r="5607" spans="11:12">
      <c r="K5607" s="106">
        <v>45037</v>
      </c>
      <c r="L5607" s="2">
        <v>20693.199218999998</v>
      </c>
    </row>
    <row r="5608" spans="11:12">
      <c r="K5608" s="106">
        <v>45040</v>
      </c>
      <c r="L5608" s="2">
        <v>20676.699218999998</v>
      </c>
    </row>
    <row r="5609" spans="11:12">
      <c r="K5609" s="106">
        <v>45041</v>
      </c>
      <c r="L5609" s="2">
        <v>20439.900390999999</v>
      </c>
    </row>
    <row r="5610" spans="11:12">
      <c r="K5610" s="106">
        <v>45042</v>
      </c>
      <c r="L5610" s="2">
        <v>20366.699218999998</v>
      </c>
    </row>
    <row r="5611" spans="11:12">
      <c r="K5611" s="106">
        <v>45043</v>
      </c>
      <c r="L5611" s="2">
        <v>20522.599609000001</v>
      </c>
    </row>
    <row r="5612" spans="11:12">
      <c r="K5612" s="106">
        <v>45044</v>
      </c>
      <c r="L5612" s="2">
        <v>20636.5</v>
      </c>
    </row>
    <row r="5613" spans="11:12">
      <c r="K5613" s="106">
        <v>45047</v>
      </c>
      <c r="L5613" s="2">
        <v>20615.099609000001</v>
      </c>
    </row>
    <row r="5614" spans="11:12">
      <c r="K5614" s="106">
        <v>45048</v>
      </c>
      <c r="L5614" s="2">
        <v>20407.599609000001</v>
      </c>
    </row>
    <row r="5615" spans="11:12">
      <c r="K5615" s="106">
        <v>45049</v>
      </c>
      <c r="L5615" s="2">
        <v>20354.699218999998</v>
      </c>
    </row>
    <row r="5616" spans="11:12">
      <c r="K5616" s="106">
        <v>45050</v>
      </c>
      <c r="L5616" s="2">
        <v>20238.199218999998</v>
      </c>
    </row>
    <row r="5617" spans="11:12">
      <c r="K5617" s="106">
        <v>45051</v>
      </c>
      <c r="L5617" s="2">
        <v>20542</v>
      </c>
    </row>
    <row r="5618" spans="11:12">
      <c r="K5618" s="106">
        <v>45054</v>
      </c>
      <c r="L5618" s="2">
        <v>20585.199218999998</v>
      </c>
    </row>
    <row r="5619" spans="11:12">
      <c r="K5619" s="106">
        <v>45055</v>
      </c>
      <c r="L5619" s="2">
        <v>20585.699218999998</v>
      </c>
    </row>
    <row r="5620" spans="11:12">
      <c r="K5620" s="106">
        <v>45056</v>
      </c>
      <c r="L5620" s="2">
        <v>20499.300781000002</v>
      </c>
    </row>
    <row r="5621" spans="11:12">
      <c r="K5621" s="106">
        <v>45057</v>
      </c>
      <c r="L5621" s="2">
        <v>20417.599609000001</v>
      </c>
    </row>
    <row r="5622" spans="11:12">
      <c r="K5622" s="106">
        <v>45058</v>
      </c>
      <c r="L5622" s="2">
        <v>20419.599609000001</v>
      </c>
    </row>
    <row r="5623" spans="11:12">
      <c r="K5623" s="106">
        <v>45061</v>
      </c>
      <c r="L5623" s="2">
        <v>20540</v>
      </c>
    </row>
    <row r="5624" spans="11:12">
      <c r="K5624" s="106">
        <v>45062</v>
      </c>
      <c r="L5624" s="2">
        <v>20242.099609000001</v>
      </c>
    </row>
    <row r="5625" spans="11:12">
      <c r="K5625" s="106">
        <v>45063</v>
      </c>
      <c r="L5625" s="2">
        <v>20296.400390999999</v>
      </c>
    </row>
    <row r="5626" spans="11:12">
      <c r="K5626" s="106">
        <v>45064</v>
      </c>
      <c r="L5626" s="2">
        <v>20297.099609000001</v>
      </c>
    </row>
    <row r="5627" spans="11:12">
      <c r="K5627" s="106">
        <v>45065</v>
      </c>
      <c r="L5627" s="2">
        <v>20351.099609000001</v>
      </c>
    </row>
    <row r="5628" spans="11:12">
      <c r="K5628" s="106">
        <v>45069</v>
      </c>
      <c r="L5628" s="2">
        <v>20146</v>
      </c>
    </row>
    <row r="5629" spans="11:12">
      <c r="K5629" s="106">
        <v>45070</v>
      </c>
      <c r="L5629" s="2">
        <v>19927.699218999998</v>
      </c>
    </row>
    <row r="5630" spans="11:12">
      <c r="K5630" s="106">
        <v>45071</v>
      </c>
      <c r="L5630" s="2">
        <v>19774.099609000001</v>
      </c>
    </row>
    <row r="5631" spans="11:12">
      <c r="K5631" s="106">
        <v>45072</v>
      </c>
      <c r="L5631" s="2">
        <v>19920.300781000002</v>
      </c>
    </row>
    <row r="5632" spans="11:12">
      <c r="K5632" s="106">
        <v>45075</v>
      </c>
      <c r="L5632" s="2">
        <v>19968</v>
      </c>
    </row>
    <row r="5633" spans="11:12">
      <c r="K5633" s="106">
        <v>45076</v>
      </c>
      <c r="L5633" s="2">
        <v>19739.699218999998</v>
      </c>
    </row>
    <row r="5634" spans="11:12">
      <c r="K5634" s="106">
        <v>45077</v>
      </c>
      <c r="L5634" s="2">
        <v>19572.199218999998</v>
      </c>
    </row>
    <row r="5635" spans="11:12">
      <c r="K5635" s="106">
        <v>45078</v>
      </c>
      <c r="L5635" s="2">
        <v>19672.300781000002</v>
      </c>
    </row>
    <row r="5636" spans="11:12">
      <c r="K5636" s="106">
        <v>45079</v>
      </c>
      <c r="L5636" s="2">
        <v>20024.599609000001</v>
      </c>
    </row>
    <row r="5637" spans="11:12">
      <c r="K5637" s="106">
        <v>45082</v>
      </c>
      <c r="L5637" s="2">
        <v>19931.599609000001</v>
      </c>
    </row>
    <row r="5638" spans="11:12">
      <c r="K5638" s="106">
        <v>45083</v>
      </c>
      <c r="L5638" s="2">
        <v>20055.599609000001</v>
      </c>
    </row>
    <row r="5639" spans="11:12">
      <c r="K5639" s="106">
        <v>45084</v>
      </c>
      <c r="L5639" s="2">
        <v>19983.699218999998</v>
      </c>
    </row>
    <row r="5640" spans="11:12">
      <c r="K5640" s="106">
        <v>45085</v>
      </c>
      <c r="L5640" s="2">
        <v>19942.699218999998</v>
      </c>
    </row>
    <row r="5641" spans="11:12">
      <c r="K5641" s="106">
        <v>45086</v>
      </c>
      <c r="L5641" s="2">
        <v>19892.099609000001</v>
      </c>
    </row>
    <row r="5642" spans="11:12">
      <c r="K5642" s="106">
        <v>45089</v>
      </c>
      <c r="L5642" s="2">
        <v>19921.300781000002</v>
      </c>
    </row>
    <row r="5643" spans="11:12">
      <c r="K5643" s="106">
        <v>45090</v>
      </c>
      <c r="L5643" s="2">
        <v>19990.400390999999</v>
      </c>
    </row>
    <row r="5644" spans="11:12">
      <c r="K5644" s="106">
        <v>45091</v>
      </c>
      <c r="L5644" s="2">
        <v>20015.099609000001</v>
      </c>
    </row>
    <row r="5645" spans="11:12">
      <c r="K5645" s="106">
        <v>45092</v>
      </c>
      <c r="L5645" s="2">
        <v>20027.400390999999</v>
      </c>
    </row>
    <row r="5646" spans="11:12">
      <c r="K5646" s="106">
        <v>45093</v>
      </c>
      <c r="L5646" s="2">
        <v>19975.400390999999</v>
      </c>
    </row>
    <row r="5647" spans="11:12">
      <c r="K5647" s="106">
        <v>45096</v>
      </c>
      <c r="L5647" s="2">
        <v>19934.199218999998</v>
      </c>
    </row>
    <row r="5648" spans="11:12">
      <c r="K5648" s="106">
        <v>45097</v>
      </c>
      <c r="L5648" s="2">
        <v>19754.099609000001</v>
      </c>
    </row>
    <row r="5649" spans="11:12">
      <c r="K5649" s="106">
        <v>45098</v>
      </c>
      <c r="L5649" s="2">
        <v>19706</v>
      </c>
    </row>
    <row r="5650" spans="11:12">
      <c r="K5650" s="106">
        <v>45099</v>
      </c>
      <c r="L5650" s="2">
        <v>19580.900390999999</v>
      </c>
    </row>
    <row r="5651" spans="11:12">
      <c r="K5651" s="106">
        <v>45100</v>
      </c>
      <c r="L5651" s="2">
        <v>19418.199218999998</v>
      </c>
    </row>
    <row r="5652" spans="11:12">
      <c r="K5652" s="106">
        <v>45103</v>
      </c>
      <c r="L5652" s="2">
        <v>19587.300781000002</v>
      </c>
    </row>
    <row r="5653" spans="11:12">
      <c r="K5653" s="106">
        <v>45104</v>
      </c>
      <c r="L5653" s="2">
        <v>19733.099609000001</v>
      </c>
    </row>
    <row r="5654" spans="11:12">
      <c r="K5654" s="106">
        <v>45105</v>
      </c>
      <c r="L5654" s="2">
        <v>19818.900390999999</v>
      </c>
    </row>
    <row r="5655" spans="11:12">
      <c r="K5655" s="106">
        <v>45106</v>
      </c>
      <c r="L5655" s="2">
        <v>19913.199218999998</v>
      </c>
    </row>
    <row r="5656" spans="11:12">
      <c r="K5656" s="106">
        <v>45107</v>
      </c>
      <c r="L5656" s="2">
        <v>20155.300781000002</v>
      </c>
    </row>
    <row r="5657" spans="11:12">
      <c r="K5657" s="106">
        <v>45111</v>
      </c>
      <c r="L5657" s="2">
        <v>20204.900390999999</v>
      </c>
    </row>
    <row r="5658" spans="11:12">
      <c r="K5658" s="106">
        <v>45112</v>
      </c>
      <c r="L5658" s="2">
        <v>20103.900390999999</v>
      </c>
    </row>
    <row r="5659" spans="11:12">
      <c r="K5659" s="106">
        <v>45113</v>
      </c>
      <c r="L5659" s="2">
        <v>19810.699218999998</v>
      </c>
    </row>
    <row r="5660" spans="11:12">
      <c r="K5660" s="106">
        <v>45114</v>
      </c>
      <c r="L5660" s="2">
        <v>19831</v>
      </c>
    </row>
    <row r="5661" spans="11:12">
      <c r="K5661" s="106">
        <v>45117</v>
      </c>
      <c r="L5661" s="2">
        <v>19822.5</v>
      </c>
    </row>
    <row r="5662" spans="11:12">
      <c r="K5662" s="106">
        <v>45118</v>
      </c>
      <c r="L5662" s="2">
        <v>19878.599609000001</v>
      </c>
    </row>
    <row r="5663" spans="11:12">
      <c r="K5663" s="106">
        <v>45119</v>
      </c>
      <c r="L5663" s="2">
        <v>20070.800781000002</v>
      </c>
    </row>
    <row r="5664" spans="11:12">
      <c r="K5664" s="106">
        <v>45120</v>
      </c>
      <c r="L5664" s="2">
        <v>20277.599609000001</v>
      </c>
    </row>
    <row r="5665" spans="11:12">
      <c r="K5665" s="106">
        <v>45121</v>
      </c>
      <c r="L5665" s="2">
        <v>20262.099609000001</v>
      </c>
    </row>
    <row r="5666" spans="11:12">
      <c r="K5666" s="106">
        <v>45124</v>
      </c>
      <c r="L5666" s="2">
        <v>20226.800781000002</v>
      </c>
    </row>
    <row r="5667" spans="11:12">
      <c r="K5667" s="106">
        <v>45125</v>
      </c>
      <c r="L5667" s="2">
        <v>20376.599609000001</v>
      </c>
    </row>
    <row r="5668" spans="11:12">
      <c r="K5668" s="106">
        <v>45126</v>
      </c>
      <c r="L5668" s="2">
        <v>20491.199218999998</v>
      </c>
    </row>
    <row r="5669" spans="11:12">
      <c r="K5669" s="106">
        <v>45127</v>
      </c>
      <c r="L5669" s="2">
        <v>20436.900390999999</v>
      </c>
    </row>
    <row r="5670" spans="11:12">
      <c r="K5670" s="106">
        <v>45128</v>
      </c>
      <c r="L5670" s="2">
        <v>20547.5</v>
      </c>
    </row>
    <row r="5671" spans="11:12">
      <c r="K5671" s="106">
        <v>45131</v>
      </c>
      <c r="L5671" s="2">
        <v>20582.099609000001</v>
      </c>
    </row>
    <row r="5672" spans="11:12">
      <c r="K5672" s="106">
        <v>45132</v>
      </c>
      <c r="L5672" s="2">
        <v>20551.5</v>
      </c>
    </row>
    <row r="5673" spans="11:12">
      <c r="K5673" s="106">
        <v>45133</v>
      </c>
      <c r="L5673" s="2">
        <v>20561.599609000001</v>
      </c>
    </row>
    <row r="5674" spans="11:12">
      <c r="K5674" s="106">
        <v>45134</v>
      </c>
      <c r="L5674" s="2">
        <v>20385.5</v>
      </c>
    </row>
    <row r="5675" spans="11:12">
      <c r="K5675" s="106">
        <v>45135</v>
      </c>
      <c r="L5675" s="2">
        <v>20519.400390999999</v>
      </c>
    </row>
    <row r="5676" spans="11:12">
      <c r="K5676" s="106">
        <v>45138</v>
      </c>
      <c r="L5676" s="2">
        <v>20626.599609000001</v>
      </c>
    </row>
    <row r="5677" spans="11:12">
      <c r="K5677" s="106">
        <v>45139</v>
      </c>
      <c r="L5677" s="2">
        <v>20532.900390999999</v>
      </c>
    </row>
    <row r="5678" spans="11:12">
      <c r="K5678" s="106">
        <v>45140</v>
      </c>
      <c r="L5678" s="2">
        <v>20218.199218999998</v>
      </c>
    </row>
    <row r="5679" spans="11:12">
      <c r="K5679" s="106">
        <v>45141</v>
      </c>
      <c r="L5679" s="2">
        <v>20120.699218999998</v>
      </c>
    </row>
    <row r="5680" spans="11:12">
      <c r="K5680" s="106">
        <v>45142</v>
      </c>
      <c r="L5680" s="2">
        <v>20236</v>
      </c>
    </row>
    <row r="5681" spans="11:12">
      <c r="K5681" s="106">
        <v>45146</v>
      </c>
      <c r="L5681" s="2">
        <v>20206</v>
      </c>
    </row>
    <row r="5682" spans="11:12">
      <c r="K5682" s="106">
        <v>45147</v>
      </c>
      <c r="L5682" s="2">
        <v>20275.300781000002</v>
      </c>
    </row>
    <row r="5683" spans="11:12">
      <c r="K5683" s="106">
        <v>45148</v>
      </c>
      <c r="L5683" s="2">
        <v>20342.900390999999</v>
      </c>
    </row>
    <row r="5684" spans="11:12">
      <c r="K5684" s="106">
        <v>45149</v>
      </c>
      <c r="L5684" s="2">
        <v>20407.599609000001</v>
      </c>
    </row>
    <row r="5685" spans="11:12">
      <c r="K5685" s="106">
        <v>45152</v>
      </c>
      <c r="L5685" s="2">
        <v>20290.5</v>
      </c>
    </row>
    <row r="5686" spans="11:12">
      <c r="K5686" s="106">
        <v>45153</v>
      </c>
      <c r="L5686" s="2">
        <v>19899.800781000002</v>
      </c>
    </row>
    <row r="5687" spans="11:12">
      <c r="K5687" s="106">
        <v>45154</v>
      </c>
      <c r="L5687" s="2">
        <v>19899.099609000001</v>
      </c>
    </row>
    <row r="5688" spans="11:12">
      <c r="K5688" s="106">
        <v>45155</v>
      </c>
      <c r="L5688" s="2">
        <v>19812.199218999998</v>
      </c>
    </row>
    <row r="5689" spans="11:12">
      <c r="K5689" s="106">
        <v>45156</v>
      </c>
      <c r="L5689" s="2">
        <v>19818.400390999999</v>
      </c>
    </row>
    <row r="5690" spans="11:12">
      <c r="K5690" s="106">
        <v>45159</v>
      </c>
      <c r="L5690" s="2">
        <v>19784.900390999999</v>
      </c>
    </row>
    <row r="5691" spans="11:12">
      <c r="K5691" s="106">
        <v>45160</v>
      </c>
      <c r="L5691" s="2">
        <v>19691.199218999998</v>
      </c>
    </row>
    <row r="5692" spans="11:12">
      <c r="K5692" s="106">
        <v>45161</v>
      </c>
      <c r="L5692" s="2">
        <v>19879.800781000002</v>
      </c>
    </row>
    <row r="5693" spans="11:12">
      <c r="K5693" s="106">
        <v>45162</v>
      </c>
      <c r="L5693" s="2">
        <v>19775.800781000002</v>
      </c>
    </row>
    <row r="5694" spans="11:12">
      <c r="K5694" s="106">
        <v>45163</v>
      </c>
      <c r="L5694" s="2">
        <v>19835.800781000002</v>
      </c>
    </row>
    <row r="5695" spans="11:12">
      <c r="K5695" s="106">
        <v>45166</v>
      </c>
      <c r="L5695" s="2">
        <v>20025.099609000001</v>
      </c>
    </row>
    <row r="5696" spans="11:12">
      <c r="K5696" s="106">
        <v>45167</v>
      </c>
      <c r="L5696" s="2">
        <v>20290.400390999999</v>
      </c>
    </row>
    <row r="5697" spans="11:12">
      <c r="K5697" s="106">
        <v>45168</v>
      </c>
      <c r="L5697" s="2">
        <v>20330.300781000002</v>
      </c>
    </row>
    <row r="5698" spans="11:12">
      <c r="K5698" s="106">
        <v>45169</v>
      </c>
      <c r="L5698" s="2">
        <v>20292.599609000001</v>
      </c>
    </row>
    <row r="5699" spans="11:12">
      <c r="K5699" s="106">
        <v>45170</v>
      </c>
      <c r="L5699" s="2">
        <v>20545.400390999999</v>
      </c>
    </row>
    <row r="5700" spans="11:12">
      <c r="K5700" s="106">
        <v>45174</v>
      </c>
      <c r="L5700" s="2">
        <v>20413.800781000002</v>
      </c>
    </row>
    <row r="5701" spans="11:12">
      <c r="K5701" s="106">
        <v>45175</v>
      </c>
      <c r="L5701" s="2">
        <v>20227</v>
      </c>
    </row>
    <row r="5702" spans="11:12">
      <c r="K5702" s="106">
        <v>45176</v>
      </c>
      <c r="L5702" s="2">
        <v>20132.099609000001</v>
      </c>
    </row>
    <row r="5703" spans="11:12">
      <c r="K5703" s="106">
        <v>45177</v>
      </c>
      <c r="L5703" s="2">
        <v>20074.699218999998</v>
      </c>
    </row>
    <row r="5704" spans="11:12">
      <c r="K5704" s="106">
        <v>45180</v>
      </c>
      <c r="L5704" s="2">
        <v>20182.800781000002</v>
      </c>
    </row>
    <row r="5705" spans="11:12">
      <c r="K5705" s="106">
        <v>45181</v>
      </c>
      <c r="L5705" s="2">
        <v>20223.099609000001</v>
      </c>
    </row>
    <row r="5706" spans="11:12">
      <c r="K5706" s="106">
        <v>45182</v>
      </c>
      <c r="L5706" s="2">
        <v>20278.900390999999</v>
      </c>
    </row>
    <row r="5707" spans="11:12">
      <c r="K5707" s="106">
        <v>45183</v>
      </c>
      <c r="L5707" s="2">
        <v>20567.800781000002</v>
      </c>
    </row>
    <row r="5708" spans="11:12">
      <c r="K5708" s="106">
        <v>45184</v>
      </c>
      <c r="L5708" s="2">
        <v>20622.300781000002</v>
      </c>
    </row>
    <row r="5709" spans="11:12">
      <c r="K5709" s="106">
        <v>45187</v>
      </c>
      <c r="L5709" s="2">
        <v>20492.800781000002</v>
      </c>
    </row>
    <row r="5710" spans="11:12">
      <c r="K5710" s="106">
        <v>45188</v>
      </c>
      <c r="L5710" s="2">
        <v>20218.900390999999</v>
      </c>
    </row>
    <row r="5711" spans="11:12">
      <c r="K5711" s="106">
        <v>45189</v>
      </c>
      <c r="L5711" s="2">
        <v>20214.699218999998</v>
      </c>
    </row>
    <row r="5712" spans="11:12">
      <c r="K5712" s="106">
        <v>45190</v>
      </c>
      <c r="L5712" s="2">
        <v>19791.599609000001</v>
      </c>
    </row>
    <row r="5713" spans="11:12">
      <c r="K5713" s="106">
        <v>45191</v>
      </c>
      <c r="L5713" s="2">
        <v>19780</v>
      </c>
    </row>
    <row r="5714" spans="11:12">
      <c r="K5714" s="106">
        <v>45194</v>
      </c>
      <c r="L5714" s="2">
        <v>19800.599609000001</v>
      </c>
    </row>
    <row r="5715" spans="11:12">
      <c r="K5715" s="106">
        <v>45195</v>
      </c>
      <c r="L5715" s="2">
        <v>19556.199218999998</v>
      </c>
    </row>
    <row r="5716" spans="11:12">
      <c r="K5716" s="106">
        <v>45196</v>
      </c>
      <c r="L5716" s="2">
        <v>19436</v>
      </c>
    </row>
    <row r="5717" spans="11:12">
      <c r="K5717" s="106">
        <v>45197</v>
      </c>
      <c r="L5717" s="2">
        <v>19590.699218999998</v>
      </c>
    </row>
    <row r="5718" spans="11:12">
      <c r="K5718" s="106">
        <v>45198</v>
      </c>
      <c r="L5718" s="2">
        <v>19541.300781000002</v>
      </c>
    </row>
    <row r="5719" spans="11:12">
      <c r="K5719" s="106">
        <v>45201</v>
      </c>
      <c r="L5719" s="2">
        <v>19177.199218999998</v>
      </c>
    </row>
    <row r="5720" spans="11:12">
      <c r="K5720" s="106">
        <v>45202</v>
      </c>
      <c r="L5720" s="2">
        <v>19020.900390999999</v>
      </c>
    </row>
    <row r="5721" spans="11:12">
      <c r="K5721" s="106">
        <v>45203</v>
      </c>
      <c r="L5721" s="2">
        <v>19034.800781000002</v>
      </c>
    </row>
    <row r="5722" spans="11:12">
      <c r="K5722" s="106">
        <v>45204</v>
      </c>
      <c r="L5722" s="2">
        <v>19137.800781000002</v>
      </c>
    </row>
    <row r="5723" spans="11:12">
      <c r="K5723" s="106">
        <v>45205</v>
      </c>
      <c r="L5723" s="2">
        <v>19246.099609000001</v>
      </c>
    </row>
    <row r="5724" spans="11:12">
      <c r="K5724" s="106">
        <v>45209</v>
      </c>
      <c r="L5724" s="2">
        <v>19501.199218999998</v>
      </c>
    </row>
    <row r="5725" spans="11:12">
      <c r="K5725" s="106">
        <v>45210</v>
      </c>
      <c r="L5725" s="2">
        <v>19663.800781000002</v>
      </c>
    </row>
    <row r="5726" spans="11:12">
      <c r="K5726" s="106">
        <v>45211</v>
      </c>
      <c r="L5726" s="2">
        <v>19500.199218999998</v>
      </c>
    </row>
    <row r="5727" spans="11:12">
      <c r="K5727" s="106">
        <v>45212</v>
      </c>
      <c r="L5727" s="2">
        <v>19462.900390999999</v>
      </c>
    </row>
    <row r="5728" spans="11:12">
      <c r="K5728" s="106">
        <v>45215</v>
      </c>
      <c r="L5728" s="2">
        <v>19620.800781000002</v>
      </c>
    </row>
    <row r="5729" spans="11:12">
      <c r="K5729" s="106">
        <v>45216</v>
      </c>
      <c r="L5729" s="2">
        <v>19692.800781000002</v>
      </c>
    </row>
    <row r="5730" spans="11:12">
      <c r="K5730" s="106">
        <v>45217</v>
      </c>
      <c r="L5730" s="2">
        <v>19450.699218999998</v>
      </c>
    </row>
    <row r="5731" spans="11:12">
      <c r="K5731" s="106">
        <v>45218</v>
      </c>
      <c r="L5731" s="2">
        <v>19348.800781000002</v>
      </c>
    </row>
    <row r="5732" spans="11:12">
      <c r="K5732" s="106">
        <v>45219</v>
      </c>
      <c r="L5732" s="2">
        <v>19115.599609000001</v>
      </c>
    </row>
    <row r="5733" spans="11:12">
      <c r="K5733" s="106">
        <v>45222</v>
      </c>
      <c r="L5733" s="2">
        <v>19046.699218999998</v>
      </c>
    </row>
    <row r="5734" spans="11:12">
      <c r="K5734" s="106">
        <v>45223</v>
      </c>
      <c r="L5734" s="2">
        <v>18986.5</v>
      </c>
    </row>
    <row r="5735" spans="11:12">
      <c r="K5735" s="106">
        <v>45224</v>
      </c>
      <c r="L5735" s="2">
        <v>18947.900390999999</v>
      </c>
    </row>
    <row r="5736" spans="11:12">
      <c r="K5736" s="106">
        <v>45225</v>
      </c>
      <c r="L5736" s="2">
        <v>18875.300781000002</v>
      </c>
    </row>
    <row r="5737" spans="11:12">
      <c r="K5737" s="106">
        <v>45226</v>
      </c>
      <c r="L5737" s="2">
        <v>18737.400390999999</v>
      </c>
    </row>
    <row r="5738" spans="11:12">
      <c r="K5738" s="106">
        <v>45229</v>
      </c>
      <c r="L5738" s="2">
        <v>18856.800781000002</v>
      </c>
    </row>
    <row r="5739" spans="11:12">
      <c r="K5739" s="106">
        <v>45230</v>
      </c>
      <c r="L5739" s="2">
        <v>18873.5</v>
      </c>
    </row>
    <row r="5740" spans="11:12">
      <c r="K5740" s="106">
        <v>45231</v>
      </c>
      <c r="L5740" s="2">
        <v>19079</v>
      </c>
    </row>
    <row r="5741" spans="11:12">
      <c r="K5741" s="106">
        <v>45232</v>
      </c>
      <c r="L5741" s="2">
        <v>19626.300781000002</v>
      </c>
    </row>
    <row r="5742" spans="11:12">
      <c r="K5742" s="106">
        <v>45233</v>
      </c>
      <c r="L5742" s="2">
        <v>19824.900390999999</v>
      </c>
    </row>
    <row r="5743" spans="11:12">
      <c r="K5743" s="106">
        <v>45236</v>
      </c>
      <c r="L5743" s="2">
        <v>19743.900390999999</v>
      </c>
    </row>
    <row r="5744" spans="11:12">
      <c r="K5744" s="106">
        <v>45237</v>
      </c>
      <c r="L5744" s="2">
        <v>19575.599609000001</v>
      </c>
    </row>
    <row r="5745" spans="11:12">
      <c r="K5745" s="106">
        <v>45238</v>
      </c>
      <c r="L5745" s="2">
        <v>19530.199218999998</v>
      </c>
    </row>
    <row r="5746" spans="11:12">
      <c r="K5746" s="106">
        <v>45239</v>
      </c>
      <c r="L5746" s="2">
        <v>19587.400390999999</v>
      </c>
    </row>
    <row r="5747" spans="11:12">
      <c r="K5747" s="106">
        <v>45240</v>
      </c>
      <c r="L5747" s="2">
        <v>19654.5</v>
      </c>
    </row>
    <row r="5748" spans="11:12">
      <c r="K5748" s="106">
        <v>45243</v>
      </c>
      <c r="L5748" s="2">
        <v>19709.199218999998</v>
      </c>
    </row>
    <row r="5749" spans="11:12">
      <c r="K5749" s="106">
        <v>45244</v>
      </c>
      <c r="L5749" s="2">
        <v>20023.699218999998</v>
      </c>
    </row>
    <row r="5750" spans="11:12">
      <c r="K5750" s="106">
        <v>45245</v>
      </c>
      <c r="L5750" s="2">
        <v>20057.900390999999</v>
      </c>
    </row>
    <row r="5751" spans="11:12">
      <c r="K5751" s="106">
        <v>45246</v>
      </c>
      <c r="L5751" s="2">
        <v>20053.099609000001</v>
      </c>
    </row>
    <row r="5752" spans="11:12">
      <c r="K5752" s="106">
        <v>45247</v>
      </c>
      <c r="L5752" s="2">
        <v>20175.800781000002</v>
      </c>
    </row>
    <row r="5753" spans="11:12">
      <c r="K5753" s="106">
        <v>45250</v>
      </c>
      <c r="L5753" s="2">
        <v>20246.5</v>
      </c>
    </row>
    <row r="5754" spans="11:12">
      <c r="K5754" s="106">
        <v>45251</v>
      </c>
      <c r="L5754" s="2">
        <v>20110</v>
      </c>
    </row>
    <row r="5755" spans="11:12">
      <c r="K5755" s="106">
        <v>45252</v>
      </c>
      <c r="L5755" s="2">
        <v>20114</v>
      </c>
    </row>
    <row r="5756" spans="11:12">
      <c r="K5756" s="106">
        <v>45253</v>
      </c>
      <c r="L5756" s="2">
        <v>20116.699218999998</v>
      </c>
    </row>
    <row r="5757" spans="11:12">
      <c r="K5757" s="106">
        <v>45254</v>
      </c>
      <c r="L5757" s="2">
        <v>20103.099609000001</v>
      </c>
    </row>
    <row r="5758" spans="11:12">
      <c r="K5758" s="106">
        <v>45257</v>
      </c>
      <c r="L5758" s="2">
        <v>20032.699218999998</v>
      </c>
    </row>
    <row r="5759" spans="11:12">
      <c r="K5759" s="106">
        <v>45258</v>
      </c>
      <c r="L5759" s="2">
        <v>20036.800781000002</v>
      </c>
    </row>
    <row r="5760" spans="11:12">
      <c r="K5760" s="106">
        <v>45259</v>
      </c>
      <c r="L5760" s="2">
        <v>20116.199218999998</v>
      </c>
    </row>
    <row r="5761" spans="11:12">
      <c r="K5761" s="106">
        <v>45260</v>
      </c>
      <c r="L5761" s="2">
        <v>20236.300781000002</v>
      </c>
    </row>
    <row r="5762" spans="11:12">
      <c r="K5762" s="106">
        <v>45261</v>
      </c>
      <c r="L5762" s="2">
        <v>20452.900390999999</v>
      </c>
    </row>
    <row r="5763" spans="11:12">
      <c r="K5763" s="106">
        <v>45264</v>
      </c>
      <c r="L5763" s="2">
        <v>20410.199218999998</v>
      </c>
    </row>
    <row r="5764" spans="11:12">
      <c r="K5764" s="106">
        <v>45265</v>
      </c>
      <c r="L5764" s="2">
        <v>20375.900390999999</v>
      </c>
    </row>
    <row r="5765" spans="11:12">
      <c r="K5765" s="106">
        <v>45266</v>
      </c>
      <c r="L5765" s="2">
        <v>20274.199218999998</v>
      </c>
    </row>
    <row r="5766" spans="11:12">
      <c r="K5766" s="106">
        <v>45267</v>
      </c>
      <c r="L5766" s="2">
        <v>20278.5</v>
      </c>
    </row>
    <row r="5767" spans="11:12">
      <c r="K5767" s="106">
        <v>45268</v>
      </c>
      <c r="L5767" s="2">
        <v>20331.5</v>
      </c>
    </row>
    <row r="5768" spans="11:12">
      <c r="K5768" s="106">
        <v>45271</v>
      </c>
      <c r="L5768" s="2">
        <v>20318.400390999999</v>
      </c>
    </row>
    <row r="5769" spans="11:12">
      <c r="K5769" s="106">
        <v>45272</v>
      </c>
      <c r="L5769" s="2">
        <v>20233.800781000002</v>
      </c>
    </row>
    <row r="5770" spans="11:12">
      <c r="K5770" s="106">
        <v>45273</v>
      </c>
      <c r="L5770" s="2">
        <v>20629.5</v>
      </c>
    </row>
    <row r="5771" spans="11:12">
      <c r="K5771" s="106">
        <v>45274</v>
      </c>
      <c r="L5771" s="2">
        <v>20778.800781000002</v>
      </c>
    </row>
    <row r="5772" spans="11:12">
      <c r="K5772" s="106">
        <v>45275</v>
      </c>
      <c r="L5772" s="2">
        <v>20529.199218999998</v>
      </c>
    </row>
    <row r="5773" spans="11:12">
      <c r="K5773" s="106">
        <v>45278</v>
      </c>
      <c r="L5773" s="2">
        <v>20622.699218999998</v>
      </c>
    </row>
    <row r="5774" spans="11:12">
      <c r="K5774" s="106">
        <v>45279</v>
      </c>
      <c r="L5774" s="2">
        <v>20839.599609000001</v>
      </c>
    </row>
    <row r="5775" spans="11:12">
      <c r="K5775" s="106">
        <v>45280</v>
      </c>
      <c r="L5775" s="2">
        <v>20600.800781000002</v>
      </c>
    </row>
    <row r="5776" spans="11:12">
      <c r="K5776" s="106">
        <v>45281</v>
      </c>
      <c r="L5776" s="2">
        <v>20765.699218999998</v>
      </c>
    </row>
    <row r="5777" spans="11:12">
      <c r="K5777" s="106">
        <v>45282</v>
      </c>
      <c r="L5777" s="2">
        <v>20881.199218999998</v>
      </c>
    </row>
    <row r="5778" spans="11:12">
      <c r="K5778" s="106">
        <v>45287</v>
      </c>
      <c r="L5778" s="2">
        <v>21015.900390999999</v>
      </c>
    </row>
    <row r="5779" spans="11:12">
      <c r="K5779" s="106">
        <v>45288</v>
      </c>
      <c r="L5779" s="2">
        <v>20929.400390999999</v>
      </c>
    </row>
    <row r="5780" spans="11:12">
      <c r="K5780" s="106">
        <v>45289</v>
      </c>
      <c r="L5780" s="2">
        <v>20958.400390999999</v>
      </c>
    </row>
    <row r="5781" spans="11:12">
      <c r="K5781" s="106">
        <v>45293</v>
      </c>
      <c r="L5781" s="2">
        <v>20872.099609000001</v>
      </c>
    </row>
    <row r="5782" spans="11:12">
      <c r="K5782" s="106">
        <v>45294</v>
      </c>
      <c r="L5782" s="2">
        <v>20818.599609000001</v>
      </c>
    </row>
    <row r="5783" spans="11:12">
      <c r="K5783" s="106">
        <v>45295</v>
      </c>
      <c r="L5783" s="2">
        <v>20871.400390999999</v>
      </c>
    </row>
    <row r="5784" spans="11:12">
      <c r="K5784" s="106">
        <v>45296</v>
      </c>
      <c r="L5784" s="2">
        <v>20937.599609000001</v>
      </c>
    </row>
    <row r="5785" spans="11:12">
      <c r="K5785" s="106">
        <v>45299</v>
      </c>
      <c r="L5785" s="2">
        <v>21074.900390999999</v>
      </c>
    </row>
    <row r="5786" spans="11:12">
      <c r="K5786" s="106">
        <v>45300</v>
      </c>
      <c r="L5786" s="2">
        <v>20971</v>
      </c>
    </row>
    <row r="5787" spans="11:12">
      <c r="K5787" s="106">
        <v>45301</v>
      </c>
      <c r="L5787" s="2">
        <v>20989.400390999999</v>
      </c>
    </row>
    <row r="5788" spans="11:12">
      <c r="K5788" s="106">
        <v>45302</v>
      </c>
      <c r="L5788" s="2">
        <v>20918.400390999999</v>
      </c>
    </row>
    <row r="5789" spans="11:12">
      <c r="K5789" s="106">
        <v>45303</v>
      </c>
      <c r="L5789" s="2">
        <v>20990.199218999998</v>
      </c>
    </row>
    <row r="5790" spans="11:12">
      <c r="K5790" s="106">
        <v>45306</v>
      </c>
      <c r="L5790" s="2">
        <v>21061.900390999999</v>
      </c>
    </row>
    <row r="5791" spans="11:12">
      <c r="K5791" s="106">
        <v>45307</v>
      </c>
      <c r="L5791" s="2">
        <v>20948.099609000001</v>
      </c>
    </row>
    <row r="5792" spans="11:12">
      <c r="K5792" s="106">
        <v>45308</v>
      </c>
      <c r="L5792" s="2">
        <v>20695</v>
      </c>
    </row>
    <row r="5793" spans="11:12">
      <c r="K5793" s="106">
        <v>45309</v>
      </c>
      <c r="L5793" s="2">
        <v>20756.699218999998</v>
      </c>
    </row>
    <row r="5794" spans="11:12">
      <c r="K5794" s="106">
        <v>45310</v>
      </c>
      <c r="L5794" s="2">
        <v>20906.5</v>
      </c>
    </row>
    <row r="5795" spans="11:12">
      <c r="K5795" s="106">
        <v>45313</v>
      </c>
      <c r="L5795" s="2">
        <v>20924.300781000002</v>
      </c>
    </row>
    <row r="5796" spans="11:12">
      <c r="K5796" s="106">
        <v>45314</v>
      </c>
      <c r="L5796" s="2">
        <v>21034.599609000001</v>
      </c>
    </row>
    <row r="5797" spans="11:12">
      <c r="K5797" s="106">
        <v>45315</v>
      </c>
      <c r="L5797" s="2">
        <v>21025.800781000002</v>
      </c>
    </row>
    <row r="5798" spans="11:12">
      <c r="K5798" s="106">
        <v>45316</v>
      </c>
      <c r="L5798" s="2">
        <v>21101.5</v>
      </c>
    </row>
    <row r="5799" spans="11:12">
      <c r="K5799" s="106">
        <v>45317</v>
      </c>
      <c r="L5799" s="2">
        <v>21125.300781000002</v>
      </c>
    </row>
    <row r="5800" spans="11:12">
      <c r="K5800" s="106">
        <v>45320</v>
      </c>
      <c r="L5800" s="2">
        <v>21200.099609000001</v>
      </c>
    </row>
    <row r="5801" spans="11:12">
      <c r="K5801" s="106">
        <v>45321</v>
      </c>
      <c r="L5801" s="2">
        <v>21227.900390999999</v>
      </c>
    </row>
    <row r="5802" spans="11:12">
      <c r="K5802" s="106">
        <v>45322</v>
      </c>
      <c r="L5802" s="2">
        <v>21021.900390999999</v>
      </c>
    </row>
    <row r="5803" spans="11:12">
      <c r="K5803" s="106">
        <v>45323</v>
      </c>
      <c r="L5803" s="2">
        <v>21119.199218999998</v>
      </c>
    </row>
    <row r="5804" spans="11:12">
      <c r="K5804" s="106">
        <v>45324</v>
      </c>
      <c r="L5804" s="2">
        <v>21085.099609000001</v>
      </c>
    </row>
    <row r="5805" spans="11:12">
      <c r="K5805" s="106">
        <v>45327</v>
      </c>
      <c r="L5805" s="2">
        <v>20871.900390999999</v>
      </c>
    </row>
    <row r="5806" spans="11:12">
      <c r="K5806" s="106">
        <v>45328</v>
      </c>
      <c r="L5806" s="2">
        <v>20957.699218999998</v>
      </c>
    </row>
    <row r="5807" spans="11:12">
      <c r="K5807" s="106">
        <v>45329</v>
      </c>
      <c r="L5807" s="2">
        <v>20969.199218999998</v>
      </c>
    </row>
    <row r="5808" spans="11:12">
      <c r="K5808" s="106">
        <v>45330</v>
      </c>
      <c r="L5808" s="2">
        <v>20919.599609000001</v>
      </c>
    </row>
    <row r="5809" spans="11:12">
      <c r="K5809" s="106">
        <v>45331</v>
      </c>
      <c r="L5809" s="2">
        <v>21009.599609000001</v>
      </c>
    </row>
    <row r="5810" spans="11:12">
      <c r="K5810" s="106">
        <v>45334</v>
      </c>
      <c r="L5810" s="2">
        <v>21067.300781000002</v>
      </c>
    </row>
    <row r="5811" spans="11:12">
      <c r="K5811" s="106">
        <v>45335</v>
      </c>
      <c r="L5811" s="2">
        <v>20585</v>
      </c>
    </row>
    <row r="5812" spans="11:12">
      <c r="K5812" s="106">
        <v>45336</v>
      </c>
      <c r="L5812" s="2">
        <v>20889.400390999999</v>
      </c>
    </row>
    <row r="5813" spans="11:12">
      <c r="K5813" s="106">
        <v>45337</v>
      </c>
      <c r="L5813" s="2">
        <v>21222.699218999998</v>
      </c>
    </row>
    <row r="5814" spans="11:12">
      <c r="K5814" s="106">
        <v>45338</v>
      </c>
      <c r="L5814" s="2">
        <v>21255.599609000001</v>
      </c>
    </row>
    <row r="5815" spans="11:12">
      <c r="K5815" s="106">
        <v>45342</v>
      </c>
      <c r="L5815" s="2">
        <v>21217.5</v>
      </c>
    </row>
    <row r="5816" spans="11:12">
      <c r="K5816" s="106">
        <v>45343</v>
      </c>
      <c r="L5816" s="2">
        <v>21172.400390999999</v>
      </c>
    </row>
    <row r="5817" spans="11:12">
      <c r="K5817" s="106">
        <v>45344</v>
      </c>
      <c r="L5817" s="2">
        <v>21318.099609000001</v>
      </c>
    </row>
    <row r="5818" spans="11:12">
      <c r="K5818" s="106">
        <v>45345</v>
      </c>
      <c r="L5818" s="2">
        <v>21413.199218999998</v>
      </c>
    </row>
    <row r="5819" spans="11:12">
      <c r="K5819" s="106">
        <v>45348</v>
      </c>
      <c r="L5819" s="2">
        <v>21324.300781000002</v>
      </c>
    </row>
    <row r="5820" spans="11:12">
      <c r="K5820" s="106">
        <v>45349</v>
      </c>
      <c r="L5820" s="2">
        <v>21318.900390999999</v>
      </c>
    </row>
    <row r="5821" spans="11:12">
      <c r="K5821" s="106">
        <v>45350</v>
      </c>
      <c r="L5821" s="2">
        <v>21243.800781000002</v>
      </c>
    </row>
    <row r="5822" spans="11:12">
      <c r="K5822" s="106">
        <v>45351</v>
      </c>
      <c r="L5822" s="2">
        <v>21363.599609000001</v>
      </c>
    </row>
    <row r="5823" spans="11:12">
      <c r="K5823" s="106">
        <v>45352</v>
      </c>
      <c r="L5823" s="2">
        <v>21552.400390999999</v>
      </c>
    </row>
    <row r="5824" spans="11:12">
      <c r="K5824" s="106">
        <v>45355</v>
      </c>
      <c r="L5824" s="2">
        <v>21531.099609000001</v>
      </c>
    </row>
    <row r="5825" spans="11:12">
      <c r="K5825" s="106">
        <v>45356</v>
      </c>
      <c r="L5825" s="2">
        <v>21525.900390999999</v>
      </c>
    </row>
    <row r="5826" spans="11:12">
      <c r="K5826" s="106">
        <v>45357</v>
      </c>
      <c r="L5826" s="2">
        <v>21594</v>
      </c>
    </row>
    <row r="5827" spans="11:12">
      <c r="K5827" s="106">
        <v>45358</v>
      </c>
      <c r="L5827" s="2">
        <v>21794.599609000001</v>
      </c>
    </row>
    <row r="5828" spans="11:12">
      <c r="K5828" s="106">
        <v>45359</v>
      </c>
      <c r="L5828" s="2">
        <v>21737.5</v>
      </c>
    </row>
    <row r="5829" spans="11:12">
      <c r="K5829" s="106">
        <v>45362</v>
      </c>
      <c r="L5829" s="2">
        <v>21769.199218999998</v>
      </c>
    </row>
    <row r="5830" spans="11:12">
      <c r="K5830" s="106">
        <v>45363</v>
      </c>
      <c r="L5830" s="2">
        <v>21831</v>
      </c>
    </row>
    <row r="5831" spans="11:12">
      <c r="K5831" s="106">
        <v>45364</v>
      </c>
      <c r="L5831" s="2">
        <v>21970.099609000001</v>
      </c>
    </row>
    <row r="5832" spans="11:12">
      <c r="K5832" s="106">
        <v>45365</v>
      </c>
      <c r="L5832" s="2">
        <v>21829.900390999999</v>
      </c>
    </row>
    <row r="5833" spans="11:12">
      <c r="K5833" s="106">
        <v>45366</v>
      </c>
      <c r="L5833" s="2">
        <v>21849.199218999998</v>
      </c>
    </row>
    <row r="5834" spans="11:12">
      <c r="K5834" s="106">
        <v>45369</v>
      </c>
      <c r="L5834" s="2">
        <v>21837.199218999998</v>
      </c>
    </row>
    <row r="5835" spans="11:12">
      <c r="K5835" s="106">
        <v>45370</v>
      </c>
      <c r="L5835" s="2">
        <v>21860.599609000001</v>
      </c>
    </row>
    <row r="5836" spans="11:12">
      <c r="K5836" s="106">
        <v>45371</v>
      </c>
      <c r="L5836" s="2">
        <v>22045.699218999998</v>
      </c>
    </row>
    <row r="5837" spans="11:12">
      <c r="K5837" s="106">
        <v>45372</v>
      </c>
      <c r="L5837" s="2">
        <v>22087.300781000002</v>
      </c>
    </row>
    <row r="5838" spans="11:12">
      <c r="K5838" s="106">
        <v>45373</v>
      </c>
      <c r="L5838" s="2">
        <v>21984.099609000001</v>
      </c>
    </row>
    <row r="5839" spans="11:12">
      <c r="K5839" s="106">
        <v>45376</v>
      </c>
      <c r="L5839" s="2">
        <v>21942.300781000002</v>
      </c>
    </row>
    <row r="5840" spans="11:12">
      <c r="K5840" s="106">
        <v>45377</v>
      </c>
      <c r="L5840" s="2">
        <v>21912.5</v>
      </c>
    </row>
    <row r="5841" spans="11:12">
      <c r="K5841" s="106">
        <v>45378</v>
      </c>
      <c r="L5841" s="2">
        <v>22107.099609000001</v>
      </c>
    </row>
    <row r="5842" spans="11:12">
      <c r="K5842" s="106">
        <v>45379</v>
      </c>
      <c r="L5842" s="2">
        <v>22167</v>
      </c>
    </row>
    <row r="5843" spans="11:12">
      <c r="K5843" s="106">
        <v>45383</v>
      </c>
      <c r="L5843" s="2">
        <v>22185.300781000002</v>
      </c>
    </row>
    <row r="5844" spans="11:12">
      <c r="K5844" s="106">
        <v>45384</v>
      </c>
      <c r="L5844" s="2">
        <v>22075.099609000001</v>
      </c>
    </row>
    <row r="5845" spans="11:12">
      <c r="K5845" s="106">
        <v>45385</v>
      </c>
      <c r="L5845" s="2">
        <v>22112.5</v>
      </c>
    </row>
    <row r="5846" spans="11:12">
      <c r="K5846" s="106">
        <v>45386</v>
      </c>
      <c r="L5846" s="2">
        <v>22051.800781000002</v>
      </c>
    </row>
    <row r="5847" spans="11:12">
      <c r="K5847" s="106">
        <v>45387</v>
      </c>
      <c r="L5847" s="2">
        <v>22264.400390999999</v>
      </c>
    </row>
    <row r="5848" spans="11:12">
      <c r="K5848" s="106">
        <v>45390</v>
      </c>
      <c r="L5848" s="2">
        <v>22260.300781000002</v>
      </c>
    </row>
    <row r="5849" spans="11:12">
      <c r="K5849" s="106">
        <v>45391</v>
      </c>
      <c r="L5849" s="2">
        <v>22361.800781000002</v>
      </c>
    </row>
    <row r="5850" spans="11:12">
      <c r="K5850" s="106">
        <v>45392</v>
      </c>
      <c r="L5850" s="2">
        <v>22199.099609000001</v>
      </c>
    </row>
    <row r="5851" spans="11:12">
      <c r="K5851" s="106">
        <v>45393</v>
      </c>
      <c r="L5851" s="2">
        <v>22110.099609000001</v>
      </c>
    </row>
    <row r="5852" spans="11:12">
      <c r="K5852" s="106">
        <v>45394</v>
      </c>
      <c r="L5852" s="2">
        <v>21900</v>
      </c>
    </row>
    <row r="5853" spans="11:12">
      <c r="K5853" s="106">
        <v>45397</v>
      </c>
      <c r="L5853" s="2">
        <v>21740.199218999998</v>
      </c>
    </row>
    <row r="5854" spans="11:12">
      <c r="K5854" s="106">
        <v>45398</v>
      </c>
      <c r="L5854" s="2">
        <v>21642.900390999999</v>
      </c>
    </row>
    <row r="5855" spans="11:12">
      <c r="K5855" s="106">
        <v>45399</v>
      </c>
      <c r="L5855" s="2">
        <v>21656.099609000001</v>
      </c>
    </row>
    <row r="5856" spans="11:12">
      <c r="K5856" s="106">
        <v>45400</v>
      </c>
      <c r="L5856" s="2">
        <v>21708.400390999999</v>
      </c>
    </row>
    <row r="5857" spans="11:12">
      <c r="K5857" s="106">
        <v>45401</v>
      </c>
      <c r="L5857" s="2">
        <v>21807.400390999999</v>
      </c>
    </row>
    <row r="5858" spans="11:12">
      <c r="K5858" s="106">
        <v>45404</v>
      </c>
      <c r="L5858" s="2">
        <v>21872</v>
      </c>
    </row>
    <row r="5859" spans="11:12">
      <c r="K5859" s="106">
        <v>45405</v>
      </c>
      <c r="L5859" s="2">
        <v>22011.699218999998</v>
      </c>
    </row>
    <row r="5860" spans="11:12">
      <c r="K5860" s="106">
        <v>45406</v>
      </c>
      <c r="L5860" s="2">
        <v>21873.699218999998</v>
      </c>
    </row>
    <row r="5861" spans="11:12">
      <c r="K5861" s="106">
        <v>45407</v>
      </c>
      <c r="L5861" s="2">
        <v>21885.400390999999</v>
      </c>
    </row>
    <row r="5862" spans="11:12">
      <c r="K5862" s="106">
        <v>45408</v>
      </c>
      <c r="L5862" s="2">
        <v>21969.199218999998</v>
      </c>
    </row>
    <row r="5863" spans="11:12">
      <c r="K5863" s="106">
        <v>45411</v>
      </c>
      <c r="L5863" s="2">
        <v>22011.599609000001</v>
      </c>
    </row>
    <row r="5864" spans="11:12">
      <c r="K5864" s="106">
        <v>45412</v>
      </c>
      <c r="L5864" s="2">
        <v>21714.5</v>
      </c>
    </row>
    <row r="5865" spans="11:12">
      <c r="K5865" s="106">
        <v>45413</v>
      </c>
      <c r="L5865" s="2">
        <v>21728.599609000001</v>
      </c>
    </row>
    <row r="5866" spans="11:12">
      <c r="K5866" s="106">
        <v>45414</v>
      </c>
      <c r="L5866" s="2">
        <v>21823.199218999998</v>
      </c>
    </row>
    <row r="5867" spans="11:12">
      <c r="K5867" s="106">
        <v>45415</v>
      </c>
      <c r="L5867" s="2">
        <v>21947.400390999999</v>
      </c>
    </row>
    <row r="5868" spans="11:12">
      <c r="K5868" s="106">
        <v>45418</v>
      </c>
      <c r="L5868" s="2">
        <v>22259.5</v>
      </c>
    </row>
    <row r="5869" spans="11:12">
      <c r="K5869" s="106">
        <v>45419</v>
      </c>
      <c r="L5869" s="2">
        <v>22290.599609000001</v>
      </c>
    </row>
    <row r="5870" spans="11:12">
      <c r="K5870" s="106">
        <v>45420</v>
      </c>
      <c r="L5870" s="2">
        <v>22259.199218999998</v>
      </c>
    </row>
    <row r="5871" spans="11:12">
      <c r="K5871" s="106">
        <v>45421</v>
      </c>
      <c r="L5871" s="2">
        <v>22375.800781000002</v>
      </c>
    </row>
    <row r="5872" spans="11:12">
      <c r="K5872" s="106">
        <v>45422</v>
      </c>
      <c r="L5872" s="2">
        <v>22308.900390999999</v>
      </c>
    </row>
    <row r="5873" spans="11:12">
      <c r="K5873" s="106">
        <v>45425</v>
      </c>
      <c r="L5873" s="2">
        <v>22259.199218999998</v>
      </c>
    </row>
    <row r="5874" spans="11:12">
      <c r="K5874" s="106">
        <v>45426</v>
      </c>
      <c r="L5874" s="2">
        <v>22243.300781000002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8F6A-36B3-4053-B682-FF960C5FE2CD}">
  <dimension ref="A1:I34"/>
  <sheetViews>
    <sheetView zoomScale="70" zoomScaleNormal="70" workbookViewId="0">
      <selection activeCell="G28" sqref="G28"/>
    </sheetView>
  </sheetViews>
  <sheetFormatPr defaultRowHeight="14.4"/>
  <cols>
    <col min="1" max="1" width="52.6640625" customWidth="1"/>
    <col min="2" max="2" width="19.21875" customWidth="1"/>
    <col min="3" max="3" width="19.44140625" customWidth="1"/>
    <col min="4" max="4" width="18.5546875" customWidth="1"/>
    <col min="7" max="7" width="23.5546875" bestFit="1" customWidth="1"/>
    <col min="8" max="8" width="18.77734375" customWidth="1"/>
    <col min="9" max="9" width="17.6640625" customWidth="1"/>
  </cols>
  <sheetData>
    <row r="1" spans="1:9" ht="29.4" thickBot="1">
      <c r="A1" s="126" t="s">
        <v>566</v>
      </c>
      <c r="B1" s="127"/>
      <c r="C1" s="127"/>
      <c r="D1" s="128"/>
      <c r="G1" s="10" t="s">
        <v>567</v>
      </c>
      <c r="H1" s="10" t="s">
        <v>568</v>
      </c>
      <c r="I1" s="10" t="s">
        <v>569</v>
      </c>
    </row>
    <row r="2" spans="1:9" s="1" customFormat="1" ht="34.5" customHeight="1">
      <c r="A2" s="31" t="s">
        <v>570</v>
      </c>
      <c r="B2" s="32" t="s">
        <v>571</v>
      </c>
      <c r="C2" s="32" t="s">
        <v>572</v>
      </c>
      <c r="D2" s="33" t="s">
        <v>569</v>
      </c>
      <c r="E2" s="22"/>
      <c r="F2" s="22"/>
      <c r="G2" s="17" t="s">
        <v>573</v>
      </c>
      <c r="H2" s="34">
        <v>0.54674087123776305</v>
      </c>
      <c r="I2" s="35">
        <f>D21</f>
        <v>0.10531925199799523</v>
      </c>
    </row>
    <row r="3" spans="1:9">
      <c r="A3" s="36" t="s">
        <v>574</v>
      </c>
      <c r="B3" s="37">
        <v>2.0650813516896099E-2</v>
      </c>
      <c r="C3" s="37">
        <v>5.8795633885249332E-2</v>
      </c>
      <c r="D3" s="38">
        <f>SUM(B3:C3)</f>
        <v>7.9446447402145431E-2</v>
      </c>
      <c r="E3" s="23"/>
      <c r="F3" s="23"/>
      <c r="G3" s="11" t="s">
        <v>575</v>
      </c>
      <c r="H3" s="34">
        <v>0.23716248312317381</v>
      </c>
      <c r="I3" s="35">
        <f>D8</f>
        <v>0.11520558921311552</v>
      </c>
    </row>
    <row r="4" spans="1:9">
      <c r="A4" s="36" t="s">
        <v>576</v>
      </c>
      <c r="B4" s="37">
        <v>6.5175187205324904E-3</v>
      </c>
      <c r="C4" s="37">
        <v>0.13181076527766722</v>
      </c>
      <c r="D4" s="38">
        <f t="shared" ref="D4" si="0">SUM(B4:C4)</f>
        <v>0.13832828399819971</v>
      </c>
      <c r="E4" s="23"/>
      <c r="F4" s="23"/>
      <c r="G4" s="11" t="s">
        <v>577</v>
      </c>
      <c r="H4" s="34">
        <v>0.21609664563906322</v>
      </c>
      <c r="I4" s="35">
        <f>D34</f>
        <v>0.10561512841623685</v>
      </c>
    </row>
    <row r="5" spans="1:9">
      <c r="A5" s="36" t="s">
        <v>578</v>
      </c>
      <c r="B5" s="37">
        <v>2.0106081164425801E-2</v>
      </c>
      <c r="C5" s="37">
        <v>3.5744011720327817E-2</v>
      </c>
      <c r="D5" s="38">
        <f>SUM(B5:C5)</f>
        <v>5.5850092884753622E-2</v>
      </c>
      <c r="E5" s="23"/>
      <c r="F5" s="23"/>
      <c r="G5" s="129" t="s">
        <v>579</v>
      </c>
      <c r="H5" s="130"/>
      <c r="I5" s="39">
        <f>SUMPRODUCT($H$2:$H$4,I2:I4)</f>
        <v>0.10772785818243191</v>
      </c>
    </row>
    <row r="6" spans="1:9">
      <c r="A6" s="36" t="s">
        <v>580</v>
      </c>
      <c r="B6" s="37">
        <v>6.6225165562913899E-3</v>
      </c>
      <c r="C6" s="37">
        <v>0.15293851045049278</v>
      </c>
      <c r="D6" s="38">
        <f>SUM(B6:C6)</f>
        <v>0.15956102700678418</v>
      </c>
      <c r="E6" s="23"/>
      <c r="F6" s="23"/>
    </row>
    <row r="7" spans="1:9" ht="15" thickBot="1">
      <c r="A7" s="36" t="s">
        <v>581</v>
      </c>
      <c r="B7" s="37">
        <v>9.2288108624164599E-3</v>
      </c>
      <c r="C7" s="37">
        <v>0.13361328391127825</v>
      </c>
      <c r="D7" s="38">
        <f>SUM(B7:C7)</f>
        <v>0.14284209477369469</v>
      </c>
      <c r="E7" s="23"/>
      <c r="F7" s="23"/>
      <c r="G7" s="23"/>
      <c r="H7" s="23"/>
      <c r="I7" s="23"/>
    </row>
    <row r="8" spans="1:9" ht="15" thickBot="1">
      <c r="A8" s="40" t="s">
        <v>526</v>
      </c>
      <c r="B8" s="41">
        <f>AVERAGE(B3:B7)</f>
        <v>1.2625148164112449E-2</v>
      </c>
      <c r="C8" s="41">
        <f>AVERAGE(C3:C7)</f>
        <v>0.10258044104900307</v>
      </c>
      <c r="D8" s="42">
        <f>AVERAGE(D3:D7)</f>
        <v>0.11520558921311552</v>
      </c>
      <c r="E8" s="23"/>
      <c r="G8" s="23"/>
      <c r="H8" s="23"/>
      <c r="I8" s="23"/>
    </row>
    <row r="9" spans="1:9" ht="15" thickBot="1"/>
    <row r="10" spans="1:9" ht="24.45" customHeight="1" thickBot="1">
      <c r="A10" s="126" t="s">
        <v>582</v>
      </c>
      <c r="B10" s="127"/>
      <c r="C10" s="127"/>
      <c r="D10" s="128"/>
    </row>
    <row r="11" spans="1:9" ht="43.2">
      <c r="A11" s="31" t="s">
        <v>570</v>
      </c>
      <c r="B11" s="32" t="s">
        <v>571</v>
      </c>
      <c r="C11" s="32" t="s">
        <v>572</v>
      </c>
      <c r="D11" s="33" t="s">
        <v>569</v>
      </c>
    </row>
    <row r="12" spans="1:9">
      <c r="A12" s="36" t="s">
        <v>583</v>
      </c>
      <c r="B12" s="37">
        <v>3.6612021857923498E-2</v>
      </c>
      <c r="C12" s="37">
        <v>6.0915721800226974E-2</v>
      </c>
      <c r="D12" s="38">
        <f>SUM(B12:C12)</f>
        <v>9.7527743658150479E-2</v>
      </c>
    </row>
    <row r="13" spans="1:9">
      <c r="A13" s="36" t="s">
        <v>584</v>
      </c>
      <c r="B13" s="37">
        <v>3.4258590444742498E-2</v>
      </c>
      <c r="C13" s="37">
        <v>5.1105587954243248E-2</v>
      </c>
      <c r="D13" s="38">
        <f t="shared" ref="D13:D20" si="1">SUM(B13:C13)</f>
        <v>8.5364178398985746E-2</v>
      </c>
      <c r="G13" s="23" t="s">
        <v>585</v>
      </c>
      <c r="H13" s="23" t="s">
        <v>586</v>
      </c>
    </row>
    <row r="14" spans="1:9">
      <c r="A14" s="36" t="s">
        <v>587</v>
      </c>
      <c r="B14" s="37">
        <v>4.1297154202514896E-2</v>
      </c>
      <c r="C14" s="37">
        <v>8.717976944919692E-2</v>
      </c>
      <c r="D14" s="38">
        <f>SUM(B14:C14)</f>
        <v>0.12847692365171182</v>
      </c>
      <c r="G14" s="23" t="s">
        <v>572</v>
      </c>
      <c r="H14" s="23" t="s">
        <v>588</v>
      </c>
    </row>
    <row r="15" spans="1:9">
      <c r="A15" s="36" t="s">
        <v>589</v>
      </c>
      <c r="B15" s="37">
        <v>4.6534331272372303E-2</v>
      </c>
      <c r="C15" s="37">
        <v>5.4665464855011114E-2</v>
      </c>
      <c r="D15" s="38">
        <f t="shared" si="1"/>
        <v>0.10119979612738342</v>
      </c>
    </row>
    <row r="16" spans="1:9">
      <c r="A16" s="36" t="s">
        <v>590</v>
      </c>
      <c r="B16" s="37">
        <v>3.93578456758156E-2</v>
      </c>
      <c r="C16" s="37">
        <v>5.4348177341276172E-2</v>
      </c>
      <c r="D16" s="38">
        <f t="shared" si="1"/>
        <v>9.3706023017091772E-2</v>
      </c>
    </row>
    <row r="17" spans="1:4">
      <c r="A17" s="36" t="s">
        <v>591</v>
      </c>
      <c r="B17" s="37">
        <v>4.2267528592739897E-2</v>
      </c>
      <c r="C17" s="37">
        <v>6.4635326952721561E-2</v>
      </c>
      <c r="D17" s="38">
        <f t="shared" si="1"/>
        <v>0.10690285554546146</v>
      </c>
    </row>
    <row r="18" spans="1:4">
      <c r="A18" s="36" t="s">
        <v>592</v>
      </c>
      <c r="B18" s="37">
        <v>3.1108910891089102E-2</v>
      </c>
      <c r="C18" s="37">
        <v>6.0911477234890876E-2</v>
      </c>
      <c r="D18" s="38">
        <f t="shared" si="1"/>
        <v>9.2020388125979985E-2</v>
      </c>
    </row>
    <row r="19" spans="1:4">
      <c r="A19" s="36" t="s">
        <v>593</v>
      </c>
      <c r="B19" s="37">
        <v>4.9890590809628002E-2</v>
      </c>
      <c r="C19" s="37">
        <v>6.1786344202839238E-2</v>
      </c>
      <c r="D19" s="38">
        <f t="shared" si="1"/>
        <v>0.11167693501246724</v>
      </c>
    </row>
    <row r="20" spans="1:4" ht="15" thickBot="1">
      <c r="A20" s="36" t="s">
        <v>594</v>
      </c>
      <c r="B20" s="37">
        <v>4.9675200611387096E-2</v>
      </c>
      <c r="C20" s="37">
        <v>8.1323223833338121E-2</v>
      </c>
      <c r="D20" s="38">
        <f t="shared" si="1"/>
        <v>0.1309984244447252</v>
      </c>
    </row>
    <row r="21" spans="1:4" ht="15" thickBot="1">
      <c r="A21" s="40" t="s">
        <v>526</v>
      </c>
      <c r="B21" s="41">
        <f>AVERAGE(B12:B20)</f>
        <v>4.1222463817579207E-2</v>
      </c>
      <c r="C21" s="41">
        <f>AVERAGE(C12:C20)</f>
        <v>6.4096788180416031E-2</v>
      </c>
      <c r="D21" s="41">
        <f>AVERAGE(D12:D20)</f>
        <v>0.10531925199799523</v>
      </c>
    </row>
    <row r="22" spans="1:4" ht="15" thickBot="1"/>
    <row r="23" spans="1:4" ht="25.95" customHeight="1" thickBot="1">
      <c r="A23" s="126" t="s">
        <v>595</v>
      </c>
      <c r="B23" s="127"/>
      <c r="C23" s="127"/>
      <c r="D23" s="128"/>
    </row>
    <row r="24" spans="1:4" ht="43.2">
      <c r="A24" s="31" t="s">
        <v>570</v>
      </c>
      <c r="B24" s="32" t="s">
        <v>571</v>
      </c>
      <c r="C24" s="32" t="s">
        <v>572</v>
      </c>
      <c r="D24" s="33" t="s">
        <v>569</v>
      </c>
    </row>
    <row r="25" spans="1:4">
      <c r="A25" s="36" t="s">
        <v>596</v>
      </c>
      <c r="B25" s="37">
        <v>3.88381201044386E-2</v>
      </c>
      <c r="C25" s="37">
        <v>0.10281581987594168</v>
      </c>
      <c r="D25" s="38">
        <f>SUM(B25:C25)</f>
        <v>0.14165393998038028</v>
      </c>
    </row>
    <row r="26" spans="1:4">
      <c r="A26" s="36" t="s">
        <v>597</v>
      </c>
      <c r="B26" s="37">
        <v>2.7159244264507398E-2</v>
      </c>
      <c r="C26" s="37">
        <v>7.9787007847456293E-2</v>
      </c>
      <c r="D26" s="38">
        <f t="shared" ref="D26:D33" si="2">SUM(B26:C26)</f>
        <v>0.10694625211196369</v>
      </c>
    </row>
    <row r="27" spans="1:4">
      <c r="A27" s="36" t="s">
        <v>598</v>
      </c>
      <c r="B27" s="37">
        <v>2.2499999999999999E-2</v>
      </c>
      <c r="C27" s="37">
        <v>9.0017516221396088E-2</v>
      </c>
      <c r="D27" s="38">
        <f t="shared" si="2"/>
        <v>0.11251751622139608</v>
      </c>
    </row>
    <row r="28" spans="1:4">
      <c r="A28" s="36" t="s">
        <v>599</v>
      </c>
      <c r="B28" s="37">
        <v>7.3112265281661995E-2</v>
      </c>
      <c r="C28" s="37">
        <v>5.6737326155580803E-2</v>
      </c>
      <c r="D28" s="38">
        <f>SUM(B28:C28)</f>
        <v>0.12984959143724278</v>
      </c>
    </row>
    <row r="29" spans="1:4">
      <c r="A29" s="36" t="s">
        <v>600</v>
      </c>
      <c r="B29" s="37">
        <v>3.9566650965614701E-2</v>
      </c>
      <c r="C29" s="37">
        <v>4.2863898973413139E-2</v>
      </c>
      <c r="D29" s="38">
        <f t="shared" si="2"/>
        <v>8.2430549939027847E-2</v>
      </c>
    </row>
    <row r="30" spans="1:4">
      <c r="A30" s="36" t="s">
        <v>601</v>
      </c>
      <c r="B30" s="37">
        <v>5.0662509742790303E-2</v>
      </c>
      <c r="C30" s="37">
        <v>3.4836141253275166E-2</v>
      </c>
      <c r="D30" s="38">
        <f t="shared" si="2"/>
        <v>8.5498650996065462E-2</v>
      </c>
    </row>
    <row r="31" spans="1:4">
      <c r="A31" s="36" t="s">
        <v>602</v>
      </c>
      <c r="B31" s="37">
        <v>4.06967781717281E-2</v>
      </c>
      <c r="C31" s="37">
        <v>3.1331539232472005E-2</v>
      </c>
      <c r="D31" s="38">
        <f t="shared" si="2"/>
        <v>7.2028317404200098E-2</v>
      </c>
    </row>
    <row r="32" spans="1:4">
      <c r="A32" s="36" t="s">
        <v>603</v>
      </c>
      <c r="B32" s="37">
        <v>3.8554216867469904E-2</v>
      </c>
      <c r="C32" s="37">
        <v>7.9346238587324924E-2</v>
      </c>
      <c r="D32" s="38">
        <f t="shared" si="2"/>
        <v>0.11790045545479483</v>
      </c>
    </row>
    <row r="33" spans="1:4" ht="15" thickBot="1">
      <c r="A33" s="36" t="s">
        <v>604</v>
      </c>
      <c r="B33" s="37">
        <v>4.8467340715776006E-2</v>
      </c>
      <c r="C33" s="37">
        <v>5.3243541485284762E-2</v>
      </c>
      <c r="D33" s="38">
        <f t="shared" si="2"/>
        <v>0.10171088220106077</v>
      </c>
    </row>
    <row r="34" spans="1:4" ht="15" thickBot="1">
      <c r="A34" s="40" t="s">
        <v>526</v>
      </c>
      <c r="B34" s="41">
        <f>AVERAGE(B25:B33)</f>
        <v>4.2173014012665232E-2</v>
      </c>
      <c r="C34" s="41">
        <f>AVERAGE(C25:C33)</f>
        <v>6.3442114403571656E-2</v>
      </c>
      <c r="D34" s="42">
        <f>AVERAGE(D25:D33)</f>
        <v>0.10561512841623685</v>
      </c>
    </row>
  </sheetData>
  <mergeCells count="4">
    <mergeCell ref="A1:D1"/>
    <mergeCell ref="G5:H5"/>
    <mergeCell ref="A10:D10"/>
    <mergeCell ref="A23:D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3D53-5EDE-490D-A900-3AD04049860E}">
  <dimension ref="A1:T59"/>
  <sheetViews>
    <sheetView showGridLines="0" topLeftCell="A4" zoomScale="60" zoomScaleNormal="60" workbookViewId="0">
      <selection activeCell="I68" sqref="I68"/>
    </sheetView>
  </sheetViews>
  <sheetFormatPr defaultColWidth="9.109375" defaultRowHeight="14.4"/>
  <cols>
    <col min="1" max="1" width="12.33203125" style="43" customWidth="1"/>
    <col min="2" max="2" width="40.88671875" style="43" bestFit="1" customWidth="1"/>
    <col min="3" max="3" width="16.6640625" style="43" customWidth="1"/>
    <col min="4" max="4" width="16" style="43" customWidth="1"/>
    <col min="5" max="5" width="15.44140625" style="43" customWidth="1"/>
    <col min="6" max="6" width="11.6640625" style="43" customWidth="1"/>
    <col min="7" max="7" width="15.5546875" style="43" customWidth="1"/>
    <col min="8" max="8" width="16.5546875" style="43" customWidth="1"/>
    <col min="9" max="9" width="13.5546875" style="43" customWidth="1"/>
    <col min="10" max="10" width="14.44140625" style="43" customWidth="1"/>
    <col min="11" max="11" width="13.77734375" style="43" customWidth="1"/>
    <col min="12" max="12" width="23.33203125" style="43" customWidth="1"/>
    <col min="13" max="13" width="19.33203125" style="43" customWidth="1"/>
    <col min="14" max="14" width="12.77734375" style="43" customWidth="1"/>
    <col min="15" max="15" width="12.5546875" style="43" customWidth="1"/>
    <col min="16" max="16" width="12.77734375" style="43" customWidth="1"/>
    <col min="17" max="16384" width="9.109375" style="43"/>
  </cols>
  <sheetData>
    <row r="1" spans="1:20" ht="15" hidden="1" thickBot="1">
      <c r="G1" s="43">
        <v>2019</v>
      </c>
      <c r="H1" s="43">
        <v>2020</v>
      </c>
      <c r="J1" s="43">
        <v>2021</v>
      </c>
    </row>
    <row r="2" spans="1:20" ht="15" hidden="1" thickBot="1">
      <c r="E2" s="43" t="s">
        <v>605</v>
      </c>
      <c r="G2" s="44">
        <v>0.39300000000000002</v>
      </c>
      <c r="H2" s="44">
        <v>0.39200000000000002</v>
      </c>
      <c r="I2" s="44"/>
      <c r="J2" s="44">
        <v>0.39</v>
      </c>
    </row>
    <row r="3" spans="1:20" ht="15" hidden="1" thickBot="1">
      <c r="E3" s="43" t="s">
        <v>606</v>
      </c>
      <c r="G3" s="44">
        <f>1-G2</f>
        <v>0.60699999999999998</v>
      </c>
      <c r="H3" s="44">
        <f>1-H2</f>
        <v>0.60799999999999998</v>
      </c>
      <c r="I3" s="44"/>
      <c r="J3" s="44">
        <f>1-J2</f>
        <v>0.61</v>
      </c>
    </row>
    <row r="4" spans="1:20" ht="29.4" thickBot="1">
      <c r="A4" s="131" t="s">
        <v>566</v>
      </c>
      <c r="B4" s="132"/>
      <c r="C4" s="132"/>
      <c r="D4" s="132"/>
      <c r="E4" s="132"/>
      <c r="F4" s="132"/>
      <c r="G4" s="132"/>
      <c r="H4" s="132"/>
      <c r="I4" s="132"/>
      <c r="J4" s="133"/>
      <c r="L4" s="10" t="s">
        <v>567</v>
      </c>
      <c r="M4" s="10" t="s">
        <v>568</v>
      </c>
      <c r="N4" s="10" t="s">
        <v>607</v>
      </c>
      <c r="O4" s="10" t="s">
        <v>608</v>
      </c>
      <c r="P4" s="10" t="s">
        <v>609</v>
      </c>
    </row>
    <row r="5" spans="1:20" ht="28.8">
      <c r="A5" s="45"/>
      <c r="B5" s="46" t="s">
        <v>610</v>
      </c>
      <c r="C5" s="46"/>
      <c r="D5" s="46"/>
      <c r="E5" s="46" t="s">
        <v>611</v>
      </c>
      <c r="F5" s="46"/>
      <c r="G5" s="47"/>
      <c r="H5" s="47" t="s">
        <v>612</v>
      </c>
      <c r="I5" s="46"/>
      <c r="J5" s="48"/>
      <c r="L5" s="17" t="s">
        <v>573</v>
      </c>
      <c r="M5" s="34">
        <v>0.54674087123776305</v>
      </c>
      <c r="N5" s="49">
        <f>I25</f>
        <v>0.49028902775522232</v>
      </c>
      <c r="O5" s="49">
        <f>I26</f>
        <v>0.44428670980223972</v>
      </c>
      <c r="P5" s="50">
        <f>I27</f>
        <v>0.67496588584509964</v>
      </c>
      <c r="R5" s="43" t="s">
        <v>613</v>
      </c>
    </row>
    <row r="6" spans="1:20" ht="15.6">
      <c r="A6" s="45"/>
      <c r="B6" s="51" t="s">
        <v>614</v>
      </c>
      <c r="C6" s="52">
        <f>H21</f>
        <v>0.44893358070329314</v>
      </c>
      <c r="D6" s="52"/>
      <c r="E6" s="53" t="s">
        <v>615</v>
      </c>
      <c r="F6" s="53"/>
      <c r="G6" s="52">
        <v>1.4624420578184631</v>
      </c>
      <c r="H6" s="51" t="s">
        <v>614</v>
      </c>
      <c r="I6" s="52">
        <f>C6*(1+((1-$G$7)*$G$6))</f>
        <v>0.93149000265013138</v>
      </c>
      <c r="J6" s="48"/>
      <c r="L6" s="11" t="s">
        <v>575</v>
      </c>
      <c r="M6" s="34">
        <v>0.23716248312317381</v>
      </c>
      <c r="N6" s="54">
        <f>I6</f>
        <v>0.93149000265013138</v>
      </c>
      <c r="O6" s="49">
        <f>I7</f>
        <v>0.62233510724510999</v>
      </c>
      <c r="P6" s="50">
        <f>I8</f>
        <v>0.63656088007159417</v>
      </c>
      <c r="R6" s="43" t="s">
        <v>616</v>
      </c>
    </row>
    <row r="7" spans="1:20" ht="15.6">
      <c r="A7" s="45"/>
      <c r="B7" s="51" t="s">
        <v>617</v>
      </c>
      <c r="C7" s="55">
        <f>I21</f>
        <v>0.29993572373084637</v>
      </c>
      <c r="D7" s="55"/>
      <c r="E7" s="53" t="s">
        <v>618</v>
      </c>
      <c r="F7" s="53"/>
      <c r="G7" s="56">
        <v>0.26500000000000001</v>
      </c>
      <c r="H7" s="51" t="s">
        <v>617</v>
      </c>
      <c r="I7" s="55">
        <f>C7*(1+((1-$G$7)*$G$6))</f>
        <v>0.62233510724510999</v>
      </c>
      <c r="J7" s="48"/>
      <c r="L7" s="11" t="s">
        <v>577</v>
      </c>
      <c r="M7" s="34">
        <v>0.21609664563906322</v>
      </c>
      <c r="N7" s="54">
        <f>I43</f>
        <v>0.61955906885413514</v>
      </c>
      <c r="O7" s="49">
        <f>I44</f>
        <v>0.55423362743543514</v>
      </c>
      <c r="P7" s="50">
        <f>I45</f>
        <v>0.79366509396915241</v>
      </c>
      <c r="R7" s="43" t="s">
        <v>619</v>
      </c>
      <c r="T7" s="43" t="s">
        <v>620</v>
      </c>
    </row>
    <row r="8" spans="1:20" ht="15.6">
      <c r="A8" s="45"/>
      <c r="B8" s="51" t="s">
        <v>621</v>
      </c>
      <c r="C8" s="52">
        <f>J21</f>
        <v>0.30679186509049111</v>
      </c>
      <c r="D8" s="52"/>
      <c r="E8" s="47"/>
      <c r="F8" s="47"/>
      <c r="G8" s="47"/>
      <c r="H8" s="51" t="s">
        <v>621</v>
      </c>
      <c r="I8" s="55">
        <f>C8*(1+((1-$G$7)*$G$6))</f>
        <v>0.63656088007159417</v>
      </c>
      <c r="J8" s="48"/>
      <c r="L8" s="134" t="s">
        <v>622</v>
      </c>
      <c r="M8" s="134"/>
      <c r="N8" s="57">
        <f>SUMPRODUCT($M$5:$M$7,N5:N7)</f>
        <v>0.62286016878076289</v>
      </c>
      <c r="O8" s="57">
        <f>SUMPRODUCT($M$5:$M$7,O5:O7)</f>
        <v>0.51027226995478048</v>
      </c>
      <c r="P8" s="58">
        <f>SUMPRODUCT($M$5:$M$7,P5:P7)</f>
        <v>0.69150816002711613</v>
      </c>
    </row>
    <row r="9" spans="1:20" ht="16.2" thickBot="1">
      <c r="A9" s="59"/>
      <c r="B9" s="60"/>
      <c r="C9" s="61"/>
      <c r="D9" s="61"/>
      <c r="E9" s="62"/>
      <c r="F9" s="62"/>
      <c r="G9" s="62"/>
      <c r="H9" s="63"/>
      <c r="I9" s="61"/>
      <c r="J9" s="48"/>
    </row>
    <row r="10" spans="1:20" ht="50.55" customHeight="1" thickBot="1">
      <c r="A10" s="64" t="s">
        <v>623</v>
      </c>
      <c r="B10" s="65" t="s">
        <v>624</v>
      </c>
      <c r="C10" s="66" t="s">
        <v>625</v>
      </c>
      <c r="D10" s="66" t="s">
        <v>626</v>
      </c>
      <c r="E10" s="66" t="s">
        <v>627</v>
      </c>
      <c r="F10" s="66" t="s">
        <v>628</v>
      </c>
      <c r="G10" s="66" t="s">
        <v>618</v>
      </c>
      <c r="H10" s="66" t="s">
        <v>629</v>
      </c>
      <c r="I10" s="66" t="s">
        <v>630</v>
      </c>
      <c r="J10" s="67" t="s">
        <v>631</v>
      </c>
    </row>
    <row r="11" spans="1:20" ht="15.6">
      <c r="A11" s="68" t="s">
        <v>632</v>
      </c>
      <c r="B11" s="69" t="s">
        <v>574</v>
      </c>
      <c r="C11" s="70">
        <v>1.1242604742117299</v>
      </c>
      <c r="D11" s="70">
        <v>0.64057610417799904</v>
      </c>
      <c r="E11" s="71">
        <v>0.66361809738576794</v>
      </c>
      <c r="F11" s="71">
        <v>2.2762774288050003</v>
      </c>
      <c r="G11" s="72">
        <v>0.26500000000000001</v>
      </c>
      <c r="H11" s="71">
        <f t="shared" ref="H11:H20" si="0">C11/(1+((1-G11)*F11))</f>
        <v>0.42058869970659452</v>
      </c>
      <c r="I11" s="71">
        <f>D11/(1+((1-G11)*F11))</f>
        <v>0.23964114802509853</v>
      </c>
      <c r="J11" s="73">
        <f>E11/(1+((1-G11)*F11))</f>
        <v>0.24826121622477321</v>
      </c>
    </row>
    <row r="12" spans="1:20" ht="15.6">
      <c r="A12" s="68" t="s">
        <v>633</v>
      </c>
      <c r="B12" s="74" t="s">
        <v>634</v>
      </c>
      <c r="C12" s="70">
        <v>1.08794043088893</v>
      </c>
      <c r="D12" s="70">
        <v>0.71896763547443099</v>
      </c>
      <c r="E12" s="70">
        <v>0.43982837201852104</v>
      </c>
      <c r="F12" s="70">
        <v>0.9267794924988495</v>
      </c>
      <c r="G12" s="75">
        <v>0.21</v>
      </c>
      <c r="H12" s="70">
        <f t="shared" si="0"/>
        <v>0.62808462810936472</v>
      </c>
      <c r="I12" s="70">
        <f>D12/(1+((1-G12)*F12))</f>
        <v>0.41507099757351446</v>
      </c>
      <c r="J12" s="76">
        <f t="shared" ref="J12:J20" si="1">E12/(1+((1-G12)*F12))</f>
        <v>0.25391963716752702</v>
      </c>
    </row>
    <row r="13" spans="1:20" ht="15.6">
      <c r="A13" s="68" t="s">
        <v>633</v>
      </c>
      <c r="B13" s="74" t="s">
        <v>635</v>
      </c>
      <c r="C13" s="70">
        <v>1.1543791001180399</v>
      </c>
      <c r="D13" s="70">
        <v>0.84988371664287898</v>
      </c>
      <c r="E13" s="70">
        <v>0.86724495430372195</v>
      </c>
      <c r="F13" s="70">
        <v>2.0304311845902063</v>
      </c>
      <c r="G13" s="75">
        <v>0.21</v>
      </c>
      <c r="H13" s="70">
        <f>C13/(1+((1-G13)*F13))</f>
        <v>0.44330302846896819</v>
      </c>
      <c r="I13" s="70">
        <f>D13/(1+((1-G13)*F13))</f>
        <v>0.32637114219732999</v>
      </c>
      <c r="J13" s="76">
        <f>E13/(1+((1-G13)*F13))</f>
        <v>0.33303818011601222</v>
      </c>
    </row>
    <row r="14" spans="1:20" ht="15.6">
      <c r="A14" s="68" t="s">
        <v>633</v>
      </c>
      <c r="B14" s="74" t="s">
        <v>576</v>
      </c>
      <c r="C14" s="70">
        <v>0.97766637752969499</v>
      </c>
      <c r="D14" s="70"/>
      <c r="E14" s="70"/>
      <c r="F14" s="70">
        <v>0.74013813827537411</v>
      </c>
      <c r="G14" s="75">
        <v>0.21</v>
      </c>
      <c r="H14" s="70">
        <f t="shared" si="0"/>
        <v>0.61693743002545931</v>
      </c>
      <c r="I14" s="70"/>
      <c r="J14" s="76"/>
    </row>
    <row r="15" spans="1:20" ht="15.6">
      <c r="A15" s="68" t="s">
        <v>632</v>
      </c>
      <c r="B15" s="74" t="s">
        <v>636</v>
      </c>
      <c r="C15" s="70">
        <v>1.7728383532152301</v>
      </c>
      <c r="D15" s="70">
        <v>0.81854261696901998</v>
      </c>
      <c r="E15" s="70">
        <v>0.8998269481661253</v>
      </c>
      <c r="F15" s="70">
        <v>4.4107367052836928</v>
      </c>
      <c r="G15" s="75">
        <f>G11</f>
        <v>0.26500000000000001</v>
      </c>
      <c r="H15" s="70">
        <f>C15/(1+((1-G15)*F15))</f>
        <v>0.41793581053394074</v>
      </c>
      <c r="I15" s="70">
        <f>D15/(1+((1-G15)*F15))</f>
        <v>0.19296642102709979</v>
      </c>
      <c r="J15" s="76">
        <f>E15/(1+((1-G15)*F15))</f>
        <v>0.21212870549649904</v>
      </c>
    </row>
    <row r="16" spans="1:20" ht="15.6">
      <c r="A16" s="68" t="s">
        <v>637</v>
      </c>
      <c r="B16" s="74" t="s">
        <v>638</v>
      </c>
      <c r="C16" s="70">
        <v>1.1534931948154299</v>
      </c>
      <c r="D16" s="70">
        <v>0.64434522665270899</v>
      </c>
      <c r="E16" s="70">
        <v>0.60395170282691413</v>
      </c>
      <c r="F16" s="70">
        <v>1.9704662982442278</v>
      </c>
      <c r="G16" s="75">
        <f>G7</f>
        <v>0.26500000000000001</v>
      </c>
      <c r="H16" s="70">
        <f t="shared" si="0"/>
        <v>0.47114186185892243</v>
      </c>
      <c r="I16" s="70">
        <f t="shared" ref="I16:I20" si="2">D16/(1+((1-G16)*F16))</f>
        <v>0.26318144842947438</v>
      </c>
      <c r="J16" s="76">
        <f t="shared" si="1"/>
        <v>0.24668279884240601</v>
      </c>
    </row>
    <row r="17" spans="1:10" ht="15.6">
      <c r="A17" s="68" t="s">
        <v>633</v>
      </c>
      <c r="B17" s="74" t="s">
        <v>578</v>
      </c>
      <c r="C17" s="70">
        <v>0.76814060471685197</v>
      </c>
      <c r="D17" s="70">
        <v>0.83001155672326499</v>
      </c>
      <c r="E17" s="70">
        <v>0.93458885841489581</v>
      </c>
      <c r="F17" s="70">
        <v>2.7486644911831206</v>
      </c>
      <c r="G17" s="75">
        <v>0.21</v>
      </c>
      <c r="H17" s="70">
        <f>C17/(1+((1-G17)*F17))</f>
        <v>0.24220524628462059</v>
      </c>
      <c r="I17" s="70">
        <f>D17/(1+((1-G17)*F17))</f>
        <v>0.26171400428615998</v>
      </c>
      <c r="J17" s="76">
        <f>E17/(1+((1-G17)*F17))</f>
        <v>0.29468865886953438</v>
      </c>
    </row>
    <row r="18" spans="1:10" ht="15.6">
      <c r="A18" s="68" t="s">
        <v>633</v>
      </c>
      <c r="B18" s="74" t="s">
        <v>580</v>
      </c>
      <c r="C18" s="70">
        <v>0.97609906517551004</v>
      </c>
      <c r="D18" s="70">
        <v>0.844976905848139</v>
      </c>
      <c r="E18" s="70">
        <v>0.85821675300253397</v>
      </c>
      <c r="F18" s="70">
        <v>0.94729878588384453</v>
      </c>
      <c r="G18" s="75">
        <v>0.21</v>
      </c>
      <c r="H18" s="70">
        <f t="shared" si="0"/>
        <v>0.55829216672610837</v>
      </c>
      <c r="I18" s="70">
        <f t="shared" si="2"/>
        <v>0.48329519454529674</v>
      </c>
      <c r="J18" s="76">
        <f t="shared" si="1"/>
        <v>0.49086789204974585</v>
      </c>
    </row>
    <row r="19" spans="1:10" ht="15.6">
      <c r="A19" s="68" t="s">
        <v>639</v>
      </c>
      <c r="B19" s="74" t="s">
        <v>640</v>
      </c>
      <c r="C19" s="70">
        <v>0.99606141121082004</v>
      </c>
      <c r="D19" s="70">
        <v>0.57782883561255605</v>
      </c>
      <c r="E19" s="70">
        <v>0.97019681043973149</v>
      </c>
      <c r="F19" s="70">
        <v>2.097142013531196</v>
      </c>
      <c r="G19" s="75">
        <v>0.23</v>
      </c>
      <c r="H19" s="70">
        <f>C19/(1+((1-G19)*F19))</f>
        <v>0.38093225434341699</v>
      </c>
      <c r="I19" s="70">
        <f>D19/(1+((1-G19)*F19))</f>
        <v>0.22098400610355021</v>
      </c>
      <c r="J19" s="76">
        <f>E19/(1+((1-G19)*F19))</f>
        <v>0.37104063464152909</v>
      </c>
    </row>
    <row r="20" spans="1:10" ht="16.2" thickBot="1">
      <c r="A20" s="68" t="s">
        <v>633</v>
      </c>
      <c r="B20" s="74" t="s">
        <v>581</v>
      </c>
      <c r="C20" s="70">
        <v>0.86935728030717996</v>
      </c>
      <c r="D20" s="70">
        <v>0.83087754719032503</v>
      </c>
      <c r="E20" s="70">
        <v>0.87099655809096543</v>
      </c>
      <c r="F20" s="70">
        <v>2.28500046141182</v>
      </c>
      <c r="G20" s="75">
        <v>0.21</v>
      </c>
      <c r="H20" s="70">
        <f t="shared" si="0"/>
        <v>0.30991468097553615</v>
      </c>
      <c r="I20" s="70">
        <f t="shared" si="2"/>
        <v>0.29619715139009328</v>
      </c>
      <c r="J20" s="76">
        <f t="shared" si="1"/>
        <v>0.31049906240639347</v>
      </c>
    </row>
    <row r="21" spans="1:10" ht="16.2" thickBot="1">
      <c r="A21" s="77" t="s">
        <v>526</v>
      </c>
      <c r="B21" s="78"/>
      <c r="C21" s="79">
        <f t="shared" ref="C21:J21" si="3">AVERAGE(C11:C20)</f>
        <v>1.0880236292189416</v>
      </c>
      <c r="D21" s="79">
        <f t="shared" si="3"/>
        <v>0.75066779392125804</v>
      </c>
      <c r="E21" s="79">
        <f t="shared" si="3"/>
        <v>0.78982989496101963</v>
      </c>
      <c r="F21" s="79">
        <f t="shared" si="3"/>
        <v>2.0432934999707331</v>
      </c>
      <c r="G21" s="80">
        <f t="shared" si="3"/>
        <v>0.22849999999999998</v>
      </c>
      <c r="H21" s="79">
        <f t="shared" si="3"/>
        <v>0.44893358070329314</v>
      </c>
      <c r="I21" s="79">
        <f t="shared" si="3"/>
        <v>0.29993572373084637</v>
      </c>
      <c r="J21" s="81">
        <f t="shared" si="3"/>
        <v>0.30679186509049111</v>
      </c>
    </row>
    <row r="22" spans="1:10" ht="16.2" thickBot="1">
      <c r="A22" s="51"/>
      <c r="B22" s="70"/>
      <c r="C22" s="70"/>
      <c r="D22" s="70"/>
      <c r="E22" s="70"/>
      <c r="F22" s="70"/>
      <c r="G22" s="70"/>
      <c r="H22" s="70"/>
      <c r="I22" s="70"/>
      <c r="J22" s="70"/>
    </row>
    <row r="23" spans="1:10" ht="24.45" customHeight="1" thickBot="1">
      <c r="A23" s="131" t="s">
        <v>582</v>
      </c>
      <c r="B23" s="132"/>
      <c r="C23" s="132"/>
      <c r="D23" s="132"/>
      <c r="E23" s="132"/>
      <c r="F23" s="132"/>
      <c r="G23" s="132"/>
      <c r="H23" s="132"/>
      <c r="I23" s="132"/>
      <c r="J23" s="133"/>
    </row>
    <row r="24" spans="1:10" ht="15.6">
      <c r="A24" s="45"/>
      <c r="B24" s="46" t="s">
        <v>610</v>
      </c>
      <c r="C24" s="46"/>
      <c r="D24" s="46"/>
      <c r="E24" s="46" t="s">
        <v>611</v>
      </c>
      <c r="F24" s="46"/>
      <c r="G24" s="47"/>
      <c r="H24" s="47" t="s">
        <v>612</v>
      </c>
      <c r="I24" s="46"/>
      <c r="J24" s="48"/>
    </row>
    <row r="25" spans="1:10" ht="15.6">
      <c r="A25" s="45"/>
      <c r="B25" s="51" t="s">
        <v>614</v>
      </c>
      <c r="C25" s="52">
        <f>H39</f>
        <v>0.23629583590105446</v>
      </c>
      <c r="D25" s="52"/>
      <c r="E25" s="53" t="s">
        <v>615</v>
      </c>
      <c r="F25" s="53"/>
      <c r="G25" s="52">
        <v>1.5</v>
      </c>
      <c r="H25" s="51" t="s">
        <v>614</v>
      </c>
      <c r="I25" s="52">
        <f>C25*(1+((1-$G$7)*$G$6))</f>
        <v>0.49028902775522232</v>
      </c>
      <c r="J25" s="48"/>
    </row>
    <row r="26" spans="1:10" ht="15.6">
      <c r="A26" s="45"/>
      <c r="B26" s="51" t="s">
        <v>617</v>
      </c>
      <c r="C26" s="55">
        <f>I39</f>
        <v>0.21412492127982607</v>
      </c>
      <c r="D26" s="55"/>
      <c r="E26" s="53" t="s">
        <v>618</v>
      </c>
      <c r="F26" s="53"/>
      <c r="G26" s="56">
        <v>0.26500000000000001</v>
      </c>
      <c r="H26" s="51" t="s">
        <v>617</v>
      </c>
      <c r="I26" s="55">
        <f>C26*(1+((1-$G$7)*$G$6))</f>
        <v>0.44428670980223972</v>
      </c>
      <c r="J26" s="48"/>
    </row>
    <row r="27" spans="1:10" ht="15.6">
      <c r="A27" s="45"/>
      <c r="B27" s="51" t="s">
        <v>621</v>
      </c>
      <c r="C27" s="52">
        <f>J39</f>
        <v>0.32103014784546952</v>
      </c>
      <c r="D27" s="52"/>
      <c r="E27" s="47"/>
      <c r="F27" s="47"/>
      <c r="G27" s="47"/>
      <c r="H27" s="51" t="s">
        <v>621</v>
      </c>
      <c r="I27" s="55">
        <f>C27*(1+((1-$G$26)*$G$25))</f>
        <v>0.67496588584509964</v>
      </c>
      <c r="J27" s="48"/>
    </row>
    <row r="28" spans="1:10" ht="16.2" thickBot="1">
      <c r="A28" s="59"/>
      <c r="B28" s="60"/>
      <c r="C28" s="61"/>
      <c r="D28" s="61"/>
      <c r="E28" s="62"/>
      <c r="F28" s="62"/>
      <c r="G28" s="62"/>
      <c r="H28" s="63"/>
      <c r="I28" s="61"/>
      <c r="J28" s="48"/>
    </row>
    <row r="29" spans="1:10" ht="47.4" thickBot="1">
      <c r="A29" s="64" t="s">
        <v>623</v>
      </c>
      <c r="B29" s="65" t="s">
        <v>624</v>
      </c>
      <c r="C29" s="66" t="s">
        <v>625</v>
      </c>
      <c r="D29" s="66" t="s">
        <v>626</v>
      </c>
      <c r="E29" s="66" t="s">
        <v>627</v>
      </c>
      <c r="F29" s="66" t="s">
        <v>628</v>
      </c>
      <c r="G29" s="66" t="s">
        <v>618</v>
      </c>
      <c r="H29" s="66" t="s">
        <v>629</v>
      </c>
      <c r="I29" s="66" t="s">
        <v>630</v>
      </c>
      <c r="J29" s="67" t="s">
        <v>631</v>
      </c>
    </row>
    <row r="30" spans="1:10" ht="15.6">
      <c r="A30" s="68" t="s">
        <v>633</v>
      </c>
      <c r="B30" s="69" t="s">
        <v>583</v>
      </c>
      <c r="C30" s="70">
        <v>0.35544760371371997</v>
      </c>
      <c r="D30" s="70">
        <v>0.46618450255886301</v>
      </c>
      <c r="E30" s="71">
        <v>0.68448869952360902</v>
      </c>
      <c r="F30" s="71">
        <v>1.4140133380412474</v>
      </c>
      <c r="G30" s="72">
        <v>0.21</v>
      </c>
      <c r="H30" s="71">
        <f t="shared" ref="H30:H36" si="4">C30/(1+((1-G30)*F30))</f>
        <v>0.16789596638030727</v>
      </c>
      <c r="I30" s="71">
        <f t="shared" ref="I30:I36" si="5">D30/(1+((1-G30)*F30))</f>
        <v>0.22020263113570671</v>
      </c>
      <c r="J30" s="73">
        <f>E30/(1+((1-G30)*F30))</f>
        <v>0.32331879715097428</v>
      </c>
    </row>
    <row r="31" spans="1:10" ht="15.6">
      <c r="A31" s="68" t="s">
        <v>633</v>
      </c>
      <c r="B31" s="74" t="s">
        <v>584</v>
      </c>
      <c r="C31" s="70">
        <v>0.28000000000000003</v>
      </c>
      <c r="D31" s="70">
        <v>0.37</v>
      </c>
      <c r="E31" s="70">
        <v>0.52447742051238866</v>
      </c>
      <c r="F31" s="70">
        <v>1.2003167657014879</v>
      </c>
      <c r="G31" s="75">
        <v>0.21</v>
      </c>
      <c r="H31" s="70">
        <f t="shared" si="4"/>
        <v>0.14371870386382105</v>
      </c>
      <c r="I31" s="70">
        <f t="shared" si="5"/>
        <v>0.18991400153433494</v>
      </c>
      <c r="J31" s="76">
        <f t="shared" ref="J31:J36" si="6">E31/(1+((1-G31)*F31))</f>
        <v>0.26920433957814544</v>
      </c>
    </row>
    <row r="32" spans="1:10" ht="15.6">
      <c r="A32" s="68" t="s">
        <v>633</v>
      </c>
      <c r="B32" s="74" t="s">
        <v>587</v>
      </c>
      <c r="C32" s="70">
        <v>0.57308980710153701</v>
      </c>
      <c r="D32" s="70">
        <v>0.61860286228790295</v>
      </c>
      <c r="E32" s="70">
        <v>0.80026665232121974</v>
      </c>
      <c r="F32" s="70">
        <v>1.8389510468921031</v>
      </c>
      <c r="G32" s="75">
        <v>0.21</v>
      </c>
      <c r="H32" s="70">
        <f t="shared" si="4"/>
        <v>0.23364991297090393</v>
      </c>
      <c r="I32" s="70">
        <f t="shared" si="5"/>
        <v>0.2522056807608033</v>
      </c>
      <c r="J32" s="76">
        <f>E32/(1+((1-G32)*F32))</f>
        <v>0.32627038790665686</v>
      </c>
    </row>
    <row r="33" spans="1:10" ht="15.6">
      <c r="A33" s="68" t="s">
        <v>633</v>
      </c>
      <c r="B33" s="74" t="s">
        <v>589</v>
      </c>
      <c r="C33" s="70">
        <v>0.62</v>
      </c>
      <c r="D33" s="70">
        <v>0.51</v>
      </c>
      <c r="E33" s="70">
        <v>0.70287500678463155</v>
      </c>
      <c r="F33" s="70">
        <v>1.5761853191480639</v>
      </c>
      <c r="G33" s="75">
        <v>0.21</v>
      </c>
      <c r="H33" s="70">
        <f t="shared" si="4"/>
        <v>0.27614633663051091</v>
      </c>
      <c r="I33" s="70">
        <f t="shared" si="5"/>
        <v>0.22715263174445255</v>
      </c>
      <c r="J33" s="76">
        <f t="shared" si="6"/>
        <v>0.31305864231084113</v>
      </c>
    </row>
    <row r="34" spans="1:10" ht="15.6">
      <c r="A34" s="68" t="s">
        <v>633</v>
      </c>
      <c r="B34" s="74" t="s">
        <v>590</v>
      </c>
      <c r="C34" s="70">
        <v>0.39</v>
      </c>
      <c r="D34" s="70">
        <v>0.51</v>
      </c>
      <c r="E34" s="70">
        <v>0.87187710545254393</v>
      </c>
      <c r="F34" s="70">
        <v>1.4515185238520762</v>
      </c>
      <c r="G34" s="75">
        <v>0.21</v>
      </c>
      <c r="H34" s="70">
        <f t="shared" si="4"/>
        <v>0.181674228593313</v>
      </c>
      <c r="I34" s="70">
        <f t="shared" si="5"/>
        <v>0.2375739912374093</v>
      </c>
      <c r="J34" s="76">
        <f t="shared" si="6"/>
        <v>0.40614769374682441</v>
      </c>
    </row>
    <row r="35" spans="1:10" ht="15.6">
      <c r="A35" s="68" t="s">
        <v>633</v>
      </c>
      <c r="B35" s="74" t="s">
        <v>591</v>
      </c>
      <c r="C35" s="70">
        <v>0.41</v>
      </c>
      <c r="D35" s="70">
        <v>0.49</v>
      </c>
      <c r="E35" s="70">
        <v>0.7618022429296889</v>
      </c>
      <c r="F35" s="70">
        <v>2.3834816475620895</v>
      </c>
      <c r="G35" s="75">
        <v>0.21</v>
      </c>
      <c r="H35" s="70">
        <f t="shared" si="4"/>
        <v>0.14221541430425033</v>
      </c>
      <c r="I35" s="70">
        <f t="shared" si="5"/>
        <v>0.16996476343678701</v>
      </c>
      <c r="J35" s="76">
        <f t="shared" si="6"/>
        <v>0.26424395511256799</v>
      </c>
    </row>
    <row r="36" spans="1:10" ht="15.6">
      <c r="A36" s="68" t="s">
        <v>637</v>
      </c>
      <c r="B36" s="74" t="s">
        <v>592</v>
      </c>
      <c r="C36" s="70">
        <v>0.79</v>
      </c>
      <c r="D36" s="70">
        <v>0.34</v>
      </c>
      <c r="E36" s="70">
        <v>0.53815856299717635</v>
      </c>
      <c r="F36" s="70">
        <v>1.3378520824562916</v>
      </c>
      <c r="G36" s="75">
        <f>G16</f>
        <v>0.26500000000000001</v>
      </c>
      <c r="H36" s="70">
        <f t="shared" si="4"/>
        <v>0.39832174833462503</v>
      </c>
      <c r="I36" s="70">
        <f t="shared" si="5"/>
        <v>0.17142961320730696</v>
      </c>
      <c r="J36" s="76">
        <f t="shared" si="6"/>
        <v>0.27134210087884142</v>
      </c>
    </row>
    <row r="37" spans="1:10" ht="15.6">
      <c r="A37" s="68" t="s">
        <v>633</v>
      </c>
      <c r="B37" s="74" t="s">
        <v>641</v>
      </c>
      <c r="C37" s="70"/>
      <c r="D37" s="70"/>
      <c r="E37" s="70">
        <v>0.62743655685410971</v>
      </c>
      <c r="F37" s="70">
        <v>1.6832968128510764</v>
      </c>
      <c r="G37" s="75">
        <v>0.21</v>
      </c>
      <c r="H37" s="70"/>
      <c r="I37" s="70"/>
      <c r="J37" s="76">
        <f>E37/(1+((1-G37)*F37))</f>
        <v>0.26930867446630674</v>
      </c>
    </row>
    <row r="38" spans="1:10" ht="16.2" thickBot="1">
      <c r="A38" s="68" t="s">
        <v>633</v>
      </c>
      <c r="B38" s="74" t="s">
        <v>594</v>
      </c>
      <c r="C38" s="70">
        <v>0.62820885044474195</v>
      </c>
      <c r="D38" s="70">
        <v>0.44307071758698402</v>
      </c>
      <c r="E38" s="70">
        <v>0.80871626957410814</v>
      </c>
      <c r="F38" s="70">
        <v>1.0275123959530734</v>
      </c>
      <c r="G38" s="75">
        <v>0.21</v>
      </c>
      <c r="H38" s="70">
        <f>C38/(1+((1-G38)*F38))</f>
        <v>0.34674437613070419</v>
      </c>
      <c r="I38" s="70">
        <f>D38/(1+((1-G38)*F38))</f>
        <v>0.24455605718180803</v>
      </c>
      <c r="J38" s="76">
        <f>E38/(1+((1-G38)*F38))</f>
        <v>0.44637673945806727</v>
      </c>
    </row>
    <row r="39" spans="1:10" ht="16.2" thickBot="1">
      <c r="A39" s="77" t="s">
        <v>526</v>
      </c>
      <c r="B39" s="78"/>
      <c r="C39" s="79">
        <f t="shared" ref="C39:J39" si="7">AVERAGE(C30:C38)</f>
        <v>0.50584328265749989</v>
      </c>
      <c r="D39" s="79">
        <f t="shared" si="7"/>
        <v>0.4684822603042188</v>
      </c>
      <c r="E39" s="79">
        <f t="shared" si="7"/>
        <v>0.70223316854994189</v>
      </c>
      <c r="F39" s="79">
        <f t="shared" si="7"/>
        <v>1.5459031036063899</v>
      </c>
      <c r="G39" s="79">
        <f t="shared" si="7"/>
        <v>0.21611111111111109</v>
      </c>
      <c r="H39" s="79">
        <f t="shared" si="7"/>
        <v>0.23629583590105446</v>
      </c>
      <c r="I39" s="79">
        <f t="shared" si="7"/>
        <v>0.21412492127982607</v>
      </c>
      <c r="J39" s="81">
        <f t="shared" si="7"/>
        <v>0.32103014784546952</v>
      </c>
    </row>
    <row r="40" spans="1:10" ht="16.2" thickBot="1">
      <c r="A40" s="51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24.45" customHeight="1" thickBot="1">
      <c r="A41" s="131" t="s">
        <v>595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ht="15.6">
      <c r="A42" s="45"/>
      <c r="B42" s="46" t="s">
        <v>610</v>
      </c>
      <c r="C42" s="46"/>
      <c r="D42" s="46"/>
      <c r="E42" s="46" t="s">
        <v>611</v>
      </c>
      <c r="F42" s="46"/>
      <c r="G42" s="47"/>
      <c r="H42" s="47" t="s">
        <v>612</v>
      </c>
      <c r="I42" s="46"/>
      <c r="J42" s="48"/>
    </row>
    <row r="43" spans="1:10" ht="15.6">
      <c r="A43" s="45"/>
      <c r="B43" s="51" t="s">
        <v>614</v>
      </c>
      <c r="C43" s="52">
        <f>H57</f>
        <v>0.29859780614559639</v>
      </c>
      <c r="D43" s="52"/>
      <c r="E43" s="53" t="s">
        <v>615</v>
      </c>
      <c r="F43" s="53"/>
      <c r="G43" s="52">
        <v>1.6310549049427661</v>
      </c>
      <c r="H43" s="51" t="s">
        <v>614</v>
      </c>
      <c r="I43" s="52">
        <f>C43*(1+((1-$G$7)*$G$6))</f>
        <v>0.61955906885413514</v>
      </c>
      <c r="J43" s="48"/>
    </row>
    <row r="44" spans="1:10" ht="15.6">
      <c r="A44" s="45"/>
      <c r="B44" s="51" t="s">
        <v>617</v>
      </c>
      <c r="C44" s="55">
        <f>I57</f>
        <v>0.26711407122231845</v>
      </c>
      <c r="D44" s="55"/>
      <c r="E44" s="53" t="s">
        <v>618</v>
      </c>
      <c r="F44" s="53"/>
      <c r="G44" s="56">
        <v>0.26500000000000001</v>
      </c>
      <c r="H44" s="51" t="s">
        <v>617</v>
      </c>
      <c r="I44" s="55">
        <f>C44*(1+((1-$G$7)*$G$6))</f>
        <v>0.55423362743543514</v>
      </c>
      <c r="J44" s="48"/>
    </row>
    <row r="45" spans="1:10" ht="15.6">
      <c r="A45" s="45"/>
      <c r="B45" s="51" t="s">
        <v>621</v>
      </c>
      <c r="C45" s="52">
        <f>J57</f>
        <v>0.3774863704966242</v>
      </c>
      <c r="D45" s="52"/>
      <c r="E45" s="47"/>
      <c r="F45" s="47"/>
      <c r="G45" s="47"/>
      <c r="H45" s="51" t="s">
        <v>621</v>
      </c>
      <c r="I45" s="55">
        <f>C45*(1+((1-$G$26)*$G$25))</f>
        <v>0.79366509396915241</v>
      </c>
      <c r="J45" s="48"/>
    </row>
    <row r="46" spans="1:10" ht="16.2" thickBot="1">
      <c r="A46" s="59"/>
      <c r="B46" s="60"/>
      <c r="C46" s="61"/>
      <c r="D46" s="61"/>
      <c r="E46" s="62"/>
      <c r="F46" s="62"/>
      <c r="G46" s="62"/>
      <c r="H46" s="63"/>
      <c r="I46" s="61"/>
      <c r="J46" s="48"/>
    </row>
    <row r="47" spans="1:10" ht="47.4" thickBot="1">
      <c r="A47" s="64" t="s">
        <v>623</v>
      </c>
      <c r="B47" s="65" t="s">
        <v>624</v>
      </c>
      <c r="C47" s="66" t="s">
        <v>625</v>
      </c>
      <c r="D47" s="66" t="s">
        <v>626</v>
      </c>
      <c r="E47" s="66" t="s">
        <v>627</v>
      </c>
      <c r="F47" s="66" t="s">
        <v>628</v>
      </c>
      <c r="G47" s="66" t="s">
        <v>618</v>
      </c>
      <c r="H47" s="66" t="s">
        <v>629</v>
      </c>
      <c r="I47" s="66" t="s">
        <v>630</v>
      </c>
      <c r="J47" s="67" t="s">
        <v>631</v>
      </c>
    </row>
    <row r="48" spans="1:10" ht="15.6">
      <c r="A48" s="68" t="s">
        <v>639</v>
      </c>
      <c r="B48" s="74" t="s">
        <v>596</v>
      </c>
      <c r="C48" s="70">
        <v>0.85320054340297602</v>
      </c>
      <c r="D48" s="70">
        <v>0.82571446657704195</v>
      </c>
      <c r="E48" s="71">
        <v>1.3204835059816529</v>
      </c>
      <c r="F48" s="71">
        <v>1.2457626734597238</v>
      </c>
      <c r="G48" s="75">
        <f>G19</f>
        <v>0.23</v>
      </c>
      <c r="H48" s="71">
        <f t="shared" ref="H48:H56" si="8">C48/(1+((1-G48)*F48))</f>
        <v>0.43547586678109867</v>
      </c>
      <c r="I48" s="71">
        <f>D48/(1+((1-G48)*F48))</f>
        <v>0.42144689877031277</v>
      </c>
      <c r="J48" s="73">
        <f>E48/(1+((1-G48)*F48))</f>
        <v>0.67397835571455711</v>
      </c>
    </row>
    <row r="49" spans="1:10" ht="15.6">
      <c r="A49" s="68" t="s">
        <v>633</v>
      </c>
      <c r="B49" s="74" t="s">
        <v>597</v>
      </c>
      <c r="C49" s="70">
        <v>0.412563164542256</v>
      </c>
      <c r="D49" s="70">
        <v>0.50395835259128996</v>
      </c>
      <c r="E49" s="70">
        <v>0.66079255678690896</v>
      </c>
      <c r="F49" s="70">
        <v>0.83347293932032007</v>
      </c>
      <c r="G49" s="75">
        <v>0.21</v>
      </c>
      <c r="H49" s="70">
        <f t="shared" si="8"/>
        <v>0.24876526343960981</v>
      </c>
      <c r="I49" s="70">
        <f t="shared" ref="I49:I56" si="9">D49/(1+((1-G49)*F49))</f>
        <v>0.30387427458304633</v>
      </c>
      <c r="J49" s="76">
        <f t="shared" ref="J49:J56" si="10">E49/(1+((1-G49)*F49))</f>
        <v>0.39844137479024061</v>
      </c>
    </row>
    <row r="50" spans="1:10" ht="15.6">
      <c r="A50" s="68" t="s">
        <v>633</v>
      </c>
      <c r="B50" s="74" t="s">
        <v>598</v>
      </c>
      <c r="C50" s="70">
        <v>0.61178587778454596</v>
      </c>
      <c r="D50" s="70">
        <v>0.49023908579280601</v>
      </c>
      <c r="E50" s="70">
        <v>0.77814751840777407</v>
      </c>
      <c r="F50" s="70">
        <v>1.0455812986218342</v>
      </c>
      <c r="G50" s="75">
        <v>0.21</v>
      </c>
      <c r="H50" s="70">
        <f t="shared" si="8"/>
        <v>0.33503986130148999</v>
      </c>
      <c r="I50" s="70">
        <f t="shared" si="9"/>
        <v>0.26847568940850108</v>
      </c>
      <c r="J50" s="76">
        <f t="shared" si="10"/>
        <v>0.42614654261642543</v>
      </c>
    </row>
    <row r="51" spans="1:10" ht="15.6">
      <c r="A51" s="68" t="s">
        <v>639</v>
      </c>
      <c r="B51" s="74" t="s">
        <v>599</v>
      </c>
      <c r="C51" s="70">
        <v>0.781541097843373</v>
      </c>
      <c r="D51" s="70">
        <v>0.79703680892152895</v>
      </c>
      <c r="E51" s="70">
        <v>1.1234345950536577</v>
      </c>
      <c r="F51" s="70">
        <v>1.2593561825926092</v>
      </c>
      <c r="G51" s="75">
        <f>G48</f>
        <v>0.23</v>
      </c>
      <c r="H51" s="70">
        <f>C51/(1+((1-G51)*F51))</f>
        <v>0.396780934822555</v>
      </c>
      <c r="I51" s="70">
        <f>D51/(1+((1-G51)*F51))</f>
        <v>0.40464795901910355</v>
      </c>
      <c r="J51" s="76">
        <f>E51/(1+((1-G51)*F51))</f>
        <v>0.57035699090864977</v>
      </c>
    </row>
    <row r="52" spans="1:10" ht="15.6">
      <c r="A52" s="68" t="s">
        <v>633</v>
      </c>
      <c r="B52" s="74" t="s">
        <v>600</v>
      </c>
      <c r="C52" s="70">
        <v>0.479926543216943</v>
      </c>
      <c r="D52" s="70">
        <v>0.54459492394902898</v>
      </c>
      <c r="E52" s="70">
        <v>0.8911273736334373</v>
      </c>
      <c r="F52" s="70">
        <v>1.6880892812278707</v>
      </c>
      <c r="G52" s="75">
        <f>G33</f>
        <v>0.21</v>
      </c>
      <c r="H52" s="70">
        <f t="shared" si="8"/>
        <v>0.20566013471551792</v>
      </c>
      <c r="I52" s="70">
        <f t="shared" si="9"/>
        <v>0.23337210039269715</v>
      </c>
      <c r="J52" s="76">
        <f t="shared" si="10"/>
        <v>0.3818696388028166</v>
      </c>
    </row>
    <row r="53" spans="1:10" ht="15.6">
      <c r="A53" s="68" t="s">
        <v>633</v>
      </c>
      <c r="B53" s="74" t="s">
        <v>601</v>
      </c>
      <c r="C53" s="70">
        <v>0.47587439191052799</v>
      </c>
      <c r="D53" s="70">
        <v>0.44340106939544999</v>
      </c>
      <c r="E53" s="70">
        <v>0.80230865009290175</v>
      </c>
      <c r="F53" s="70">
        <v>1.4684646809174595</v>
      </c>
      <c r="G53" s="75">
        <v>0.21</v>
      </c>
      <c r="H53" s="70">
        <f t="shared" si="8"/>
        <v>0.2203033351607456</v>
      </c>
      <c r="I53" s="70">
        <f t="shared" si="9"/>
        <v>0.20526999574296226</v>
      </c>
      <c r="J53" s="76">
        <f t="shared" si="10"/>
        <v>0.37142421287719551</v>
      </c>
    </row>
    <row r="54" spans="1:10" ht="15.6">
      <c r="A54" s="68" t="s">
        <v>633</v>
      </c>
      <c r="B54" s="74" t="s">
        <v>602</v>
      </c>
      <c r="C54" s="70">
        <v>0.47941298297289398</v>
      </c>
      <c r="D54" s="70">
        <v>0.457096416135017</v>
      </c>
      <c r="E54" s="70"/>
      <c r="F54" s="70">
        <v>1.3797672793414322</v>
      </c>
      <c r="G54" s="75">
        <v>0.21</v>
      </c>
      <c r="H54" s="70">
        <f t="shared" si="8"/>
        <v>0.22938242980417906</v>
      </c>
      <c r="I54" s="70">
        <f t="shared" si="9"/>
        <v>0.2187047291411392</v>
      </c>
      <c r="J54" s="76">
        <f t="shared" si="10"/>
        <v>0</v>
      </c>
    </row>
    <row r="55" spans="1:10" ht="15.6">
      <c r="A55" s="68" t="s">
        <v>633</v>
      </c>
      <c r="B55" s="74" t="s">
        <v>603</v>
      </c>
      <c r="C55" s="70">
        <v>0.835453390297064</v>
      </c>
      <c r="D55" s="70">
        <v>0.28658011190183402</v>
      </c>
      <c r="E55" s="70">
        <v>0.50622174080235904</v>
      </c>
      <c r="F55" s="70">
        <v>1.4313373841998402</v>
      </c>
      <c r="G55" s="75">
        <v>0.21</v>
      </c>
      <c r="H55" s="70">
        <f t="shared" si="8"/>
        <v>0.39209237524558122</v>
      </c>
      <c r="I55" s="70">
        <f t="shared" si="9"/>
        <v>0.13449688286474051</v>
      </c>
      <c r="J55" s="76">
        <f t="shared" si="10"/>
        <v>0.23757840599769894</v>
      </c>
    </row>
    <row r="56" spans="1:10" ht="16.2" thickBot="1">
      <c r="A56" s="68" t="s">
        <v>633</v>
      </c>
      <c r="B56" s="74" t="s">
        <v>604</v>
      </c>
      <c r="C56" s="70">
        <v>0.49353862082558198</v>
      </c>
      <c r="D56" s="70">
        <v>0.47118093218266999</v>
      </c>
      <c r="E56" s="70">
        <v>0.74419162975952879</v>
      </c>
      <c r="F56" s="70">
        <v>1.5246555099392192</v>
      </c>
      <c r="G56" s="75">
        <v>0.21</v>
      </c>
      <c r="H56" s="70">
        <f t="shared" si="8"/>
        <v>0.22388005403959027</v>
      </c>
      <c r="I56" s="70">
        <f t="shared" si="9"/>
        <v>0.21373811107836371</v>
      </c>
      <c r="J56" s="76">
        <f t="shared" si="10"/>
        <v>0.33758181276203392</v>
      </c>
    </row>
    <row r="57" spans="1:10" ht="16.2" thickBot="1">
      <c r="A57" s="77" t="s">
        <v>526</v>
      </c>
      <c r="B57" s="78"/>
      <c r="C57" s="79">
        <f t="shared" ref="C57:J57" si="11">AVERAGE(C48:C56)</f>
        <v>0.60258851253290691</v>
      </c>
      <c r="D57" s="79">
        <f t="shared" si="11"/>
        <v>0.53553357416074077</v>
      </c>
      <c r="E57" s="79">
        <f t="shared" si="11"/>
        <v>0.85333844631477762</v>
      </c>
      <c r="F57" s="79">
        <f t="shared" si="11"/>
        <v>1.3196096921800344</v>
      </c>
      <c r="G57" s="79">
        <f t="shared" si="11"/>
        <v>0.21444444444444444</v>
      </c>
      <c r="H57" s="79">
        <f t="shared" si="11"/>
        <v>0.29859780614559639</v>
      </c>
      <c r="I57" s="79">
        <f t="shared" si="11"/>
        <v>0.26711407122231845</v>
      </c>
      <c r="J57" s="81">
        <f t="shared" si="11"/>
        <v>0.3774863704966242</v>
      </c>
    </row>
    <row r="59" spans="1:10">
      <c r="C59" s="82"/>
      <c r="D59" s="82"/>
      <c r="E59" s="82"/>
    </row>
  </sheetData>
  <mergeCells count="4">
    <mergeCell ref="A4:J4"/>
    <mergeCell ref="L8:M8"/>
    <mergeCell ref="A23:J23"/>
    <mergeCell ref="A41:J4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39C5-909C-49D7-A0DD-A13FD1DFC6EF}">
  <dimension ref="D2:I21"/>
  <sheetViews>
    <sheetView workbookViewId="0">
      <selection activeCell="H27" sqref="H27"/>
    </sheetView>
  </sheetViews>
  <sheetFormatPr defaultRowHeight="14.4"/>
  <cols>
    <col min="1" max="1" width="17.44140625" bestFit="1" customWidth="1"/>
    <col min="2" max="2" width="7.109375" bestFit="1" customWidth="1"/>
    <col min="4" max="4" width="31" customWidth="1"/>
    <col min="5" max="5" width="14.77734375" customWidth="1"/>
    <col min="7" max="7" width="10.21875" customWidth="1"/>
    <col min="8" max="8" width="14" customWidth="1"/>
    <col min="9" max="9" width="18.6640625" customWidth="1"/>
  </cols>
  <sheetData>
    <row r="2" spans="4:9">
      <c r="D2" t="s">
        <v>642</v>
      </c>
      <c r="G2" t="s">
        <v>643</v>
      </c>
    </row>
    <row r="3" spans="4:9" ht="28.8">
      <c r="D3" s="1" t="s">
        <v>644</v>
      </c>
      <c r="E3" s="85">
        <v>3.1509999999999996E-2</v>
      </c>
      <c r="G3" s="84">
        <v>0.69150816002711613</v>
      </c>
    </row>
    <row r="4" spans="4:9" ht="28.8">
      <c r="D4" s="1" t="s">
        <v>645</v>
      </c>
      <c r="E4" s="85">
        <v>3.1928571428571424E-2</v>
      </c>
    </row>
    <row r="5" spans="4:9">
      <c r="D5" s="1"/>
    </row>
    <row r="6" spans="4:9" ht="31.2">
      <c r="D6" s="10" t="s">
        <v>646</v>
      </c>
      <c r="E6" s="10" t="s">
        <v>647</v>
      </c>
      <c r="F6" s="10" t="s">
        <v>643</v>
      </c>
      <c r="G6" s="10" t="s">
        <v>648</v>
      </c>
      <c r="H6" s="10" t="s">
        <v>649</v>
      </c>
      <c r="I6" s="10" t="s">
        <v>650</v>
      </c>
    </row>
    <row r="7" spans="4:9" ht="28.8">
      <c r="D7" s="86" t="s">
        <v>651</v>
      </c>
      <c r="E7" s="135">
        <f>E4</f>
        <v>3.1928571428571424E-2</v>
      </c>
      <c r="F7" s="138">
        <f>G3</f>
        <v>0.69150816002711613</v>
      </c>
      <c r="G7" s="18">
        <v>6.5438213354903949E-2</v>
      </c>
      <c r="H7" s="87">
        <f t="shared" ref="H7:H12" si="0">G7*$G$3</f>
        <v>4.5251058512511488E-2</v>
      </c>
      <c r="I7" s="88">
        <f t="shared" ref="I7:I12" si="1">$E$4+H7</f>
        <v>7.7179629941082906E-2</v>
      </c>
    </row>
    <row r="8" spans="4:9" ht="28.8">
      <c r="D8" s="86" t="s">
        <v>652</v>
      </c>
      <c r="E8" s="136"/>
      <c r="F8" s="139"/>
      <c r="G8" s="18">
        <v>7.1176993983476058E-2</v>
      </c>
      <c r="H8" s="87">
        <f t="shared" si="0"/>
        <v>4.9219472145774643E-2</v>
      </c>
      <c r="I8" s="88">
        <f t="shared" si="1"/>
        <v>8.1148043574346074E-2</v>
      </c>
    </row>
    <row r="9" spans="4:9" ht="28.8">
      <c r="D9" s="89" t="s">
        <v>653</v>
      </c>
      <c r="E9" s="136"/>
      <c r="F9" s="139"/>
      <c r="G9" s="90">
        <v>7.2785940857589396E-2</v>
      </c>
      <c r="H9" s="91">
        <f t="shared" si="0"/>
        <v>5.0332072038274139E-2</v>
      </c>
      <c r="I9" s="92">
        <f t="shared" si="1"/>
        <v>8.2260643466845557E-2</v>
      </c>
    </row>
    <row r="10" spans="4:9" ht="28.8">
      <c r="D10" s="89" t="s">
        <v>654</v>
      </c>
      <c r="E10" s="136"/>
      <c r="F10" s="139"/>
      <c r="G10" s="90">
        <v>7.5160476563622486E-2</v>
      </c>
      <c r="H10" s="91">
        <f t="shared" si="0"/>
        <v>5.1974082855271768E-2</v>
      </c>
      <c r="I10" s="92">
        <f t="shared" si="1"/>
        <v>8.3902654283843192E-2</v>
      </c>
    </row>
    <row r="11" spans="4:9" ht="28.8">
      <c r="D11" s="89" t="s">
        <v>655</v>
      </c>
      <c r="E11" s="136"/>
      <c r="F11" s="139"/>
      <c r="G11" s="90">
        <v>0.10160271098635235</v>
      </c>
      <c r="H11" s="91">
        <f t="shared" si="0"/>
        <v>7.0259103727939365E-2</v>
      </c>
      <c r="I11" s="92">
        <f t="shared" si="1"/>
        <v>0.10218767515651078</v>
      </c>
    </row>
    <row r="12" spans="4:9" ht="28.8">
      <c r="D12" s="86" t="s">
        <v>656</v>
      </c>
      <c r="E12" s="137"/>
      <c r="F12" s="140"/>
      <c r="G12" s="18">
        <v>2.8117542362444969E-2</v>
      </c>
      <c r="H12" s="87">
        <f t="shared" si="0"/>
        <v>1.9443509983538811E-2</v>
      </c>
      <c r="I12" s="88">
        <f t="shared" si="1"/>
        <v>5.1372081412110235E-2</v>
      </c>
    </row>
    <row r="16" spans="4:9">
      <c r="D16" s="9"/>
    </row>
    <row r="17" spans="4:9">
      <c r="D17" s="7"/>
      <c r="H17" s="83"/>
      <c r="I17" s="93"/>
    </row>
    <row r="18" spans="4:9">
      <c r="H18" s="5"/>
    </row>
    <row r="19" spans="4:9">
      <c r="D19" s="83"/>
    </row>
    <row r="20" spans="4:9">
      <c r="D20" s="83"/>
      <c r="I20" s="93"/>
    </row>
    <row r="21" spans="4:9">
      <c r="D21" s="83"/>
    </row>
  </sheetData>
  <mergeCells count="2">
    <mergeCell ref="E7:E12"/>
    <mergeCell ref="F7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DC3B-8228-44DA-B5D7-77F4AA792571}">
  <dimension ref="A1:N12339"/>
  <sheetViews>
    <sheetView workbookViewId="0">
      <selection activeCell="F60" sqref="F60"/>
    </sheetView>
  </sheetViews>
  <sheetFormatPr defaultColWidth="20.77734375" defaultRowHeight="13.2"/>
  <cols>
    <col min="1" max="1" width="8.77734375" style="94" customWidth="1"/>
    <col min="2" max="2" width="20.77734375" style="94" customWidth="1"/>
    <col min="3" max="16384" width="20.77734375" style="94"/>
  </cols>
  <sheetData>
    <row r="1" spans="1:9">
      <c r="B1" s="94" t="s">
        <v>657</v>
      </c>
    </row>
    <row r="2" spans="1:9">
      <c r="B2" s="94" t="s">
        <v>658</v>
      </c>
    </row>
    <row r="3" spans="1:9">
      <c r="B3" s="94" t="s">
        <v>659</v>
      </c>
    </row>
    <row r="4" spans="1:9">
      <c r="B4" s="94" t="s">
        <v>660</v>
      </c>
    </row>
    <row r="5" spans="1:9">
      <c r="B5" s="94" t="s">
        <v>661</v>
      </c>
    </row>
    <row r="6" spans="1:9">
      <c r="B6" s="94" t="s">
        <v>662</v>
      </c>
    </row>
    <row r="8" spans="1:9">
      <c r="B8" s="94" t="s">
        <v>663</v>
      </c>
      <c r="C8" s="94" t="s">
        <v>664</v>
      </c>
    </row>
    <row r="10" spans="1:9">
      <c r="B10" s="94" t="s">
        <v>665</v>
      </c>
    </row>
    <row r="11" spans="1:9">
      <c r="B11" s="94" t="s">
        <v>666</v>
      </c>
      <c r="C11" s="94" t="s">
        <v>663</v>
      </c>
      <c r="F11" s="94" t="s">
        <v>667</v>
      </c>
      <c r="G11" s="94" t="s">
        <v>668</v>
      </c>
      <c r="H11" s="94" t="s">
        <v>669</v>
      </c>
      <c r="I11" s="94" t="s">
        <v>670</v>
      </c>
    </row>
    <row r="12" spans="1:9">
      <c r="A12" s="94">
        <f>YEAR(B12)</f>
        <v>1977</v>
      </c>
      <c r="B12" s="95">
        <v>28171</v>
      </c>
      <c r="C12" s="96">
        <v>7.7</v>
      </c>
      <c r="D12" s="96"/>
      <c r="E12" s="94">
        <v>1977</v>
      </c>
      <c r="F12" s="97" cm="1">
        <f t="array" ref="F12">AVERAGE(_xlfn._xlws.FILTER($C$12:$C$12339,$A$12:$A$12339=$E12))%</f>
        <v>7.7493119266055024E-2</v>
      </c>
      <c r="G12" s="97">
        <v>-6.9797040759352322E-2</v>
      </c>
      <c r="H12" s="98">
        <f>G12-F12</f>
        <v>-0.14729016002540735</v>
      </c>
      <c r="I12" s="98"/>
    </row>
    <row r="13" spans="1:9">
      <c r="A13" s="94">
        <f t="shared" ref="A13:A76" si="0">YEAR(B13)</f>
        <v>1977</v>
      </c>
      <c r="B13" s="95">
        <v>28172</v>
      </c>
      <c r="C13" s="96">
        <v>7.67</v>
      </c>
      <c r="E13" s="94">
        <f>E12+1</f>
        <v>1978</v>
      </c>
      <c r="F13" s="97" cm="1">
        <f t="array" ref="F13">AVERAGE(_xlfn._xlws.FILTER($C$12:$C$12339,$A$12:$A$12339=$E13))%</f>
        <v>8.4859274193548467E-2</v>
      </c>
      <c r="G13" s="97">
        <v>6.50928391167193E-2</v>
      </c>
      <c r="H13" s="98">
        <f t="shared" ref="H13:H58" si="1">G13-F13</f>
        <v>-1.9766435076829167E-2</v>
      </c>
      <c r="I13" s="98"/>
    </row>
    <row r="14" spans="1:9">
      <c r="A14" s="94">
        <f t="shared" si="0"/>
        <v>1977</v>
      </c>
      <c r="B14" s="95">
        <v>28173</v>
      </c>
      <c r="C14" s="96">
        <v>7.67</v>
      </c>
      <c r="E14" s="94">
        <f t="shared" ref="E14:E58" si="2">E13+1</f>
        <v>1979</v>
      </c>
      <c r="F14" s="97" cm="1">
        <f t="array" ref="F14">AVERAGE(_xlfn._xlws.FILTER($C$12:$C$12339,$A$12:$A$12339=$E14))%</f>
        <v>9.2845967741935556E-2</v>
      </c>
      <c r="G14" s="97">
        <v>0.18519490167516386</v>
      </c>
      <c r="H14" s="98">
        <f t="shared" si="1"/>
        <v>9.2348933933228308E-2</v>
      </c>
      <c r="I14" s="98"/>
    </row>
    <row r="15" spans="1:9">
      <c r="A15" s="94">
        <f t="shared" si="0"/>
        <v>1977</v>
      </c>
      <c r="B15" s="95">
        <v>28174</v>
      </c>
      <c r="C15" s="96">
        <v>7.76</v>
      </c>
      <c r="E15" s="94">
        <f t="shared" si="2"/>
        <v>1980</v>
      </c>
      <c r="F15" s="97" cm="1">
        <f t="array" ref="F15">AVERAGE(_xlfn._xlws.FILTER($C$12:$C$12339,$A$12:$A$12339=$E15))%</f>
        <v>0.11272320000000004</v>
      </c>
      <c r="G15" s="97">
        <v>0.3173524550676301</v>
      </c>
      <c r="H15" s="98">
        <f t="shared" si="1"/>
        <v>0.20462925506763008</v>
      </c>
      <c r="I15" s="98"/>
    </row>
    <row r="16" spans="1:9">
      <c r="A16" s="94">
        <f t="shared" si="0"/>
        <v>1977</v>
      </c>
      <c r="B16" s="95">
        <v>28177</v>
      </c>
      <c r="C16" s="99"/>
      <c r="E16" s="94">
        <f t="shared" si="2"/>
        <v>1981</v>
      </c>
      <c r="F16" s="97" cm="1">
        <f t="array" ref="F16">AVERAGE(_xlfn._xlws.FILTER($C$12:$C$12339,$A$12:$A$12339=$E16))%</f>
        <v>0.13445863453815268</v>
      </c>
      <c r="G16" s="97">
        <v>-4.7023902474955762E-2</v>
      </c>
      <c r="H16" s="98">
        <f t="shared" si="1"/>
        <v>-0.18148253701310846</v>
      </c>
      <c r="I16" s="98"/>
    </row>
    <row r="17" spans="1:10">
      <c r="A17" s="94">
        <f t="shared" si="0"/>
        <v>1977</v>
      </c>
      <c r="B17" s="95">
        <v>28178</v>
      </c>
      <c r="C17" s="96">
        <v>7.77</v>
      </c>
      <c r="E17" s="94">
        <f t="shared" si="2"/>
        <v>1982</v>
      </c>
      <c r="F17" s="97" cm="1">
        <f t="array" ref="F17">AVERAGE(_xlfn._xlws.FILTER($C$12:$C$12339,$A$12:$A$12339=$E17))%</f>
        <v>0.12762771084337352</v>
      </c>
      <c r="G17" s="97">
        <v>0.20419055079559353</v>
      </c>
      <c r="H17" s="98">
        <f t="shared" si="1"/>
        <v>7.6562839952220019E-2</v>
      </c>
      <c r="I17" s="98"/>
    </row>
    <row r="18" spans="1:10">
      <c r="A18" s="94">
        <f t="shared" si="0"/>
        <v>1977</v>
      </c>
      <c r="B18" s="95">
        <v>28179</v>
      </c>
      <c r="C18" s="96">
        <v>7.81</v>
      </c>
      <c r="E18" s="94">
        <f t="shared" si="2"/>
        <v>1983</v>
      </c>
      <c r="F18" s="97" cm="1">
        <f t="array" ref="F18">AVERAGE(_xlfn._xlws.FILTER($C$12:$C$12339,$A$12:$A$12339=$E18))%</f>
        <v>0.11175480000000002</v>
      </c>
      <c r="G18" s="97">
        <v>0.22337155858930619</v>
      </c>
      <c r="H18" s="98">
        <f t="shared" si="1"/>
        <v>0.11161675858930617</v>
      </c>
      <c r="I18" s="98"/>
    </row>
    <row r="19" spans="1:10">
      <c r="A19" s="94">
        <f t="shared" si="0"/>
        <v>1977</v>
      </c>
      <c r="B19" s="95">
        <v>28180</v>
      </c>
      <c r="C19" s="96">
        <v>7.82</v>
      </c>
      <c r="E19" s="94">
        <f t="shared" si="2"/>
        <v>1984</v>
      </c>
      <c r="F19" s="97" cm="1">
        <f t="array" ref="F19">AVERAGE(_xlfn._xlws.FILTER($C$12:$C$12339,$A$12:$A$12339=$E19))%</f>
        <v>0.12409156626506018</v>
      </c>
      <c r="G19" s="97">
        <v>6.14614199963621E-2</v>
      </c>
      <c r="H19" s="98">
        <f t="shared" si="1"/>
        <v>-6.2630146268698089E-2</v>
      </c>
      <c r="I19" s="98">
        <f>AVERAGE($H$19:$H$58)</f>
        <v>7.1176993983476058E-2</v>
      </c>
      <c r="J19" s="98">
        <f>AVERAGE(H19:H28)</f>
        <v>6.6350153361136088E-2</v>
      </c>
    </row>
    <row r="20" spans="1:10">
      <c r="A20" s="94">
        <f t="shared" si="0"/>
        <v>1977</v>
      </c>
      <c r="B20" s="95">
        <v>28181</v>
      </c>
      <c r="C20" s="96">
        <v>7.79</v>
      </c>
      <c r="E20" s="94">
        <f t="shared" si="2"/>
        <v>1985</v>
      </c>
      <c r="F20" s="97" cm="1">
        <f t="array" ref="F20">AVERAGE(_xlfn._xlws.FILTER($C$12:$C$12339,$A$12:$A$12339=$E20))%</f>
        <v>0.10786653225806457</v>
      </c>
      <c r="G20" s="97">
        <v>0.31235149485768948</v>
      </c>
      <c r="H20" s="98">
        <f t="shared" si="1"/>
        <v>0.2044849625996249</v>
      </c>
      <c r="I20" s="98">
        <f t="shared" ref="I20:I58" si="3">AVERAGE($H$19:$H$58)</f>
        <v>7.1176993983476058E-2</v>
      </c>
    </row>
    <row r="21" spans="1:10">
      <c r="A21" s="94">
        <f t="shared" si="0"/>
        <v>1977</v>
      </c>
      <c r="B21" s="95">
        <v>28184</v>
      </c>
      <c r="C21" s="96">
        <v>7.8</v>
      </c>
      <c r="E21" s="94">
        <f t="shared" si="2"/>
        <v>1986</v>
      </c>
      <c r="F21" s="97" cm="1">
        <f t="array" ref="F21">AVERAGE(_xlfn._xlws.FILTER($C$12:$C$12339,$A$12:$A$12339=$E21))%</f>
        <v>7.7846800000000022E-2</v>
      </c>
      <c r="G21" s="97">
        <v>0.18494578758046187</v>
      </c>
      <c r="H21" s="98">
        <f t="shared" si="1"/>
        <v>0.10709898758046185</v>
      </c>
      <c r="I21" s="98">
        <f t="shared" si="3"/>
        <v>7.1176993983476058E-2</v>
      </c>
    </row>
    <row r="22" spans="1:10">
      <c r="A22" s="94">
        <f t="shared" si="0"/>
        <v>1977</v>
      </c>
      <c r="B22" s="95">
        <v>28185</v>
      </c>
      <c r="C22" s="96">
        <v>7.84</v>
      </c>
      <c r="E22" s="94">
        <f t="shared" si="2"/>
        <v>1987</v>
      </c>
      <c r="F22" s="97" cm="1">
        <f t="array" ref="F22">AVERAGE(_xlfn._xlws.FILTER($C$12:$C$12339,$A$12:$A$12339=$E22))%</f>
        <v>8.5878400000000035E-2</v>
      </c>
      <c r="G22" s="97">
        <v>5.8127216418218712E-2</v>
      </c>
      <c r="H22" s="98">
        <f t="shared" si="1"/>
        <v>-2.7751183581781323E-2</v>
      </c>
      <c r="I22" s="98">
        <f t="shared" si="3"/>
        <v>7.1176993983476058E-2</v>
      </c>
    </row>
    <row r="23" spans="1:10">
      <c r="A23" s="94">
        <f t="shared" si="0"/>
        <v>1977</v>
      </c>
      <c r="B23" s="95">
        <v>28186</v>
      </c>
      <c r="C23" s="96">
        <v>7.81</v>
      </c>
      <c r="E23" s="94">
        <f t="shared" si="2"/>
        <v>1988</v>
      </c>
      <c r="F23" s="97" cm="1">
        <f t="array" ref="F23">AVERAGE(_xlfn._xlws.FILTER($C$12:$C$12339,$A$12:$A$12339=$E23))%</f>
        <v>8.9614800000000022E-2</v>
      </c>
      <c r="G23" s="97">
        <v>0.16537192812044688</v>
      </c>
      <c r="H23" s="98">
        <f t="shared" si="1"/>
        <v>7.5757128120446854E-2</v>
      </c>
      <c r="I23" s="98">
        <f t="shared" si="3"/>
        <v>7.1176993983476058E-2</v>
      </c>
    </row>
    <row r="24" spans="1:10">
      <c r="A24" s="94">
        <f t="shared" si="0"/>
        <v>1977</v>
      </c>
      <c r="B24" s="95">
        <v>28187</v>
      </c>
      <c r="C24" s="96">
        <v>7.79</v>
      </c>
      <c r="E24" s="94">
        <f t="shared" si="2"/>
        <v>1989</v>
      </c>
      <c r="F24" s="97" cm="1">
        <f t="array" ref="F24">AVERAGE(_xlfn._xlws.FILTER($C$12:$C$12339,$A$12:$A$12339=$E24))%</f>
        <v>8.4455200000000091E-2</v>
      </c>
      <c r="G24" s="97">
        <v>0.31475183638196724</v>
      </c>
      <c r="H24" s="98">
        <f t="shared" si="1"/>
        <v>0.23029663638196715</v>
      </c>
      <c r="I24" s="98">
        <f t="shared" si="3"/>
        <v>7.1176993983476058E-2</v>
      </c>
    </row>
    <row r="25" spans="1:10">
      <c r="A25" s="94">
        <f t="shared" si="0"/>
        <v>1977</v>
      </c>
      <c r="B25" s="95">
        <v>28188</v>
      </c>
      <c r="C25" s="96">
        <v>7.82</v>
      </c>
      <c r="E25" s="94">
        <f t="shared" si="2"/>
        <v>1990</v>
      </c>
      <c r="F25" s="97" cm="1">
        <f t="array" ref="F25">AVERAGE(_xlfn._xlws.FILTER($C$12:$C$12339,$A$12:$A$12339=$E25))%</f>
        <v>8.6100000000000024E-2</v>
      </c>
      <c r="G25" s="97">
        <v>-3.0644516129032118E-2</v>
      </c>
      <c r="H25" s="98">
        <f t="shared" si="1"/>
        <v>-0.11674451612903214</v>
      </c>
      <c r="I25" s="98">
        <f t="shared" si="3"/>
        <v>7.1176993983476058E-2</v>
      </c>
    </row>
    <row r="26" spans="1:10">
      <c r="A26" s="94">
        <f t="shared" si="0"/>
        <v>1977</v>
      </c>
      <c r="B26" s="95">
        <v>28191</v>
      </c>
      <c r="C26" s="96">
        <v>7.84</v>
      </c>
      <c r="E26" s="94">
        <f t="shared" si="2"/>
        <v>1991</v>
      </c>
      <c r="F26" s="97" cm="1">
        <f t="array" ref="F26">AVERAGE(_xlfn._xlws.FILTER($C$12:$C$12339,$A$12:$A$12339=$E26))%</f>
        <v>8.1391600000000036E-2</v>
      </c>
      <c r="G26" s="97">
        <v>0.30234843134879757</v>
      </c>
      <c r="H26" s="98">
        <f t="shared" si="1"/>
        <v>0.22095683134879754</v>
      </c>
      <c r="I26" s="98">
        <f t="shared" si="3"/>
        <v>7.1176993983476058E-2</v>
      </c>
    </row>
    <row r="27" spans="1:10">
      <c r="A27" s="94">
        <f t="shared" si="0"/>
        <v>1977</v>
      </c>
      <c r="B27" s="95">
        <v>28192</v>
      </c>
      <c r="C27" s="96">
        <v>7.84</v>
      </c>
      <c r="E27" s="94">
        <f t="shared" si="2"/>
        <v>1992</v>
      </c>
      <c r="F27" s="97" cm="1">
        <f t="array" ref="F27">AVERAGE(_xlfn._xlws.FILTER($C$12:$C$12339,$A$12:$A$12339=$E27))%</f>
        <v>7.6659760956175285E-2</v>
      </c>
      <c r="G27" s="97">
        <v>7.493727972380064E-2</v>
      </c>
      <c r="H27" s="98">
        <f t="shared" si="1"/>
        <v>-1.7224812323746452E-3</v>
      </c>
      <c r="I27" s="98">
        <f t="shared" si="3"/>
        <v>7.1176993983476058E-2</v>
      </c>
    </row>
    <row r="28" spans="1:10">
      <c r="A28" s="94">
        <f t="shared" si="0"/>
        <v>1977</v>
      </c>
      <c r="B28" s="95">
        <v>28193</v>
      </c>
      <c r="C28" s="96">
        <v>7.81</v>
      </c>
      <c r="E28" s="94">
        <f t="shared" si="2"/>
        <v>1993</v>
      </c>
      <c r="F28" s="97" cm="1">
        <f t="array" ref="F28">AVERAGE(_xlfn._xlws.FILTER($C$12:$C$12339,$A$12:$A$12339=$E28))%</f>
        <v>6.5915199999999965E-2</v>
      </c>
      <c r="G28" s="97">
        <v>9.96705147919488E-2</v>
      </c>
      <c r="H28" s="98">
        <f t="shared" si="1"/>
        <v>3.3755314791948834E-2</v>
      </c>
      <c r="I28" s="98">
        <f t="shared" si="3"/>
        <v>7.1176993983476058E-2</v>
      </c>
    </row>
    <row r="29" spans="1:10">
      <c r="A29" s="94">
        <f t="shared" si="0"/>
        <v>1977</v>
      </c>
      <c r="B29" s="95">
        <v>28194</v>
      </c>
      <c r="C29" s="96">
        <v>7.81</v>
      </c>
      <c r="E29" s="94">
        <f t="shared" si="2"/>
        <v>1994</v>
      </c>
      <c r="F29" s="97" cm="1">
        <f t="array" ref="F29">AVERAGE(_xlfn._xlws.FILTER($C$12:$C$12339,$A$12:$A$12339=$E29))%</f>
        <v>7.3726907630522032E-2</v>
      </c>
      <c r="G29" s="97">
        <v>1.3259206774573897E-2</v>
      </c>
      <c r="H29" s="98">
        <f t="shared" si="1"/>
        <v>-6.0467700855948131E-2</v>
      </c>
      <c r="I29" s="98">
        <f t="shared" si="3"/>
        <v>7.1176993983476058E-2</v>
      </c>
      <c r="J29" s="98">
        <f>AVERAGE(H29:H38)</f>
        <v>6.803686944552316E-2</v>
      </c>
    </row>
    <row r="30" spans="1:10">
      <c r="A30" s="94">
        <f t="shared" si="0"/>
        <v>1977</v>
      </c>
      <c r="B30" s="95">
        <v>28195</v>
      </c>
      <c r="C30" s="96">
        <v>7.8</v>
      </c>
      <c r="E30" s="94">
        <f t="shared" si="2"/>
        <v>1995</v>
      </c>
      <c r="F30" s="97" cm="1">
        <f t="array" ref="F30">AVERAGE(_xlfn._xlws.FILTER($C$12:$C$12339,$A$12:$A$12339=$E30))%</f>
        <v>6.8801599999999977E-2</v>
      </c>
      <c r="G30" s="97">
        <v>0.37195198902606308</v>
      </c>
      <c r="H30" s="98">
        <f t="shared" si="1"/>
        <v>0.30315038902606312</v>
      </c>
      <c r="I30" s="98">
        <f t="shared" si="3"/>
        <v>7.1176993983476058E-2</v>
      </c>
    </row>
    <row r="31" spans="1:10">
      <c r="A31" s="94">
        <f t="shared" si="0"/>
        <v>1977</v>
      </c>
      <c r="B31" s="95">
        <v>28198</v>
      </c>
      <c r="C31" s="96">
        <v>7.8</v>
      </c>
      <c r="E31" s="94">
        <f t="shared" si="2"/>
        <v>1996</v>
      </c>
      <c r="F31" s="97" cm="1">
        <f t="array" ref="F31">AVERAGE(_xlfn._xlws.FILTER($C$12:$C$12339,$A$12:$A$12339=$E31))%</f>
        <v>6.7063095238095213E-2</v>
      </c>
      <c r="G31" s="97">
        <v>0.22680966018865789</v>
      </c>
      <c r="H31" s="98">
        <f t="shared" si="1"/>
        <v>0.15974656495056266</v>
      </c>
      <c r="I31" s="98">
        <f t="shared" si="3"/>
        <v>7.1176993983476058E-2</v>
      </c>
    </row>
    <row r="32" spans="1:10">
      <c r="A32" s="94">
        <f t="shared" si="0"/>
        <v>1977</v>
      </c>
      <c r="B32" s="95">
        <v>28199</v>
      </c>
      <c r="C32" s="96">
        <v>7.78</v>
      </c>
      <c r="E32" s="94">
        <f t="shared" si="2"/>
        <v>1997</v>
      </c>
      <c r="F32" s="97" cm="1">
        <f t="array" ref="F32">AVERAGE(_xlfn._xlws.FILTER($C$12:$C$12339,$A$12:$A$12339=$E32))%</f>
        <v>6.6067600000000046E-2</v>
      </c>
      <c r="G32" s="97">
        <v>0.33103653103653097</v>
      </c>
      <c r="H32" s="98">
        <f t="shared" si="1"/>
        <v>0.26496893103653091</v>
      </c>
      <c r="I32" s="98">
        <f t="shared" si="3"/>
        <v>7.1176993983476058E-2</v>
      </c>
    </row>
    <row r="33" spans="1:10">
      <c r="A33" s="94">
        <f t="shared" si="0"/>
        <v>1977</v>
      </c>
      <c r="B33" s="95">
        <v>28200</v>
      </c>
      <c r="C33" s="96">
        <v>7.79</v>
      </c>
      <c r="E33" s="94">
        <f t="shared" si="2"/>
        <v>1998</v>
      </c>
      <c r="F33" s="97" cm="1">
        <f t="array" ref="F33">AVERAGE(_xlfn._xlws.FILTER($C$12:$C$12339,$A$12:$A$12339=$E33))%</f>
        <v>5.5767999999999984E-2</v>
      </c>
      <c r="G33" s="97">
        <v>0.28337953278443584</v>
      </c>
      <c r="H33" s="98">
        <f t="shared" si="1"/>
        <v>0.22761153278443585</v>
      </c>
      <c r="I33" s="98">
        <f t="shared" si="3"/>
        <v>7.1176993983476058E-2</v>
      </c>
    </row>
    <row r="34" spans="1:10">
      <c r="A34" s="94">
        <f t="shared" si="0"/>
        <v>1977</v>
      </c>
      <c r="B34" s="95">
        <v>28201</v>
      </c>
      <c r="C34" s="96">
        <v>7.78</v>
      </c>
      <c r="E34" s="94">
        <f t="shared" si="2"/>
        <v>1999</v>
      </c>
      <c r="F34" s="97" cm="1">
        <f t="array" ref="F34">AVERAGE(_xlfn._xlws.FILTER($C$12:$C$12339,$A$12:$A$12339=$E34))%</f>
        <v>5.8722310756972103E-2</v>
      </c>
      <c r="G34" s="97">
        <v>0.20885350992084475</v>
      </c>
      <c r="H34" s="98">
        <f t="shared" si="1"/>
        <v>0.15013119916387266</v>
      </c>
      <c r="I34" s="98">
        <f t="shared" si="3"/>
        <v>7.1176993983476058E-2</v>
      </c>
    </row>
    <row r="35" spans="1:10">
      <c r="A35" s="94">
        <f t="shared" si="0"/>
        <v>1977</v>
      </c>
      <c r="B35" s="95">
        <v>28202</v>
      </c>
      <c r="C35" s="96">
        <v>7.76</v>
      </c>
      <c r="E35" s="94">
        <f t="shared" si="2"/>
        <v>2000</v>
      </c>
      <c r="F35" s="97" cm="1">
        <f t="array" ref="F35">AVERAGE(_xlfn._xlws.FILTER($C$12:$C$12339,$A$12:$A$12339=$E35))%</f>
        <v>5.9406374501992085E-2</v>
      </c>
      <c r="G35" s="97">
        <v>-9.0318189552492781E-2</v>
      </c>
      <c r="H35" s="98">
        <f t="shared" si="1"/>
        <v>-0.14972456405448487</v>
      </c>
      <c r="I35" s="98">
        <f t="shared" si="3"/>
        <v>7.1176993983476058E-2</v>
      </c>
    </row>
    <row r="36" spans="1:10">
      <c r="A36" s="94">
        <f t="shared" si="0"/>
        <v>1977</v>
      </c>
      <c r="B36" s="95">
        <v>28205</v>
      </c>
      <c r="C36" s="96">
        <v>7.74</v>
      </c>
      <c r="E36" s="94">
        <f t="shared" si="2"/>
        <v>2001</v>
      </c>
      <c r="F36" s="97" cm="1">
        <f t="array" ref="F36">AVERAGE(_xlfn._xlws.FILTER($C$12:$C$12339,$A$12:$A$12339=$E36))%</f>
        <v>5.4948387096774159E-2</v>
      </c>
      <c r="G36" s="97">
        <v>-0.11849759142000185</v>
      </c>
      <c r="H36" s="98">
        <f t="shared" si="1"/>
        <v>-0.17344597851677601</v>
      </c>
      <c r="I36" s="98">
        <f t="shared" si="3"/>
        <v>7.1176993983476058E-2</v>
      </c>
    </row>
    <row r="37" spans="1:10">
      <c r="A37" s="94">
        <f t="shared" si="0"/>
        <v>1977</v>
      </c>
      <c r="B37" s="95">
        <v>28206</v>
      </c>
      <c r="C37" s="96">
        <v>7.77</v>
      </c>
      <c r="E37" s="94">
        <f t="shared" si="2"/>
        <v>2002</v>
      </c>
      <c r="F37" s="97" cm="1">
        <f t="array" ref="F37">AVERAGE(_xlfn._xlws.FILTER($C$12:$C$12339,$A$12:$A$12339=$E37))%</f>
        <v>5.4407199999999996E-2</v>
      </c>
      <c r="G37" s="97">
        <v>-0.21966047957912699</v>
      </c>
      <c r="H37" s="98">
        <f t="shared" si="1"/>
        <v>-0.27406767957912698</v>
      </c>
      <c r="I37" s="98">
        <f t="shared" si="3"/>
        <v>7.1176993983476058E-2</v>
      </c>
    </row>
    <row r="38" spans="1:10">
      <c r="A38" s="94">
        <f t="shared" si="0"/>
        <v>1977</v>
      </c>
      <c r="B38" s="95">
        <v>28207</v>
      </c>
      <c r="C38" s="96">
        <v>7.78</v>
      </c>
      <c r="E38" s="94">
        <f t="shared" si="2"/>
        <v>2003</v>
      </c>
      <c r="F38" s="97" cm="1">
        <f t="array" ref="F38">AVERAGE(_xlfn._xlws.FILTER($C$12:$C$12339,$A$12:$A$12339=$E38))%</f>
        <v>5.1092000000000019E-2</v>
      </c>
      <c r="G38" s="97">
        <v>0.28355800050010233</v>
      </c>
      <c r="H38" s="98">
        <f t="shared" si="1"/>
        <v>0.2324660005001023</v>
      </c>
      <c r="I38" s="98">
        <f t="shared" si="3"/>
        <v>7.1176993983476058E-2</v>
      </c>
    </row>
    <row r="39" spans="1:10">
      <c r="A39" s="94">
        <f t="shared" si="0"/>
        <v>1977</v>
      </c>
      <c r="B39" s="95">
        <v>28208</v>
      </c>
      <c r="C39" s="96">
        <v>7.78</v>
      </c>
      <c r="E39" s="94">
        <f t="shared" si="2"/>
        <v>2004</v>
      </c>
      <c r="F39" s="97" cm="1">
        <f t="array" ref="F39">AVERAGE(_xlfn._xlws.FILTER($C$12:$C$12339,$A$12:$A$12339=$E39))%</f>
        <v>5.1319200000000009E-2</v>
      </c>
      <c r="G39" s="97">
        <v>0.10742775944096193</v>
      </c>
      <c r="H39" s="98">
        <f t="shared" si="1"/>
        <v>5.6108559440961922E-2</v>
      </c>
      <c r="I39" s="98">
        <f t="shared" si="3"/>
        <v>7.1176993983476058E-2</v>
      </c>
      <c r="J39" s="98">
        <f>AVERAGE(H39:H48)</f>
        <v>4.8718242140892661E-2</v>
      </c>
    </row>
    <row r="40" spans="1:10">
      <c r="A40" s="94">
        <f t="shared" si="0"/>
        <v>1977</v>
      </c>
      <c r="B40" s="95">
        <v>28209</v>
      </c>
      <c r="C40" s="96">
        <v>7.78</v>
      </c>
      <c r="E40" s="94">
        <f t="shared" si="2"/>
        <v>2005</v>
      </c>
      <c r="F40" s="97" cm="1">
        <f t="array" ref="F40">AVERAGE(_xlfn._xlws.FILTER($C$12:$C$12339,$A$12:$A$12339=$E40))%</f>
        <v>4.5606800000000024E-2</v>
      </c>
      <c r="G40" s="97">
        <v>4.8344775232688535E-2</v>
      </c>
      <c r="H40" s="98">
        <f t="shared" si="1"/>
        <v>2.737975232688511E-3</v>
      </c>
      <c r="I40" s="98">
        <f t="shared" si="3"/>
        <v>7.1176993983476058E-2</v>
      </c>
    </row>
    <row r="41" spans="1:10">
      <c r="A41" s="94">
        <f t="shared" si="0"/>
        <v>1977</v>
      </c>
      <c r="B41" s="95">
        <v>28212</v>
      </c>
      <c r="C41" s="96">
        <v>7.8</v>
      </c>
      <c r="E41" s="94">
        <f t="shared" si="2"/>
        <v>2006</v>
      </c>
      <c r="F41" s="97" cm="1">
        <f t="array" ref="F41">AVERAGE(_xlfn._xlws.FILTER($C$12:$C$12339,$A$12:$A$12339=$E41))%</f>
        <v>4.8795200000000011E-2</v>
      </c>
      <c r="G41" s="97">
        <v>0.15612557979315703</v>
      </c>
      <c r="H41" s="98">
        <f t="shared" si="1"/>
        <v>0.10733037979315702</v>
      </c>
      <c r="I41" s="98">
        <f t="shared" si="3"/>
        <v>7.1176993983476058E-2</v>
      </c>
    </row>
    <row r="42" spans="1:10">
      <c r="A42" s="94">
        <f t="shared" si="0"/>
        <v>1977</v>
      </c>
      <c r="B42" s="95">
        <v>28213</v>
      </c>
      <c r="C42" s="96">
        <v>7.8</v>
      </c>
      <c r="E42" s="94">
        <f t="shared" si="2"/>
        <v>2007</v>
      </c>
      <c r="F42" s="97" cm="1">
        <f t="array" ref="F42">AVERAGE(_xlfn._xlws.FILTER($C$12:$C$12339,$A$12:$A$12339=$E42))%</f>
        <v>4.8382868525896398E-2</v>
      </c>
      <c r="G42" s="97">
        <v>5.4847352464217694E-2</v>
      </c>
      <c r="H42" s="98">
        <f t="shared" si="1"/>
        <v>6.4644839383212957E-3</v>
      </c>
      <c r="I42" s="98">
        <f t="shared" si="3"/>
        <v>7.1176993983476058E-2</v>
      </c>
    </row>
    <row r="43" spans="1:10">
      <c r="A43" s="94">
        <f t="shared" si="0"/>
        <v>1977</v>
      </c>
      <c r="B43" s="95">
        <v>28214</v>
      </c>
      <c r="C43" s="96">
        <v>7.8</v>
      </c>
      <c r="E43" s="94">
        <f t="shared" si="2"/>
        <v>2008</v>
      </c>
      <c r="F43" s="97" cm="1">
        <f t="array" ref="F43">AVERAGE(_xlfn._xlws.FILTER($C$12:$C$12339,$A$12:$A$12339=$E43))%</f>
        <v>4.2775298804780884E-2</v>
      </c>
      <c r="G43" s="97">
        <v>-0.36552344111798191</v>
      </c>
      <c r="H43" s="98">
        <f t="shared" si="1"/>
        <v>-0.40829873992276278</v>
      </c>
      <c r="I43" s="98">
        <f t="shared" si="3"/>
        <v>7.1176993983476058E-2</v>
      </c>
    </row>
    <row r="44" spans="1:10">
      <c r="A44" s="94">
        <f t="shared" si="0"/>
        <v>1977</v>
      </c>
      <c r="B44" s="95">
        <v>28215</v>
      </c>
      <c r="C44" s="96">
        <v>7.79</v>
      </c>
      <c r="E44" s="94">
        <f t="shared" si="2"/>
        <v>2009</v>
      </c>
      <c r="F44" s="97" cm="1">
        <f t="array" ref="F44">AVERAGE(_xlfn._xlws.FILTER($C$12:$C$12339,$A$12:$A$12339=$E44))%</f>
        <v>4.0766799999999985E-2</v>
      </c>
      <c r="G44" s="97">
        <v>0.25935233877663982</v>
      </c>
      <c r="H44" s="98">
        <f t="shared" si="1"/>
        <v>0.21858553877663983</v>
      </c>
      <c r="I44" s="98">
        <f t="shared" si="3"/>
        <v>7.1176993983476058E-2</v>
      </c>
    </row>
    <row r="45" spans="1:10">
      <c r="A45" s="94">
        <f t="shared" si="0"/>
        <v>1977</v>
      </c>
      <c r="B45" s="95">
        <v>28216</v>
      </c>
      <c r="C45" s="96">
        <v>7.78</v>
      </c>
      <c r="E45" s="94">
        <f t="shared" si="2"/>
        <v>2010</v>
      </c>
      <c r="F45" s="97" cm="1">
        <f t="array" ref="F45">AVERAGE(_xlfn._xlws.FILTER($C$12:$C$12339,$A$12:$A$12339=$E45))%</f>
        <v>4.2510756972111576E-2</v>
      </c>
      <c r="G45" s="97">
        <v>0.14821092278719414</v>
      </c>
      <c r="H45" s="98">
        <f t="shared" si="1"/>
        <v>0.10570016581508257</v>
      </c>
      <c r="I45" s="98">
        <f t="shared" si="3"/>
        <v>7.1176993983476058E-2</v>
      </c>
    </row>
    <row r="46" spans="1:10">
      <c r="A46" s="94">
        <f t="shared" si="0"/>
        <v>1977</v>
      </c>
      <c r="B46" s="95">
        <v>28219</v>
      </c>
      <c r="C46" s="96">
        <v>7.78</v>
      </c>
      <c r="E46" s="94">
        <f t="shared" si="2"/>
        <v>2011</v>
      </c>
      <c r="F46" s="97" cm="1">
        <f t="array" ref="F46">AVERAGE(_xlfn._xlws.FILTER($C$12:$C$12339,$A$12:$A$12339=$E46))%</f>
        <v>3.910799999999999E-2</v>
      </c>
      <c r="G46" s="97">
        <v>2.09837473362805E-2</v>
      </c>
      <c r="H46" s="98">
        <f t="shared" si="1"/>
        <v>-1.812425266371949E-2</v>
      </c>
      <c r="I46" s="98">
        <f t="shared" si="3"/>
        <v>7.1176993983476058E-2</v>
      </c>
    </row>
    <row r="47" spans="1:10">
      <c r="A47" s="94">
        <f t="shared" si="0"/>
        <v>1977</v>
      </c>
      <c r="B47" s="95">
        <v>28220</v>
      </c>
      <c r="C47" s="96">
        <v>7.78</v>
      </c>
      <c r="E47" s="94">
        <f t="shared" si="2"/>
        <v>2012</v>
      </c>
      <c r="F47" s="97" cm="1">
        <f t="array" ref="F47">AVERAGE(_xlfn._xlws.FILTER($C$12:$C$12339,$A$12:$A$12339=$E47))%</f>
        <v>2.9216800000000008E-2</v>
      </c>
      <c r="G47" s="97">
        <v>0.15890585241730293</v>
      </c>
      <c r="H47" s="98">
        <f t="shared" si="1"/>
        <v>0.12968905241730291</v>
      </c>
      <c r="I47" s="98">
        <f t="shared" si="3"/>
        <v>7.1176993983476058E-2</v>
      </c>
    </row>
    <row r="48" spans="1:10">
      <c r="A48" s="94">
        <f t="shared" si="0"/>
        <v>1977</v>
      </c>
      <c r="B48" s="95">
        <v>28221</v>
      </c>
      <c r="C48" s="96">
        <v>7.78</v>
      </c>
      <c r="E48" s="94">
        <f t="shared" si="2"/>
        <v>2013</v>
      </c>
      <c r="F48" s="97" cm="1">
        <f t="array" ref="F48">AVERAGE(_xlfn._xlws.FILTER($C$12:$C$12339,$A$12:$A$12339=$E48))%</f>
        <v>3.4461600000000009E-2</v>
      </c>
      <c r="G48" s="97">
        <v>0.32145085858125483</v>
      </c>
      <c r="H48" s="98">
        <f t="shared" si="1"/>
        <v>0.28698925858125479</v>
      </c>
      <c r="I48" s="98">
        <f t="shared" si="3"/>
        <v>7.1176993983476058E-2</v>
      </c>
    </row>
    <row r="49" spans="1:14">
      <c r="A49" s="94">
        <f t="shared" si="0"/>
        <v>1977</v>
      </c>
      <c r="B49" s="95">
        <v>28222</v>
      </c>
      <c r="C49" s="96">
        <v>7.78</v>
      </c>
      <c r="E49" s="94">
        <f t="shared" si="2"/>
        <v>2014</v>
      </c>
      <c r="F49" s="97" cm="1">
        <f t="array" ref="F49">AVERAGE(_xlfn._xlws.FILTER($C$12:$C$12339,$A$12:$A$12339=$E49))%</f>
        <v>3.3381600000000018E-2</v>
      </c>
      <c r="G49" s="97">
        <v>0.13524421649462237</v>
      </c>
      <c r="H49" s="98">
        <f t="shared" si="1"/>
        <v>0.10186261649462236</v>
      </c>
      <c r="I49" s="98">
        <f t="shared" si="3"/>
        <v>7.1176993983476058E-2</v>
      </c>
      <c r="J49" s="98">
        <f>AVERAGE(H49:H58)</f>
        <v>0.10160271098635235</v>
      </c>
    </row>
    <row r="50" spans="1:14">
      <c r="A50" s="94">
        <f t="shared" si="0"/>
        <v>1977</v>
      </c>
      <c r="B50" s="95">
        <v>28223</v>
      </c>
      <c r="C50" s="99"/>
      <c r="E50" s="94">
        <f t="shared" si="2"/>
        <v>2015</v>
      </c>
      <c r="F50" s="97" cm="1">
        <f t="array" ref="F50">AVERAGE(_xlfn._xlws.FILTER($C$12:$C$12339,$A$12:$A$12339=$E50))%</f>
        <v>2.8409960159362563E-2</v>
      </c>
      <c r="G50" s="97">
        <v>1.3788916411676138E-2</v>
      </c>
      <c r="H50" s="98">
        <f t="shared" si="1"/>
        <v>-1.4621043747686425E-2</v>
      </c>
      <c r="I50" s="98">
        <f t="shared" si="3"/>
        <v>7.1176993983476058E-2</v>
      </c>
    </row>
    <row r="51" spans="1:14">
      <c r="A51" s="94">
        <f t="shared" si="0"/>
        <v>1977</v>
      </c>
      <c r="B51" s="95">
        <v>28226</v>
      </c>
      <c r="C51" s="96">
        <v>7.76</v>
      </c>
      <c r="E51" s="94">
        <f t="shared" si="2"/>
        <v>2016</v>
      </c>
      <c r="F51" s="97" cm="1">
        <f t="array" ref="F51">AVERAGE(_xlfn._xlws.FILTER($C$12:$C$12339,$A$12:$A$12339=$E51))%</f>
        <v>2.5944000000000009E-2</v>
      </c>
      <c r="G51" s="97">
        <v>0.11773080874798171</v>
      </c>
      <c r="H51" s="98">
        <f t="shared" si="1"/>
        <v>9.1786808747981702E-2</v>
      </c>
      <c r="I51" s="98">
        <f t="shared" si="3"/>
        <v>7.1176993983476058E-2</v>
      </c>
    </row>
    <row r="52" spans="1:14">
      <c r="A52" s="94">
        <f t="shared" si="0"/>
        <v>1977</v>
      </c>
      <c r="B52" s="95">
        <v>28227</v>
      </c>
      <c r="C52" s="96">
        <v>7.76</v>
      </c>
      <c r="E52" s="94">
        <f t="shared" si="2"/>
        <v>2017</v>
      </c>
      <c r="F52" s="97" cm="1">
        <f t="array" ref="F52">AVERAGE(_xlfn._xlws.FILTER($C$12:$C$12339,$A$12:$A$12339=$E52))%</f>
        <v>2.8940399999999991E-2</v>
      </c>
      <c r="G52" s="97">
        <v>0.2160548143449928</v>
      </c>
      <c r="H52" s="98">
        <f t="shared" si="1"/>
        <v>0.18711441434499282</v>
      </c>
      <c r="I52" s="98">
        <f t="shared" si="3"/>
        <v>7.1176993983476058E-2</v>
      </c>
    </row>
    <row r="53" spans="1:14">
      <c r="A53" s="94">
        <f t="shared" si="0"/>
        <v>1977</v>
      </c>
      <c r="B53" s="95">
        <v>28228</v>
      </c>
      <c r="C53" s="96">
        <v>7.76</v>
      </c>
      <c r="E53" s="94">
        <f t="shared" si="2"/>
        <v>2018</v>
      </c>
      <c r="F53" s="97" cm="1">
        <f t="array" ref="F53">AVERAGE(_xlfn._xlws.FILTER($C$12:$C$12339,$A$12:$A$12339=$E53))%</f>
        <v>3.1115662650602421E-2</v>
      </c>
      <c r="G53" s="97">
        <v>-4.2268692890885438E-2</v>
      </c>
      <c r="H53" s="98">
        <f t="shared" si="1"/>
        <v>-7.3384355541487867E-2</v>
      </c>
      <c r="I53" s="98">
        <f t="shared" si="3"/>
        <v>7.1176993983476058E-2</v>
      </c>
    </row>
    <row r="54" spans="1:14">
      <c r="A54" s="94">
        <f t="shared" si="0"/>
        <v>1977</v>
      </c>
      <c r="B54" s="95">
        <v>28229</v>
      </c>
      <c r="C54" s="96">
        <v>7.63</v>
      </c>
      <c r="E54" s="94">
        <f t="shared" si="2"/>
        <v>2019</v>
      </c>
      <c r="F54" s="97" cm="1">
        <f t="array" ref="F54">AVERAGE(_xlfn._xlws.FILTER($C$12:$C$12339,$A$12:$A$12339=$E54))%</f>
        <v>2.580399999999999E-2</v>
      </c>
      <c r="G54" s="97">
        <v>0.31211679996808755</v>
      </c>
      <c r="H54" s="98">
        <f t="shared" si="1"/>
        <v>0.28631279996808756</v>
      </c>
      <c r="I54" s="98">
        <f t="shared" si="3"/>
        <v>7.1176993983476058E-2</v>
      </c>
    </row>
    <row r="55" spans="1:14">
      <c r="A55" s="94">
        <f t="shared" si="0"/>
        <v>1977</v>
      </c>
      <c r="B55" s="95">
        <v>28230</v>
      </c>
      <c r="C55" s="96">
        <v>7.65</v>
      </c>
      <c r="E55" s="94">
        <f t="shared" si="2"/>
        <v>2020</v>
      </c>
      <c r="F55" s="97" cm="1">
        <f t="array" ref="F55">AVERAGE(_xlfn._xlws.FILTER($C$12:$C$12339,$A$12:$A$12339=$E55))%</f>
        <v>1.5561354581673306E-2</v>
      </c>
      <c r="G55" s="97">
        <v>0.18023201827422478</v>
      </c>
      <c r="H55" s="98">
        <f t="shared" si="1"/>
        <v>0.16467066369255146</v>
      </c>
      <c r="I55" s="98">
        <f t="shared" si="3"/>
        <v>7.1176993983476058E-2</v>
      </c>
    </row>
    <row r="56" spans="1:14">
      <c r="A56" s="94">
        <f t="shared" si="0"/>
        <v>1977</v>
      </c>
      <c r="B56" s="95">
        <v>28233</v>
      </c>
      <c r="C56" s="96">
        <v>7.64</v>
      </c>
      <c r="E56" s="94">
        <f t="shared" si="2"/>
        <v>2021</v>
      </c>
      <c r="F56" s="97" cm="1">
        <f t="array" ref="F56">AVERAGE(_xlfn._xlws.FILTER($C$12:$C$12339,$A$12:$A$12339=$E56))%</f>
        <v>2.0555776892430284E-2</v>
      </c>
      <c r="G56" s="97">
        <v>0.28468851751964158</v>
      </c>
      <c r="H56" s="98">
        <f t="shared" si="1"/>
        <v>0.26413274062721132</v>
      </c>
      <c r="I56" s="98">
        <f t="shared" si="3"/>
        <v>7.1176993983476058E-2</v>
      </c>
      <c r="K56" s="97"/>
    </row>
    <row r="57" spans="1:14">
      <c r="A57" s="94">
        <f t="shared" si="0"/>
        <v>1977</v>
      </c>
      <c r="B57" s="95">
        <v>28234</v>
      </c>
      <c r="C57" s="96">
        <v>7.67</v>
      </c>
      <c r="E57" s="94">
        <f t="shared" si="2"/>
        <v>2022</v>
      </c>
      <c r="F57" s="97" cm="1">
        <f t="array" ref="F57">AVERAGE(_xlfn._xlws.FILTER($C$12:$C$12339,$A$12:$A$12339=$E57))%</f>
        <v>3.1131325301204802E-2</v>
      </c>
      <c r="G57" s="97">
        <v>-0.18037505927178585</v>
      </c>
      <c r="H57" s="98">
        <f t="shared" si="1"/>
        <v>-0.21150638457299065</v>
      </c>
      <c r="I57" s="98">
        <f t="shared" si="3"/>
        <v>7.1176993983476058E-2</v>
      </c>
    </row>
    <row r="58" spans="1:14">
      <c r="A58" s="94">
        <f t="shared" si="0"/>
        <v>1977</v>
      </c>
      <c r="B58" s="95">
        <v>28235</v>
      </c>
      <c r="C58" s="96">
        <v>7.69</v>
      </c>
      <c r="E58" s="94">
        <f t="shared" si="2"/>
        <v>2023</v>
      </c>
      <c r="F58" s="97" cm="1">
        <f t="array" ref="F58">AVERAGE(_xlfn._xlws.FILTER($C$12:$C$12339,$A$12:$A$12339=$E58))%</f>
        <v>4.0947999999999984E-2</v>
      </c>
      <c r="G58" s="97">
        <v>0.26060684985024096</v>
      </c>
      <c r="H58" s="98">
        <f t="shared" si="1"/>
        <v>0.21965884985024098</v>
      </c>
      <c r="I58" s="98">
        <f t="shared" si="3"/>
        <v>7.1176993983476058E-2</v>
      </c>
    </row>
    <row r="59" spans="1:14">
      <c r="A59" s="94">
        <f t="shared" si="0"/>
        <v>1977</v>
      </c>
      <c r="B59" s="95">
        <v>28236</v>
      </c>
      <c r="C59" s="96">
        <v>7.69</v>
      </c>
      <c r="F59" s="97"/>
      <c r="G59" s="97"/>
      <c r="H59" s="98"/>
      <c r="I59" s="98"/>
    </row>
    <row r="60" spans="1:14">
      <c r="A60" s="94">
        <f t="shared" si="0"/>
        <v>1977</v>
      </c>
      <c r="B60" s="95">
        <v>28237</v>
      </c>
      <c r="C60" s="96">
        <v>7.73</v>
      </c>
      <c r="F60" s="97"/>
      <c r="G60" s="97"/>
      <c r="H60" s="98"/>
      <c r="I60" s="98"/>
    </row>
    <row r="61" spans="1:14">
      <c r="A61" s="94">
        <f t="shared" si="0"/>
        <v>1977</v>
      </c>
      <c r="B61" s="95">
        <v>28240</v>
      </c>
      <c r="C61" s="96">
        <v>7.76</v>
      </c>
      <c r="F61" s="97"/>
      <c r="G61" s="97"/>
      <c r="H61" s="98"/>
      <c r="I61" s="98"/>
      <c r="M61" s="98"/>
      <c r="N61" s="98"/>
    </row>
    <row r="62" spans="1:14">
      <c r="A62" s="94">
        <f t="shared" si="0"/>
        <v>1977</v>
      </c>
      <c r="B62" s="95">
        <v>28241</v>
      </c>
      <c r="C62" s="96">
        <v>7.74</v>
      </c>
      <c r="F62" s="97"/>
      <c r="G62" s="97"/>
      <c r="H62" s="98"/>
      <c r="I62" s="98"/>
      <c r="M62" s="98"/>
      <c r="N62" s="98"/>
    </row>
    <row r="63" spans="1:14">
      <c r="A63" s="94">
        <f t="shared" si="0"/>
        <v>1977</v>
      </c>
      <c r="B63" s="95">
        <v>28242</v>
      </c>
      <c r="C63" s="96">
        <v>7.75</v>
      </c>
      <c r="F63" s="97"/>
      <c r="G63" s="97"/>
      <c r="H63" s="98"/>
      <c r="I63" s="98"/>
      <c r="M63" s="98"/>
      <c r="N63" s="98"/>
    </row>
    <row r="64" spans="1:14">
      <c r="A64" s="94">
        <f t="shared" si="0"/>
        <v>1977</v>
      </c>
      <c r="B64" s="95">
        <v>28243</v>
      </c>
      <c r="C64" s="96">
        <v>7.76</v>
      </c>
      <c r="F64" s="97"/>
      <c r="G64" s="97"/>
      <c r="H64" s="98"/>
      <c r="I64" s="98"/>
      <c r="M64" s="98"/>
      <c r="N64" s="98"/>
    </row>
    <row r="65" spans="1:14">
      <c r="A65" s="94">
        <f t="shared" si="0"/>
        <v>1977</v>
      </c>
      <c r="B65" s="95">
        <v>28244</v>
      </c>
      <c r="C65" s="96">
        <v>7.8</v>
      </c>
      <c r="F65" s="97"/>
      <c r="G65" s="97"/>
      <c r="H65" s="98"/>
      <c r="I65" s="98"/>
      <c r="M65" s="98"/>
      <c r="N65" s="98"/>
    </row>
    <row r="66" spans="1:14">
      <c r="A66" s="94">
        <f t="shared" si="0"/>
        <v>1977</v>
      </c>
      <c r="B66" s="95">
        <v>28247</v>
      </c>
      <c r="C66" s="96">
        <v>7.8</v>
      </c>
      <c r="F66" s="97"/>
      <c r="G66" s="97"/>
      <c r="H66" s="98"/>
      <c r="I66" s="98"/>
      <c r="M66" s="98"/>
      <c r="N66" s="98"/>
    </row>
    <row r="67" spans="1:14">
      <c r="A67" s="94">
        <f t="shared" si="0"/>
        <v>1977</v>
      </c>
      <c r="B67" s="95">
        <v>28248</v>
      </c>
      <c r="C67" s="96">
        <v>7.79</v>
      </c>
      <c r="F67" s="97"/>
      <c r="G67" s="97"/>
      <c r="H67" s="98"/>
      <c r="I67" s="98"/>
      <c r="M67" s="98"/>
      <c r="N67" s="98"/>
    </row>
    <row r="68" spans="1:14">
      <c r="A68" s="94">
        <f t="shared" si="0"/>
        <v>1977</v>
      </c>
      <c r="B68" s="95">
        <v>28249</v>
      </c>
      <c r="C68" s="96">
        <v>7.78</v>
      </c>
      <c r="F68" s="97"/>
      <c r="G68" s="97"/>
      <c r="H68" s="98"/>
      <c r="I68" s="98"/>
      <c r="M68" s="98"/>
      <c r="N68" s="98"/>
    </row>
    <row r="69" spans="1:14">
      <c r="A69" s="94">
        <f t="shared" si="0"/>
        <v>1977</v>
      </c>
      <c r="B69" s="95">
        <v>28250</v>
      </c>
      <c r="C69" s="96">
        <v>7.8</v>
      </c>
      <c r="F69" s="97"/>
      <c r="G69" s="97"/>
      <c r="H69" s="98"/>
      <c r="I69" s="98"/>
      <c r="M69" s="98"/>
      <c r="N69" s="98"/>
    </row>
    <row r="70" spans="1:14">
      <c r="A70" s="94">
        <f t="shared" si="0"/>
        <v>1977</v>
      </c>
      <c r="B70" s="95">
        <v>28251</v>
      </c>
      <c r="C70" s="96">
        <v>7.86</v>
      </c>
      <c r="F70" s="97"/>
      <c r="G70" s="97"/>
      <c r="H70" s="98"/>
      <c r="I70" s="98"/>
    </row>
    <row r="71" spans="1:14">
      <c r="A71" s="94">
        <f t="shared" si="0"/>
        <v>1977</v>
      </c>
      <c r="B71" s="95">
        <v>28254</v>
      </c>
      <c r="C71" s="96">
        <v>7.86</v>
      </c>
      <c r="F71" s="97"/>
      <c r="G71" s="97"/>
      <c r="H71" s="98"/>
      <c r="I71" s="98"/>
    </row>
    <row r="72" spans="1:14">
      <c r="A72" s="94">
        <f t="shared" si="0"/>
        <v>1977</v>
      </c>
      <c r="B72" s="95">
        <v>28255</v>
      </c>
      <c r="C72" s="96">
        <v>7.86</v>
      </c>
      <c r="F72" s="97"/>
      <c r="G72" s="97"/>
      <c r="H72" s="98"/>
      <c r="I72" s="98"/>
    </row>
    <row r="73" spans="1:14">
      <c r="A73" s="94">
        <f t="shared" si="0"/>
        <v>1977</v>
      </c>
      <c r="B73" s="95">
        <v>28256</v>
      </c>
      <c r="C73" s="96">
        <v>7.86</v>
      </c>
      <c r="F73" s="97"/>
      <c r="G73" s="97"/>
      <c r="H73" s="98"/>
      <c r="I73" s="98"/>
    </row>
    <row r="74" spans="1:14">
      <c r="A74" s="94">
        <f t="shared" si="0"/>
        <v>1977</v>
      </c>
      <c r="B74" s="95">
        <v>28257</v>
      </c>
      <c r="C74" s="96">
        <v>7.86</v>
      </c>
      <c r="F74" s="97"/>
      <c r="G74" s="97"/>
      <c r="H74" s="98"/>
      <c r="I74" s="98"/>
    </row>
    <row r="75" spans="1:14">
      <c r="A75" s="94">
        <f t="shared" si="0"/>
        <v>1977</v>
      </c>
      <c r="B75" s="95">
        <v>28258</v>
      </c>
      <c r="C75" s="96">
        <v>7.8</v>
      </c>
      <c r="F75" s="97"/>
      <c r="G75" s="97"/>
      <c r="H75" s="98"/>
      <c r="I75" s="98"/>
    </row>
    <row r="76" spans="1:14">
      <c r="A76" s="94">
        <f t="shared" si="0"/>
        <v>1977</v>
      </c>
      <c r="B76" s="95">
        <v>28261</v>
      </c>
      <c r="C76" s="96">
        <v>7.79</v>
      </c>
      <c r="F76" s="97"/>
      <c r="G76" s="97"/>
      <c r="H76" s="98"/>
      <c r="I76" s="98"/>
    </row>
    <row r="77" spans="1:14">
      <c r="A77" s="94">
        <f t="shared" ref="A77:A140" si="4">YEAR(B77)</f>
        <v>1977</v>
      </c>
      <c r="B77" s="95">
        <v>28262</v>
      </c>
      <c r="C77" s="96">
        <v>7.77</v>
      </c>
      <c r="F77" s="97"/>
      <c r="G77" s="97"/>
      <c r="H77" s="98"/>
      <c r="I77" s="98"/>
    </row>
    <row r="78" spans="1:14">
      <c r="A78" s="94">
        <f t="shared" si="4"/>
        <v>1977</v>
      </c>
      <c r="B78" s="95">
        <v>28263</v>
      </c>
      <c r="C78" s="96">
        <v>7.77</v>
      </c>
      <c r="F78" s="97"/>
      <c r="G78" s="97"/>
      <c r="H78" s="98"/>
      <c r="I78" s="98"/>
    </row>
    <row r="79" spans="1:14">
      <c r="A79" s="94">
        <f t="shared" si="4"/>
        <v>1977</v>
      </c>
      <c r="B79" s="95">
        <v>28264</v>
      </c>
      <c r="C79" s="96">
        <v>7.81</v>
      </c>
      <c r="F79" s="97"/>
      <c r="G79" s="97"/>
      <c r="H79" s="98"/>
      <c r="I79" s="98"/>
    </row>
    <row r="80" spans="1:14">
      <c r="A80" s="94">
        <f t="shared" si="4"/>
        <v>1977</v>
      </c>
      <c r="B80" s="95">
        <v>28265</v>
      </c>
      <c r="C80" s="96">
        <v>7.81</v>
      </c>
      <c r="F80" s="97"/>
      <c r="G80" s="97"/>
      <c r="H80" s="98"/>
      <c r="I80" s="98"/>
    </row>
    <row r="81" spans="1:9">
      <c r="A81" s="94">
        <f t="shared" si="4"/>
        <v>1977</v>
      </c>
      <c r="B81" s="95">
        <v>28268</v>
      </c>
      <c r="C81" s="96">
        <v>7.8</v>
      </c>
      <c r="F81" s="97"/>
      <c r="G81" s="97"/>
      <c r="H81" s="98"/>
      <c r="I81" s="98"/>
    </row>
    <row r="82" spans="1:9">
      <c r="A82" s="94">
        <f t="shared" si="4"/>
        <v>1977</v>
      </c>
      <c r="B82" s="95">
        <v>28269</v>
      </c>
      <c r="C82" s="96">
        <v>7.76</v>
      </c>
    </row>
    <row r="83" spans="1:9">
      <c r="A83" s="94">
        <f t="shared" si="4"/>
        <v>1977</v>
      </c>
      <c r="B83" s="95">
        <v>28270</v>
      </c>
      <c r="C83" s="96">
        <v>7.74</v>
      </c>
    </row>
    <row r="84" spans="1:9">
      <c r="A84" s="94">
        <f t="shared" si="4"/>
        <v>1977</v>
      </c>
      <c r="B84" s="95">
        <v>28271</v>
      </c>
      <c r="C84" s="96">
        <v>7.76</v>
      </c>
    </row>
    <row r="85" spans="1:9">
      <c r="A85" s="94">
        <f t="shared" si="4"/>
        <v>1977</v>
      </c>
      <c r="B85" s="95">
        <v>28272</v>
      </c>
      <c r="C85" s="96">
        <v>7.74</v>
      </c>
    </row>
    <row r="86" spans="1:9">
      <c r="A86" s="94">
        <f t="shared" si="4"/>
        <v>1977</v>
      </c>
      <c r="B86" s="95">
        <v>28275</v>
      </c>
      <c r="C86" s="99"/>
    </row>
    <row r="87" spans="1:9">
      <c r="A87" s="94">
        <f t="shared" si="4"/>
        <v>1977</v>
      </c>
      <c r="B87" s="95">
        <v>28276</v>
      </c>
      <c r="C87" s="96">
        <v>7.74</v>
      </c>
    </row>
    <row r="88" spans="1:9">
      <c r="A88" s="94">
        <f t="shared" si="4"/>
        <v>1977</v>
      </c>
      <c r="B88" s="95">
        <v>28277</v>
      </c>
      <c r="C88" s="96">
        <v>7.75</v>
      </c>
    </row>
    <row r="89" spans="1:9">
      <c r="A89" s="94">
        <f t="shared" si="4"/>
        <v>1977</v>
      </c>
      <c r="B89" s="95">
        <v>28278</v>
      </c>
      <c r="C89" s="96">
        <v>7.74</v>
      </c>
    </row>
    <row r="90" spans="1:9">
      <c r="A90" s="94">
        <f t="shared" si="4"/>
        <v>1977</v>
      </c>
      <c r="B90" s="95">
        <v>28279</v>
      </c>
      <c r="C90" s="96">
        <v>7.72</v>
      </c>
    </row>
    <row r="91" spans="1:9">
      <c r="A91" s="94">
        <f t="shared" si="4"/>
        <v>1977</v>
      </c>
      <c r="B91" s="95">
        <v>28282</v>
      </c>
      <c r="C91" s="96">
        <v>7.72</v>
      </c>
    </row>
    <row r="92" spans="1:9">
      <c r="A92" s="94">
        <f t="shared" si="4"/>
        <v>1977</v>
      </c>
      <c r="B92" s="95">
        <v>28283</v>
      </c>
      <c r="C92" s="96">
        <v>7.67</v>
      </c>
    </row>
    <row r="93" spans="1:9">
      <c r="A93" s="94">
        <f t="shared" si="4"/>
        <v>1977</v>
      </c>
      <c r="B93" s="95">
        <v>28284</v>
      </c>
      <c r="C93" s="96">
        <v>7.67</v>
      </c>
    </row>
    <row r="94" spans="1:9">
      <c r="A94" s="94">
        <f t="shared" si="4"/>
        <v>1977</v>
      </c>
      <c r="B94" s="95">
        <v>28285</v>
      </c>
      <c r="C94" s="96">
        <v>7.67</v>
      </c>
    </row>
    <row r="95" spans="1:9">
      <c r="A95" s="94">
        <f t="shared" si="4"/>
        <v>1977</v>
      </c>
      <c r="B95" s="95">
        <v>28286</v>
      </c>
      <c r="C95" s="96">
        <v>7.66</v>
      </c>
    </row>
    <row r="96" spans="1:9">
      <c r="A96" s="94">
        <f t="shared" si="4"/>
        <v>1977</v>
      </c>
      <c r="B96" s="95">
        <v>28289</v>
      </c>
      <c r="C96" s="96">
        <v>7.62</v>
      </c>
    </row>
    <row r="97" spans="1:3">
      <c r="A97" s="94">
        <f t="shared" si="4"/>
        <v>1977</v>
      </c>
      <c r="B97" s="95">
        <v>28290</v>
      </c>
      <c r="C97" s="96">
        <v>7.59</v>
      </c>
    </row>
    <row r="98" spans="1:3">
      <c r="A98" s="94">
        <f t="shared" si="4"/>
        <v>1977</v>
      </c>
      <c r="B98" s="95">
        <v>28291</v>
      </c>
      <c r="C98" s="96">
        <v>7.6</v>
      </c>
    </row>
    <row r="99" spans="1:3">
      <c r="A99" s="94">
        <f t="shared" si="4"/>
        <v>1977</v>
      </c>
      <c r="B99" s="95">
        <v>28292</v>
      </c>
      <c r="C99" s="96">
        <v>7.62</v>
      </c>
    </row>
    <row r="100" spans="1:3">
      <c r="A100" s="94">
        <f t="shared" si="4"/>
        <v>1977</v>
      </c>
      <c r="B100" s="95">
        <v>28293</v>
      </c>
      <c r="C100" s="96">
        <v>7.62</v>
      </c>
    </row>
    <row r="101" spans="1:3">
      <c r="A101" s="94">
        <f t="shared" si="4"/>
        <v>1977</v>
      </c>
      <c r="B101" s="95">
        <v>28296</v>
      </c>
      <c r="C101" s="96">
        <v>7.63</v>
      </c>
    </row>
    <row r="102" spans="1:3">
      <c r="A102" s="94">
        <f t="shared" si="4"/>
        <v>1977</v>
      </c>
      <c r="B102" s="95">
        <v>28297</v>
      </c>
      <c r="C102" s="96">
        <v>7.62</v>
      </c>
    </row>
    <row r="103" spans="1:3">
      <c r="A103" s="94">
        <f t="shared" si="4"/>
        <v>1977</v>
      </c>
      <c r="B103" s="95">
        <v>28298</v>
      </c>
      <c r="C103" s="96">
        <v>7.61</v>
      </c>
    </row>
    <row r="104" spans="1:3">
      <c r="A104" s="94">
        <f t="shared" si="4"/>
        <v>1977</v>
      </c>
      <c r="B104" s="95">
        <v>28299</v>
      </c>
      <c r="C104" s="96">
        <v>7.61</v>
      </c>
    </row>
    <row r="105" spans="1:3">
      <c r="A105" s="94">
        <f t="shared" si="4"/>
        <v>1977</v>
      </c>
      <c r="B105" s="95">
        <v>28300</v>
      </c>
      <c r="C105" s="96">
        <v>7.59</v>
      </c>
    </row>
    <row r="106" spans="1:3">
      <c r="A106" s="94">
        <f t="shared" si="4"/>
        <v>1977</v>
      </c>
      <c r="B106" s="95">
        <v>28303</v>
      </c>
      <c r="C106" s="96">
        <v>7.58</v>
      </c>
    </row>
    <row r="107" spans="1:3">
      <c r="A107" s="94">
        <f t="shared" si="4"/>
        <v>1977</v>
      </c>
      <c r="B107" s="95">
        <v>28304</v>
      </c>
      <c r="C107" s="96">
        <v>7.56</v>
      </c>
    </row>
    <row r="108" spans="1:3">
      <c r="A108" s="94">
        <f t="shared" si="4"/>
        <v>1977</v>
      </c>
      <c r="B108" s="95">
        <v>28305</v>
      </c>
      <c r="C108" s="96">
        <v>7.56</v>
      </c>
    </row>
    <row r="109" spans="1:3">
      <c r="A109" s="94">
        <f t="shared" si="4"/>
        <v>1977</v>
      </c>
      <c r="B109" s="95">
        <v>28306</v>
      </c>
      <c r="C109" s="96">
        <v>7.58</v>
      </c>
    </row>
    <row r="110" spans="1:3">
      <c r="A110" s="94">
        <f t="shared" si="4"/>
        <v>1977</v>
      </c>
      <c r="B110" s="95">
        <v>28307</v>
      </c>
      <c r="C110" s="96">
        <v>7.58</v>
      </c>
    </row>
    <row r="111" spans="1:3">
      <c r="A111" s="94">
        <f t="shared" si="4"/>
        <v>1977</v>
      </c>
      <c r="B111" s="95">
        <v>28310</v>
      </c>
      <c r="C111" s="99"/>
    </row>
    <row r="112" spans="1:3">
      <c r="A112" s="94">
        <f t="shared" si="4"/>
        <v>1977</v>
      </c>
      <c r="B112" s="95">
        <v>28311</v>
      </c>
      <c r="C112" s="96">
        <v>7.63</v>
      </c>
    </row>
    <row r="113" spans="1:3">
      <c r="A113" s="94">
        <f t="shared" si="4"/>
        <v>1977</v>
      </c>
      <c r="B113" s="95">
        <v>28312</v>
      </c>
      <c r="C113" s="96">
        <v>7.63</v>
      </c>
    </row>
    <row r="114" spans="1:3">
      <c r="A114" s="94">
        <f t="shared" si="4"/>
        <v>1977</v>
      </c>
      <c r="B114" s="95">
        <v>28313</v>
      </c>
      <c r="C114" s="96">
        <v>7.62</v>
      </c>
    </row>
    <row r="115" spans="1:3">
      <c r="A115" s="94">
        <f t="shared" si="4"/>
        <v>1977</v>
      </c>
      <c r="B115" s="95">
        <v>28314</v>
      </c>
      <c r="C115" s="96">
        <v>7.65</v>
      </c>
    </row>
    <row r="116" spans="1:3">
      <c r="A116" s="94">
        <f t="shared" si="4"/>
        <v>1977</v>
      </c>
      <c r="B116" s="95">
        <v>28317</v>
      </c>
      <c r="C116" s="96">
        <v>7.65</v>
      </c>
    </row>
    <row r="117" spans="1:3">
      <c r="A117" s="94">
        <f t="shared" si="4"/>
        <v>1977</v>
      </c>
      <c r="B117" s="95">
        <v>28318</v>
      </c>
      <c r="C117" s="96">
        <v>7.65</v>
      </c>
    </row>
    <row r="118" spans="1:3">
      <c r="A118" s="94">
        <f t="shared" si="4"/>
        <v>1977</v>
      </c>
      <c r="B118" s="95">
        <v>28319</v>
      </c>
      <c r="C118" s="96">
        <v>7.62</v>
      </c>
    </row>
    <row r="119" spans="1:3">
      <c r="A119" s="94">
        <f t="shared" si="4"/>
        <v>1977</v>
      </c>
      <c r="B119" s="95">
        <v>28320</v>
      </c>
      <c r="C119" s="99"/>
    </row>
    <row r="120" spans="1:3">
      <c r="A120" s="94">
        <f t="shared" si="4"/>
        <v>1977</v>
      </c>
      <c r="B120" s="95">
        <v>28321</v>
      </c>
      <c r="C120" s="96">
        <v>7.64</v>
      </c>
    </row>
    <row r="121" spans="1:3">
      <c r="A121" s="94">
        <f t="shared" si="4"/>
        <v>1977</v>
      </c>
      <c r="B121" s="95">
        <v>28324</v>
      </c>
      <c r="C121" s="96">
        <v>7.64</v>
      </c>
    </row>
    <row r="122" spans="1:3">
      <c r="A122" s="94">
        <f t="shared" si="4"/>
        <v>1977</v>
      </c>
      <c r="B122" s="95">
        <v>28325</v>
      </c>
      <c r="C122" s="96">
        <v>7.64</v>
      </c>
    </row>
    <row r="123" spans="1:3">
      <c r="A123" s="94">
        <f t="shared" si="4"/>
        <v>1977</v>
      </c>
      <c r="B123" s="95">
        <v>28326</v>
      </c>
      <c r="C123" s="96">
        <v>7.64</v>
      </c>
    </row>
    <row r="124" spans="1:3">
      <c r="A124" s="94">
        <f t="shared" si="4"/>
        <v>1977</v>
      </c>
      <c r="B124" s="95">
        <v>28327</v>
      </c>
      <c r="C124" s="96">
        <v>7.65</v>
      </c>
    </row>
    <row r="125" spans="1:3">
      <c r="A125" s="94">
        <f t="shared" si="4"/>
        <v>1977</v>
      </c>
      <c r="B125" s="95">
        <v>28328</v>
      </c>
      <c r="C125" s="96">
        <v>7.65</v>
      </c>
    </row>
    <row r="126" spans="1:3">
      <c r="A126" s="94">
        <f t="shared" si="4"/>
        <v>1977</v>
      </c>
      <c r="B126" s="95">
        <v>28331</v>
      </c>
      <c r="C126" s="96">
        <v>7.64</v>
      </c>
    </row>
    <row r="127" spans="1:3">
      <c r="A127" s="94">
        <f t="shared" si="4"/>
        <v>1977</v>
      </c>
      <c r="B127" s="95">
        <v>28332</v>
      </c>
      <c r="C127" s="96">
        <v>7.64</v>
      </c>
    </row>
    <row r="128" spans="1:3">
      <c r="A128" s="94">
        <f t="shared" si="4"/>
        <v>1977</v>
      </c>
      <c r="B128" s="95">
        <v>28333</v>
      </c>
      <c r="C128" s="96">
        <v>7.66</v>
      </c>
    </row>
    <row r="129" spans="1:3">
      <c r="A129" s="94">
        <f t="shared" si="4"/>
        <v>1977</v>
      </c>
      <c r="B129" s="95">
        <v>28334</v>
      </c>
      <c r="C129" s="96">
        <v>7.7</v>
      </c>
    </row>
    <row r="130" spans="1:3">
      <c r="A130" s="94">
        <f t="shared" si="4"/>
        <v>1977</v>
      </c>
      <c r="B130" s="95">
        <v>28335</v>
      </c>
      <c r="C130" s="96">
        <v>7.72</v>
      </c>
    </row>
    <row r="131" spans="1:3">
      <c r="A131" s="94">
        <f t="shared" si="4"/>
        <v>1977</v>
      </c>
      <c r="B131" s="95">
        <v>28338</v>
      </c>
      <c r="C131" s="96">
        <v>7.7</v>
      </c>
    </row>
    <row r="132" spans="1:3">
      <c r="A132" s="94">
        <f t="shared" si="4"/>
        <v>1977</v>
      </c>
      <c r="B132" s="95">
        <v>28339</v>
      </c>
      <c r="C132" s="96">
        <v>7.72</v>
      </c>
    </row>
    <row r="133" spans="1:3">
      <c r="A133" s="94">
        <f t="shared" si="4"/>
        <v>1977</v>
      </c>
      <c r="B133" s="95">
        <v>28340</v>
      </c>
      <c r="C133" s="96">
        <v>7.7</v>
      </c>
    </row>
    <row r="134" spans="1:3">
      <c r="A134" s="94">
        <f t="shared" si="4"/>
        <v>1977</v>
      </c>
      <c r="B134" s="95">
        <v>28341</v>
      </c>
      <c r="C134" s="96">
        <v>7.7</v>
      </c>
    </row>
    <row r="135" spans="1:3">
      <c r="A135" s="94">
        <f t="shared" si="4"/>
        <v>1977</v>
      </c>
      <c r="B135" s="95">
        <v>28342</v>
      </c>
      <c r="C135" s="96">
        <v>7.72</v>
      </c>
    </row>
    <row r="136" spans="1:3">
      <c r="A136" s="94">
        <f t="shared" si="4"/>
        <v>1977</v>
      </c>
      <c r="B136" s="95">
        <v>28345</v>
      </c>
      <c r="C136" s="96">
        <v>7.71</v>
      </c>
    </row>
    <row r="137" spans="1:3">
      <c r="A137" s="94">
        <f t="shared" si="4"/>
        <v>1977</v>
      </c>
      <c r="B137" s="95">
        <v>28346</v>
      </c>
      <c r="C137" s="96">
        <v>7.73</v>
      </c>
    </row>
    <row r="138" spans="1:3">
      <c r="A138" s="94">
        <f t="shared" si="4"/>
        <v>1977</v>
      </c>
      <c r="B138" s="95">
        <v>28347</v>
      </c>
      <c r="C138" s="96">
        <v>7.73</v>
      </c>
    </row>
    <row r="139" spans="1:3">
      <c r="A139" s="94">
        <f t="shared" si="4"/>
        <v>1977</v>
      </c>
      <c r="B139" s="95">
        <v>28348</v>
      </c>
      <c r="C139" s="96">
        <v>7.74</v>
      </c>
    </row>
    <row r="140" spans="1:3">
      <c r="A140" s="94">
        <f t="shared" si="4"/>
        <v>1977</v>
      </c>
      <c r="B140" s="95">
        <v>28349</v>
      </c>
      <c r="C140" s="96">
        <v>7.74</v>
      </c>
    </row>
    <row r="141" spans="1:3">
      <c r="A141" s="94">
        <f t="shared" ref="A141:A204" si="5">YEAR(B141)</f>
        <v>1977</v>
      </c>
      <c r="B141" s="95">
        <v>28352</v>
      </c>
      <c r="C141" s="96">
        <v>7.74</v>
      </c>
    </row>
    <row r="142" spans="1:3">
      <c r="A142" s="94">
        <f t="shared" si="5"/>
        <v>1977</v>
      </c>
      <c r="B142" s="95">
        <v>28353</v>
      </c>
      <c r="C142" s="96">
        <v>7.74</v>
      </c>
    </row>
    <row r="143" spans="1:3">
      <c r="A143" s="94">
        <f t="shared" si="5"/>
        <v>1977</v>
      </c>
      <c r="B143" s="95">
        <v>28354</v>
      </c>
      <c r="C143" s="96">
        <v>7.72</v>
      </c>
    </row>
    <row r="144" spans="1:3">
      <c r="A144" s="94">
        <f t="shared" si="5"/>
        <v>1977</v>
      </c>
      <c r="B144" s="95">
        <v>28355</v>
      </c>
      <c r="C144" s="96">
        <v>7.71</v>
      </c>
    </row>
    <row r="145" spans="1:3">
      <c r="A145" s="94">
        <f t="shared" si="5"/>
        <v>1977</v>
      </c>
      <c r="B145" s="95">
        <v>28356</v>
      </c>
      <c r="C145" s="96">
        <v>7.68</v>
      </c>
    </row>
    <row r="146" spans="1:3">
      <c r="A146" s="94">
        <f t="shared" si="5"/>
        <v>1977</v>
      </c>
      <c r="B146" s="95">
        <v>28359</v>
      </c>
      <c r="C146" s="96">
        <v>7.67</v>
      </c>
    </row>
    <row r="147" spans="1:3">
      <c r="A147" s="94">
        <f t="shared" si="5"/>
        <v>1977</v>
      </c>
      <c r="B147" s="95">
        <v>28360</v>
      </c>
      <c r="C147" s="96">
        <v>7.65</v>
      </c>
    </row>
    <row r="148" spans="1:3">
      <c r="A148" s="94">
        <f t="shared" si="5"/>
        <v>1977</v>
      </c>
      <c r="B148" s="95">
        <v>28361</v>
      </c>
      <c r="C148" s="96">
        <v>7.65</v>
      </c>
    </row>
    <row r="149" spans="1:3">
      <c r="A149" s="94">
        <f t="shared" si="5"/>
        <v>1977</v>
      </c>
      <c r="B149" s="95">
        <v>28362</v>
      </c>
      <c r="C149" s="96">
        <v>7.62</v>
      </c>
    </row>
    <row r="150" spans="1:3">
      <c r="A150" s="94">
        <f t="shared" si="5"/>
        <v>1977</v>
      </c>
      <c r="B150" s="95">
        <v>28363</v>
      </c>
      <c r="C150" s="96">
        <v>7.58</v>
      </c>
    </row>
    <row r="151" spans="1:3">
      <c r="A151" s="94">
        <f t="shared" si="5"/>
        <v>1977</v>
      </c>
      <c r="B151" s="95">
        <v>28366</v>
      </c>
      <c r="C151" s="96">
        <v>7.58</v>
      </c>
    </row>
    <row r="152" spans="1:3">
      <c r="A152" s="94">
        <f t="shared" si="5"/>
        <v>1977</v>
      </c>
      <c r="B152" s="95">
        <v>28367</v>
      </c>
      <c r="C152" s="96">
        <v>7.59</v>
      </c>
    </row>
    <row r="153" spans="1:3">
      <c r="A153" s="94">
        <f t="shared" si="5"/>
        <v>1977</v>
      </c>
      <c r="B153" s="95">
        <v>28368</v>
      </c>
      <c r="C153" s="96">
        <v>7.6</v>
      </c>
    </row>
    <row r="154" spans="1:3">
      <c r="A154" s="94">
        <f t="shared" si="5"/>
        <v>1977</v>
      </c>
      <c r="B154" s="95">
        <v>28369</v>
      </c>
      <c r="C154" s="96">
        <v>7.61</v>
      </c>
    </row>
    <row r="155" spans="1:3">
      <c r="A155" s="94">
        <f t="shared" si="5"/>
        <v>1977</v>
      </c>
      <c r="B155" s="95">
        <v>28370</v>
      </c>
      <c r="C155" s="96">
        <v>7.58</v>
      </c>
    </row>
    <row r="156" spans="1:3">
      <c r="A156" s="94">
        <f t="shared" si="5"/>
        <v>1977</v>
      </c>
      <c r="B156" s="95">
        <v>28373</v>
      </c>
      <c r="C156" s="99"/>
    </row>
    <row r="157" spans="1:3">
      <c r="A157" s="94">
        <f t="shared" si="5"/>
        <v>1977</v>
      </c>
      <c r="B157" s="95">
        <v>28374</v>
      </c>
      <c r="C157" s="96">
        <v>7.57</v>
      </c>
    </row>
    <row r="158" spans="1:3">
      <c r="A158" s="94">
        <f t="shared" si="5"/>
        <v>1977</v>
      </c>
      <c r="B158" s="95">
        <v>28375</v>
      </c>
      <c r="C158" s="96">
        <v>7.59</v>
      </c>
    </row>
    <row r="159" spans="1:3">
      <c r="A159" s="94">
        <f t="shared" si="5"/>
        <v>1977</v>
      </c>
      <c r="B159" s="95">
        <v>28376</v>
      </c>
      <c r="C159" s="96">
        <v>7.6</v>
      </c>
    </row>
    <row r="160" spans="1:3">
      <c r="A160" s="94">
        <f t="shared" si="5"/>
        <v>1977</v>
      </c>
      <c r="B160" s="95">
        <v>28377</v>
      </c>
      <c r="C160" s="96">
        <v>7.65</v>
      </c>
    </row>
    <row r="161" spans="1:3">
      <c r="A161" s="94">
        <f t="shared" si="5"/>
        <v>1977</v>
      </c>
      <c r="B161" s="95">
        <v>28380</v>
      </c>
      <c r="C161" s="96">
        <v>7.66</v>
      </c>
    </row>
    <row r="162" spans="1:3">
      <c r="A162" s="94">
        <f t="shared" si="5"/>
        <v>1977</v>
      </c>
      <c r="B162" s="95">
        <v>28381</v>
      </c>
      <c r="C162" s="96">
        <v>7.66</v>
      </c>
    </row>
    <row r="163" spans="1:3">
      <c r="A163" s="94">
        <f t="shared" si="5"/>
        <v>1977</v>
      </c>
      <c r="B163" s="95">
        <v>28382</v>
      </c>
      <c r="C163" s="96">
        <v>7.63</v>
      </c>
    </row>
    <row r="164" spans="1:3">
      <c r="A164" s="94">
        <f t="shared" si="5"/>
        <v>1977</v>
      </c>
      <c r="B164" s="95">
        <v>28383</v>
      </c>
      <c r="C164" s="96">
        <v>7.63</v>
      </c>
    </row>
    <row r="165" spans="1:3">
      <c r="A165" s="94">
        <f t="shared" si="5"/>
        <v>1977</v>
      </c>
      <c r="B165" s="95">
        <v>28384</v>
      </c>
      <c r="C165" s="96">
        <v>7.63</v>
      </c>
    </row>
    <row r="166" spans="1:3">
      <c r="A166" s="94">
        <f t="shared" si="5"/>
        <v>1977</v>
      </c>
      <c r="B166" s="95">
        <v>28387</v>
      </c>
      <c r="C166" s="96">
        <v>7.63</v>
      </c>
    </row>
    <row r="167" spans="1:3">
      <c r="A167" s="94">
        <f t="shared" si="5"/>
        <v>1977</v>
      </c>
      <c r="B167" s="95">
        <v>28388</v>
      </c>
      <c r="C167" s="96">
        <v>7.65</v>
      </c>
    </row>
    <row r="168" spans="1:3">
      <c r="A168" s="94">
        <f t="shared" si="5"/>
        <v>1977</v>
      </c>
      <c r="B168" s="95">
        <v>28389</v>
      </c>
      <c r="C168" s="96">
        <v>7.66</v>
      </c>
    </row>
    <row r="169" spans="1:3">
      <c r="A169" s="94">
        <f t="shared" si="5"/>
        <v>1977</v>
      </c>
      <c r="B169" s="95">
        <v>28390</v>
      </c>
      <c r="C169" s="96">
        <v>7.67</v>
      </c>
    </row>
    <row r="170" spans="1:3">
      <c r="A170" s="94">
        <f t="shared" si="5"/>
        <v>1977</v>
      </c>
      <c r="B170" s="95">
        <v>28391</v>
      </c>
      <c r="C170" s="96">
        <v>7.67</v>
      </c>
    </row>
    <row r="171" spans="1:3">
      <c r="A171" s="94">
        <f t="shared" si="5"/>
        <v>1977</v>
      </c>
      <c r="B171" s="95">
        <v>28394</v>
      </c>
      <c r="C171" s="96">
        <v>7.7</v>
      </c>
    </row>
    <row r="172" spans="1:3">
      <c r="A172" s="94">
        <f t="shared" si="5"/>
        <v>1977</v>
      </c>
      <c r="B172" s="95">
        <v>28395</v>
      </c>
      <c r="C172" s="96">
        <v>7.68</v>
      </c>
    </row>
    <row r="173" spans="1:3">
      <c r="A173" s="94">
        <f t="shared" si="5"/>
        <v>1977</v>
      </c>
      <c r="B173" s="95">
        <v>28396</v>
      </c>
      <c r="C173" s="96">
        <v>7.68</v>
      </c>
    </row>
    <row r="174" spans="1:3">
      <c r="A174" s="94">
        <f t="shared" si="5"/>
        <v>1977</v>
      </c>
      <c r="B174" s="95">
        <v>28397</v>
      </c>
      <c r="C174" s="96">
        <v>7.68</v>
      </c>
    </row>
    <row r="175" spans="1:3">
      <c r="A175" s="94">
        <f t="shared" si="5"/>
        <v>1977</v>
      </c>
      <c r="B175" s="95">
        <v>28398</v>
      </c>
      <c r="C175" s="96">
        <v>7.68</v>
      </c>
    </row>
    <row r="176" spans="1:3">
      <c r="A176" s="94">
        <f t="shared" si="5"/>
        <v>1977</v>
      </c>
      <c r="B176" s="95">
        <v>28401</v>
      </c>
      <c r="C176" s="96">
        <v>7.7</v>
      </c>
    </row>
    <row r="177" spans="1:3">
      <c r="A177" s="94">
        <f t="shared" si="5"/>
        <v>1977</v>
      </c>
      <c r="B177" s="95">
        <v>28402</v>
      </c>
      <c r="C177" s="96">
        <v>7.69</v>
      </c>
    </row>
    <row r="178" spans="1:3">
      <c r="A178" s="94">
        <f t="shared" si="5"/>
        <v>1977</v>
      </c>
      <c r="B178" s="95">
        <v>28403</v>
      </c>
      <c r="C178" s="96">
        <v>7.69</v>
      </c>
    </row>
    <row r="179" spans="1:3">
      <c r="A179" s="94">
        <f t="shared" si="5"/>
        <v>1977</v>
      </c>
      <c r="B179" s="95">
        <v>28404</v>
      </c>
      <c r="C179" s="96">
        <v>7.72</v>
      </c>
    </row>
    <row r="180" spans="1:3">
      <c r="A180" s="94">
        <f t="shared" si="5"/>
        <v>1977</v>
      </c>
      <c r="B180" s="95">
        <v>28405</v>
      </c>
      <c r="C180" s="96">
        <v>7.73</v>
      </c>
    </row>
    <row r="181" spans="1:3">
      <c r="A181" s="94">
        <f t="shared" si="5"/>
        <v>1977</v>
      </c>
      <c r="B181" s="95">
        <v>28408</v>
      </c>
      <c r="C181" s="99"/>
    </row>
    <row r="182" spans="1:3">
      <c r="A182" s="94">
        <f t="shared" si="5"/>
        <v>1977</v>
      </c>
      <c r="B182" s="95">
        <v>28409</v>
      </c>
      <c r="C182" s="96">
        <v>7.77</v>
      </c>
    </row>
    <row r="183" spans="1:3">
      <c r="A183" s="94">
        <f t="shared" si="5"/>
        <v>1977</v>
      </c>
      <c r="B183" s="95">
        <v>28410</v>
      </c>
      <c r="C183" s="96">
        <v>7.79</v>
      </c>
    </row>
    <row r="184" spans="1:3">
      <c r="A184" s="94">
        <f t="shared" si="5"/>
        <v>1977</v>
      </c>
      <c r="B184" s="95">
        <v>28411</v>
      </c>
      <c r="C184" s="96">
        <v>7.79</v>
      </c>
    </row>
    <row r="185" spans="1:3">
      <c r="A185" s="94">
        <f t="shared" si="5"/>
        <v>1977</v>
      </c>
      <c r="B185" s="95">
        <v>28412</v>
      </c>
      <c r="C185" s="96">
        <v>7.79</v>
      </c>
    </row>
    <row r="186" spans="1:3">
      <c r="A186" s="94">
        <f t="shared" si="5"/>
        <v>1977</v>
      </c>
      <c r="B186" s="95">
        <v>28415</v>
      </c>
      <c r="C186" s="96">
        <v>7.79</v>
      </c>
    </row>
    <row r="187" spans="1:3">
      <c r="A187" s="94">
        <f t="shared" si="5"/>
        <v>1977</v>
      </c>
      <c r="B187" s="95">
        <v>28416</v>
      </c>
      <c r="C187" s="96">
        <v>7.8</v>
      </c>
    </row>
    <row r="188" spans="1:3">
      <c r="A188" s="94">
        <f t="shared" si="5"/>
        <v>1977</v>
      </c>
      <c r="B188" s="95">
        <v>28417</v>
      </c>
      <c r="C188" s="96">
        <v>7.79</v>
      </c>
    </row>
    <row r="189" spans="1:3">
      <c r="A189" s="94">
        <f t="shared" si="5"/>
        <v>1977</v>
      </c>
      <c r="B189" s="95">
        <v>28418</v>
      </c>
      <c r="C189" s="96">
        <v>7.78</v>
      </c>
    </row>
    <row r="190" spans="1:3">
      <c r="A190" s="94">
        <f t="shared" si="5"/>
        <v>1977</v>
      </c>
      <c r="B190" s="95">
        <v>28419</v>
      </c>
      <c r="C190" s="96">
        <v>7.79</v>
      </c>
    </row>
    <row r="191" spans="1:3">
      <c r="A191" s="94">
        <f t="shared" si="5"/>
        <v>1977</v>
      </c>
      <c r="B191" s="95">
        <v>28422</v>
      </c>
      <c r="C191" s="96">
        <v>7.8</v>
      </c>
    </row>
    <row r="192" spans="1:3">
      <c r="A192" s="94">
        <f t="shared" si="5"/>
        <v>1977</v>
      </c>
      <c r="B192" s="95">
        <v>28423</v>
      </c>
      <c r="C192" s="96">
        <v>7.81</v>
      </c>
    </row>
    <row r="193" spans="1:3">
      <c r="A193" s="94">
        <f t="shared" si="5"/>
        <v>1977</v>
      </c>
      <c r="B193" s="95">
        <v>28424</v>
      </c>
      <c r="C193" s="96">
        <v>7.81</v>
      </c>
    </row>
    <row r="194" spans="1:3">
      <c r="A194" s="94">
        <f t="shared" si="5"/>
        <v>1977</v>
      </c>
      <c r="B194" s="95">
        <v>28425</v>
      </c>
      <c r="C194" s="96">
        <v>7.81</v>
      </c>
    </row>
    <row r="195" spans="1:3">
      <c r="A195" s="94">
        <f t="shared" si="5"/>
        <v>1977</v>
      </c>
      <c r="B195" s="95">
        <v>28426</v>
      </c>
      <c r="C195" s="96">
        <v>7.81</v>
      </c>
    </row>
    <row r="196" spans="1:3">
      <c r="A196" s="94">
        <f t="shared" si="5"/>
        <v>1977</v>
      </c>
      <c r="B196" s="95">
        <v>28429</v>
      </c>
      <c r="C196" s="96">
        <v>7.83</v>
      </c>
    </row>
    <row r="197" spans="1:3">
      <c r="A197" s="94">
        <f t="shared" si="5"/>
        <v>1977</v>
      </c>
      <c r="B197" s="95">
        <v>28430</v>
      </c>
      <c r="C197" s="96">
        <v>7.86</v>
      </c>
    </row>
    <row r="198" spans="1:3">
      <c r="A198" s="94">
        <f t="shared" si="5"/>
        <v>1977</v>
      </c>
      <c r="B198" s="95">
        <v>28431</v>
      </c>
      <c r="C198" s="96">
        <v>7.89</v>
      </c>
    </row>
    <row r="199" spans="1:3">
      <c r="A199" s="94">
        <f t="shared" si="5"/>
        <v>1977</v>
      </c>
      <c r="B199" s="95">
        <v>28432</v>
      </c>
      <c r="C199" s="96">
        <v>7.92</v>
      </c>
    </row>
    <row r="200" spans="1:3">
      <c r="A200" s="94">
        <f t="shared" si="5"/>
        <v>1977</v>
      </c>
      <c r="B200" s="95">
        <v>28433</v>
      </c>
      <c r="C200" s="96">
        <v>7.89</v>
      </c>
    </row>
    <row r="201" spans="1:3">
      <c r="A201" s="94">
        <f t="shared" si="5"/>
        <v>1977</v>
      </c>
      <c r="B201" s="95">
        <v>28436</v>
      </c>
      <c r="C201" s="96">
        <v>7.88</v>
      </c>
    </row>
    <row r="202" spans="1:3">
      <c r="A202" s="94">
        <f t="shared" si="5"/>
        <v>1977</v>
      </c>
      <c r="B202" s="95">
        <v>28437</v>
      </c>
      <c r="C202" s="99"/>
    </row>
    <row r="203" spans="1:3">
      <c r="A203" s="94">
        <f t="shared" si="5"/>
        <v>1977</v>
      </c>
      <c r="B203" s="95">
        <v>28438</v>
      </c>
      <c r="C203" s="96">
        <v>7.86</v>
      </c>
    </row>
    <row r="204" spans="1:3">
      <c r="A204" s="94">
        <f t="shared" si="5"/>
        <v>1977</v>
      </c>
      <c r="B204" s="95">
        <v>28439</v>
      </c>
      <c r="C204" s="96">
        <v>7.86</v>
      </c>
    </row>
    <row r="205" spans="1:3">
      <c r="A205" s="94">
        <f t="shared" ref="A205:A268" si="6">YEAR(B205)</f>
        <v>1977</v>
      </c>
      <c r="B205" s="95">
        <v>28440</v>
      </c>
      <c r="C205" s="99"/>
    </row>
    <row r="206" spans="1:3">
      <c r="A206" s="94">
        <f t="shared" si="6"/>
        <v>1977</v>
      </c>
      <c r="B206" s="95">
        <v>28443</v>
      </c>
      <c r="C206" s="96">
        <v>7.83</v>
      </c>
    </row>
    <row r="207" spans="1:3">
      <c r="A207" s="94">
        <f t="shared" si="6"/>
        <v>1977</v>
      </c>
      <c r="B207" s="95">
        <v>28444</v>
      </c>
      <c r="C207" s="96">
        <v>7.84</v>
      </c>
    </row>
    <row r="208" spans="1:3">
      <c r="A208" s="94">
        <f t="shared" si="6"/>
        <v>1977</v>
      </c>
      <c r="B208" s="95">
        <v>28445</v>
      </c>
      <c r="C208" s="96">
        <v>7.84</v>
      </c>
    </row>
    <row r="209" spans="1:3">
      <c r="A209" s="94">
        <f t="shared" si="6"/>
        <v>1977</v>
      </c>
      <c r="B209" s="95">
        <v>28446</v>
      </c>
      <c r="C209" s="96">
        <v>7.83</v>
      </c>
    </row>
    <row r="210" spans="1:3">
      <c r="A210" s="94">
        <f t="shared" si="6"/>
        <v>1977</v>
      </c>
      <c r="B210" s="95">
        <v>28447</v>
      </c>
      <c r="C210" s="96">
        <v>7.82</v>
      </c>
    </row>
    <row r="211" spans="1:3">
      <c r="A211" s="94">
        <f t="shared" si="6"/>
        <v>1977</v>
      </c>
      <c r="B211" s="95">
        <v>28450</v>
      </c>
      <c r="C211" s="96">
        <v>7.83</v>
      </c>
    </row>
    <row r="212" spans="1:3">
      <c r="A212" s="94">
        <f t="shared" si="6"/>
        <v>1977</v>
      </c>
      <c r="B212" s="95">
        <v>28451</v>
      </c>
      <c r="C212" s="96">
        <v>7.83</v>
      </c>
    </row>
    <row r="213" spans="1:3">
      <c r="A213" s="94">
        <f t="shared" si="6"/>
        <v>1977</v>
      </c>
      <c r="B213" s="95">
        <v>28452</v>
      </c>
      <c r="C213" s="96">
        <v>7.81</v>
      </c>
    </row>
    <row r="214" spans="1:3">
      <c r="A214" s="94">
        <f t="shared" si="6"/>
        <v>1977</v>
      </c>
      <c r="B214" s="95">
        <v>28453</v>
      </c>
      <c r="C214" s="99"/>
    </row>
    <row r="215" spans="1:3">
      <c r="A215" s="94">
        <f t="shared" si="6"/>
        <v>1977</v>
      </c>
      <c r="B215" s="95">
        <v>28454</v>
      </c>
      <c r="C215" s="96">
        <v>7.82</v>
      </c>
    </row>
    <row r="216" spans="1:3">
      <c r="A216" s="94">
        <f t="shared" si="6"/>
        <v>1977</v>
      </c>
      <c r="B216" s="95">
        <v>28457</v>
      </c>
      <c r="C216" s="96">
        <v>7.82</v>
      </c>
    </row>
    <row r="217" spans="1:3">
      <c r="A217" s="94">
        <f t="shared" si="6"/>
        <v>1977</v>
      </c>
      <c r="B217" s="95">
        <v>28458</v>
      </c>
      <c r="C217" s="96">
        <v>7.83</v>
      </c>
    </row>
    <row r="218" spans="1:3">
      <c r="A218" s="94">
        <f t="shared" si="6"/>
        <v>1977</v>
      </c>
      <c r="B218" s="95">
        <v>28459</v>
      </c>
      <c r="C218" s="96">
        <v>7.83</v>
      </c>
    </row>
    <row r="219" spans="1:3">
      <c r="A219" s="94">
        <f t="shared" si="6"/>
        <v>1977</v>
      </c>
      <c r="B219" s="95">
        <v>28460</v>
      </c>
      <c r="C219" s="96">
        <v>7.85</v>
      </c>
    </row>
    <row r="220" spans="1:3">
      <c r="A220" s="94">
        <f t="shared" si="6"/>
        <v>1977</v>
      </c>
      <c r="B220" s="95">
        <v>28461</v>
      </c>
      <c r="C220" s="96">
        <v>7.86</v>
      </c>
    </row>
    <row r="221" spans="1:3">
      <c r="A221" s="94">
        <f t="shared" si="6"/>
        <v>1977</v>
      </c>
      <c r="B221" s="95">
        <v>28464</v>
      </c>
      <c r="C221" s="96">
        <v>7.87</v>
      </c>
    </row>
    <row r="222" spans="1:3">
      <c r="A222" s="94">
        <f t="shared" si="6"/>
        <v>1977</v>
      </c>
      <c r="B222" s="95">
        <v>28465</v>
      </c>
      <c r="C222" s="96">
        <v>7.88</v>
      </c>
    </row>
    <row r="223" spans="1:3">
      <c r="A223" s="94">
        <f t="shared" si="6"/>
        <v>1977</v>
      </c>
      <c r="B223" s="95">
        <v>28466</v>
      </c>
      <c r="C223" s="96">
        <v>7.89</v>
      </c>
    </row>
    <row r="224" spans="1:3">
      <c r="A224" s="94">
        <f t="shared" si="6"/>
        <v>1977</v>
      </c>
      <c r="B224" s="95">
        <v>28467</v>
      </c>
      <c r="C224" s="96">
        <v>7.9</v>
      </c>
    </row>
    <row r="225" spans="1:3">
      <c r="A225" s="94">
        <f t="shared" si="6"/>
        <v>1977</v>
      </c>
      <c r="B225" s="95">
        <v>28468</v>
      </c>
      <c r="C225" s="96">
        <v>7.88</v>
      </c>
    </row>
    <row r="226" spans="1:3">
      <c r="A226" s="94">
        <f t="shared" si="6"/>
        <v>1977</v>
      </c>
      <c r="B226" s="95">
        <v>28471</v>
      </c>
      <c r="C226" s="96">
        <v>7.89</v>
      </c>
    </row>
    <row r="227" spans="1:3">
      <c r="A227" s="94">
        <f t="shared" si="6"/>
        <v>1977</v>
      </c>
      <c r="B227" s="95">
        <v>28472</v>
      </c>
      <c r="C227" s="96">
        <v>7.9</v>
      </c>
    </row>
    <row r="228" spans="1:3">
      <c r="A228" s="94">
        <f t="shared" si="6"/>
        <v>1977</v>
      </c>
      <c r="B228" s="95">
        <v>28473</v>
      </c>
      <c r="C228" s="96">
        <v>7.91</v>
      </c>
    </row>
    <row r="229" spans="1:3">
      <c r="A229" s="94">
        <f t="shared" si="6"/>
        <v>1977</v>
      </c>
      <c r="B229" s="95">
        <v>28474</v>
      </c>
      <c r="C229" s="96">
        <v>7.92</v>
      </c>
    </row>
    <row r="230" spans="1:3">
      <c r="A230" s="94">
        <f t="shared" si="6"/>
        <v>1977</v>
      </c>
      <c r="B230" s="95">
        <v>28475</v>
      </c>
      <c r="C230" s="96">
        <v>7.93</v>
      </c>
    </row>
    <row r="231" spans="1:3">
      <c r="A231" s="94">
        <f t="shared" si="6"/>
        <v>1977</v>
      </c>
      <c r="B231" s="95">
        <v>28478</v>
      </c>
      <c r="C231" s="96">
        <v>7.95</v>
      </c>
    </row>
    <row r="232" spans="1:3">
      <c r="A232" s="94">
        <f t="shared" si="6"/>
        <v>1977</v>
      </c>
      <c r="B232" s="95">
        <v>28479</v>
      </c>
      <c r="C232" s="96">
        <v>7.99</v>
      </c>
    </row>
    <row r="233" spans="1:3">
      <c r="A233" s="94">
        <f t="shared" si="6"/>
        <v>1977</v>
      </c>
      <c r="B233" s="95">
        <v>28480</v>
      </c>
      <c r="C233" s="96">
        <v>7.98</v>
      </c>
    </row>
    <row r="234" spans="1:3">
      <c r="A234" s="94">
        <f t="shared" si="6"/>
        <v>1977</v>
      </c>
      <c r="B234" s="95">
        <v>28481</v>
      </c>
      <c r="C234" s="96">
        <v>7.99</v>
      </c>
    </row>
    <row r="235" spans="1:3">
      <c r="A235" s="94">
        <f t="shared" si="6"/>
        <v>1977</v>
      </c>
      <c r="B235" s="95">
        <v>28482</v>
      </c>
      <c r="C235" s="96">
        <v>8</v>
      </c>
    </row>
    <row r="236" spans="1:3">
      <c r="A236" s="94">
        <f t="shared" si="6"/>
        <v>1977</v>
      </c>
      <c r="B236" s="95">
        <v>28485</v>
      </c>
      <c r="C236" s="99"/>
    </row>
    <row r="237" spans="1:3">
      <c r="A237" s="94">
        <f t="shared" si="6"/>
        <v>1977</v>
      </c>
      <c r="B237" s="95">
        <v>28486</v>
      </c>
      <c r="C237" s="96">
        <v>8.02</v>
      </c>
    </row>
    <row r="238" spans="1:3">
      <c r="A238" s="94">
        <f t="shared" si="6"/>
        <v>1977</v>
      </c>
      <c r="B238" s="95">
        <v>28487</v>
      </c>
      <c r="C238" s="96">
        <v>8.0500000000000007</v>
      </c>
    </row>
    <row r="239" spans="1:3">
      <c r="A239" s="94">
        <f t="shared" si="6"/>
        <v>1977</v>
      </c>
      <c r="B239" s="95">
        <v>28488</v>
      </c>
      <c r="C239" s="96">
        <v>8.06</v>
      </c>
    </row>
    <row r="240" spans="1:3">
      <c r="A240" s="94">
        <f t="shared" si="6"/>
        <v>1977</v>
      </c>
      <c r="B240" s="95">
        <v>28489</v>
      </c>
      <c r="C240" s="96">
        <v>8.0299999999999994</v>
      </c>
    </row>
    <row r="241" spans="1:3">
      <c r="A241" s="94">
        <f t="shared" si="6"/>
        <v>1978</v>
      </c>
      <c r="B241" s="95">
        <v>28492</v>
      </c>
      <c r="C241" s="99"/>
    </row>
    <row r="242" spans="1:3">
      <c r="A242" s="94">
        <f t="shared" si="6"/>
        <v>1978</v>
      </c>
      <c r="B242" s="95">
        <v>28493</v>
      </c>
      <c r="C242" s="96">
        <v>8.08</v>
      </c>
    </row>
    <row r="243" spans="1:3">
      <c r="A243" s="94">
        <f t="shared" si="6"/>
        <v>1978</v>
      </c>
      <c r="B243" s="95">
        <v>28494</v>
      </c>
      <c r="C243" s="96">
        <v>8.08</v>
      </c>
    </row>
    <row r="244" spans="1:3">
      <c r="A244" s="94">
        <f t="shared" si="6"/>
        <v>1978</v>
      </c>
      <c r="B244" s="95">
        <v>28495</v>
      </c>
      <c r="C244" s="96">
        <v>8.07</v>
      </c>
    </row>
    <row r="245" spans="1:3">
      <c r="A245" s="94">
        <f t="shared" si="6"/>
        <v>1978</v>
      </c>
      <c r="B245" s="95">
        <v>28496</v>
      </c>
      <c r="C245" s="96">
        <v>8.1</v>
      </c>
    </row>
    <row r="246" spans="1:3">
      <c r="A246" s="94">
        <f t="shared" si="6"/>
        <v>1978</v>
      </c>
      <c r="B246" s="95">
        <v>28499</v>
      </c>
      <c r="C246" s="96">
        <v>8.2100000000000009</v>
      </c>
    </row>
    <row r="247" spans="1:3">
      <c r="A247" s="94">
        <f t="shared" si="6"/>
        <v>1978</v>
      </c>
      <c r="B247" s="95">
        <v>28500</v>
      </c>
      <c r="C247" s="96">
        <v>8.1999999999999993</v>
      </c>
    </row>
    <row r="248" spans="1:3">
      <c r="A248" s="94">
        <f t="shared" si="6"/>
        <v>1978</v>
      </c>
      <c r="B248" s="95">
        <v>28501</v>
      </c>
      <c r="C248" s="96">
        <v>8.2200000000000006</v>
      </c>
    </row>
    <row r="249" spans="1:3">
      <c r="A249" s="94">
        <f t="shared" si="6"/>
        <v>1978</v>
      </c>
      <c r="B249" s="95">
        <v>28502</v>
      </c>
      <c r="C249" s="96">
        <v>8.2200000000000006</v>
      </c>
    </row>
    <row r="250" spans="1:3">
      <c r="A250" s="94">
        <f t="shared" si="6"/>
        <v>1978</v>
      </c>
      <c r="B250" s="95">
        <v>28503</v>
      </c>
      <c r="C250" s="96">
        <v>8.1999999999999993</v>
      </c>
    </row>
    <row r="251" spans="1:3">
      <c r="A251" s="94">
        <f t="shared" si="6"/>
        <v>1978</v>
      </c>
      <c r="B251" s="95">
        <v>28506</v>
      </c>
      <c r="C251" s="96">
        <v>8.2100000000000009</v>
      </c>
    </row>
    <row r="252" spans="1:3">
      <c r="A252" s="94">
        <f t="shared" si="6"/>
        <v>1978</v>
      </c>
      <c r="B252" s="95">
        <v>28507</v>
      </c>
      <c r="C252" s="96">
        <v>8.19</v>
      </c>
    </row>
    <row r="253" spans="1:3">
      <c r="A253" s="94">
        <f t="shared" si="6"/>
        <v>1978</v>
      </c>
      <c r="B253" s="95">
        <v>28508</v>
      </c>
      <c r="C253" s="96">
        <v>8.19</v>
      </c>
    </row>
    <row r="254" spans="1:3">
      <c r="A254" s="94">
        <f t="shared" si="6"/>
        <v>1978</v>
      </c>
      <c r="B254" s="95">
        <v>28509</v>
      </c>
      <c r="C254" s="96">
        <v>8.19</v>
      </c>
    </row>
    <row r="255" spans="1:3">
      <c r="A255" s="94">
        <f t="shared" si="6"/>
        <v>1978</v>
      </c>
      <c r="B255" s="95">
        <v>28510</v>
      </c>
      <c r="C255" s="96">
        <v>8.19</v>
      </c>
    </row>
    <row r="256" spans="1:3">
      <c r="A256" s="94">
        <f t="shared" si="6"/>
        <v>1978</v>
      </c>
      <c r="B256" s="95">
        <v>28513</v>
      </c>
      <c r="C256" s="96">
        <v>8.19</v>
      </c>
    </row>
    <row r="257" spans="1:3">
      <c r="A257" s="94">
        <f t="shared" si="6"/>
        <v>1978</v>
      </c>
      <c r="B257" s="95">
        <v>28514</v>
      </c>
      <c r="C257" s="96">
        <v>8.1999999999999993</v>
      </c>
    </row>
    <row r="258" spans="1:3">
      <c r="A258" s="94">
        <f t="shared" si="6"/>
        <v>1978</v>
      </c>
      <c r="B258" s="95">
        <v>28515</v>
      </c>
      <c r="C258" s="96">
        <v>8.23</v>
      </c>
    </row>
    <row r="259" spans="1:3">
      <c r="A259" s="94">
        <f t="shared" si="6"/>
        <v>1978</v>
      </c>
      <c r="B259" s="95">
        <v>28516</v>
      </c>
      <c r="C259" s="96">
        <v>8.2100000000000009</v>
      </c>
    </row>
    <row r="260" spans="1:3">
      <c r="A260" s="94">
        <f t="shared" si="6"/>
        <v>1978</v>
      </c>
      <c r="B260" s="95">
        <v>28517</v>
      </c>
      <c r="C260" s="96">
        <v>8.2100000000000009</v>
      </c>
    </row>
    <row r="261" spans="1:3">
      <c r="A261" s="94">
        <f t="shared" si="6"/>
        <v>1978</v>
      </c>
      <c r="B261" s="95">
        <v>28520</v>
      </c>
      <c r="C261" s="96">
        <v>8.1999999999999993</v>
      </c>
    </row>
    <row r="262" spans="1:3">
      <c r="A262" s="94">
        <f t="shared" si="6"/>
        <v>1978</v>
      </c>
      <c r="B262" s="95">
        <v>28521</v>
      </c>
      <c r="C262" s="96">
        <v>8.18</v>
      </c>
    </row>
    <row r="263" spans="1:3">
      <c r="A263" s="94">
        <f t="shared" si="6"/>
        <v>1978</v>
      </c>
      <c r="B263" s="95">
        <v>28522</v>
      </c>
      <c r="C263" s="96">
        <v>8.1999999999999993</v>
      </c>
    </row>
    <row r="264" spans="1:3">
      <c r="A264" s="94">
        <f t="shared" si="6"/>
        <v>1978</v>
      </c>
      <c r="B264" s="95">
        <v>28523</v>
      </c>
      <c r="C264" s="96">
        <v>8.1999999999999993</v>
      </c>
    </row>
    <row r="265" spans="1:3">
      <c r="A265" s="94">
        <f t="shared" si="6"/>
        <v>1978</v>
      </c>
      <c r="B265" s="95">
        <v>28524</v>
      </c>
      <c r="C265" s="96">
        <v>8.2200000000000006</v>
      </c>
    </row>
    <row r="266" spans="1:3">
      <c r="A266" s="94">
        <f t="shared" si="6"/>
        <v>1978</v>
      </c>
      <c r="B266" s="95">
        <v>28527</v>
      </c>
      <c r="C266" s="96">
        <v>8.24</v>
      </c>
    </row>
    <row r="267" spans="1:3">
      <c r="A267" s="94">
        <f t="shared" si="6"/>
        <v>1978</v>
      </c>
      <c r="B267" s="95">
        <v>28528</v>
      </c>
      <c r="C267" s="96">
        <v>8.24</v>
      </c>
    </row>
    <row r="268" spans="1:3">
      <c r="A268" s="94">
        <f t="shared" si="6"/>
        <v>1978</v>
      </c>
      <c r="B268" s="95">
        <v>28529</v>
      </c>
      <c r="C268" s="96">
        <v>8.24</v>
      </c>
    </row>
    <row r="269" spans="1:3">
      <c r="A269" s="94">
        <f t="shared" ref="A269:A332" si="7">YEAR(B269)</f>
        <v>1978</v>
      </c>
      <c r="B269" s="95">
        <v>28530</v>
      </c>
      <c r="C269" s="96">
        <v>8.24</v>
      </c>
    </row>
    <row r="270" spans="1:3">
      <c r="A270" s="94">
        <f t="shared" si="7"/>
        <v>1978</v>
      </c>
      <c r="B270" s="95">
        <v>28531</v>
      </c>
      <c r="C270" s="96">
        <v>8.24</v>
      </c>
    </row>
    <row r="271" spans="1:3">
      <c r="A271" s="94">
        <f t="shared" si="7"/>
        <v>1978</v>
      </c>
      <c r="B271" s="95">
        <v>28534</v>
      </c>
      <c r="C271" s="99"/>
    </row>
    <row r="272" spans="1:3">
      <c r="A272" s="94">
        <f t="shared" si="7"/>
        <v>1978</v>
      </c>
      <c r="B272" s="95">
        <v>28535</v>
      </c>
      <c r="C272" s="96">
        <v>8.25</v>
      </c>
    </row>
    <row r="273" spans="1:3">
      <c r="A273" s="94">
        <f t="shared" si="7"/>
        <v>1978</v>
      </c>
      <c r="B273" s="95">
        <v>28536</v>
      </c>
      <c r="C273" s="96">
        <v>8.27</v>
      </c>
    </row>
    <row r="274" spans="1:3">
      <c r="A274" s="94">
        <f t="shared" si="7"/>
        <v>1978</v>
      </c>
      <c r="B274" s="95">
        <v>28537</v>
      </c>
      <c r="C274" s="96">
        <v>8.3000000000000007</v>
      </c>
    </row>
    <row r="275" spans="1:3">
      <c r="A275" s="94">
        <f t="shared" si="7"/>
        <v>1978</v>
      </c>
      <c r="B275" s="95">
        <v>28538</v>
      </c>
      <c r="C275" s="96">
        <v>8.2899999999999991</v>
      </c>
    </row>
    <row r="276" spans="1:3">
      <c r="A276" s="94">
        <f t="shared" si="7"/>
        <v>1978</v>
      </c>
      <c r="B276" s="95">
        <v>28541</v>
      </c>
      <c r="C276" s="99"/>
    </row>
    <row r="277" spans="1:3">
      <c r="A277" s="94">
        <f t="shared" si="7"/>
        <v>1978</v>
      </c>
      <c r="B277" s="95">
        <v>28542</v>
      </c>
      <c r="C277" s="96">
        <v>8.3000000000000007</v>
      </c>
    </row>
    <row r="278" spans="1:3">
      <c r="A278" s="94">
        <f t="shared" si="7"/>
        <v>1978</v>
      </c>
      <c r="B278" s="95">
        <v>28543</v>
      </c>
      <c r="C278" s="96">
        <v>8.3000000000000007</v>
      </c>
    </row>
    <row r="279" spans="1:3">
      <c r="A279" s="94">
        <f t="shared" si="7"/>
        <v>1978</v>
      </c>
      <c r="B279" s="95">
        <v>28544</v>
      </c>
      <c r="C279" s="96">
        <v>8.2799999999999994</v>
      </c>
    </row>
    <row r="280" spans="1:3">
      <c r="A280" s="94">
        <f t="shared" si="7"/>
        <v>1978</v>
      </c>
      <c r="B280" s="95">
        <v>28545</v>
      </c>
      <c r="C280" s="96">
        <v>8.27</v>
      </c>
    </row>
    <row r="281" spans="1:3">
      <c r="A281" s="94">
        <f t="shared" si="7"/>
        <v>1978</v>
      </c>
      <c r="B281" s="95">
        <v>28548</v>
      </c>
      <c r="C281" s="96">
        <v>8.25</v>
      </c>
    </row>
    <row r="282" spans="1:3">
      <c r="A282" s="94">
        <f t="shared" si="7"/>
        <v>1978</v>
      </c>
      <c r="B282" s="95">
        <v>28549</v>
      </c>
      <c r="C282" s="96">
        <v>8.25</v>
      </c>
    </row>
    <row r="283" spans="1:3">
      <c r="A283" s="94">
        <f t="shared" si="7"/>
        <v>1978</v>
      </c>
      <c r="B283" s="95">
        <v>28550</v>
      </c>
      <c r="C283" s="96">
        <v>8.26</v>
      </c>
    </row>
    <row r="284" spans="1:3">
      <c r="A284" s="94">
        <f t="shared" si="7"/>
        <v>1978</v>
      </c>
      <c r="B284" s="95">
        <v>28551</v>
      </c>
      <c r="C284" s="96">
        <v>8.25</v>
      </c>
    </row>
    <row r="285" spans="1:3">
      <c r="A285" s="94">
        <f t="shared" si="7"/>
        <v>1978</v>
      </c>
      <c r="B285" s="95">
        <v>28552</v>
      </c>
      <c r="C285" s="96">
        <v>8.24</v>
      </c>
    </row>
    <row r="286" spans="1:3">
      <c r="A286" s="94">
        <f t="shared" si="7"/>
        <v>1978</v>
      </c>
      <c r="B286" s="95">
        <v>28555</v>
      </c>
      <c r="C286" s="96">
        <v>8.25</v>
      </c>
    </row>
    <row r="287" spans="1:3">
      <c r="A287" s="94">
        <f t="shared" si="7"/>
        <v>1978</v>
      </c>
      <c r="B287" s="95">
        <v>28556</v>
      </c>
      <c r="C287" s="96">
        <v>8.23</v>
      </c>
    </row>
    <row r="288" spans="1:3">
      <c r="A288" s="94">
        <f t="shared" si="7"/>
        <v>1978</v>
      </c>
      <c r="B288" s="95">
        <v>28557</v>
      </c>
      <c r="C288" s="96">
        <v>8.23</v>
      </c>
    </row>
    <row r="289" spans="1:3">
      <c r="A289" s="94">
        <f t="shared" si="7"/>
        <v>1978</v>
      </c>
      <c r="B289" s="95">
        <v>28558</v>
      </c>
      <c r="C289" s="96">
        <v>8.2200000000000006</v>
      </c>
    </row>
    <row r="290" spans="1:3">
      <c r="A290" s="94">
        <f t="shared" si="7"/>
        <v>1978</v>
      </c>
      <c r="B290" s="95">
        <v>28559</v>
      </c>
      <c r="C290" s="96">
        <v>8.2100000000000009</v>
      </c>
    </row>
    <row r="291" spans="1:3">
      <c r="A291" s="94">
        <f t="shared" si="7"/>
        <v>1978</v>
      </c>
      <c r="B291" s="95">
        <v>28562</v>
      </c>
      <c r="C291" s="96">
        <v>8.1999999999999993</v>
      </c>
    </row>
    <row r="292" spans="1:3">
      <c r="A292" s="94">
        <f t="shared" si="7"/>
        <v>1978</v>
      </c>
      <c r="B292" s="95">
        <v>28563</v>
      </c>
      <c r="C292" s="96">
        <v>8.1999999999999993</v>
      </c>
    </row>
    <row r="293" spans="1:3">
      <c r="A293" s="94">
        <f t="shared" si="7"/>
        <v>1978</v>
      </c>
      <c r="B293" s="95">
        <v>28564</v>
      </c>
      <c r="C293" s="96">
        <v>8.1999999999999993</v>
      </c>
    </row>
    <row r="294" spans="1:3">
      <c r="A294" s="94">
        <f t="shared" si="7"/>
        <v>1978</v>
      </c>
      <c r="B294" s="95">
        <v>28565</v>
      </c>
      <c r="C294" s="96">
        <v>8.1999999999999993</v>
      </c>
    </row>
    <row r="295" spans="1:3">
      <c r="A295" s="94">
        <f t="shared" si="7"/>
        <v>1978</v>
      </c>
      <c r="B295" s="95">
        <v>28566</v>
      </c>
      <c r="C295" s="96">
        <v>8.1999999999999993</v>
      </c>
    </row>
    <row r="296" spans="1:3">
      <c r="A296" s="94">
        <f t="shared" si="7"/>
        <v>1978</v>
      </c>
      <c r="B296" s="95">
        <v>28569</v>
      </c>
      <c r="C296" s="96">
        <v>8.18</v>
      </c>
    </row>
    <row r="297" spans="1:3">
      <c r="A297" s="94">
        <f t="shared" si="7"/>
        <v>1978</v>
      </c>
      <c r="B297" s="95">
        <v>28570</v>
      </c>
      <c r="C297" s="96">
        <v>8.18</v>
      </c>
    </row>
    <row r="298" spans="1:3">
      <c r="A298" s="94">
        <f t="shared" si="7"/>
        <v>1978</v>
      </c>
      <c r="B298" s="95">
        <v>28571</v>
      </c>
      <c r="C298" s="96">
        <v>8.19</v>
      </c>
    </row>
    <row r="299" spans="1:3">
      <c r="A299" s="94">
        <f t="shared" si="7"/>
        <v>1978</v>
      </c>
      <c r="B299" s="95">
        <v>28572</v>
      </c>
      <c r="C299" s="96">
        <v>8.2200000000000006</v>
      </c>
    </row>
    <row r="300" spans="1:3">
      <c r="A300" s="94">
        <f t="shared" si="7"/>
        <v>1978</v>
      </c>
      <c r="B300" s="95">
        <v>28573</v>
      </c>
      <c r="C300" s="99"/>
    </row>
    <row r="301" spans="1:3">
      <c r="A301" s="94">
        <f t="shared" si="7"/>
        <v>1978</v>
      </c>
      <c r="B301" s="95">
        <v>28576</v>
      </c>
      <c r="C301" s="96">
        <v>8.3000000000000007</v>
      </c>
    </row>
    <row r="302" spans="1:3">
      <c r="A302" s="94">
        <f t="shared" si="7"/>
        <v>1978</v>
      </c>
      <c r="B302" s="95">
        <v>28577</v>
      </c>
      <c r="C302" s="96">
        <v>8.2899999999999991</v>
      </c>
    </row>
    <row r="303" spans="1:3">
      <c r="A303" s="94">
        <f t="shared" si="7"/>
        <v>1978</v>
      </c>
      <c r="B303" s="95">
        <v>28578</v>
      </c>
      <c r="C303" s="96">
        <v>8.2799999999999994</v>
      </c>
    </row>
    <row r="304" spans="1:3">
      <c r="A304" s="94">
        <f t="shared" si="7"/>
        <v>1978</v>
      </c>
      <c r="B304" s="95">
        <v>28579</v>
      </c>
      <c r="C304" s="96">
        <v>8.2899999999999991</v>
      </c>
    </row>
    <row r="305" spans="1:3">
      <c r="A305" s="94">
        <f t="shared" si="7"/>
        <v>1978</v>
      </c>
      <c r="B305" s="95">
        <v>28580</v>
      </c>
      <c r="C305" s="96">
        <v>8.33</v>
      </c>
    </row>
    <row r="306" spans="1:3">
      <c r="A306" s="94">
        <f t="shared" si="7"/>
        <v>1978</v>
      </c>
      <c r="B306" s="95">
        <v>28583</v>
      </c>
      <c r="C306" s="96">
        <v>8.32</v>
      </c>
    </row>
    <row r="307" spans="1:3">
      <c r="A307" s="94">
        <f t="shared" si="7"/>
        <v>1978</v>
      </c>
      <c r="B307" s="95">
        <v>28584</v>
      </c>
      <c r="C307" s="96">
        <v>8.31</v>
      </c>
    </row>
    <row r="308" spans="1:3">
      <c r="A308" s="94">
        <f t="shared" si="7"/>
        <v>1978</v>
      </c>
      <c r="B308" s="95">
        <v>28585</v>
      </c>
      <c r="C308" s="96">
        <v>8.32</v>
      </c>
    </row>
    <row r="309" spans="1:3">
      <c r="A309" s="94">
        <f t="shared" si="7"/>
        <v>1978</v>
      </c>
      <c r="B309" s="95">
        <v>28586</v>
      </c>
      <c r="C309" s="96">
        <v>8.33</v>
      </c>
    </row>
    <row r="310" spans="1:3">
      <c r="A310" s="94">
        <f t="shared" si="7"/>
        <v>1978</v>
      </c>
      <c r="B310" s="95">
        <v>28587</v>
      </c>
      <c r="C310" s="96">
        <v>8.34</v>
      </c>
    </row>
    <row r="311" spans="1:3">
      <c r="A311" s="94">
        <f t="shared" si="7"/>
        <v>1978</v>
      </c>
      <c r="B311" s="95">
        <v>28590</v>
      </c>
      <c r="C311" s="96">
        <v>8.35</v>
      </c>
    </row>
    <row r="312" spans="1:3">
      <c r="A312" s="94">
        <f t="shared" si="7"/>
        <v>1978</v>
      </c>
      <c r="B312" s="95">
        <v>28591</v>
      </c>
      <c r="C312" s="96">
        <v>8.35</v>
      </c>
    </row>
    <row r="313" spans="1:3">
      <c r="A313" s="94">
        <f t="shared" si="7"/>
        <v>1978</v>
      </c>
      <c r="B313" s="95">
        <v>28592</v>
      </c>
      <c r="C313" s="96">
        <v>8.35</v>
      </c>
    </row>
    <row r="314" spans="1:3">
      <c r="A314" s="94">
        <f t="shared" si="7"/>
        <v>1978</v>
      </c>
      <c r="B314" s="95">
        <v>28593</v>
      </c>
      <c r="C314" s="96">
        <v>8.35</v>
      </c>
    </row>
    <row r="315" spans="1:3">
      <c r="A315" s="94">
        <f t="shared" si="7"/>
        <v>1978</v>
      </c>
      <c r="B315" s="95">
        <v>28594</v>
      </c>
      <c r="C315" s="96">
        <v>8.33</v>
      </c>
    </row>
    <row r="316" spans="1:3">
      <c r="A316" s="94">
        <f t="shared" si="7"/>
        <v>1978</v>
      </c>
      <c r="B316" s="95">
        <v>28597</v>
      </c>
      <c r="C316" s="96">
        <v>8.3000000000000007</v>
      </c>
    </row>
    <row r="317" spans="1:3">
      <c r="A317" s="94">
        <f t="shared" si="7"/>
        <v>1978</v>
      </c>
      <c r="B317" s="95">
        <v>28598</v>
      </c>
      <c r="C317" s="96">
        <v>8.2899999999999991</v>
      </c>
    </row>
    <row r="318" spans="1:3">
      <c r="A318" s="94">
        <f t="shared" si="7"/>
        <v>1978</v>
      </c>
      <c r="B318" s="95">
        <v>28599</v>
      </c>
      <c r="C318" s="96">
        <v>8.31</v>
      </c>
    </row>
    <row r="319" spans="1:3">
      <c r="A319" s="94">
        <f t="shared" si="7"/>
        <v>1978</v>
      </c>
      <c r="B319" s="95">
        <v>28600</v>
      </c>
      <c r="C319" s="96">
        <v>8.32</v>
      </c>
    </row>
    <row r="320" spans="1:3">
      <c r="A320" s="94">
        <f t="shared" si="7"/>
        <v>1978</v>
      </c>
      <c r="B320" s="95">
        <v>28601</v>
      </c>
      <c r="C320" s="96">
        <v>8.34</v>
      </c>
    </row>
    <row r="321" spans="1:3">
      <c r="A321" s="94">
        <f t="shared" si="7"/>
        <v>1978</v>
      </c>
      <c r="B321" s="95">
        <v>28604</v>
      </c>
      <c r="C321" s="96">
        <v>8.36</v>
      </c>
    </row>
    <row r="322" spans="1:3">
      <c r="A322" s="94">
        <f t="shared" si="7"/>
        <v>1978</v>
      </c>
      <c r="B322" s="95">
        <v>28605</v>
      </c>
      <c r="C322" s="96">
        <v>8.36</v>
      </c>
    </row>
    <row r="323" spans="1:3">
      <c r="A323" s="94">
        <f t="shared" si="7"/>
        <v>1978</v>
      </c>
      <c r="B323" s="95">
        <v>28606</v>
      </c>
      <c r="C323" s="96">
        <v>8.3800000000000008</v>
      </c>
    </row>
    <row r="324" spans="1:3">
      <c r="A324" s="94">
        <f t="shared" si="7"/>
        <v>1978</v>
      </c>
      <c r="B324" s="95">
        <v>28607</v>
      </c>
      <c r="C324" s="96">
        <v>8.4</v>
      </c>
    </row>
    <row r="325" spans="1:3">
      <c r="A325" s="94">
        <f t="shared" si="7"/>
        <v>1978</v>
      </c>
      <c r="B325" s="95">
        <v>28608</v>
      </c>
      <c r="C325" s="96">
        <v>8.39</v>
      </c>
    </row>
    <row r="326" spans="1:3">
      <c r="A326" s="94">
        <f t="shared" si="7"/>
        <v>1978</v>
      </c>
      <c r="B326" s="95">
        <v>28611</v>
      </c>
      <c r="C326" s="96">
        <v>8.3800000000000008</v>
      </c>
    </row>
    <row r="327" spans="1:3">
      <c r="A327" s="94">
        <f t="shared" si="7"/>
        <v>1978</v>
      </c>
      <c r="B327" s="95">
        <v>28612</v>
      </c>
      <c r="C327" s="96">
        <v>8.3800000000000008</v>
      </c>
    </row>
    <row r="328" spans="1:3">
      <c r="A328" s="94">
        <f t="shared" si="7"/>
        <v>1978</v>
      </c>
      <c r="B328" s="95">
        <v>28613</v>
      </c>
      <c r="C328" s="96">
        <v>8.4</v>
      </c>
    </row>
    <row r="329" spans="1:3">
      <c r="A329" s="94">
        <f t="shared" si="7"/>
        <v>1978</v>
      </c>
      <c r="B329" s="95">
        <v>28614</v>
      </c>
      <c r="C329" s="96">
        <v>8.39</v>
      </c>
    </row>
    <row r="330" spans="1:3">
      <c r="A330" s="94">
        <f t="shared" si="7"/>
        <v>1978</v>
      </c>
      <c r="B330" s="95">
        <v>28615</v>
      </c>
      <c r="C330" s="96">
        <v>8.4499999999999993</v>
      </c>
    </row>
    <row r="331" spans="1:3">
      <c r="A331" s="94">
        <f t="shared" si="7"/>
        <v>1978</v>
      </c>
      <c r="B331" s="95">
        <v>28618</v>
      </c>
      <c r="C331" s="96">
        <v>8.4499999999999993</v>
      </c>
    </row>
    <row r="332" spans="1:3">
      <c r="A332" s="94">
        <f t="shared" si="7"/>
        <v>1978</v>
      </c>
      <c r="B332" s="95">
        <v>28619</v>
      </c>
      <c r="C332" s="96">
        <v>8.4499999999999993</v>
      </c>
    </row>
    <row r="333" spans="1:3">
      <c r="A333" s="94">
        <f t="shared" ref="A333:A396" si="8">YEAR(B333)</f>
        <v>1978</v>
      </c>
      <c r="B333" s="95">
        <v>28620</v>
      </c>
      <c r="C333" s="96">
        <v>8.4499999999999993</v>
      </c>
    </row>
    <row r="334" spans="1:3">
      <c r="A334" s="94">
        <f t="shared" si="8"/>
        <v>1978</v>
      </c>
      <c r="B334" s="95">
        <v>28621</v>
      </c>
      <c r="C334" s="96">
        <v>8.42</v>
      </c>
    </row>
    <row r="335" spans="1:3">
      <c r="A335" s="94">
        <f t="shared" si="8"/>
        <v>1978</v>
      </c>
      <c r="B335" s="95">
        <v>28622</v>
      </c>
      <c r="C335" s="96">
        <v>8.44</v>
      </c>
    </row>
    <row r="336" spans="1:3">
      <c r="A336" s="94">
        <f t="shared" si="8"/>
        <v>1978</v>
      </c>
      <c r="B336" s="95">
        <v>28625</v>
      </c>
      <c r="C336" s="96">
        <v>8.42</v>
      </c>
    </row>
    <row r="337" spans="1:3">
      <c r="A337" s="94">
        <f t="shared" si="8"/>
        <v>1978</v>
      </c>
      <c r="B337" s="95">
        <v>28626</v>
      </c>
      <c r="C337" s="96">
        <v>8.42</v>
      </c>
    </row>
    <row r="338" spans="1:3">
      <c r="A338" s="94">
        <f t="shared" si="8"/>
        <v>1978</v>
      </c>
      <c r="B338" s="95">
        <v>28627</v>
      </c>
      <c r="C338" s="96">
        <v>8.4</v>
      </c>
    </row>
    <row r="339" spans="1:3">
      <c r="A339" s="94">
        <f t="shared" si="8"/>
        <v>1978</v>
      </c>
      <c r="B339" s="95">
        <v>28628</v>
      </c>
      <c r="C339" s="96">
        <v>8.42</v>
      </c>
    </row>
    <row r="340" spans="1:3">
      <c r="A340" s="94">
        <f t="shared" si="8"/>
        <v>1978</v>
      </c>
      <c r="B340" s="95">
        <v>28629</v>
      </c>
      <c r="C340" s="96">
        <v>8.4499999999999993</v>
      </c>
    </row>
    <row r="341" spans="1:3">
      <c r="A341" s="94">
        <f t="shared" si="8"/>
        <v>1978</v>
      </c>
      <c r="B341" s="95">
        <v>28632</v>
      </c>
      <c r="C341" s="96">
        <v>8.44</v>
      </c>
    </row>
    <row r="342" spans="1:3">
      <c r="A342" s="94">
        <f t="shared" si="8"/>
        <v>1978</v>
      </c>
      <c r="B342" s="95">
        <v>28633</v>
      </c>
      <c r="C342" s="96">
        <v>8.44</v>
      </c>
    </row>
    <row r="343" spans="1:3">
      <c r="A343" s="94">
        <f t="shared" si="8"/>
        <v>1978</v>
      </c>
      <c r="B343" s="95">
        <v>28634</v>
      </c>
      <c r="C343" s="96">
        <v>8.4499999999999993</v>
      </c>
    </row>
    <row r="344" spans="1:3">
      <c r="A344" s="94">
        <f t="shared" si="8"/>
        <v>1978</v>
      </c>
      <c r="B344" s="95">
        <v>28635</v>
      </c>
      <c r="C344" s="96">
        <v>8.48</v>
      </c>
    </row>
    <row r="345" spans="1:3">
      <c r="A345" s="94">
        <f t="shared" si="8"/>
        <v>1978</v>
      </c>
      <c r="B345" s="95">
        <v>28636</v>
      </c>
      <c r="C345" s="96">
        <v>8.5</v>
      </c>
    </row>
    <row r="346" spans="1:3">
      <c r="A346" s="94">
        <f t="shared" si="8"/>
        <v>1978</v>
      </c>
      <c r="B346" s="95">
        <v>28639</v>
      </c>
      <c r="C346" s="99"/>
    </row>
    <row r="347" spans="1:3">
      <c r="A347" s="94">
        <f t="shared" si="8"/>
        <v>1978</v>
      </c>
      <c r="B347" s="95">
        <v>28640</v>
      </c>
      <c r="C347" s="99"/>
    </row>
    <row r="348" spans="1:3">
      <c r="A348" s="94">
        <f t="shared" si="8"/>
        <v>1978</v>
      </c>
      <c r="B348" s="95">
        <v>28641</v>
      </c>
      <c r="C348" s="96">
        <v>8.5</v>
      </c>
    </row>
    <row r="349" spans="1:3">
      <c r="A349" s="94">
        <f t="shared" si="8"/>
        <v>1978</v>
      </c>
      <c r="B349" s="95">
        <v>28642</v>
      </c>
      <c r="C349" s="96">
        <v>8.5</v>
      </c>
    </row>
    <row r="350" spans="1:3">
      <c r="A350" s="94">
        <f t="shared" si="8"/>
        <v>1978</v>
      </c>
      <c r="B350" s="95">
        <v>28643</v>
      </c>
      <c r="C350" s="96">
        <v>8.48</v>
      </c>
    </row>
    <row r="351" spans="1:3">
      <c r="A351" s="94">
        <f t="shared" si="8"/>
        <v>1978</v>
      </c>
      <c r="B351" s="95">
        <v>28646</v>
      </c>
      <c r="C351" s="96">
        <v>8.4499999999999993</v>
      </c>
    </row>
    <row r="352" spans="1:3">
      <c r="A352" s="94">
        <f t="shared" si="8"/>
        <v>1978</v>
      </c>
      <c r="B352" s="95">
        <v>28647</v>
      </c>
      <c r="C352" s="96">
        <v>8.4499999999999993</v>
      </c>
    </row>
    <row r="353" spans="1:3">
      <c r="A353" s="94">
        <f t="shared" si="8"/>
        <v>1978</v>
      </c>
      <c r="B353" s="95">
        <v>28648</v>
      </c>
      <c r="C353" s="96">
        <v>8.44</v>
      </c>
    </row>
    <row r="354" spans="1:3">
      <c r="A354" s="94">
        <f t="shared" si="8"/>
        <v>1978</v>
      </c>
      <c r="B354" s="95">
        <v>28649</v>
      </c>
      <c r="C354" s="96">
        <v>8.44</v>
      </c>
    </row>
    <row r="355" spans="1:3">
      <c r="A355" s="94">
        <f t="shared" si="8"/>
        <v>1978</v>
      </c>
      <c r="B355" s="95">
        <v>28650</v>
      </c>
      <c r="C355" s="96">
        <v>8.4499999999999993</v>
      </c>
    </row>
    <row r="356" spans="1:3">
      <c r="A356" s="94">
        <f t="shared" si="8"/>
        <v>1978</v>
      </c>
      <c r="B356" s="95">
        <v>28653</v>
      </c>
      <c r="C356" s="96">
        <v>8.4499999999999993</v>
      </c>
    </row>
    <row r="357" spans="1:3">
      <c r="A357" s="94">
        <f t="shared" si="8"/>
        <v>1978</v>
      </c>
      <c r="B357" s="95">
        <v>28654</v>
      </c>
      <c r="C357" s="96">
        <v>8.4499999999999993</v>
      </c>
    </row>
    <row r="358" spans="1:3">
      <c r="A358" s="94">
        <f t="shared" si="8"/>
        <v>1978</v>
      </c>
      <c r="B358" s="95">
        <v>28655</v>
      </c>
      <c r="C358" s="96">
        <v>8.44</v>
      </c>
    </row>
    <row r="359" spans="1:3">
      <c r="A359" s="94">
        <f t="shared" si="8"/>
        <v>1978</v>
      </c>
      <c r="B359" s="95">
        <v>28656</v>
      </c>
      <c r="C359" s="96">
        <v>8.44</v>
      </c>
    </row>
    <row r="360" spans="1:3">
      <c r="A360" s="94">
        <f t="shared" si="8"/>
        <v>1978</v>
      </c>
      <c r="B360" s="95">
        <v>28657</v>
      </c>
      <c r="C360" s="96">
        <v>8.4600000000000009</v>
      </c>
    </row>
    <row r="361" spans="1:3">
      <c r="A361" s="94">
        <f t="shared" si="8"/>
        <v>1978</v>
      </c>
      <c r="B361" s="95">
        <v>28660</v>
      </c>
      <c r="C361" s="96">
        <v>8.48</v>
      </c>
    </row>
    <row r="362" spans="1:3">
      <c r="A362" s="94">
        <f t="shared" si="8"/>
        <v>1978</v>
      </c>
      <c r="B362" s="95">
        <v>28661</v>
      </c>
      <c r="C362" s="96">
        <v>8.5</v>
      </c>
    </row>
    <row r="363" spans="1:3">
      <c r="A363" s="94">
        <f t="shared" si="8"/>
        <v>1978</v>
      </c>
      <c r="B363" s="95">
        <v>28662</v>
      </c>
      <c r="C363" s="96">
        <v>8.5399999999999991</v>
      </c>
    </row>
    <row r="364" spans="1:3">
      <c r="A364" s="94">
        <f t="shared" si="8"/>
        <v>1978</v>
      </c>
      <c r="B364" s="95">
        <v>28663</v>
      </c>
      <c r="C364" s="96">
        <v>8.5299999999999994</v>
      </c>
    </row>
    <row r="365" spans="1:3">
      <c r="A365" s="94">
        <f t="shared" si="8"/>
        <v>1978</v>
      </c>
      <c r="B365" s="95">
        <v>28664</v>
      </c>
      <c r="C365" s="96">
        <v>8.5500000000000007</v>
      </c>
    </row>
    <row r="366" spans="1:3">
      <c r="A366" s="94">
        <f t="shared" si="8"/>
        <v>1978</v>
      </c>
      <c r="B366" s="95">
        <v>28667</v>
      </c>
      <c r="C366" s="96">
        <v>8.6</v>
      </c>
    </row>
    <row r="367" spans="1:3">
      <c r="A367" s="94">
        <f t="shared" si="8"/>
        <v>1978</v>
      </c>
      <c r="B367" s="95">
        <v>28668</v>
      </c>
      <c r="C367" s="96">
        <v>8.58</v>
      </c>
    </row>
    <row r="368" spans="1:3">
      <c r="A368" s="94">
        <f t="shared" si="8"/>
        <v>1978</v>
      </c>
      <c r="B368" s="95">
        <v>28669</v>
      </c>
      <c r="C368" s="96">
        <v>8.57</v>
      </c>
    </row>
    <row r="369" spans="1:3">
      <c r="A369" s="94">
        <f t="shared" si="8"/>
        <v>1978</v>
      </c>
      <c r="B369" s="95">
        <v>28670</v>
      </c>
      <c r="C369" s="96">
        <v>8.59</v>
      </c>
    </row>
    <row r="370" spans="1:3">
      <c r="A370" s="94">
        <f t="shared" si="8"/>
        <v>1978</v>
      </c>
      <c r="B370" s="95">
        <v>28671</v>
      </c>
      <c r="C370" s="96">
        <v>8.6199999999999992</v>
      </c>
    </row>
    <row r="371" spans="1:3">
      <c r="A371" s="94">
        <f t="shared" si="8"/>
        <v>1978</v>
      </c>
      <c r="B371" s="95">
        <v>28674</v>
      </c>
      <c r="C371" s="96">
        <v>8.6</v>
      </c>
    </row>
    <row r="372" spans="1:3">
      <c r="A372" s="94">
        <f t="shared" si="8"/>
        <v>1978</v>
      </c>
      <c r="B372" s="95">
        <v>28675</v>
      </c>
      <c r="C372" s="99"/>
    </row>
    <row r="373" spans="1:3">
      <c r="A373" s="94">
        <f t="shared" si="8"/>
        <v>1978</v>
      </c>
      <c r="B373" s="95">
        <v>28676</v>
      </c>
      <c r="C373" s="96">
        <v>8.6199999999999992</v>
      </c>
    </row>
    <row r="374" spans="1:3">
      <c r="A374" s="94">
        <f t="shared" si="8"/>
        <v>1978</v>
      </c>
      <c r="B374" s="95">
        <v>28677</v>
      </c>
      <c r="C374" s="96">
        <v>8.6199999999999992</v>
      </c>
    </row>
    <row r="375" spans="1:3">
      <c r="A375" s="94">
        <f t="shared" si="8"/>
        <v>1978</v>
      </c>
      <c r="B375" s="95">
        <v>28678</v>
      </c>
      <c r="C375" s="96">
        <v>8.67</v>
      </c>
    </row>
    <row r="376" spans="1:3">
      <c r="A376" s="94">
        <f t="shared" si="8"/>
        <v>1978</v>
      </c>
      <c r="B376" s="95">
        <v>28681</v>
      </c>
      <c r="C376" s="96">
        <v>8.69</v>
      </c>
    </row>
    <row r="377" spans="1:3">
      <c r="A377" s="94">
        <f t="shared" si="8"/>
        <v>1978</v>
      </c>
      <c r="B377" s="95">
        <v>28682</v>
      </c>
      <c r="C377" s="96">
        <v>8.69</v>
      </c>
    </row>
    <row r="378" spans="1:3">
      <c r="A378" s="94">
        <f t="shared" si="8"/>
        <v>1978</v>
      </c>
      <c r="B378" s="95">
        <v>28683</v>
      </c>
      <c r="C378" s="96">
        <v>8.69</v>
      </c>
    </row>
    <row r="379" spans="1:3">
      <c r="A379" s="94">
        <f t="shared" si="8"/>
        <v>1978</v>
      </c>
      <c r="B379" s="95">
        <v>28684</v>
      </c>
      <c r="C379" s="96">
        <v>8.6999999999999993</v>
      </c>
    </row>
    <row r="380" spans="1:3">
      <c r="A380" s="94">
        <f t="shared" si="8"/>
        <v>1978</v>
      </c>
      <c r="B380" s="95">
        <v>28685</v>
      </c>
      <c r="C380" s="96">
        <v>8.69</v>
      </c>
    </row>
    <row r="381" spans="1:3">
      <c r="A381" s="94">
        <f t="shared" si="8"/>
        <v>1978</v>
      </c>
      <c r="B381" s="95">
        <v>28688</v>
      </c>
      <c r="C381" s="96">
        <v>8.66</v>
      </c>
    </row>
    <row r="382" spans="1:3">
      <c r="A382" s="94">
        <f t="shared" si="8"/>
        <v>1978</v>
      </c>
      <c r="B382" s="95">
        <v>28689</v>
      </c>
      <c r="C382" s="96">
        <v>8.65</v>
      </c>
    </row>
    <row r="383" spans="1:3">
      <c r="A383" s="94">
        <f t="shared" si="8"/>
        <v>1978</v>
      </c>
      <c r="B383" s="95">
        <v>28690</v>
      </c>
      <c r="C383" s="96">
        <v>8.65</v>
      </c>
    </row>
    <row r="384" spans="1:3">
      <c r="A384" s="94">
        <f t="shared" si="8"/>
        <v>1978</v>
      </c>
      <c r="B384" s="95">
        <v>28691</v>
      </c>
      <c r="C384" s="96">
        <v>8.66</v>
      </c>
    </row>
    <row r="385" spans="1:3">
      <c r="A385" s="94">
        <f t="shared" si="8"/>
        <v>1978</v>
      </c>
      <c r="B385" s="95">
        <v>28692</v>
      </c>
      <c r="C385" s="96">
        <v>8.67</v>
      </c>
    </row>
    <row r="386" spans="1:3">
      <c r="A386" s="94">
        <f t="shared" si="8"/>
        <v>1978</v>
      </c>
      <c r="B386" s="95">
        <v>28695</v>
      </c>
      <c r="C386" s="96">
        <v>8.68</v>
      </c>
    </row>
    <row r="387" spans="1:3">
      <c r="A387" s="94">
        <f t="shared" si="8"/>
        <v>1978</v>
      </c>
      <c r="B387" s="95">
        <v>28696</v>
      </c>
      <c r="C387" s="96">
        <v>8.68</v>
      </c>
    </row>
    <row r="388" spans="1:3">
      <c r="A388" s="94">
        <f t="shared" si="8"/>
        <v>1978</v>
      </c>
      <c r="B388" s="95">
        <v>28697</v>
      </c>
      <c r="C388" s="96">
        <v>8.66</v>
      </c>
    </row>
    <row r="389" spans="1:3">
      <c r="A389" s="94">
        <f t="shared" si="8"/>
        <v>1978</v>
      </c>
      <c r="B389" s="95">
        <v>28698</v>
      </c>
      <c r="C389" s="96">
        <v>8.6</v>
      </c>
    </row>
    <row r="390" spans="1:3">
      <c r="A390" s="94">
        <f t="shared" si="8"/>
        <v>1978</v>
      </c>
      <c r="B390" s="95">
        <v>28699</v>
      </c>
      <c r="C390" s="96">
        <v>8.5500000000000007</v>
      </c>
    </row>
    <row r="391" spans="1:3">
      <c r="A391" s="94">
        <f t="shared" si="8"/>
        <v>1978</v>
      </c>
      <c r="B391" s="95">
        <v>28702</v>
      </c>
      <c r="C391" s="96">
        <v>8.56</v>
      </c>
    </row>
    <row r="392" spans="1:3">
      <c r="A392" s="94">
        <f t="shared" si="8"/>
        <v>1978</v>
      </c>
      <c r="B392" s="95">
        <v>28703</v>
      </c>
      <c r="C392" s="96">
        <v>8.5500000000000007</v>
      </c>
    </row>
    <row r="393" spans="1:3">
      <c r="A393" s="94">
        <f t="shared" si="8"/>
        <v>1978</v>
      </c>
      <c r="B393" s="95">
        <v>28704</v>
      </c>
      <c r="C393" s="96">
        <v>8.44</v>
      </c>
    </row>
    <row r="394" spans="1:3">
      <c r="A394" s="94">
        <f t="shared" si="8"/>
        <v>1978</v>
      </c>
      <c r="B394" s="95">
        <v>28705</v>
      </c>
      <c r="C394" s="96">
        <v>8.44</v>
      </c>
    </row>
    <row r="395" spans="1:3">
      <c r="A395" s="94">
        <f t="shared" si="8"/>
        <v>1978</v>
      </c>
      <c r="B395" s="95">
        <v>28706</v>
      </c>
      <c r="C395" s="96">
        <v>8.4499999999999993</v>
      </c>
    </row>
    <row r="396" spans="1:3">
      <c r="A396" s="94">
        <f t="shared" si="8"/>
        <v>1978</v>
      </c>
      <c r="B396" s="95">
        <v>28709</v>
      </c>
      <c r="C396" s="96">
        <v>8.44</v>
      </c>
    </row>
    <row r="397" spans="1:3">
      <c r="A397" s="94">
        <f t="shared" ref="A397:A460" si="9">YEAR(B397)</f>
        <v>1978</v>
      </c>
      <c r="B397" s="95">
        <v>28710</v>
      </c>
      <c r="C397" s="96">
        <v>8.42</v>
      </c>
    </row>
    <row r="398" spans="1:3">
      <c r="A398" s="94">
        <f t="shared" si="9"/>
        <v>1978</v>
      </c>
      <c r="B398" s="95">
        <v>28711</v>
      </c>
      <c r="C398" s="96">
        <v>8.41</v>
      </c>
    </row>
    <row r="399" spans="1:3">
      <c r="A399" s="94">
        <f t="shared" si="9"/>
        <v>1978</v>
      </c>
      <c r="B399" s="95">
        <v>28712</v>
      </c>
      <c r="C399" s="96">
        <v>8.48</v>
      </c>
    </row>
    <row r="400" spans="1:3">
      <c r="A400" s="94">
        <f t="shared" si="9"/>
        <v>1978</v>
      </c>
      <c r="B400" s="95">
        <v>28713</v>
      </c>
      <c r="C400" s="96">
        <v>8.48</v>
      </c>
    </row>
    <row r="401" spans="1:3">
      <c r="A401" s="94">
        <f t="shared" si="9"/>
        <v>1978</v>
      </c>
      <c r="B401" s="95">
        <v>28716</v>
      </c>
      <c r="C401" s="96">
        <v>8.51</v>
      </c>
    </row>
    <row r="402" spans="1:3">
      <c r="A402" s="94">
        <f t="shared" si="9"/>
        <v>1978</v>
      </c>
      <c r="B402" s="95">
        <v>28717</v>
      </c>
      <c r="C402" s="96">
        <v>8.5299999999999994</v>
      </c>
    </row>
    <row r="403" spans="1:3">
      <c r="A403" s="94">
        <f t="shared" si="9"/>
        <v>1978</v>
      </c>
      <c r="B403" s="95">
        <v>28718</v>
      </c>
      <c r="C403" s="96">
        <v>8.6</v>
      </c>
    </row>
    <row r="404" spans="1:3">
      <c r="A404" s="94">
        <f t="shared" si="9"/>
        <v>1978</v>
      </c>
      <c r="B404" s="95">
        <v>28719</v>
      </c>
      <c r="C404" s="96">
        <v>8.5500000000000007</v>
      </c>
    </row>
    <row r="405" spans="1:3">
      <c r="A405" s="94">
        <f t="shared" si="9"/>
        <v>1978</v>
      </c>
      <c r="B405" s="95">
        <v>28720</v>
      </c>
      <c r="C405" s="96">
        <v>8.5299999999999994</v>
      </c>
    </row>
    <row r="406" spans="1:3">
      <c r="A406" s="94">
        <f t="shared" si="9"/>
        <v>1978</v>
      </c>
      <c r="B406" s="95">
        <v>28723</v>
      </c>
      <c r="C406" s="96">
        <v>8.48</v>
      </c>
    </row>
    <row r="407" spans="1:3">
      <c r="A407" s="94">
        <f t="shared" si="9"/>
        <v>1978</v>
      </c>
      <c r="B407" s="95">
        <v>28724</v>
      </c>
      <c r="C407" s="96">
        <v>8.48</v>
      </c>
    </row>
    <row r="408" spans="1:3">
      <c r="A408" s="94">
        <f t="shared" si="9"/>
        <v>1978</v>
      </c>
      <c r="B408" s="95">
        <v>28725</v>
      </c>
      <c r="C408" s="96">
        <v>8.42</v>
      </c>
    </row>
    <row r="409" spans="1:3">
      <c r="A409" s="94">
        <f t="shared" si="9"/>
        <v>1978</v>
      </c>
      <c r="B409" s="95">
        <v>28726</v>
      </c>
      <c r="C409" s="96">
        <v>8.44</v>
      </c>
    </row>
    <row r="410" spans="1:3">
      <c r="A410" s="94">
        <f t="shared" si="9"/>
        <v>1978</v>
      </c>
      <c r="B410" s="95">
        <v>28727</v>
      </c>
      <c r="C410" s="96">
        <v>8.43</v>
      </c>
    </row>
    <row r="411" spans="1:3">
      <c r="A411" s="94">
        <f t="shared" si="9"/>
        <v>1978</v>
      </c>
      <c r="B411" s="95">
        <v>28730</v>
      </c>
      <c r="C411" s="96">
        <v>8.43</v>
      </c>
    </row>
    <row r="412" spans="1:3">
      <c r="A412" s="94">
        <f t="shared" si="9"/>
        <v>1978</v>
      </c>
      <c r="B412" s="95">
        <v>28731</v>
      </c>
      <c r="C412" s="96">
        <v>8.4499999999999993</v>
      </c>
    </row>
    <row r="413" spans="1:3">
      <c r="A413" s="94">
        <f t="shared" si="9"/>
        <v>1978</v>
      </c>
      <c r="B413" s="95">
        <v>28732</v>
      </c>
      <c r="C413" s="96">
        <v>8.4700000000000006</v>
      </c>
    </row>
    <row r="414" spans="1:3">
      <c r="A414" s="94">
        <f t="shared" si="9"/>
        <v>1978</v>
      </c>
      <c r="B414" s="95">
        <v>28733</v>
      </c>
      <c r="C414" s="96">
        <v>8.4600000000000009</v>
      </c>
    </row>
    <row r="415" spans="1:3">
      <c r="A415" s="94">
        <f t="shared" si="9"/>
        <v>1978</v>
      </c>
      <c r="B415" s="95">
        <v>28734</v>
      </c>
      <c r="C415" s="96">
        <v>8.4499999999999993</v>
      </c>
    </row>
    <row r="416" spans="1:3">
      <c r="A416" s="94">
        <f t="shared" si="9"/>
        <v>1978</v>
      </c>
      <c r="B416" s="95">
        <v>28737</v>
      </c>
      <c r="C416" s="99"/>
    </row>
    <row r="417" spans="1:3">
      <c r="A417" s="94">
        <f t="shared" si="9"/>
        <v>1978</v>
      </c>
      <c r="B417" s="95">
        <v>28738</v>
      </c>
      <c r="C417" s="96">
        <v>8.41</v>
      </c>
    </row>
    <row r="418" spans="1:3">
      <c r="A418" s="94">
        <f t="shared" si="9"/>
        <v>1978</v>
      </c>
      <c r="B418" s="95">
        <v>28739</v>
      </c>
      <c r="C418" s="96">
        <v>8.4</v>
      </c>
    </row>
    <row r="419" spans="1:3">
      <c r="A419" s="94">
        <f t="shared" si="9"/>
        <v>1978</v>
      </c>
      <c r="B419" s="95">
        <v>28740</v>
      </c>
      <c r="C419" s="96">
        <v>8.41</v>
      </c>
    </row>
    <row r="420" spans="1:3">
      <c r="A420" s="94">
        <f t="shared" si="9"/>
        <v>1978</v>
      </c>
      <c r="B420" s="95">
        <v>28741</v>
      </c>
      <c r="C420" s="96">
        <v>8.4</v>
      </c>
    </row>
    <row r="421" spans="1:3">
      <c r="A421" s="94">
        <f t="shared" si="9"/>
        <v>1978</v>
      </c>
      <c r="B421" s="95">
        <v>28744</v>
      </c>
      <c r="C421" s="96">
        <v>8.3800000000000008</v>
      </c>
    </row>
    <row r="422" spans="1:3">
      <c r="A422" s="94">
        <f t="shared" si="9"/>
        <v>1978</v>
      </c>
      <c r="B422" s="95">
        <v>28745</v>
      </c>
      <c r="C422" s="96">
        <v>8.36</v>
      </c>
    </row>
    <row r="423" spans="1:3">
      <c r="A423" s="94">
        <f t="shared" si="9"/>
        <v>1978</v>
      </c>
      <c r="B423" s="95">
        <v>28746</v>
      </c>
      <c r="C423" s="96">
        <v>8.3699999999999992</v>
      </c>
    </row>
    <row r="424" spans="1:3">
      <c r="A424" s="94">
        <f t="shared" si="9"/>
        <v>1978</v>
      </c>
      <c r="B424" s="95">
        <v>28747</v>
      </c>
      <c r="C424" s="96">
        <v>8.3800000000000008</v>
      </c>
    </row>
    <row r="425" spans="1:3">
      <c r="A425" s="94">
        <f t="shared" si="9"/>
        <v>1978</v>
      </c>
      <c r="B425" s="95">
        <v>28748</v>
      </c>
      <c r="C425" s="96">
        <v>8.4</v>
      </c>
    </row>
    <row r="426" spans="1:3">
      <c r="A426" s="94">
        <f t="shared" si="9"/>
        <v>1978</v>
      </c>
      <c r="B426" s="95">
        <v>28751</v>
      </c>
      <c r="C426" s="96">
        <v>8.43</v>
      </c>
    </row>
    <row r="427" spans="1:3">
      <c r="A427" s="94">
        <f t="shared" si="9"/>
        <v>1978</v>
      </c>
      <c r="B427" s="95">
        <v>28752</v>
      </c>
      <c r="C427" s="96">
        <v>8.4499999999999993</v>
      </c>
    </row>
    <row r="428" spans="1:3">
      <c r="A428" s="94">
        <f t="shared" si="9"/>
        <v>1978</v>
      </c>
      <c r="B428" s="95">
        <v>28753</v>
      </c>
      <c r="C428" s="96">
        <v>8.51</v>
      </c>
    </row>
    <row r="429" spans="1:3">
      <c r="A429" s="94">
        <f t="shared" si="9"/>
        <v>1978</v>
      </c>
      <c r="B429" s="95">
        <v>28754</v>
      </c>
      <c r="C429" s="96">
        <v>8.5299999999999994</v>
      </c>
    </row>
    <row r="430" spans="1:3">
      <c r="A430" s="94">
        <f t="shared" si="9"/>
        <v>1978</v>
      </c>
      <c r="B430" s="95">
        <v>28755</v>
      </c>
      <c r="C430" s="96">
        <v>8.59</v>
      </c>
    </row>
    <row r="431" spans="1:3">
      <c r="A431" s="94">
        <f t="shared" si="9"/>
        <v>1978</v>
      </c>
      <c r="B431" s="95">
        <v>28758</v>
      </c>
      <c r="C431" s="96">
        <v>8.58</v>
      </c>
    </row>
    <row r="432" spans="1:3">
      <c r="A432" s="94">
        <f t="shared" si="9"/>
        <v>1978</v>
      </c>
      <c r="B432" s="95">
        <v>28759</v>
      </c>
      <c r="C432" s="96">
        <v>8.57</v>
      </c>
    </row>
    <row r="433" spans="1:3">
      <c r="A433" s="94">
        <f t="shared" si="9"/>
        <v>1978</v>
      </c>
      <c r="B433" s="95">
        <v>28760</v>
      </c>
      <c r="C433" s="96">
        <v>8.59</v>
      </c>
    </row>
    <row r="434" spans="1:3">
      <c r="A434" s="94">
        <f t="shared" si="9"/>
        <v>1978</v>
      </c>
      <c r="B434" s="95">
        <v>28761</v>
      </c>
      <c r="C434" s="96">
        <v>8.6</v>
      </c>
    </row>
    <row r="435" spans="1:3">
      <c r="A435" s="94">
        <f t="shared" si="9"/>
        <v>1978</v>
      </c>
      <c r="B435" s="95">
        <v>28762</v>
      </c>
      <c r="C435" s="96">
        <v>8.61</v>
      </c>
    </row>
    <row r="436" spans="1:3">
      <c r="A436" s="94">
        <f t="shared" si="9"/>
        <v>1978</v>
      </c>
      <c r="B436" s="95">
        <v>28765</v>
      </c>
      <c r="C436" s="96">
        <v>8.6300000000000008</v>
      </c>
    </row>
    <row r="437" spans="1:3">
      <c r="A437" s="94">
        <f t="shared" si="9"/>
        <v>1978</v>
      </c>
      <c r="B437" s="95">
        <v>28766</v>
      </c>
      <c r="C437" s="96">
        <v>8.6300000000000008</v>
      </c>
    </row>
    <row r="438" spans="1:3">
      <c r="A438" s="94">
        <f t="shared" si="9"/>
        <v>1978</v>
      </c>
      <c r="B438" s="95">
        <v>28767</v>
      </c>
      <c r="C438" s="96">
        <v>8.6300000000000008</v>
      </c>
    </row>
    <row r="439" spans="1:3">
      <c r="A439" s="94">
        <f t="shared" si="9"/>
        <v>1978</v>
      </c>
      <c r="B439" s="95">
        <v>28768</v>
      </c>
      <c r="C439" s="96">
        <v>8.64</v>
      </c>
    </row>
    <row r="440" spans="1:3">
      <c r="A440" s="94">
        <f t="shared" si="9"/>
        <v>1978</v>
      </c>
      <c r="B440" s="95">
        <v>28769</v>
      </c>
      <c r="C440" s="96">
        <v>8.61</v>
      </c>
    </row>
    <row r="441" spans="1:3">
      <c r="A441" s="94">
        <f t="shared" si="9"/>
        <v>1978</v>
      </c>
      <c r="B441" s="95">
        <v>28772</v>
      </c>
      <c r="C441" s="99"/>
    </row>
    <row r="442" spans="1:3">
      <c r="A442" s="94">
        <f t="shared" si="9"/>
        <v>1978</v>
      </c>
      <c r="B442" s="95">
        <v>28773</v>
      </c>
      <c r="C442" s="96">
        <v>8.61</v>
      </c>
    </row>
    <row r="443" spans="1:3">
      <c r="A443" s="94">
        <f t="shared" si="9"/>
        <v>1978</v>
      </c>
      <c r="B443" s="95">
        <v>28774</v>
      </c>
      <c r="C443" s="96">
        <v>8.61</v>
      </c>
    </row>
    <row r="444" spans="1:3">
      <c r="A444" s="94">
        <f t="shared" si="9"/>
        <v>1978</v>
      </c>
      <c r="B444" s="95">
        <v>28775</v>
      </c>
      <c r="C444" s="96">
        <v>8.58</v>
      </c>
    </row>
    <row r="445" spans="1:3">
      <c r="A445" s="94">
        <f t="shared" si="9"/>
        <v>1978</v>
      </c>
      <c r="B445" s="95">
        <v>28776</v>
      </c>
      <c r="C445" s="96">
        <v>8.59</v>
      </c>
    </row>
    <row r="446" spans="1:3">
      <c r="A446" s="94">
        <f t="shared" si="9"/>
        <v>1978</v>
      </c>
      <c r="B446" s="95">
        <v>28779</v>
      </c>
      <c r="C446" s="96">
        <v>8.65</v>
      </c>
    </row>
    <row r="447" spans="1:3">
      <c r="A447" s="94">
        <f t="shared" si="9"/>
        <v>1978</v>
      </c>
      <c r="B447" s="95">
        <v>28780</v>
      </c>
      <c r="C447" s="96">
        <v>8.65</v>
      </c>
    </row>
    <row r="448" spans="1:3">
      <c r="A448" s="94">
        <f t="shared" si="9"/>
        <v>1978</v>
      </c>
      <c r="B448" s="95">
        <v>28781</v>
      </c>
      <c r="C448" s="96">
        <v>8.65</v>
      </c>
    </row>
    <row r="449" spans="1:3">
      <c r="A449" s="94">
        <f t="shared" si="9"/>
        <v>1978</v>
      </c>
      <c r="B449" s="95">
        <v>28782</v>
      </c>
      <c r="C449" s="96">
        <v>8.67</v>
      </c>
    </row>
    <row r="450" spans="1:3">
      <c r="A450" s="94">
        <f t="shared" si="9"/>
        <v>1978</v>
      </c>
      <c r="B450" s="95">
        <v>28783</v>
      </c>
      <c r="C450" s="96">
        <v>8.69</v>
      </c>
    </row>
    <row r="451" spans="1:3">
      <c r="A451" s="94">
        <f t="shared" si="9"/>
        <v>1978</v>
      </c>
      <c r="B451" s="95">
        <v>28786</v>
      </c>
      <c r="C451" s="96">
        <v>8.69</v>
      </c>
    </row>
    <row r="452" spans="1:3">
      <c r="A452" s="94">
        <f t="shared" si="9"/>
        <v>1978</v>
      </c>
      <c r="B452" s="95">
        <v>28787</v>
      </c>
      <c r="C452" s="96">
        <v>8.67</v>
      </c>
    </row>
    <row r="453" spans="1:3">
      <c r="A453" s="94">
        <f t="shared" si="9"/>
        <v>1978</v>
      </c>
      <c r="B453" s="95">
        <v>28788</v>
      </c>
      <c r="C453" s="96">
        <v>8.68</v>
      </c>
    </row>
    <row r="454" spans="1:3">
      <c r="A454" s="94">
        <f t="shared" si="9"/>
        <v>1978</v>
      </c>
      <c r="B454" s="95">
        <v>28789</v>
      </c>
      <c r="C454" s="96">
        <v>8.7100000000000009</v>
      </c>
    </row>
    <row r="455" spans="1:3">
      <c r="A455" s="94">
        <f t="shared" si="9"/>
        <v>1978</v>
      </c>
      <c r="B455" s="95">
        <v>28790</v>
      </c>
      <c r="C455" s="96">
        <v>8.75</v>
      </c>
    </row>
    <row r="456" spans="1:3">
      <c r="A456" s="94">
        <f t="shared" si="9"/>
        <v>1978</v>
      </c>
      <c r="B456" s="95">
        <v>28793</v>
      </c>
      <c r="C456" s="96">
        <v>8.84</v>
      </c>
    </row>
    <row r="457" spans="1:3">
      <c r="A457" s="94">
        <f t="shared" si="9"/>
        <v>1978</v>
      </c>
      <c r="B457" s="95">
        <v>28794</v>
      </c>
      <c r="C457" s="96">
        <v>8.8699999999999992</v>
      </c>
    </row>
    <row r="458" spans="1:3">
      <c r="A458" s="94">
        <f t="shared" si="9"/>
        <v>1978</v>
      </c>
      <c r="B458" s="95">
        <v>28795</v>
      </c>
      <c r="C458" s="96">
        <v>8.66</v>
      </c>
    </row>
    <row r="459" spans="1:3">
      <c r="A459" s="94">
        <f t="shared" si="9"/>
        <v>1978</v>
      </c>
      <c r="B459" s="95">
        <v>28796</v>
      </c>
      <c r="C459" s="96">
        <v>8.7100000000000009</v>
      </c>
    </row>
    <row r="460" spans="1:3">
      <c r="A460" s="94">
        <f t="shared" si="9"/>
        <v>1978</v>
      </c>
      <c r="B460" s="95">
        <v>28797</v>
      </c>
      <c r="C460" s="96">
        <v>8.76</v>
      </c>
    </row>
    <row r="461" spans="1:3">
      <c r="A461" s="94">
        <f t="shared" ref="A461:A524" si="10">YEAR(B461)</f>
        <v>1978</v>
      </c>
      <c r="B461" s="95">
        <v>28800</v>
      </c>
      <c r="C461" s="96">
        <v>8.8000000000000007</v>
      </c>
    </row>
    <row r="462" spans="1:3">
      <c r="A462" s="94">
        <f t="shared" si="10"/>
        <v>1978</v>
      </c>
      <c r="B462" s="95">
        <v>28801</v>
      </c>
      <c r="C462" s="99"/>
    </row>
    <row r="463" spans="1:3">
      <c r="A463" s="94">
        <f t="shared" si="10"/>
        <v>1978</v>
      </c>
      <c r="B463" s="95">
        <v>28802</v>
      </c>
      <c r="C463" s="96">
        <v>8.81</v>
      </c>
    </row>
    <row r="464" spans="1:3">
      <c r="A464" s="94">
        <f t="shared" si="10"/>
        <v>1978</v>
      </c>
      <c r="B464" s="95">
        <v>28803</v>
      </c>
      <c r="C464" s="96">
        <v>8.82</v>
      </c>
    </row>
    <row r="465" spans="1:3">
      <c r="A465" s="94">
        <f t="shared" si="10"/>
        <v>1978</v>
      </c>
      <c r="B465" s="95">
        <v>28804</v>
      </c>
      <c r="C465" s="96">
        <v>8.7899999999999991</v>
      </c>
    </row>
    <row r="466" spans="1:3">
      <c r="A466" s="94">
        <f t="shared" si="10"/>
        <v>1978</v>
      </c>
      <c r="B466" s="95">
        <v>28807</v>
      </c>
      <c r="C466" s="96">
        <v>8.76</v>
      </c>
    </row>
    <row r="467" spans="1:3">
      <c r="A467" s="94">
        <f t="shared" si="10"/>
        <v>1978</v>
      </c>
      <c r="B467" s="95">
        <v>28808</v>
      </c>
      <c r="C467" s="96">
        <v>8.76</v>
      </c>
    </row>
    <row r="468" spans="1:3">
      <c r="A468" s="94">
        <f t="shared" si="10"/>
        <v>1978</v>
      </c>
      <c r="B468" s="95">
        <v>28809</v>
      </c>
      <c r="C468" s="96">
        <v>8.69</v>
      </c>
    </row>
    <row r="469" spans="1:3">
      <c r="A469" s="94">
        <f t="shared" si="10"/>
        <v>1978</v>
      </c>
      <c r="B469" s="95">
        <v>28810</v>
      </c>
      <c r="C469" s="96">
        <v>8.69</v>
      </c>
    </row>
    <row r="470" spans="1:3">
      <c r="A470" s="94">
        <f t="shared" si="10"/>
        <v>1978</v>
      </c>
      <c r="B470" s="95">
        <v>28811</v>
      </c>
      <c r="C470" s="96">
        <v>8.69</v>
      </c>
    </row>
    <row r="471" spans="1:3">
      <c r="A471" s="94">
        <f t="shared" si="10"/>
        <v>1978</v>
      </c>
      <c r="B471" s="95">
        <v>28814</v>
      </c>
      <c r="C471" s="96">
        <v>8.6999999999999993</v>
      </c>
    </row>
    <row r="472" spans="1:3">
      <c r="A472" s="94">
        <f t="shared" si="10"/>
        <v>1978</v>
      </c>
      <c r="B472" s="95">
        <v>28815</v>
      </c>
      <c r="C472" s="96">
        <v>8.7100000000000009</v>
      </c>
    </row>
    <row r="473" spans="1:3">
      <c r="A473" s="94">
        <f t="shared" si="10"/>
        <v>1978</v>
      </c>
      <c r="B473" s="95">
        <v>28816</v>
      </c>
      <c r="C473" s="96">
        <v>8.73</v>
      </c>
    </row>
    <row r="474" spans="1:3">
      <c r="A474" s="94">
        <f t="shared" si="10"/>
        <v>1978</v>
      </c>
      <c r="B474" s="95">
        <v>28817</v>
      </c>
      <c r="C474" s="99"/>
    </row>
    <row r="475" spans="1:3">
      <c r="A475" s="94">
        <f t="shared" si="10"/>
        <v>1978</v>
      </c>
      <c r="B475" s="95">
        <v>28818</v>
      </c>
      <c r="C475" s="96">
        <v>8.7899999999999991</v>
      </c>
    </row>
    <row r="476" spans="1:3">
      <c r="A476" s="94">
        <f t="shared" si="10"/>
        <v>1978</v>
      </c>
      <c r="B476" s="95">
        <v>28821</v>
      </c>
      <c r="C476" s="96">
        <v>8.7799999999999994</v>
      </c>
    </row>
    <row r="477" spans="1:3">
      <c r="A477" s="94">
        <f t="shared" si="10"/>
        <v>1978</v>
      </c>
      <c r="B477" s="95">
        <v>28822</v>
      </c>
      <c r="C477" s="96">
        <v>8.7899999999999991</v>
      </c>
    </row>
    <row r="478" spans="1:3">
      <c r="A478" s="94">
        <f t="shared" si="10"/>
        <v>1978</v>
      </c>
      <c r="B478" s="95">
        <v>28823</v>
      </c>
      <c r="C478" s="96">
        <v>8.7899999999999991</v>
      </c>
    </row>
    <row r="479" spans="1:3">
      <c r="A479" s="94">
        <f t="shared" si="10"/>
        <v>1978</v>
      </c>
      <c r="B479" s="95">
        <v>28824</v>
      </c>
      <c r="C479" s="96">
        <v>8.8000000000000007</v>
      </c>
    </row>
    <row r="480" spans="1:3">
      <c r="A480" s="94">
        <f t="shared" si="10"/>
        <v>1978</v>
      </c>
      <c r="B480" s="95">
        <v>28825</v>
      </c>
      <c r="C480" s="96">
        <v>8.73</v>
      </c>
    </row>
    <row r="481" spans="1:3">
      <c r="A481" s="94">
        <f t="shared" si="10"/>
        <v>1978</v>
      </c>
      <c r="B481" s="95">
        <v>28828</v>
      </c>
      <c r="C481" s="96">
        <v>8.7899999999999991</v>
      </c>
    </row>
    <row r="482" spans="1:3">
      <c r="A482" s="94">
        <f t="shared" si="10"/>
        <v>1978</v>
      </c>
      <c r="B482" s="95">
        <v>28829</v>
      </c>
      <c r="C482" s="96">
        <v>8.7899999999999991</v>
      </c>
    </row>
    <row r="483" spans="1:3">
      <c r="A483" s="94">
        <f t="shared" si="10"/>
        <v>1978</v>
      </c>
      <c r="B483" s="95">
        <v>28830</v>
      </c>
      <c r="C483" s="96">
        <v>8.7799999999999994</v>
      </c>
    </row>
    <row r="484" spans="1:3">
      <c r="A484" s="94">
        <f t="shared" si="10"/>
        <v>1978</v>
      </c>
      <c r="B484" s="95">
        <v>28831</v>
      </c>
      <c r="C484" s="96">
        <v>8.81</v>
      </c>
    </row>
    <row r="485" spans="1:3">
      <c r="A485" s="94">
        <f t="shared" si="10"/>
        <v>1978</v>
      </c>
      <c r="B485" s="95">
        <v>28832</v>
      </c>
      <c r="C485" s="96">
        <v>8.81</v>
      </c>
    </row>
    <row r="486" spans="1:3">
      <c r="A486" s="94">
        <f t="shared" si="10"/>
        <v>1978</v>
      </c>
      <c r="B486" s="95">
        <v>28835</v>
      </c>
      <c r="C486" s="96">
        <v>8.81</v>
      </c>
    </row>
    <row r="487" spans="1:3">
      <c r="A487" s="94">
        <f t="shared" si="10"/>
        <v>1978</v>
      </c>
      <c r="B487" s="95">
        <v>28836</v>
      </c>
      <c r="C487" s="96">
        <v>8.82</v>
      </c>
    </row>
    <row r="488" spans="1:3">
      <c r="A488" s="94">
        <f t="shared" si="10"/>
        <v>1978</v>
      </c>
      <c r="B488" s="95">
        <v>28837</v>
      </c>
      <c r="C488" s="96">
        <v>8.89</v>
      </c>
    </row>
    <row r="489" spans="1:3">
      <c r="A489" s="94">
        <f t="shared" si="10"/>
        <v>1978</v>
      </c>
      <c r="B489" s="95">
        <v>28838</v>
      </c>
      <c r="C489" s="96">
        <v>8.8800000000000008</v>
      </c>
    </row>
    <row r="490" spans="1:3">
      <c r="A490" s="94">
        <f t="shared" si="10"/>
        <v>1978</v>
      </c>
      <c r="B490" s="95">
        <v>28839</v>
      </c>
      <c r="C490" s="96">
        <v>8.9</v>
      </c>
    </row>
    <row r="491" spans="1:3">
      <c r="A491" s="94">
        <f t="shared" si="10"/>
        <v>1978</v>
      </c>
      <c r="B491" s="95">
        <v>28842</v>
      </c>
      <c r="C491" s="96">
        <v>8.99</v>
      </c>
    </row>
    <row r="492" spans="1:3">
      <c r="A492" s="94">
        <f t="shared" si="10"/>
        <v>1978</v>
      </c>
      <c r="B492" s="95">
        <v>28843</v>
      </c>
      <c r="C492" s="96">
        <v>8.9700000000000006</v>
      </c>
    </row>
    <row r="493" spans="1:3">
      <c r="A493" s="94">
        <f t="shared" si="10"/>
        <v>1978</v>
      </c>
      <c r="B493" s="95">
        <v>28844</v>
      </c>
      <c r="C493" s="96">
        <v>8.99</v>
      </c>
    </row>
    <row r="494" spans="1:3">
      <c r="A494" s="94">
        <f t="shared" si="10"/>
        <v>1978</v>
      </c>
      <c r="B494" s="95">
        <v>28845</v>
      </c>
      <c r="C494" s="96">
        <v>8.98</v>
      </c>
    </row>
    <row r="495" spans="1:3">
      <c r="A495" s="94">
        <f t="shared" si="10"/>
        <v>1978</v>
      </c>
      <c r="B495" s="95">
        <v>28846</v>
      </c>
      <c r="C495" s="96">
        <v>8.9499999999999993</v>
      </c>
    </row>
    <row r="496" spans="1:3">
      <c r="A496" s="94">
        <f t="shared" si="10"/>
        <v>1978</v>
      </c>
      <c r="B496" s="95">
        <v>28849</v>
      </c>
      <c r="C496" s="99"/>
    </row>
    <row r="497" spans="1:3">
      <c r="A497" s="94">
        <f t="shared" si="10"/>
        <v>1978</v>
      </c>
      <c r="B497" s="95">
        <v>28850</v>
      </c>
      <c r="C497" s="96">
        <v>8.94</v>
      </c>
    </row>
    <row r="498" spans="1:3">
      <c r="A498" s="94">
        <f t="shared" si="10"/>
        <v>1978</v>
      </c>
      <c r="B498" s="95">
        <v>28851</v>
      </c>
      <c r="C498" s="96">
        <v>8.93</v>
      </c>
    </row>
    <row r="499" spans="1:3">
      <c r="A499" s="94">
        <f t="shared" si="10"/>
        <v>1978</v>
      </c>
      <c r="B499" s="95">
        <v>28852</v>
      </c>
      <c r="C499" s="96">
        <v>8.9700000000000006</v>
      </c>
    </row>
    <row r="500" spans="1:3">
      <c r="A500" s="94">
        <f t="shared" si="10"/>
        <v>1978</v>
      </c>
      <c r="B500" s="95">
        <v>28853</v>
      </c>
      <c r="C500" s="96">
        <v>8.9600000000000009</v>
      </c>
    </row>
    <row r="501" spans="1:3">
      <c r="A501" s="94">
        <f t="shared" si="10"/>
        <v>1979</v>
      </c>
      <c r="B501" s="95">
        <v>28856</v>
      </c>
      <c r="C501" s="99"/>
    </row>
    <row r="502" spans="1:3">
      <c r="A502" s="94">
        <f t="shared" si="10"/>
        <v>1979</v>
      </c>
      <c r="B502" s="95">
        <v>28857</v>
      </c>
      <c r="C502" s="96">
        <v>8.99</v>
      </c>
    </row>
    <row r="503" spans="1:3">
      <c r="A503" s="94">
        <f t="shared" si="10"/>
        <v>1979</v>
      </c>
      <c r="B503" s="95">
        <v>28858</v>
      </c>
      <c r="C503" s="96">
        <v>8.9600000000000009</v>
      </c>
    </row>
    <row r="504" spans="1:3">
      <c r="A504" s="94">
        <f t="shared" si="10"/>
        <v>1979</v>
      </c>
      <c r="B504" s="95">
        <v>28859</v>
      </c>
      <c r="C504" s="96">
        <v>8.94</v>
      </c>
    </row>
    <row r="505" spans="1:3">
      <c r="A505" s="94">
        <f t="shared" si="10"/>
        <v>1979</v>
      </c>
      <c r="B505" s="95">
        <v>28860</v>
      </c>
      <c r="C505" s="96">
        <v>8.9499999999999993</v>
      </c>
    </row>
    <row r="506" spans="1:3">
      <c r="A506" s="94">
        <f t="shared" si="10"/>
        <v>1979</v>
      </c>
      <c r="B506" s="95">
        <v>28863</v>
      </c>
      <c r="C506" s="96">
        <v>8.98</v>
      </c>
    </row>
    <row r="507" spans="1:3">
      <c r="A507" s="94">
        <f t="shared" si="10"/>
        <v>1979</v>
      </c>
      <c r="B507" s="95">
        <v>28864</v>
      </c>
      <c r="C507" s="96">
        <v>8.99</v>
      </c>
    </row>
    <row r="508" spans="1:3">
      <c r="A508" s="94">
        <f t="shared" si="10"/>
        <v>1979</v>
      </c>
      <c r="B508" s="95">
        <v>28865</v>
      </c>
      <c r="C508" s="96">
        <v>8.99</v>
      </c>
    </row>
    <row r="509" spans="1:3">
      <c r="A509" s="94">
        <f t="shared" si="10"/>
        <v>1979</v>
      </c>
      <c r="B509" s="95">
        <v>28866</v>
      </c>
      <c r="C509" s="96">
        <v>8.98</v>
      </c>
    </row>
    <row r="510" spans="1:3">
      <c r="A510" s="94">
        <f t="shared" si="10"/>
        <v>1979</v>
      </c>
      <c r="B510" s="95">
        <v>28867</v>
      </c>
      <c r="C510" s="96">
        <v>8.9700000000000006</v>
      </c>
    </row>
    <row r="511" spans="1:3">
      <c r="A511" s="94">
        <f t="shared" si="10"/>
        <v>1979</v>
      </c>
      <c r="B511" s="95">
        <v>28870</v>
      </c>
      <c r="C511" s="96">
        <v>8.9700000000000006</v>
      </c>
    </row>
    <row r="512" spans="1:3">
      <c r="A512" s="94">
        <f t="shared" si="10"/>
        <v>1979</v>
      </c>
      <c r="B512" s="95">
        <v>28871</v>
      </c>
      <c r="C512" s="96">
        <v>8.98</v>
      </c>
    </row>
    <row r="513" spans="1:3">
      <c r="A513" s="94">
        <f t="shared" si="10"/>
        <v>1979</v>
      </c>
      <c r="B513" s="95">
        <v>28872</v>
      </c>
      <c r="C513" s="96">
        <v>8.99</v>
      </c>
    </row>
    <row r="514" spans="1:3">
      <c r="A514" s="94">
        <f t="shared" si="10"/>
        <v>1979</v>
      </c>
      <c r="B514" s="95">
        <v>28873</v>
      </c>
      <c r="C514" s="96">
        <v>8.99</v>
      </c>
    </row>
    <row r="515" spans="1:3">
      <c r="A515" s="94">
        <f t="shared" si="10"/>
        <v>1979</v>
      </c>
      <c r="B515" s="95">
        <v>28874</v>
      </c>
      <c r="C515" s="96">
        <v>8.9700000000000006</v>
      </c>
    </row>
    <row r="516" spans="1:3">
      <c r="A516" s="94">
        <f t="shared" si="10"/>
        <v>1979</v>
      </c>
      <c r="B516" s="95">
        <v>28877</v>
      </c>
      <c r="C516" s="96">
        <v>8.94</v>
      </c>
    </row>
    <row r="517" spans="1:3">
      <c r="A517" s="94">
        <f t="shared" si="10"/>
        <v>1979</v>
      </c>
      <c r="B517" s="95">
        <v>28878</v>
      </c>
      <c r="C517" s="96">
        <v>8.93</v>
      </c>
    </row>
    <row r="518" spans="1:3">
      <c r="A518" s="94">
        <f t="shared" si="10"/>
        <v>1979</v>
      </c>
      <c r="B518" s="95">
        <v>28879</v>
      </c>
      <c r="C518" s="96">
        <v>8.91</v>
      </c>
    </row>
    <row r="519" spans="1:3">
      <c r="A519" s="94">
        <f t="shared" si="10"/>
        <v>1979</v>
      </c>
      <c r="B519" s="95">
        <v>28880</v>
      </c>
      <c r="C519" s="96">
        <v>8.84</v>
      </c>
    </row>
    <row r="520" spans="1:3">
      <c r="A520" s="94">
        <f t="shared" si="10"/>
        <v>1979</v>
      </c>
      <c r="B520" s="95">
        <v>28881</v>
      </c>
      <c r="C520" s="96">
        <v>8.82</v>
      </c>
    </row>
    <row r="521" spans="1:3">
      <c r="A521" s="94">
        <f t="shared" si="10"/>
        <v>1979</v>
      </c>
      <c r="B521" s="95">
        <v>28884</v>
      </c>
      <c r="C521" s="96">
        <v>8.85</v>
      </c>
    </row>
    <row r="522" spans="1:3">
      <c r="A522" s="94">
        <f t="shared" si="10"/>
        <v>1979</v>
      </c>
      <c r="B522" s="95">
        <v>28885</v>
      </c>
      <c r="C522" s="96">
        <v>8.85</v>
      </c>
    </row>
    <row r="523" spans="1:3">
      <c r="A523" s="94">
        <f t="shared" si="10"/>
        <v>1979</v>
      </c>
      <c r="B523" s="95">
        <v>28886</v>
      </c>
      <c r="C523" s="96">
        <v>8.85</v>
      </c>
    </row>
    <row r="524" spans="1:3">
      <c r="A524" s="94">
        <f t="shared" si="10"/>
        <v>1979</v>
      </c>
      <c r="B524" s="95">
        <v>28887</v>
      </c>
      <c r="C524" s="96">
        <v>8.85</v>
      </c>
    </row>
    <row r="525" spans="1:3">
      <c r="A525" s="94">
        <f t="shared" ref="A525:A588" si="11">YEAR(B525)</f>
        <v>1979</v>
      </c>
      <c r="B525" s="95">
        <v>28888</v>
      </c>
      <c r="C525" s="96">
        <v>8.84</v>
      </c>
    </row>
    <row r="526" spans="1:3">
      <c r="A526" s="94">
        <f t="shared" si="11"/>
        <v>1979</v>
      </c>
      <c r="B526" s="95">
        <v>28891</v>
      </c>
      <c r="C526" s="96">
        <v>8.8800000000000008</v>
      </c>
    </row>
    <row r="527" spans="1:3">
      <c r="A527" s="94">
        <f t="shared" si="11"/>
        <v>1979</v>
      </c>
      <c r="B527" s="95">
        <v>28892</v>
      </c>
      <c r="C527" s="96">
        <v>8.92</v>
      </c>
    </row>
    <row r="528" spans="1:3">
      <c r="A528" s="94">
        <f t="shared" si="11"/>
        <v>1979</v>
      </c>
      <c r="B528" s="95">
        <v>28893</v>
      </c>
      <c r="C528" s="96">
        <v>9</v>
      </c>
    </row>
    <row r="529" spans="1:3">
      <c r="A529" s="94">
        <f t="shared" si="11"/>
        <v>1979</v>
      </c>
      <c r="B529" s="95">
        <v>28894</v>
      </c>
      <c r="C529" s="96">
        <v>9</v>
      </c>
    </row>
    <row r="530" spans="1:3">
      <c r="A530" s="94">
        <f t="shared" si="11"/>
        <v>1979</v>
      </c>
      <c r="B530" s="95">
        <v>28895</v>
      </c>
      <c r="C530" s="96">
        <v>9.02</v>
      </c>
    </row>
    <row r="531" spans="1:3">
      <c r="A531" s="94">
        <f t="shared" si="11"/>
        <v>1979</v>
      </c>
      <c r="B531" s="95">
        <v>28898</v>
      </c>
      <c r="C531" s="99"/>
    </row>
    <row r="532" spans="1:3">
      <c r="A532" s="94">
        <f t="shared" si="11"/>
        <v>1979</v>
      </c>
      <c r="B532" s="95">
        <v>28899</v>
      </c>
      <c r="C532" s="96">
        <v>9</v>
      </c>
    </row>
    <row r="533" spans="1:3">
      <c r="A533" s="94">
        <f t="shared" si="11"/>
        <v>1979</v>
      </c>
      <c r="B533" s="95">
        <v>28900</v>
      </c>
      <c r="C533" s="96">
        <v>9</v>
      </c>
    </row>
    <row r="534" spans="1:3">
      <c r="A534" s="94">
        <f t="shared" si="11"/>
        <v>1979</v>
      </c>
      <c r="B534" s="95">
        <v>28901</v>
      </c>
      <c r="C534" s="96">
        <v>9.01</v>
      </c>
    </row>
    <row r="535" spans="1:3">
      <c r="A535" s="94">
        <f t="shared" si="11"/>
        <v>1979</v>
      </c>
      <c r="B535" s="95">
        <v>28902</v>
      </c>
      <c r="C535" s="96">
        <v>9.01</v>
      </c>
    </row>
    <row r="536" spans="1:3">
      <c r="A536" s="94">
        <f t="shared" si="11"/>
        <v>1979</v>
      </c>
      <c r="B536" s="95">
        <v>28905</v>
      </c>
      <c r="C536" s="99"/>
    </row>
    <row r="537" spans="1:3">
      <c r="A537" s="94">
        <f t="shared" si="11"/>
        <v>1979</v>
      </c>
      <c r="B537" s="95">
        <v>28906</v>
      </c>
      <c r="C537" s="96">
        <v>9.02</v>
      </c>
    </row>
    <row r="538" spans="1:3">
      <c r="A538" s="94">
        <f t="shared" si="11"/>
        <v>1979</v>
      </c>
      <c r="B538" s="95">
        <v>28907</v>
      </c>
      <c r="C538" s="96">
        <v>9.0399999999999991</v>
      </c>
    </row>
    <row r="539" spans="1:3">
      <c r="A539" s="94">
        <f t="shared" si="11"/>
        <v>1979</v>
      </c>
      <c r="B539" s="95">
        <v>28908</v>
      </c>
      <c r="C539" s="96">
        <v>9.08</v>
      </c>
    </row>
    <row r="540" spans="1:3">
      <c r="A540" s="94">
        <f t="shared" si="11"/>
        <v>1979</v>
      </c>
      <c r="B540" s="95">
        <v>28909</v>
      </c>
      <c r="C540" s="96">
        <v>9.1</v>
      </c>
    </row>
    <row r="541" spans="1:3">
      <c r="A541" s="94">
        <f t="shared" si="11"/>
        <v>1979</v>
      </c>
      <c r="B541" s="95">
        <v>28912</v>
      </c>
      <c r="C541" s="96">
        <v>9.08</v>
      </c>
    </row>
    <row r="542" spans="1:3">
      <c r="A542" s="94">
        <f t="shared" si="11"/>
        <v>1979</v>
      </c>
      <c r="B542" s="95">
        <v>28913</v>
      </c>
      <c r="C542" s="96">
        <v>9.08</v>
      </c>
    </row>
    <row r="543" spans="1:3">
      <c r="A543" s="94">
        <f t="shared" si="11"/>
        <v>1979</v>
      </c>
      <c r="B543" s="95">
        <v>28914</v>
      </c>
      <c r="C543" s="96">
        <v>9.08</v>
      </c>
    </row>
    <row r="544" spans="1:3">
      <c r="A544" s="94">
        <f t="shared" si="11"/>
        <v>1979</v>
      </c>
      <c r="B544" s="95">
        <v>28915</v>
      </c>
      <c r="C544" s="96">
        <v>9.09</v>
      </c>
    </row>
    <row r="545" spans="1:3">
      <c r="A545" s="94">
        <f t="shared" si="11"/>
        <v>1979</v>
      </c>
      <c r="B545" s="95">
        <v>28916</v>
      </c>
      <c r="C545" s="96">
        <v>9.09</v>
      </c>
    </row>
    <row r="546" spans="1:3">
      <c r="A546" s="94">
        <f t="shared" si="11"/>
        <v>1979</v>
      </c>
      <c r="B546" s="95">
        <v>28919</v>
      </c>
      <c r="C546" s="96">
        <v>9.02</v>
      </c>
    </row>
    <row r="547" spans="1:3">
      <c r="A547" s="94">
        <f t="shared" si="11"/>
        <v>1979</v>
      </c>
      <c r="B547" s="95">
        <v>28920</v>
      </c>
      <c r="C547" s="96">
        <v>9.06</v>
      </c>
    </row>
    <row r="548" spans="1:3">
      <c r="A548" s="94">
        <f t="shared" si="11"/>
        <v>1979</v>
      </c>
      <c r="B548" s="95">
        <v>28921</v>
      </c>
      <c r="C548" s="96">
        <v>9.02</v>
      </c>
    </row>
    <row r="549" spans="1:3">
      <c r="A549" s="94">
        <f t="shared" si="11"/>
        <v>1979</v>
      </c>
      <c r="B549" s="95">
        <v>28922</v>
      </c>
      <c r="C549" s="96">
        <v>9.01</v>
      </c>
    </row>
    <row r="550" spans="1:3">
      <c r="A550" s="94">
        <f t="shared" si="11"/>
        <v>1979</v>
      </c>
      <c r="B550" s="95">
        <v>28923</v>
      </c>
      <c r="C550" s="96">
        <v>9.0399999999999991</v>
      </c>
    </row>
    <row r="551" spans="1:3">
      <c r="A551" s="94">
        <f t="shared" si="11"/>
        <v>1979</v>
      </c>
      <c r="B551" s="95">
        <v>28926</v>
      </c>
      <c r="C551" s="96">
        <v>9.02</v>
      </c>
    </row>
    <row r="552" spans="1:3">
      <c r="A552" s="94">
        <f t="shared" si="11"/>
        <v>1979</v>
      </c>
      <c r="B552" s="95">
        <v>28927</v>
      </c>
      <c r="C552" s="96">
        <v>9.02</v>
      </c>
    </row>
    <row r="553" spans="1:3">
      <c r="A553" s="94">
        <f t="shared" si="11"/>
        <v>1979</v>
      </c>
      <c r="B553" s="95">
        <v>28928</v>
      </c>
      <c r="C553" s="96">
        <v>9.0399999999999991</v>
      </c>
    </row>
    <row r="554" spans="1:3">
      <c r="A554" s="94">
        <f t="shared" si="11"/>
        <v>1979</v>
      </c>
      <c r="B554" s="95">
        <v>28929</v>
      </c>
      <c r="C554" s="96">
        <v>9.0500000000000007</v>
      </c>
    </row>
    <row r="555" spans="1:3">
      <c r="A555" s="94">
        <f t="shared" si="11"/>
        <v>1979</v>
      </c>
      <c r="B555" s="95">
        <v>28930</v>
      </c>
      <c r="C555" s="96">
        <v>9.0299999999999994</v>
      </c>
    </row>
    <row r="556" spans="1:3">
      <c r="A556" s="94">
        <f t="shared" si="11"/>
        <v>1979</v>
      </c>
      <c r="B556" s="95">
        <v>28933</v>
      </c>
      <c r="C556" s="96">
        <v>9.0299999999999994</v>
      </c>
    </row>
    <row r="557" spans="1:3">
      <c r="A557" s="94">
        <f t="shared" si="11"/>
        <v>1979</v>
      </c>
      <c r="B557" s="95">
        <v>28934</v>
      </c>
      <c r="C557" s="96">
        <v>9.0399999999999991</v>
      </c>
    </row>
    <row r="558" spans="1:3">
      <c r="A558" s="94">
        <f t="shared" si="11"/>
        <v>1979</v>
      </c>
      <c r="B558" s="95">
        <v>28935</v>
      </c>
      <c r="C558" s="96">
        <v>9.0299999999999994</v>
      </c>
    </row>
    <row r="559" spans="1:3">
      <c r="A559" s="94">
        <f t="shared" si="11"/>
        <v>1979</v>
      </c>
      <c r="B559" s="95">
        <v>28936</v>
      </c>
      <c r="C559" s="96">
        <v>9.0299999999999994</v>
      </c>
    </row>
    <row r="560" spans="1:3">
      <c r="A560" s="94">
        <f t="shared" si="11"/>
        <v>1979</v>
      </c>
      <c r="B560" s="95">
        <v>28937</v>
      </c>
      <c r="C560" s="96">
        <v>9.02</v>
      </c>
    </row>
    <row r="561" spans="1:3">
      <c r="A561" s="94">
        <f t="shared" si="11"/>
        <v>1979</v>
      </c>
      <c r="B561" s="95">
        <v>28940</v>
      </c>
      <c r="C561" s="96">
        <v>9.0299999999999994</v>
      </c>
    </row>
    <row r="562" spans="1:3">
      <c r="A562" s="94">
        <f t="shared" si="11"/>
        <v>1979</v>
      </c>
      <c r="B562" s="95">
        <v>28941</v>
      </c>
      <c r="C562" s="96">
        <v>9.01</v>
      </c>
    </row>
    <row r="563" spans="1:3">
      <c r="A563" s="94">
        <f t="shared" si="11"/>
        <v>1979</v>
      </c>
      <c r="B563" s="95">
        <v>28942</v>
      </c>
      <c r="C563" s="96">
        <v>8.99</v>
      </c>
    </row>
    <row r="564" spans="1:3">
      <c r="A564" s="94">
        <f t="shared" si="11"/>
        <v>1979</v>
      </c>
      <c r="B564" s="95">
        <v>28943</v>
      </c>
      <c r="C564" s="96">
        <v>8.99</v>
      </c>
    </row>
    <row r="565" spans="1:3">
      <c r="A565" s="94">
        <f t="shared" si="11"/>
        <v>1979</v>
      </c>
      <c r="B565" s="95">
        <v>28944</v>
      </c>
      <c r="C565" s="96">
        <v>9.02</v>
      </c>
    </row>
    <row r="566" spans="1:3">
      <c r="A566" s="94">
        <f t="shared" si="11"/>
        <v>1979</v>
      </c>
      <c r="B566" s="95">
        <v>28947</v>
      </c>
      <c r="C566" s="96">
        <v>9.02</v>
      </c>
    </row>
    <row r="567" spans="1:3">
      <c r="A567" s="94">
        <f t="shared" si="11"/>
        <v>1979</v>
      </c>
      <c r="B567" s="95">
        <v>28948</v>
      </c>
      <c r="C567" s="96">
        <v>9.01</v>
      </c>
    </row>
    <row r="568" spans="1:3">
      <c r="A568" s="94">
        <f t="shared" si="11"/>
        <v>1979</v>
      </c>
      <c r="B568" s="95">
        <v>28949</v>
      </c>
      <c r="C568" s="96">
        <v>9</v>
      </c>
    </row>
    <row r="569" spans="1:3">
      <c r="A569" s="94">
        <f t="shared" si="11"/>
        <v>1979</v>
      </c>
      <c r="B569" s="95">
        <v>28950</v>
      </c>
      <c r="C569" s="96">
        <v>8.99</v>
      </c>
    </row>
    <row r="570" spans="1:3">
      <c r="A570" s="94">
        <f t="shared" si="11"/>
        <v>1979</v>
      </c>
      <c r="B570" s="95">
        <v>28951</v>
      </c>
      <c r="C570" s="96">
        <v>9.01</v>
      </c>
    </row>
    <row r="571" spans="1:3">
      <c r="A571" s="94">
        <f t="shared" si="11"/>
        <v>1979</v>
      </c>
      <c r="B571" s="95">
        <v>28954</v>
      </c>
      <c r="C571" s="96">
        <v>9.0399999999999991</v>
      </c>
    </row>
    <row r="572" spans="1:3">
      <c r="A572" s="94">
        <f t="shared" si="11"/>
        <v>1979</v>
      </c>
      <c r="B572" s="95">
        <v>28955</v>
      </c>
      <c r="C572" s="96">
        <v>9.07</v>
      </c>
    </row>
    <row r="573" spans="1:3">
      <c r="A573" s="94">
        <f t="shared" si="11"/>
        <v>1979</v>
      </c>
      <c r="B573" s="95">
        <v>28956</v>
      </c>
      <c r="C573" s="96">
        <v>9.08</v>
      </c>
    </row>
    <row r="574" spans="1:3">
      <c r="A574" s="94">
        <f t="shared" si="11"/>
        <v>1979</v>
      </c>
      <c r="B574" s="95">
        <v>28957</v>
      </c>
      <c r="C574" s="96">
        <v>9.09</v>
      </c>
    </row>
    <row r="575" spans="1:3">
      <c r="A575" s="94">
        <f t="shared" si="11"/>
        <v>1979</v>
      </c>
      <c r="B575" s="95">
        <v>28958</v>
      </c>
      <c r="C575" s="99"/>
    </row>
    <row r="576" spans="1:3">
      <c r="A576" s="94">
        <f t="shared" si="11"/>
        <v>1979</v>
      </c>
      <c r="B576" s="95">
        <v>28961</v>
      </c>
      <c r="C576" s="96">
        <v>9.09</v>
      </c>
    </row>
    <row r="577" spans="1:3">
      <c r="A577" s="94">
        <f t="shared" si="11"/>
        <v>1979</v>
      </c>
      <c r="B577" s="95">
        <v>28962</v>
      </c>
      <c r="C577" s="96">
        <v>9.07</v>
      </c>
    </row>
    <row r="578" spans="1:3">
      <c r="A578" s="94">
        <f t="shared" si="11"/>
        <v>1979</v>
      </c>
      <c r="B578" s="95">
        <v>28963</v>
      </c>
      <c r="C578" s="96">
        <v>9.06</v>
      </c>
    </row>
    <row r="579" spans="1:3">
      <c r="A579" s="94">
        <f t="shared" si="11"/>
        <v>1979</v>
      </c>
      <c r="B579" s="95">
        <v>28964</v>
      </c>
      <c r="C579" s="96">
        <v>9.06</v>
      </c>
    </row>
    <row r="580" spans="1:3">
      <c r="A580" s="94">
        <f t="shared" si="11"/>
        <v>1979</v>
      </c>
      <c r="B580" s="95">
        <v>28965</v>
      </c>
      <c r="C580" s="96">
        <v>9.11</v>
      </c>
    </row>
    <row r="581" spans="1:3">
      <c r="A581" s="94">
        <f t="shared" si="11"/>
        <v>1979</v>
      </c>
      <c r="B581" s="95">
        <v>28968</v>
      </c>
      <c r="C581" s="96">
        <v>9.1300000000000008</v>
      </c>
    </row>
    <row r="582" spans="1:3">
      <c r="A582" s="94">
        <f t="shared" si="11"/>
        <v>1979</v>
      </c>
      <c r="B582" s="95">
        <v>28969</v>
      </c>
      <c r="C582" s="96">
        <v>9.14</v>
      </c>
    </row>
    <row r="583" spans="1:3">
      <c r="A583" s="94">
        <f t="shared" si="11"/>
        <v>1979</v>
      </c>
      <c r="B583" s="95">
        <v>28970</v>
      </c>
      <c r="C583" s="96">
        <v>9.1300000000000008</v>
      </c>
    </row>
    <row r="584" spans="1:3">
      <c r="A584" s="94">
        <f t="shared" si="11"/>
        <v>1979</v>
      </c>
      <c r="B584" s="95">
        <v>28971</v>
      </c>
      <c r="C584" s="96">
        <v>9.18</v>
      </c>
    </row>
    <row r="585" spans="1:3">
      <c r="A585" s="94">
        <f t="shared" si="11"/>
        <v>1979</v>
      </c>
      <c r="B585" s="95">
        <v>28972</v>
      </c>
      <c r="C585" s="96">
        <v>9.19</v>
      </c>
    </row>
    <row r="586" spans="1:3">
      <c r="A586" s="94">
        <f t="shared" si="11"/>
        <v>1979</v>
      </c>
      <c r="B586" s="95">
        <v>28975</v>
      </c>
      <c r="C586" s="96">
        <v>9.2200000000000006</v>
      </c>
    </row>
    <row r="587" spans="1:3">
      <c r="A587" s="94">
        <f t="shared" si="11"/>
        <v>1979</v>
      </c>
      <c r="B587" s="95">
        <v>28976</v>
      </c>
      <c r="C587" s="96">
        <v>9.2100000000000009</v>
      </c>
    </row>
    <row r="588" spans="1:3">
      <c r="A588" s="94">
        <f t="shared" si="11"/>
        <v>1979</v>
      </c>
      <c r="B588" s="95">
        <v>28977</v>
      </c>
      <c r="C588" s="96">
        <v>9.2200000000000006</v>
      </c>
    </row>
    <row r="589" spans="1:3">
      <c r="A589" s="94">
        <f t="shared" ref="A589:A652" si="12">YEAR(B589)</f>
        <v>1979</v>
      </c>
      <c r="B589" s="95">
        <v>28978</v>
      </c>
      <c r="C589" s="96">
        <v>9.27</v>
      </c>
    </row>
    <row r="590" spans="1:3">
      <c r="A590" s="94">
        <f t="shared" si="12"/>
        <v>1979</v>
      </c>
      <c r="B590" s="95">
        <v>28979</v>
      </c>
      <c r="C590" s="96">
        <v>9.2899999999999991</v>
      </c>
    </row>
    <row r="591" spans="1:3">
      <c r="A591" s="94">
        <f t="shared" si="12"/>
        <v>1979</v>
      </c>
      <c r="B591" s="95">
        <v>28982</v>
      </c>
      <c r="C591" s="96">
        <v>9.2799999999999994</v>
      </c>
    </row>
    <row r="592" spans="1:3">
      <c r="A592" s="94">
        <f t="shared" si="12"/>
        <v>1979</v>
      </c>
      <c r="B592" s="95">
        <v>28983</v>
      </c>
      <c r="C592" s="96">
        <v>9.2799999999999994</v>
      </c>
    </row>
    <row r="593" spans="1:3">
      <c r="A593" s="94">
        <f t="shared" si="12"/>
        <v>1979</v>
      </c>
      <c r="B593" s="95">
        <v>28984</v>
      </c>
      <c r="C593" s="96">
        <v>9.26</v>
      </c>
    </row>
    <row r="594" spans="1:3">
      <c r="A594" s="94">
        <f t="shared" si="12"/>
        <v>1979</v>
      </c>
      <c r="B594" s="95">
        <v>28985</v>
      </c>
      <c r="C594" s="96">
        <v>9.27</v>
      </c>
    </row>
    <row r="595" spans="1:3">
      <c r="A595" s="94">
        <f t="shared" si="12"/>
        <v>1979</v>
      </c>
      <c r="B595" s="95">
        <v>28986</v>
      </c>
      <c r="C595" s="96">
        <v>9.26</v>
      </c>
    </row>
    <row r="596" spans="1:3">
      <c r="A596" s="94">
        <f t="shared" si="12"/>
        <v>1979</v>
      </c>
      <c r="B596" s="95">
        <v>28989</v>
      </c>
      <c r="C596" s="96">
        <v>9.2200000000000006</v>
      </c>
    </row>
    <row r="597" spans="1:3">
      <c r="A597" s="94">
        <f t="shared" si="12"/>
        <v>1979</v>
      </c>
      <c r="B597" s="95">
        <v>28990</v>
      </c>
      <c r="C597" s="96">
        <v>9.24</v>
      </c>
    </row>
    <row r="598" spans="1:3">
      <c r="A598" s="94">
        <f t="shared" si="12"/>
        <v>1979</v>
      </c>
      <c r="B598" s="95">
        <v>28991</v>
      </c>
      <c r="C598" s="96">
        <v>9.2200000000000006</v>
      </c>
    </row>
    <row r="599" spans="1:3">
      <c r="A599" s="94">
        <f t="shared" si="12"/>
        <v>1979</v>
      </c>
      <c r="B599" s="95">
        <v>28992</v>
      </c>
      <c r="C599" s="96">
        <v>9.1999999999999993</v>
      </c>
    </row>
    <row r="600" spans="1:3">
      <c r="A600" s="94">
        <f t="shared" si="12"/>
        <v>1979</v>
      </c>
      <c r="B600" s="95">
        <v>28993</v>
      </c>
      <c r="C600" s="96">
        <v>9.18</v>
      </c>
    </row>
    <row r="601" spans="1:3">
      <c r="A601" s="94">
        <f t="shared" si="12"/>
        <v>1979</v>
      </c>
      <c r="B601" s="95">
        <v>28996</v>
      </c>
      <c r="C601" s="96">
        <v>9.1999999999999993</v>
      </c>
    </row>
    <row r="602" spans="1:3">
      <c r="A602" s="94">
        <f t="shared" si="12"/>
        <v>1979</v>
      </c>
      <c r="B602" s="95">
        <v>28997</v>
      </c>
      <c r="C602" s="96">
        <v>9.16</v>
      </c>
    </row>
    <row r="603" spans="1:3">
      <c r="A603" s="94">
        <f t="shared" si="12"/>
        <v>1979</v>
      </c>
      <c r="B603" s="95">
        <v>28998</v>
      </c>
      <c r="C603" s="96">
        <v>9.09</v>
      </c>
    </row>
    <row r="604" spans="1:3">
      <c r="A604" s="94">
        <f t="shared" si="12"/>
        <v>1979</v>
      </c>
      <c r="B604" s="95">
        <v>28999</v>
      </c>
      <c r="C604" s="96">
        <v>9.07</v>
      </c>
    </row>
    <row r="605" spans="1:3">
      <c r="A605" s="94">
        <f t="shared" si="12"/>
        <v>1979</v>
      </c>
      <c r="B605" s="95">
        <v>29000</v>
      </c>
      <c r="C605" s="96">
        <v>9.0299999999999994</v>
      </c>
    </row>
    <row r="606" spans="1:3">
      <c r="A606" s="94">
        <f t="shared" si="12"/>
        <v>1979</v>
      </c>
      <c r="B606" s="95">
        <v>29003</v>
      </c>
      <c r="C606" s="99"/>
    </row>
    <row r="607" spans="1:3">
      <c r="A607" s="94">
        <f t="shared" si="12"/>
        <v>1979</v>
      </c>
      <c r="B607" s="95">
        <v>29004</v>
      </c>
      <c r="C607" s="96">
        <v>9.0299999999999994</v>
      </c>
    </row>
    <row r="608" spans="1:3">
      <c r="A608" s="94">
        <f t="shared" si="12"/>
        <v>1979</v>
      </c>
      <c r="B608" s="95">
        <v>29005</v>
      </c>
      <c r="C608" s="99"/>
    </row>
    <row r="609" spans="1:3">
      <c r="A609" s="94">
        <f t="shared" si="12"/>
        <v>1979</v>
      </c>
      <c r="B609" s="95">
        <v>29006</v>
      </c>
      <c r="C609" s="96">
        <v>9.08</v>
      </c>
    </row>
    <row r="610" spans="1:3">
      <c r="A610" s="94">
        <f t="shared" si="12"/>
        <v>1979</v>
      </c>
      <c r="B610" s="95">
        <v>29007</v>
      </c>
      <c r="C610" s="96">
        <v>9.07</v>
      </c>
    </row>
    <row r="611" spans="1:3">
      <c r="A611" s="94">
        <f t="shared" si="12"/>
        <v>1979</v>
      </c>
      <c r="B611" s="95">
        <v>29010</v>
      </c>
      <c r="C611" s="96">
        <v>9.07</v>
      </c>
    </row>
    <row r="612" spans="1:3">
      <c r="A612" s="94">
        <f t="shared" si="12"/>
        <v>1979</v>
      </c>
      <c r="B612" s="95">
        <v>29011</v>
      </c>
      <c r="C612" s="96">
        <v>9.0399999999999991</v>
      </c>
    </row>
    <row r="613" spans="1:3">
      <c r="A613" s="94">
        <f t="shared" si="12"/>
        <v>1979</v>
      </c>
      <c r="B613" s="95">
        <v>29012</v>
      </c>
      <c r="C613" s="96">
        <v>9</v>
      </c>
    </row>
    <row r="614" spans="1:3">
      <c r="A614" s="94">
        <f t="shared" si="12"/>
        <v>1979</v>
      </c>
      <c r="B614" s="95">
        <v>29013</v>
      </c>
      <c r="C614" s="96">
        <v>8.9</v>
      </c>
    </row>
    <row r="615" spans="1:3">
      <c r="A615" s="94">
        <f t="shared" si="12"/>
        <v>1979</v>
      </c>
      <c r="B615" s="95">
        <v>29014</v>
      </c>
      <c r="C615" s="96">
        <v>8.91</v>
      </c>
    </row>
    <row r="616" spans="1:3">
      <c r="A616" s="94">
        <f t="shared" si="12"/>
        <v>1979</v>
      </c>
      <c r="B616" s="95">
        <v>29017</v>
      </c>
      <c r="C616" s="96">
        <v>8.94</v>
      </c>
    </row>
    <row r="617" spans="1:3">
      <c r="A617" s="94">
        <f t="shared" si="12"/>
        <v>1979</v>
      </c>
      <c r="B617" s="95">
        <v>29018</v>
      </c>
      <c r="C617" s="96">
        <v>8.84</v>
      </c>
    </row>
    <row r="618" spans="1:3">
      <c r="A618" s="94">
        <f t="shared" si="12"/>
        <v>1979</v>
      </c>
      <c r="B618" s="95">
        <v>29019</v>
      </c>
      <c r="C618" s="96">
        <v>8.8699999999999992</v>
      </c>
    </row>
    <row r="619" spans="1:3">
      <c r="A619" s="94">
        <f t="shared" si="12"/>
        <v>1979</v>
      </c>
      <c r="B619" s="95">
        <v>29020</v>
      </c>
      <c r="C619" s="96">
        <v>8.89</v>
      </c>
    </row>
    <row r="620" spans="1:3">
      <c r="A620" s="94">
        <f t="shared" si="12"/>
        <v>1979</v>
      </c>
      <c r="B620" s="95">
        <v>29021</v>
      </c>
      <c r="C620" s="96">
        <v>8.94</v>
      </c>
    </row>
    <row r="621" spans="1:3">
      <c r="A621" s="94">
        <f t="shared" si="12"/>
        <v>1979</v>
      </c>
      <c r="B621" s="95">
        <v>29024</v>
      </c>
      <c r="C621" s="96">
        <v>8.93</v>
      </c>
    </row>
    <row r="622" spans="1:3">
      <c r="A622" s="94">
        <f t="shared" si="12"/>
        <v>1979</v>
      </c>
      <c r="B622" s="95">
        <v>29025</v>
      </c>
      <c r="C622" s="96">
        <v>8.94</v>
      </c>
    </row>
    <row r="623" spans="1:3">
      <c r="A623" s="94">
        <f t="shared" si="12"/>
        <v>1979</v>
      </c>
      <c r="B623" s="95">
        <v>29026</v>
      </c>
      <c r="C623" s="96">
        <v>8.92</v>
      </c>
    </row>
    <row r="624" spans="1:3">
      <c r="A624" s="94">
        <f t="shared" si="12"/>
        <v>1979</v>
      </c>
      <c r="B624" s="95">
        <v>29027</v>
      </c>
      <c r="C624" s="96">
        <v>8.92</v>
      </c>
    </row>
    <row r="625" spans="1:3">
      <c r="A625" s="94">
        <f t="shared" si="12"/>
        <v>1979</v>
      </c>
      <c r="B625" s="95">
        <v>29028</v>
      </c>
      <c r="C625" s="96">
        <v>8.9499999999999993</v>
      </c>
    </row>
    <row r="626" spans="1:3">
      <c r="A626" s="94">
        <f t="shared" si="12"/>
        <v>1979</v>
      </c>
      <c r="B626" s="95">
        <v>29031</v>
      </c>
      <c r="C626" s="96">
        <v>8.92</v>
      </c>
    </row>
    <row r="627" spans="1:3">
      <c r="A627" s="94">
        <f t="shared" si="12"/>
        <v>1979</v>
      </c>
      <c r="B627" s="95">
        <v>29032</v>
      </c>
      <c r="C627" s="96">
        <v>8.84</v>
      </c>
    </row>
    <row r="628" spans="1:3">
      <c r="A628" s="94">
        <f t="shared" si="12"/>
        <v>1979</v>
      </c>
      <c r="B628" s="95">
        <v>29033</v>
      </c>
      <c r="C628" s="96">
        <v>8.83</v>
      </c>
    </row>
    <row r="629" spans="1:3">
      <c r="A629" s="94">
        <f t="shared" si="12"/>
        <v>1979</v>
      </c>
      <c r="B629" s="95">
        <v>29034</v>
      </c>
      <c r="C629" s="96">
        <v>8.84</v>
      </c>
    </row>
    <row r="630" spans="1:3">
      <c r="A630" s="94">
        <f t="shared" si="12"/>
        <v>1979</v>
      </c>
      <c r="B630" s="95">
        <v>29035</v>
      </c>
      <c r="C630" s="96">
        <v>8.83</v>
      </c>
    </row>
    <row r="631" spans="1:3">
      <c r="A631" s="94">
        <f t="shared" si="12"/>
        <v>1979</v>
      </c>
      <c r="B631" s="95">
        <v>29038</v>
      </c>
      <c r="C631" s="96">
        <v>8.8000000000000007</v>
      </c>
    </row>
    <row r="632" spans="1:3">
      <c r="A632" s="94">
        <f t="shared" si="12"/>
        <v>1979</v>
      </c>
      <c r="B632" s="95">
        <v>29039</v>
      </c>
      <c r="C632" s="96">
        <v>8.81</v>
      </c>
    </row>
    <row r="633" spans="1:3">
      <c r="A633" s="94">
        <f t="shared" si="12"/>
        <v>1979</v>
      </c>
      <c r="B633" s="95">
        <v>29040</v>
      </c>
      <c r="C633" s="99"/>
    </row>
    <row r="634" spans="1:3">
      <c r="A634" s="94">
        <f t="shared" si="12"/>
        <v>1979</v>
      </c>
      <c r="B634" s="95">
        <v>29041</v>
      </c>
      <c r="C634" s="96">
        <v>8.82</v>
      </c>
    </row>
    <row r="635" spans="1:3">
      <c r="A635" s="94">
        <f t="shared" si="12"/>
        <v>1979</v>
      </c>
      <c r="B635" s="95">
        <v>29042</v>
      </c>
      <c r="C635" s="96">
        <v>8.83</v>
      </c>
    </row>
    <row r="636" spans="1:3">
      <c r="A636" s="94">
        <f t="shared" si="12"/>
        <v>1979</v>
      </c>
      <c r="B636" s="95">
        <v>29045</v>
      </c>
      <c r="C636" s="96">
        <v>8.86</v>
      </c>
    </row>
    <row r="637" spans="1:3">
      <c r="A637" s="94">
        <f t="shared" si="12"/>
        <v>1979</v>
      </c>
      <c r="B637" s="95">
        <v>29046</v>
      </c>
      <c r="C637" s="96">
        <v>8.89</v>
      </c>
    </row>
    <row r="638" spans="1:3">
      <c r="A638" s="94">
        <f t="shared" si="12"/>
        <v>1979</v>
      </c>
      <c r="B638" s="95">
        <v>29047</v>
      </c>
      <c r="C638" s="96">
        <v>8.93</v>
      </c>
    </row>
    <row r="639" spans="1:3">
      <c r="A639" s="94">
        <f t="shared" si="12"/>
        <v>1979</v>
      </c>
      <c r="B639" s="95">
        <v>29048</v>
      </c>
      <c r="C639" s="96">
        <v>8.91</v>
      </c>
    </row>
    <row r="640" spans="1:3">
      <c r="A640" s="94">
        <f t="shared" si="12"/>
        <v>1979</v>
      </c>
      <c r="B640" s="95">
        <v>29049</v>
      </c>
      <c r="C640" s="96">
        <v>8.91</v>
      </c>
    </row>
    <row r="641" spans="1:3">
      <c r="A641" s="94">
        <f t="shared" si="12"/>
        <v>1979</v>
      </c>
      <c r="B641" s="95">
        <v>29052</v>
      </c>
      <c r="C641" s="96">
        <v>8.9499999999999993</v>
      </c>
    </row>
    <row r="642" spans="1:3">
      <c r="A642" s="94">
        <f t="shared" si="12"/>
        <v>1979</v>
      </c>
      <c r="B642" s="95">
        <v>29053</v>
      </c>
      <c r="C642" s="96">
        <v>8.9700000000000006</v>
      </c>
    </row>
    <row r="643" spans="1:3">
      <c r="A643" s="94">
        <f t="shared" si="12"/>
        <v>1979</v>
      </c>
      <c r="B643" s="95">
        <v>29054</v>
      </c>
      <c r="C643" s="96">
        <v>8.99</v>
      </c>
    </row>
    <row r="644" spans="1:3">
      <c r="A644" s="94">
        <f t="shared" si="12"/>
        <v>1979</v>
      </c>
      <c r="B644" s="95">
        <v>29055</v>
      </c>
      <c r="C644" s="96">
        <v>8.99</v>
      </c>
    </row>
    <row r="645" spans="1:3">
      <c r="A645" s="94">
        <f t="shared" si="12"/>
        <v>1979</v>
      </c>
      <c r="B645" s="95">
        <v>29056</v>
      </c>
      <c r="C645" s="96">
        <v>8.9499999999999993</v>
      </c>
    </row>
    <row r="646" spans="1:3">
      <c r="A646" s="94">
        <f t="shared" si="12"/>
        <v>1979</v>
      </c>
      <c r="B646" s="95">
        <v>29059</v>
      </c>
      <c r="C646" s="96">
        <v>8.99</v>
      </c>
    </row>
    <row r="647" spans="1:3">
      <c r="A647" s="94">
        <f t="shared" si="12"/>
        <v>1979</v>
      </c>
      <c r="B647" s="95">
        <v>29060</v>
      </c>
      <c r="C647" s="96">
        <v>9.01</v>
      </c>
    </row>
    <row r="648" spans="1:3">
      <c r="A648" s="94">
        <f t="shared" si="12"/>
        <v>1979</v>
      </c>
      <c r="B648" s="95">
        <v>29061</v>
      </c>
      <c r="C648" s="96">
        <v>8.9700000000000006</v>
      </c>
    </row>
    <row r="649" spans="1:3">
      <c r="A649" s="94">
        <f t="shared" si="12"/>
        <v>1979</v>
      </c>
      <c r="B649" s="95">
        <v>29062</v>
      </c>
      <c r="C649" s="96">
        <v>8.98</v>
      </c>
    </row>
    <row r="650" spans="1:3">
      <c r="A650" s="94">
        <f t="shared" si="12"/>
        <v>1979</v>
      </c>
      <c r="B650" s="95">
        <v>29063</v>
      </c>
      <c r="C650" s="96">
        <v>9.01</v>
      </c>
    </row>
    <row r="651" spans="1:3">
      <c r="A651" s="94">
        <f t="shared" si="12"/>
        <v>1979</v>
      </c>
      <c r="B651" s="95">
        <v>29066</v>
      </c>
      <c r="C651" s="96">
        <v>9.01</v>
      </c>
    </row>
    <row r="652" spans="1:3">
      <c r="A652" s="94">
        <f t="shared" si="12"/>
        <v>1979</v>
      </c>
      <c r="B652" s="95">
        <v>29067</v>
      </c>
      <c r="C652" s="96">
        <v>8.99</v>
      </c>
    </row>
    <row r="653" spans="1:3">
      <c r="A653" s="94">
        <f t="shared" ref="A653:A716" si="13">YEAR(B653)</f>
        <v>1979</v>
      </c>
      <c r="B653" s="95">
        <v>29068</v>
      </c>
      <c r="C653" s="96">
        <v>8.9700000000000006</v>
      </c>
    </row>
    <row r="654" spans="1:3">
      <c r="A654" s="94">
        <f t="shared" si="13"/>
        <v>1979</v>
      </c>
      <c r="B654" s="95">
        <v>29069</v>
      </c>
      <c r="C654" s="96">
        <v>8.92</v>
      </c>
    </row>
    <row r="655" spans="1:3">
      <c r="A655" s="94">
        <f t="shared" si="13"/>
        <v>1979</v>
      </c>
      <c r="B655" s="95">
        <v>29070</v>
      </c>
      <c r="C655" s="96">
        <v>8.94</v>
      </c>
    </row>
    <row r="656" spans="1:3">
      <c r="A656" s="94">
        <f t="shared" si="13"/>
        <v>1979</v>
      </c>
      <c r="B656" s="95">
        <v>29073</v>
      </c>
      <c r="C656" s="96">
        <v>8.92</v>
      </c>
    </row>
    <row r="657" spans="1:3">
      <c r="A657" s="94">
        <f t="shared" si="13"/>
        <v>1979</v>
      </c>
      <c r="B657" s="95">
        <v>29074</v>
      </c>
      <c r="C657" s="96">
        <v>8.9</v>
      </c>
    </row>
    <row r="658" spans="1:3">
      <c r="A658" s="94">
        <f t="shared" si="13"/>
        <v>1979</v>
      </c>
      <c r="B658" s="95">
        <v>29075</v>
      </c>
      <c r="C658" s="96">
        <v>8.91</v>
      </c>
    </row>
    <row r="659" spans="1:3">
      <c r="A659" s="94">
        <f t="shared" si="13"/>
        <v>1979</v>
      </c>
      <c r="B659" s="95">
        <v>29076</v>
      </c>
      <c r="C659" s="96">
        <v>8.9499999999999993</v>
      </c>
    </row>
    <row r="660" spans="1:3">
      <c r="A660" s="94">
        <f t="shared" si="13"/>
        <v>1979</v>
      </c>
      <c r="B660" s="95">
        <v>29077</v>
      </c>
      <c r="C660" s="96">
        <v>8.9700000000000006</v>
      </c>
    </row>
    <row r="661" spans="1:3">
      <c r="A661" s="94">
        <f t="shared" si="13"/>
        <v>1979</v>
      </c>
      <c r="B661" s="95">
        <v>29080</v>
      </c>
      <c r="C661" s="96">
        <v>8.9700000000000006</v>
      </c>
    </row>
    <row r="662" spans="1:3">
      <c r="A662" s="94">
        <f t="shared" si="13"/>
        <v>1979</v>
      </c>
      <c r="B662" s="95">
        <v>29081</v>
      </c>
      <c r="C662" s="96">
        <v>8.9499999999999993</v>
      </c>
    </row>
    <row r="663" spans="1:3">
      <c r="A663" s="94">
        <f t="shared" si="13"/>
        <v>1979</v>
      </c>
      <c r="B663" s="95">
        <v>29082</v>
      </c>
      <c r="C663" s="96">
        <v>8.9600000000000009</v>
      </c>
    </row>
    <row r="664" spans="1:3">
      <c r="A664" s="94">
        <f t="shared" si="13"/>
        <v>1979</v>
      </c>
      <c r="B664" s="95">
        <v>29083</v>
      </c>
      <c r="C664" s="96">
        <v>8.9499999999999993</v>
      </c>
    </row>
    <row r="665" spans="1:3">
      <c r="A665" s="94">
        <f t="shared" si="13"/>
        <v>1979</v>
      </c>
      <c r="B665" s="95">
        <v>29084</v>
      </c>
      <c r="C665" s="96">
        <v>8.9499999999999993</v>
      </c>
    </row>
    <row r="666" spans="1:3">
      <c r="A666" s="94">
        <f t="shared" si="13"/>
        <v>1979</v>
      </c>
      <c r="B666" s="95">
        <v>29087</v>
      </c>
      <c r="C666" s="96">
        <v>8.9600000000000009</v>
      </c>
    </row>
    <row r="667" spans="1:3">
      <c r="A667" s="94">
        <f t="shared" si="13"/>
        <v>1979</v>
      </c>
      <c r="B667" s="95">
        <v>29088</v>
      </c>
      <c r="C667" s="96">
        <v>8.99</v>
      </c>
    </row>
    <row r="668" spans="1:3">
      <c r="A668" s="94">
        <f t="shared" si="13"/>
        <v>1979</v>
      </c>
      <c r="B668" s="95">
        <v>29089</v>
      </c>
      <c r="C668" s="96">
        <v>8.99</v>
      </c>
    </row>
    <row r="669" spans="1:3">
      <c r="A669" s="94">
        <f t="shared" si="13"/>
        <v>1979</v>
      </c>
      <c r="B669" s="95">
        <v>29090</v>
      </c>
      <c r="C669" s="96">
        <v>9</v>
      </c>
    </row>
    <row r="670" spans="1:3">
      <c r="A670" s="94">
        <f t="shared" si="13"/>
        <v>1979</v>
      </c>
      <c r="B670" s="95">
        <v>29091</v>
      </c>
      <c r="C670" s="96">
        <v>9.0500000000000007</v>
      </c>
    </row>
    <row r="671" spans="1:3">
      <c r="A671" s="94">
        <f t="shared" si="13"/>
        <v>1979</v>
      </c>
      <c r="B671" s="95">
        <v>29094</v>
      </c>
      <c r="C671" s="96">
        <v>9.0299999999999994</v>
      </c>
    </row>
    <row r="672" spans="1:3">
      <c r="A672" s="94">
        <f t="shared" si="13"/>
        <v>1979</v>
      </c>
      <c r="B672" s="95">
        <v>29095</v>
      </c>
      <c r="C672" s="96">
        <v>9.0299999999999994</v>
      </c>
    </row>
    <row r="673" spans="1:3">
      <c r="A673" s="94">
        <f t="shared" si="13"/>
        <v>1979</v>
      </c>
      <c r="B673" s="95">
        <v>29096</v>
      </c>
      <c r="C673" s="96">
        <v>9.02</v>
      </c>
    </row>
    <row r="674" spans="1:3">
      <c r="A674" s="94">
        <f t="shared" si="13"/>
        <v>1979</v>
      </c>
      <c r="B674" s="95">
        <v>29097</v>
      </c>
      <c r="C674" s="96">
        <v>9.07</v>
      </c>
    </row>
    <row r="675" spans="1:3">
      <c r="A675" s="94">
        <f t="shared" si="13"/>
        <v>1979</v>
      </c>
      <c r="B675" s="95">
        <v>29098</v>
      </c>
      <c r="C675" s="96">
        <v>9.09</v>
      </c>
    </row>
    <row r="676" spans="1:3">
      <c r="A676" s="94">
        <f t="shared" si="13"/>
        <v>1979</v>
      </c>
      <c r="B676" s="95">
        <v>29101</v>
      </c>
      <c r="C676" s="99"/>
    </row>
    <row r="677" spans="1:3">
      <c r="A677" s="94">
        <f t="shared" si="13"/>
        <v>1979</v>
      </c>
      <c r="B677" s="95">
        <v>29102</v>
      </c>
      <c r="C677" s="96">
        <v>9.14</v>
      </c>
    </row>
    <row r="678" spans="1:3">
      <c r="A678" s="94">
        <f t="shared" si="13"/>
        <v>1979</v>
      </c>
      <c r="B678" s="95">
        <v>29103</v>
      </c>
      <c r="C678" s="96">
        <v>9.15</v>
      </c>
    </row>
    <row r="679" spans="1:3">
      <c r="A679" s="94">
        <f t="shared" si="13"/>
        <v>1979</v>
      </c>
      <c r="B679" s="95">
        <v>29104</v>
      </c>
      <c r="C679" s="96">
        <v>9.16</v>
      </c>
    </row>
    <row r="680" spans="1:3">
      <c r="A680" s="94">
        <f t="shared" si="13"/>
        <v>1979</v>
      </c>
      <c r="B680" s="95">
        <v>29105</v>
      </c>
      <c r="C680" s="96">
        <v>9.18</v>
      </c>
    </row>
    <row r="681" spans="1:3">
      <c r="A681" s="94">
        <f t="shared" si="13"/>
        <v>1979</v>
      </c>
      <c r="B681" s="95">
        <v>29108</v>
      </c>
      <c r="C681" s="96">
        <v>9.19</v>
      </c>
    </row>
    <row r="682" spans="1:3">
      <c r="A682" s="94">
        <f t="shared" si="13"/>
        <v>1979</v>
      </c>
      <c r="B682" s="95">
        <v>29109</v>
      </c>
      <c r="C682" s="96">
        <v>9.1300000000000008</v>
      </c>
    </row>
    <row r="683" spans="1:3">
      <c r="A683" s="94">
        <f t="shared" si="13"/>
        <v>1979</v>
      </c>
      <c r="B683" s="95">
        <v>29110</v>
      </c>
      <c r="C683" s="96">
        <v>9.15</v>
      </c>
    </row>
    <row r="684" spans="1:3">
      <c r="A684" s="94">
        <f t="shared" si="13"/>
        <v>1979</v>
      </c>
      <c r="B684" s="95">
        <v>29111</v>
      </c>
      <c r="C684" s="96">
        <v>9.17</v>
      </c>
    </row>
    <row r="685" spans="1:3">
      <c r="A685" s="94">
        <f t="shared" si="13"/>
        <v>1979</v>
      </c>
      <c r="B685" s="95">
        <v>29112</v>
      </c>
      <c r="C685" s="96">
        <v>9.1300000000000008</v>
      </c>
    </row>
    <row r="686" spans="1:3">
      <c r="A686" s="94">
        <f t="shared" si="13"/>
        <v>1979</v>
      </c>
      <c r="B686" s="95">
        <v>29115</v>
      </c>
      <c r="C686" s="96">
        <v>9.19</v>
      </c>
    </row>
    <row r="687" spans="1:3">
      <c r="A687" s="94">
        <f t="shared" si="13"/>
        <v>1979</v>
      </c>
      <c r="B687" s="95">
        <v>29116</v>
      </c>
      <c r="C687" s="96">
        <v>9.19</v>
      </c>
    </row>
    <row r="688" spans="1:3">
      <c r="A688" s="94">
        <f t="shared" si="13"/>
        <v>1979</v>
      </c>
      <c r="B688" s="95">
        <v>29117</v>
      </c>
      <c r="C688" s="96">
        <v>9.16</v>
      </c>
    </row>
    <row r="689" spans="1:3">
      <c r="A689" s="94">
        <f t="shared" si="13"/>
        <v>1979</v>
      </c>
      <c r="B689" s="95">
        <v>29118</v>
      </c>
      <c r="C689" s="96">
        <v>9.1300000000000008</v>
      </c>
    </row>
    <row r="690" spans="1:3">
      <c r="A690" s="94">
        <f t="shared" si="13"/>
        <v>1979</v>
      </c>
      <c r="B690" s="95">
        <v>29119</v>
      </c>
      <c r="C690" s="96">
        <v>9.11</v>
      </c>
    </row>
    <row r="691" spans="1:3">
      <c r="A691" s="94">
        <f t="shared" si="13"/>
        <v>1979</v>
      </c>
      <c r="B691" s="95">
        <v>29122</v>
      </c>
      <c r="C691" s="96">
        <v>9.17</v>
      </c>
    </row>
    <row r="692" spans="1:3">
      <c r="A692" s="94">
        <f t="shared" si="13"/>
        <v>1979</v>
      </c>
      <c r="B692" s="95">
        <v>29123</v>
      </c>
      <c r="C692" s="96">
        <v>9.16</v>
      </c>
    </row>
    <row r="693" spans="1:3">
      <c r="A693" s="94">
        <f t="shared" si="13"/>
        <v>1979</v>
      </c>
      <c r="B693" s="95">
        <v>29124</v>
      </c>
      <c r="C693" s="96">
        <v>9.1999999999999993</v>
      </c>
    </row>
    <row r="694" spans="1:3">
      <c r="A694" s="94">
        <f t="shared" si="13"/>
        <v>1979</v>
      </c>
      <c r="B694" s="95">
        <v>29125</v>
      </c>
      <c r="C694" s="96">
        <v>9.25</v>
      </c>
    </row>
    <row r="695" spans="1:3">
      <c r="A695" s="94">
        <f t="shared" si="13"/>
        <v>1979</v>
      </c>
      <c r="B695" s="95">
        <v>29126</v>
      </c>
      <c r="C695" s="96">
        <v>9.25</v>
      </c>
    </row>
    <row r="696" spans="1:3">
      <c r="A696" s="94">
        <f t="shared" si="13"/>
        <v>1979</v>
      </c>
      <c r="B696" s="95">
        <v>29129</v>
      </c>
      <c r="C696" s="96">
        <v>9.32</v>
      </c>
    </row>
    <row r="697" spans="1:3">
      <c r="A697" s="94">
        <f t="shared" si="13"/>
        <v>1979</v>
      </c>
      <c r="B697" s="95">
        <v>29130</v>
      </c>
      <c r="C697" s="96">
        <v>9.2799999999999994</v>
      </c>
    </row>
    <row r="698" spans="1:3">
      <c r="A698" s="94">
        <f t="shared" si="13"/>
        <v>1979</v>
      </c>
      <c r="B698" s="95">
        <v>29131</v>
      </c>
      <c r="C698" s="96">
        <v>9.3000000000000007</v>
      </c>
    </row>
    <row r="699" spans="1:3">
      <c r="A699" s="94">
        <f t="shared" si="13"/>
        <v>1979</v>
      </c>
      <c r="B699" s="95">
        <v>29132</v>
      </c>
      <c r="C699" s="96">
        <v>9.34</v>
      </c>
    </row>
    <row r="700" spans="1:3">
      <c r="A700" s="94">
        <f t="shared" si="13"/>
        <v>1979</v>
      </c>
      <c r="B700" s="95">
        <v>29133</v>
      </c>
      <c r="C700" s="96">
        <v>9.36</v>
      </c>
    </row>
    <row r="701" spans="1:3">
      <c r="A701" s="94">
        <f t="shared" si="13"/>
        <v>1979</v>
      </c>
      <c r="B701" s="95">
        <v>29136</v>
      </c>
      <c r="C701" s="99"/>
    </row>
    <row r="702" spans="1:3">
      <c r="A702" s="94">
        <f t="shared" si="13"/>
        <v>1979</v>
      </c>
      <c r="B702" s="95">
        <v>29137</v>
      </c>
      <c r="C702" s="96">
        <v>9.61</v>
      </c>
    </row>
    <row r="703" spans="1:3">
      <c r="A703" s="94">
        <f t="shared" si="13"/>
        <v>1979</v>
      </c>
      <c r="B703" s="95">
        <v>29138</v>
      </c>
      <c r="C703" s="96">
        <v>9.69</v>
      </c>
    </row>
    <row r="704" spans="1:3">
      <c r="A704" s="94">
        <f t="shared" si="13"/>
        <v>1979</v>
      </c>
      <c r="B704" s="95">
        <v>29139</v>
      </c>
      <c r="C704" s="96">
        <v>9.77</v>
      </c>
    </row>
    <row r="705" spans="1:3">
      <c r="A705" s="94">
        <f t="shared" si="13"/>
        <v>1979</v>
      </c>
      <c r="B705" s="95">
        <v>29140</v>
      </c>
      <c r="C705" s="96">
        <v>9.76</v>
      </c>
    </row>
    <row r="706" spans="1:3">
      <c r="A706" s="94">
        <f t="shared" si="13"/>
        <v>1979</v>
      </c>
      <c r="B706" s="95">
        <v>29143</v>
      </c>
      <c r="C706" s="96">
        <v>9.84</v>
      </c>
    </row>
    <row r="707" spans="1:3">
      <c r="A707" s="94">
        <f t="shared" si="13"/>
        <v>1979</v>
      </c>
      <c r="B707" s="95">
        <v>29144</v>
      </c>
      <c r="C707" s="96">
        <v>9.82</v>
      </c>
    </row>
    <row r="708" spans="1:3">
      <c r="A708" s="94">
        <f t="shared" si="13"/>
        <v>1979</v>
      </c>
      <c r="B708" s="95">
        <v>29145</v>
      </c>
      <c r="C708" s="96">
        <v>9.75</v>
      </c>
    </row>
    <row r="709" spans="1:3">
      <c r="A709" s="94">
        <f t="shared" si="13"/>
        <v>1979</v>
      </c>
      <c r="B709" s="95">
        <v>29146</v>
      </c>
      <c r="C709" s="96">
        <v>9.91</v>
      </c>
    </row>
    <row r="710" spans="1:3">
      <c r="A710" s="94">
        <f t="shared" si="13"/>
        <v>1979</v>
      </c>
      <c r="B710" s="95">
        <v>29147</v>
      </c>
      <c r="C710" s="96">
        <v>10.07</v>
      </c>
    </row>
    <row r="711" spans="1:3">
      <c r="A711" s="94">
        <f t="shared" si="13"/>
        <v>1979</v>
      </c>
      <c r="B711" s="95">
        <v>29150</v>
      </c>
      <c r="C711" s="96">
        <v>10.29</v>
      </c>
    </row>
    <row r="712" spans="1:3">
      <c r="A712" s="94">
        <f t="shared" si="13"/>
        <v>1979</v>
      </c>
      <c r="B712" s="95">
        <v>29151</v>
      </c>
      <c r="C712" s="96">
        <v>10.33</v>
      </c>
    </row>
    <row r="713" spans="1:3">
      <c r="A713" s="94">
        <f t="shared" si="13"/>
        <v>1979</v>
      </c>
      <c r="B713" s="95">
        <v>29152</v>
      </c>
      <c r="C713" s="96">
        <v>10.199999999999999</v>
      </c>
    </row>
    <row r="714" spans="1:3">
      <c r="A714" s="94">
        <f t="shared" si="13"/>
        <v>1979</v>
      </c>
      <c r="B714" s="95">
        <v>29153</v>
      </c>
      <c r="C714" s="96">
        <v>10.31</v>
      </c>
    </row>
    <row r="715" spans="1:3">
      <c r="A715" s="94">
        <f t="shared" si="13"/>
        <v>1979</v>
      </c>
      <c r="B715" s="95">
        <v>29154</v>
      </c>
      <c r="C715" s="96">
        <v>10.119999999999999</v>
      </c>
    </row>
    <row r="716" spans="1:3">
      <c r="A716" s="94">
        <f t="shared" si="13"/>
        <v>1979</v>
      </c>
      <c r="B716" s="95">
        <v>29157</v>
      </c>
      <c r="C716" s="96">
        <v>10.220000000000001</v>
      </c>
    </row>
    <row r="717" spans="1:3">
      <c r="A717" s="94">
        <f t="shared" ref="A717:A780" si="14">YEAR(B717)</f>
        <v>1979</v>
      </c>
      <c r="B717" s="95">
        <v>29158</v>
      </c>
      <c r="C717" s="96">
        <v>10.17</v>
      </c>
    </row>
    <row r="718" spans="1:3">
      <c r="A718" s="94">
        <f t="shared" si="14"/>
        <v>1979</v>
      </c>
      <c r="B718" s="95">
        <v>29159</v>
      </c>
      <c r="C718" s="96">
        <v>10.19</v>
      </c>
    </row>
    <row r="719" spans="1:3">
      <c r="A719" s="94">
        <f t="shared" si="14"/>
        <v>1979</v>
      </c>
      <c r="B719" s="95">
        <v>29160</v>
      </c>
      <c r="C719" s="96">
        <v>10.3</v>
      </c>
    </row>
    <row r="720" spans="1:3">
      <c r="A720" s="94">
        <f t="shared" si="14"/>
        <v>1979</v>
      </c>
      <c r="B720" s="95">
        <v>29161</v>
      </c>
      <c r="C720" s="96">
        <v>10.44</v>
      </c>
    </row>
    <row r="721" spans="1:3">
      <c r="A721" s="94">
        <f t="shared" si="14"/>
        <v>1979</v>
      </c>
      <c r="B721" s="95">
        <v>29164</v>
      </c>
      <c r="C721" s="96">
        <v>10.42</v>
      </c>
    </row>
    <row r="722" spans="1:3">
      <c r="A722" s="94">
        <f t="shared" si="14"/>
        <v>1979</v>
      </c>
      <c r="B722" s="95">
        <v>29165</v>
      </c>
      <c r="C722" s="99"/>
    </row>
    <row r="723" spans="1:3">
      <c r="A723" s="94">
        <f t="shared" si="14"/>
        <v>1979</v>
      </c>
      <c r="B723" s="95">
        <v>29166</v>
      </c>
      <c r="C723" s="96">
        <v>10.53</v>
      </c>
    </row>
    <row r="724" spans="1:3">
      <c r="A724" s="94">
        <f t="shared" si="14"/>
        <v>1979</v>
      </c>
      <c r="B724" s="95">
        <v>29167</v>
      </c>
      <c r="C724" s="96">
        <v>10.51</v>
      </c>
    </row>
    <row r="725" spans="1:3">
      <c r="A725" s="94">
        <f t="shared" si="14"/>
        <v>1979</v>
      </c>
      <c r="B725" s="95">
        <v>29168</v>
      </c>
      <c r="C725" s="96">
        <v>10.34</v>
      </c>
    </row>
    <row r="726" spans="1:3">
      <c r="A726" s="94">
        <f t="shared" si="14"/>
        <v>1979</v>
      </c>
      <c r="B726" s="95">
        <v>29171</v>
      </c>
      <c r="C726" s="99"/>
    </row>
    <row r="727" spans="1:3">
      <c r="A727" s="94">
        <f t="shared" si="14"/>
        <v>1979</v>
      </c>
      <c r="B727" s="95">
        <v>29172</v>
      </c>
      <c r="C727" s="96">
        <v>10.32</v>
      </c>
    </row>
    <row r="728" spans="1:3">
      <c r="A728" s="94">
        <f t="shared" si="14"/>
        <v>1979</v>
      </c>
      <c r="B728" s="95">
        <v>29173</v>
      </c>
      <c r="C728" s="96">
        <v>10.4</v>
      </c>
    </row>
    <row r="729" spans="1:3">
      <c r="A729" s="94">
        <f t="shared" si="14"/>
        <v>1979</v>
      </c>
      <c r="B729" s="95">
        <v>29174</v>
      </c>
      <c r="C729" s="96">
        <v>10.3</v>
      </c>
    </row>
    <row r="730" spans="1:3">
      <c r="A730" s="94">
        <f t="shared" si="14"/>
        <v>1979</v>
      </c>
      <c r="B730" s="95">
        <v>29175</v>
      </c>
      <c r="C730" s="96">
        <v>10.41</v>
      </c>
    </row>
    <row r="731" spans="1:3">
      <c r="A731" s="94">
        <f t="shared" si="14"/>
        <v>1979</v>
      </c>
      <c r="B731" s="95">
        <v>29178</v>
      </c>
      <c r="C731" s="96">
        <v>10.42</v>
      </c>
    </row>
    <row r="732" spans="1:3">
      <c r="A732" s="94">
        <f t="shared" si="14"/>
        <v>1979</v>
      </c>
      <c r="B732" s="95">
        <v>29179</v>
      </c>
      <c r="C732" s="96">
        <v>10.39</v>
      </c>
    </row>
    <row r="733" spans="1:3">
      <c r="A733" s="94">
        <f t="shared" si="14"/>
        <v>1979</v>
      </c>
      <c r="B733" s="95">
        <v>29180</v>
      </c>
      <c r="C733" s="96">
        <v>10.36</v>
      </c>
    </row>
    <row r="734" spans="1:3">
      <c r="A734" s="94">
        <f t="shared" si="14"/>
        <v>1979</v>
      </c>
      <c r="B734" s="95">
        <v>29181</v>
      </c>
      <c r="C734" s="99"/>
    </row>
    <row r="735" spans="1:3">
      <c r="A735" s="94">
        <f t="shared" si="14"/>
        <v>1979</v>
      </c>
      <c r="B735" s="95">
        <v>29182</v>
      </c>
      <c r="C735" s="96">
        <v>10.210000000000001</v>
      </c>
    </row>
    <row r="736" spans="1:3">
      <c r="A736" s="94">
        <f t="shared" si="14"/>
        <v>1979</v>
      </c>
      <c r="B736" s="95">
        <v>29185</v>
      </c>
      <c r="C736" s="96">
        <v>10.1</v>
      </c>
    </row>
    <row r="737" spans="1:3">
      <c r="A737" s="94">
        <f t="shared" si="14"/>
        <v>1979</v>
      </c>
      <c r="B737" s="95">
        <v>29186</v>
      </c>
      <c r="C737" s="96">
        <v>10.02</v>
      </c>
    </row>
    <row r="738" spans="1:3">
      <c r="A738" s="94">
        <f t="shared" si="14"/>
        <v>1979</v>
      </c>
      <c r="B738" s="95">
        <v>29187</v>
      </c>
      <c r="C738" s="96">
        <v>10.09</v>
      </c>
    </row>
    <row r="739" spans="1:3">
      <c r="A739" s="94">
        <f t="shared" si="14"/>
        <v>1979</v>
      </c>
      <c r="B739" s="95">
        <v>29188</v>
      </c>
      <c r="C739" s="96">
        <v>10.06</v>
      </c>
    </row>
    <row r="740" spans="1:3">
      <c r="A740" s="94">
        <f t="shared" si="14"/>
        <v>1979</v>
      </c>
      <c r="B740" s="95">
        <v>29189</v>
      </c>
      <c r="C740" s="96">
        <v>10.09</v>
      </c>
    </row>
    <row r="741" spans="1:3">
      <c r="A741" s="94">
        <f t="shared" si="14"/>
        <v>1979</v>
      </c>
      <c r="B741" s="95">
        <v>29192</v>
      </c>
      <c r="C741" s="96">
        <v>10.11</v>
      </c>
    </row>
    <row r="742" spans="1:3">
      <c r="A742" s="94">
        <f t="shared" si="14"/>
        <v>1979</v>
      </c>
      <c r="B742" s="95">
        <v>29193</v>
      </c>
      <c r="C742" s="96">
        <v>10.039999999999999</v>
      </c>
    </row>
    <row r="743" spans="1:3">
      <c r="A743" s="94">
        <f t="shared" si="14"/>
        <v>1979</v>
      </c>
      <c r="B743" s="95">
        <v>29194</v>
      </c>
      <c r="C743" s="96">
        <v>10.01</v>
      </c>
    </row>
    <row r="744" spans="1:3">
      <c r="A744" s="94">
        <f t="shared" si="14"/>
        <v>1979</v>
      </c>
      <c r="B744" s="95">
        <v>29195</v>
      </c>
      <c r="C744" s="96">
        <v>9.93</v>
      </c>
    </row>
    <row r="745" spans="1:3">
      <c r="A745" s="94">
        <f t="shared" si="14"/>
        <v>1979</v>
      </c>
      <c r="B745" s="95">
        <v>29196</v>
      </c>
      <c r="C745" s="96">
        <v>10.039999999999999</v>
      </c>
    </row>
    <row r="746" spans="1:3">
      <c r="A746" s="94">
        <f t="shared" si="14"/>
        <v>1979</v>
      </c>
      <c r="B746" s="95">
        <v>29199</v>
      </c>
      <c r="C746" s="96">
        <v>10.029999999999999</v>
      </c>
    </row>
    <row r="747" spans="1:3">
      <c r="A747" s="94">
        <f t="shared" si="14"/>
        <v>1979</v>
      </c>
      <c r="B747" s="95">
        <v>29200</v>
      </c>
      <c r="C747" s="96">
        <v>10.18</v>
      </c>
    </row>
    <row r="748" spans="1:3">
      <c r="A748" s="94">
        <f t="shared" si="14"/>
        <v>1979</v>
      </c>
      <c r="B748" s="95">
        <v>29201</v>
      </c>
      <c r="C748" s="96">
        <v>10.27</v>
      </c>
    </row>
    <row r="749" spans="1:3">
      <c r="A749" s="94">
        <f t="shared" si="14"/>
        <v>1979</v>
      </c>
      <c r="B749" s="95">
        <v>29202</v>
      </c>
      <c r="C749" s="96">
        <v>10.23</v>
      </c>
    </row>
    <row r="750" spans="1:3">
      <c r="A750" s="94">
        <f t="shared" si="14"/>
        <v>1979</v>
      </c>
      <c r="B750" s="95">
        <v>29203</v>
      </c>
      <c r="C750" s="96">
        <v>10.17</v>
      </c>
    </row>
    <row r="751" spans="1:3">
      <c r="A751" s="94">
        <f t="shared" si="14"/>
        <v>1979</v>
      </c>
      <c r="B751" s="95">
        <v>29206</v>
      </c>
      <c r="C751" s="96">
        <v>10.14</v>
      </c>
    </row>
    <row r="752" spans="1:3">
      <c r="A752" s="94">
        <f t="shared" si="14"/>
        <v>1979</v>
      </c>
      <c r="B752" s="95">
        <v>29207</v>
      </c>
      <c r="C752" s="96">
        <v>10.11</v>
      </c>
    </row>
    <row r="753" spans="1:3">
      <c r="A753" s="94">
        <f t="shared" si="14"/>
        <v>1979</v>
      </c>
      <c r="B753" s="95">
        <v>29208</v>
      </c>
      <c r="C753" s="96">
        <v>10.09</v>
      </c>
    </row>
    <row r="754" spans="1:3">
      <c r="A754" s="94">
        <f t="shared" si="14"/>
        <v>1979</v>
      </c>
      <c r="B754" s="95">
        <v>29209</v>
      </c>
      <c r="C754" s="96">
        <v>10.130000000000001</v>
      </c>
    </row>
    <row r="755" spans="1:3">
      <c r="A755" s="94">
        <f t="shared" si="14"/>
        <v>1979</v>
      </c>
      <c r="B755" s="95">
        <v>29210</v>
      </c>
      <c r="C755" s="96">
        <v>10.17</v>
      </c>
    </row>
    <row r="756" spans="1:3">
      <c r="A756" s="94">
        <f t="shared" si="14"/>
        <v>1979</v>
      </c>
      <c r="B756" s="95">
        <v>29213</v>
      </c>
      <c r="C756" s="96">
        <v>10.17</v>
      </c>
    </row>
    <row r="757" spans="1:3">
      <c r="A757" s="94">
        <f t="shared" si="14"/>
        <v>1979</v>
      </c>
      <c r="B757" s="95">
        <v>29214</v>
      </c>
      <c r="C757" s="99"/>
    </row>
    <row r="758" spans="1:3">
      <c r="A758" s="94">
        <f t="shared" si="14"/>
        <v>1979</v>
      </c>
      <c r="B758" s="95">
        <v>29215</v>
      </c>
      <c r="C758" s="96">
        <v>10.199999999999999</v>
      </c>
    </row>
    <row r="759" spans="1:3">
      <c r="A759" s="94">
        <f t="shared" si="14"/>
        <v>1979</v>
      </c>
      <c r="B759" s="95">
        <v>29216</v>
      </c>
      <c r="C759" s="96">
        <v>10.19</v>
      </c>
    </row>
    <row r="760" spans="1:3">
      <c r="A760" s="94">
        <f t="shared" si="14"/>
        <v>1979</v>
      </c>
      <c r="B760" s="95">
        <v>29217</v>
      </c>
      <c r="C760" s="96">
        <v>10.16</v>
      </c>
    </row>
    <row r="761" spans="1:3">
      <c r="A761" s="94">
        <f t="shared" si="14"/>
        <v>1979</v>
      </c>
      <c r="B761" s="95">
        <v>29220</v>
      </c>
      <c r="C761" s="96">
        <v>10.11</v>
      </c>
    </row>
    <row r="762" spans="1:3">
      <c r="A762" s="94">
        <f t="shared" si="14"/>
        <v>1980</v>
      </c>
      <c r="B762" s="95">
        <v>29221</v>
      </c>
      <c r="C762" s="99"/>
    </row>
    <row r="763" spans="1:3">
      <c r="A763" s="94">
        <f t="shared" si="14"/>
        <v>1980</v>
      </c>
      <c r="B763" s="95">
        <v>29222</v>
      </c>
      <c r="C763" s="96">
        <v>10.23</v>
      </c>
    </row>
    <row r="764" spans="1:3">
      <c r="A764" s="94">
        <f t="shared" si="14"/>
        <v>1980</v>
      </c>
      <c r="B764" s="95">
        <v>29223</v>
      </c>
      <c r="C764" s="96">
        <v>10.31</v>
      </c>
    </row>
    <row r="765" spans="1:3">
      <c r="A765" s="94">
        <f t="shared" si="14"/>
        <v>1980</v>
      </c>
      <c r="B765" s="95">
        <v>29224</v>
      </c>
      <c r="C765" s="96">
        <v>10.34</v>
      </c>
    </row>
    <row r="766" spans="1:3">
      <c r="A766" s="94">
        <f t="shared" si="14"/>
        <v>1980</v>
      </c>
      <c r="B766" s="95">
        <v>29227</v>
      </c>
      <c r="C766" s="96">
        <v>10.35</v>
      </c>
    </row>
    <row r="767" spans="1:3">
      <c r="A767" s="94">
        <f t="shared" si="14"/>
        <v>1980</v>
      </c>
      <c r="B767" s="95">
        <v>29228</v>
      </c>
      <c r="C767" s="96">
        <v>10.28</v>
      </c>
    </row>
    <row r="768" spans="1:3">
      <c r="A768" s="94">
        <f t="shared" si="14"/>
        <v>1980</v>
      </c>
      <c r="B768" s="95">
        <v>29229</v>
      </c>
      <c r="C768" s="96">
        <v>10.29</v>
      </c>
    </row>
    <row r="769" spans="1:3">
      <c r="A769" s="94">
        <f t="shared" si="14"/>
        <v>1980</v>
      </c>
      <c r="B769" s="95">
        <v>29230</v>
      </c>
      <c r="C769" s="96">
        <v>10.26</v>
      </c>
    </row>
    <row r="770" spans="1:3">
      <c r="A770" s="94">
        <f t="shared" si="14"/>
        <v>1980</v>
      </c>
      <c r="B770" s="95">
        <v>29231</v>
      </c>
      <c r="C770" s="96">
        <v>10.38</v>
      </c>
    </row>
    <row r="771" spans="1:3">
      <c r="A771" s="94">
        <f t="shared" si="14"/>
        <v>1980</v>
      </c>
      <c r="B771" s="95">
        <v>29234</v>
      </c>
      <c r="C771" s="96">
        <v>10.4</v>
      </c>
    </row>
    <row r="772" spans="1:3">
      <c r="A772" s="94">
        <f t="shared" si="14"/>
        <v>1980</v>
      </c>
      <c r="B772" s="95">
        <v>29235</v>
      </c>
      <c r="C772" s="96">
        <v>10.4</v>
      </c>
    </row>
    <row r="773" spans="1:3">
      <c r="A773" s="94">
        <f t="shared" si="14"/>
        <v>1980</v>
      </c>
      <c r="B773" s="95">
        <v>29236</v>
      </c>
      <c r="C773" s="96">
        <v>10.41</v>
      </c>
    </row>
    <row r="774" spans="1:3">
      <c r="A774" s="94">
        <f t="shared" si="14"/>
        <v>1980</v>
      </c>
      <c r="B774" s="95">
        <v>29237</v>
      </c>
      <c r="C774" s="96">
        <v>10.47</v>
      </c>
    </row>
    <row r="775" spans="1:3">
      <c r="A775" s="94">
        <f t="shared" si="14"/>
        <v>1980</v>
      </c>
      <c r="B775" s="95">
        <v>29238</v>
      </c>
      <c r="C775" s="96">
        <v>10.61</v>
      </c>
    </row>
    <row r="776" spans="1:3">
      <c r="A776" s="94">
        <f t="shared" si="14"/>
        <v>1980</v>
      </c>
      <c r="B776" s="95">
        <v>29241</v>
      </c>
      <c r="C776" s="96">
        <v>10.77</v>
      </c>
    </row>
    <row r="777" spans="1:3">
      <c r="A777" s="94">
        <f t="shared" si="14"/>
        <v>1980</v>
      </c>
      <c r="B777" s="95">
        <v>29242</v>
      </c>
      <c r="C777" s="96">
        <v>10.69</v>
      </c>
    </row>
    <row r="778" spans="1:3">
      <c r="A778" s="94">
        <f t="shared" si="14"/>
        <v>1980</v>
      </c>
      <c r="B778" s="95">
        <v>29243</v>
      </c>
      <c r="C778" s="96">
        <v>10.68</v>
      </c>
    </row>
    <row r="779" spans="1:3">
      <c r="A779" s="94">
        <f t="shared" si="14"/>
        <v>1980</v>
      </c>
      <c r="B779" s="95">
        <v>29244</v>
      </c>
      <c r="C779" s="96">
        <v>10.87</v>
      </c>
    </row>
    <row r="780" spans="1:3">
      <c r="A780" s="94">
        <f t="shared" si="14"/>
        <v>1980</v>
      </c>
      <c r="B780" s="95">
        <v>29245</v>
      </c>
      <c r="C780" s="96">
        <v>11</v>
      </c>
    </row>
    <row r="781" spans="1:3">
      <c r="A781" s="94">
        <f t="shared" ref="A781:A844" si="15">YEAR(B781)</f>
        <v>1980</v>
      </c>
      <c r="B781" s="95">
        <v>29248</v>
      </c>
      <c r="C781" s="96">
        <v>11.03</v>
      </c>
    </row>
    <row r="782" spans="1:3">
      <c r="A782" s="94">
        <f t="shared" si="15"/>
        <v>1980</v>
      </c>
      <c r="B782" s="95">
        <v>29249</v>
      </c>
      <c r="C782" s="96">
        <v>11.12</v>
      </c>
    </row>
    <row r="783" spans="1:3">
      <c r="A783" s="94">
        <f t="shared" si="15"/>
        <v>1980</v>
      </c>
      <c r="B783" s="95">
        <v>29250</v>
      </c>
      <c r="C783" s="96">
        <v>11.11</v>
      </c>
    </row>
    <row r="784" spans="1:3">
      <c r="A784" s="94">
        <f t="shared" si="15"/>
        <v>1980</v>
      </c>
      <c r="B784" s="95">
        <v>29251</v>
      </c>
      <c r="C784" s="96">
        <v>11.09</v>
      </c>
    </row>
    <row r="785" spans="1:3">
      <c r="A785" s="94">
        <f t="shared" si="15"/>
        <v>1980</v>
      </c>
      <c r="B785" s="95">
        <v>29252</v>
      </c>
      <c r="C785" s="96">
        <v>11.23</v>
      </c>
    </row>
    <row r="786" spans="1:3">
      <c r="A786" s="94">
        <f t="shared" si="15"/>
        <v>1980</v>
      </c>
      <c r="B786" s="95">
        <v>29255</v>
      </c>
      <c r="C786" s="96">
        <v>11.32</v>
      </c>
    </row>
    <row r="787" spans="1:3">
      <c r="A787" s="94">
        <f t="shared" si="15"/>
        <v>1980</v>
      </c>
      <c r="B787" s="95">
        <v>29256</v>
      </c>
      <c r="C787" s="96">
        <v>11.64</v>
      </c>
    </row>
    <row r="788" spans="1:3">
      <c r="A788" s="94">
        <f t="shared" si="15"/>
        <v>1980</v>
      </c>
      <c r="B788" s="95">
        <v>29257</v>
      </c>
      <c r="C788" s="96">
        <v>11.78</v>
      </c>
    </row>
    <row r="789" spans="1:3">
      <c r="A789" s="94">
        <f t="shared" si="15"/>
        <v>1980</v>
      </c>
      <c r="B789" s="95">
        <v>29258</v>
      </c>
      <c r="C789" s="96">
        <v>11.7</v>
      </c>
    </row>
    <row r="790" spans="1:3">
      <c r="A790" s="94">
        <f t="shared" si="15"/>
        <v>1980</v>
      </c>
      <c r="B790" s="95">
        <v>29259</v>
      </c>
      <c r="C790" s="96">
        <v>11.72</v>
      </c>
    </row>
    <row r="791" spans="1:3">
      <c r="A791" s="94">
        <f t="shared" si="15"/>
        <v>1980</v>
      </c>
      <c r="B791" s="95">
        <v>29262</v>
      </c>
      <c r="C791" s="96">
        <v>11.94</v>
      </c>
    </row>
    <row r="792" spans="1:3">
      <c r="A792" s="94">
        <f t="shared" si="15"/>
        <v>1980</v>
      </c>
      <c r="B792" s="95">
        <v>29263</v>
      </c>
      <c r="C792" s="99"/>
    </row>
    <row r="793" spans="1:3">
      <c r="A793" s="94">
        <f t="shared" si="15"/>
        <v>1980</v>
      </c>
      <c r="B793" s="95">
        <v>29264</v>
      </c>
      <c r="C793" s="96">
        <v>11.82</v>
      </c>
    </row>
    <row r="794" spans="1:3">
      <c r="A794" s="94">
        <f t="shared" si="15"/>
        <v>1980</v>
      </c>
      <c r="B794" s="95">
        <v>29265</v>
      </c>
      <c r="C794" s="96">
        <v>11.9</v>
      </c>
    </row>
    <row r="795" spans="1:3">
      <c r="A795" s="94">
        <f t="shared" si="15"/>
        <v>1980</v>
      </c>
      <c r="B795" s="95">
        <v>29266</v>
      </c>
      <c r="C795" s="96">
        <v>12.11</v>
      </c>
    </row>
    <row r="796" spans="1:3">
      <c r="A796" s="94">
        <f t="shared" si="15"/>
        <v>1980</v>
      </c>
      <c r="B796" s="95">
        <v>29269</v>
      </c>
      <c r="C796" s="99"/>
    </row>
    <row r="797" spans="1:3">
      <c r="A797" s="94">
        <f t="shared" si="15"/>
        <v>1980</v>
      </c>
      <c r="B797" s="95">
        <v>29270</v>
      </c>
      <c r="C797" s="96">
        <v>12.61</v>
      </c>
    </row>
    <row r="798" spans="1:3">
      <c r="A798" s="94">
        <f t="shared" si="15"/>
        <v>1980</v>
      </c>
      <c r="B798" s="95">
        <v>29271</v>
      </c>
      <c r="C798" s="96">
        <v>12.56</v>
      </c>
    </row>
    <row r="799" spans="1:3">
      <c r="A799" s="94">
        <f t="shared" si="15"/>
        <v>1980</v>
      </c>
      <c r="B799" s="95">
        <v>29272</v>
      </c>
      <c r="C799" s="96">
        <v>12.77</v>
      </c>
    </row>
    <row r="800" spans="1:3">
      <c r="A800" s="94">
        <f t="shared" si="15"/>
        <v>1980</v>
      </c>
      <c r="B800" s="95">
        <v>29273</v>
      </c>
      <c r="C800" s="96">
        <v>12.59</v>
      </c>
    </row>
    <row r="801" spans="1:3">
      <c r="A801" s="94">
        <f t="shared" si="15"/>
        <v>1980</v>
      </c>
      <c r="B801" s="95">
        <v>29276</v>
      </c>
      <c r="C801" s="96">
        <v>12.69</v>
      </c>
    </row>
    <row r="802" spans="1:3">
      <c r="A802" s="94">
        <f t="shared" si="15"/>
        <v>1980</v>
      </c>
      <c r="B802" s="95">
        <v>29277</v>
      </c>
      <c r="C802" s="96">
        <v>12.85</v>
      </c>
    </row>
    <row r="803" spans="1:3">
      <c r="A803" s="94">
        <f t="shared" si="15"/>
        <v>1980</v>
      </c>
      <c r="B803" s="95">
        <v>29278</v>
      </c>
      <c r="C803" s="96">
        <v>12.76</v>
      </c>
    </row>
    <row r="804" spans="1:3">
      <c r="A804" s="94">
        <f t="shared" si="15"/>
        <v>1980</v>
      </c>
      <c r="B804" s="95">
        <v>29279</v>
      </c>
      <c r="C804" s="96">
        <v>12.29</v>
      </c>
    </row>
    <row r="805" spans="1:3">
      <c r="A805" s="94">
        <f t="shared" si="15"/>
        <v>1980</v>
      </c>
      <c r="B805" s="95">
        <v>29280</v>
      </c>
      <c r="C805" s="96">
        <v>12.25</v>
      </c>
    </row>
    <row r="806" spans="1:3">
      <c r="A806" s="94">
        <f t="shared" si="15"/>
        <v>1980</v>
      </c>
      <c r="B806" s="95">
        <v>29283</v>
      </c>
      <c r="C806" s="96">
        <v>12.32</v>
      </c>
    </row>
    <row r="807" spans="1:3">
      <c r="A807" s="94">
        <f t="shared" si="15"/>
        <v>1980</v>
      </c>
      <c r="B807" s="95">
        <v>29284</v>
      </c>
      <c r="C807" s="96">
        <v>12.35</v>
      </c>
    </row>
    <row r="808" spans="1:3">
      <c r="A808" s="94">
        <f t="shared" si="15"/>
        <v>1980</v>
      </c>
      <c r="B808" s="95">
        <v>29285</v>
      </c>
      <c r="C808" s="96">
        <v>12.4</v>
      </c>
    </row>
    <row r="809" spans="1:3">
      <c r="A809" s="94">
        <f t="shared" si="15"/>
        <v>1980</v>
      </c>
      <c r="B809" s="95">
        <v>29286</v>
      </c>
      <c r="C809" s="96">
        <v>12.64</v>
      </c>
    </row>
    <row r="810" spans="1:3">
      <c r="A810" s="94">
        <f t="shared" si="15"/>
        <v>1980</v>
      </c>
      <c r="B810" s="95">
        <v>29287</v>
      </c>
      <c r="C810" s="96">
        <v>12.5</v>
      </c>
    </row>
    <row r="811" spans="1:3">
      <c r="A811" s="94">
        <f t="shared" si="15"/>
        <v>1980</v>
      </c>
      <c r="B811" s="95">
        <v>29290</v>
      </c>
      <c r="C811" s="96">
        <v>12.25</v>
      </c>
    </row>
    <row r="812" spans="1:3">
      <c r="A812" s="94">
        <f t="shared" si="15"/>
        <v>1980</v>
      </c>
      <c r="B812" s="95">
        <v>29291</v>
      </c>
      <c r="C812" s="96">
        <v>12.12</v>
      </c>
    </row>
    <row r="813" spans="1:3">
      <c r="A813" s="94">
        <f t="shared" si="15"/>
        <v>1980</v>
      </c>
      <c r="B813" s="95">
        <v>29292</v>
      </c>
      <c r="C813" s="96">
        <v>12.39</v>
      </c>
    </row>
    <row r="814" spans="1:3">
      <c r="A814" s="94">
        <f t="shared" si="15"/>
        <v>1980</v>
      </c>
      <c r="B814" s="95">
        <v>29293</v>
      </c>
      <c r="C814" s="96">
        <v>12.19</v>
      </c>
    </row>
    <row r="815" spans="1:3">
      <c r="A815" s="94">
        <f t="shared" si="15"/>
        <v>1980</v>
      </c>
      <c r="B815" s="95">
        <v>29294</v>
      </c>
      <c r="C815" s="96">
        <v>12.21</v>
      </c>
    </row>
    <row r="816" spans="1:3">
      <c r="A816" s="94">
        <f t="shared" si="15"/>
        <v>1980</v>
      </c>
      <c r="B816" s="95">
        <v>29297</v>
      </c>
      <c r="C816" s="96">
        <v>12.2</v>
      </c>
    </row>
    <row r="817" spans="1:3">
      <c r="A817" s="94">
        <f t="shared" si="15"/>
        <v>1980</v>
      </c>
      <c r="B817" s="95">
        <v>29298</v>
      </c>
      <c r="C817" s="96">
        <v>12</v>
      </c>
    </row>
    <row r="818" spans="1:3">
      <c r="A818" s="94">
        <f t="shared" si="15"/>
        <v>1980</v>
      </c>
      <c r="B818" s="95">
        <v>29299</v>
      </c>
      <c r="C818" s="96">
        <v>11.97</v>
      </c>
    </row>
    <row r="819" spans="1:3">
      <c r="A819" s="94">
        <f t="shared" si="15"/>
        <v>1980</v>
      </c>
      <c r="B819" s="95">
        <v>29300</v>
      </c>
      <c r="C819" s="96">
        <v>12.22</v>
      </c>
    </row>
    <row r="820" spans="1:3">
      <c r="A820" s="94">
        <f t="shared" si="15"/>
        <v>1980</v>
      </c>
      <c r="B820" s="95">
        <v>29301</v>
      </c>
      <c r="C820" s="96">
        <v>12.28</v>
      </c>
    </row>
    <row r="821" spans="1:3">
      <c r="A821" s="94">
        <f t="shared" si="15"/>
        <v>1980</v>
      </c>
      <c r="B821" s="95">
        <v>29304</v>
      </c>
      <c r="C821" s="96">
        <v>12.69</v>
      </c>
    </row>
    <row r="822" spans="1:3">
      <c r="A822" s="94">
        <f t="shared" si="15"/>
        <v>1980</v>
      </c>
      <c r="B822" s="95">
        <v>29305</v>
      </c>
      <c r="C822" s="96">
        <v>12.67</v>
      </c>
    </row>
    <row r="823" spans="1:3">
      <c r="A823" s="94">
        <f t="shared" si="15"/>
        <v>1980</v>
      </c>
      <c r="B823" s="95">
        <v>29306</v>
      </c>
      <c r="C823" s="96">
        <v>12.56</v>
      </c>
    </row>
    <row r="824" spans="1:3">
      <c r="A824" s="94">
        <f t="shared" si="15"/>
        <v>1980</v>
      </c>
      <c r="B824" s="95">
        <v>29307</v>
      </c>
      <c r="C824" s="96">
        <v>12.5</v>
      </c>
    </row>
    <row r="825" spans="1:3">
      <c r="A825" s="94">
        <f t="shared" si="15"/>
        <v>1980</v>
      </c>
      <c r="B825" s="95">
        <v>29308</v>
      </c>
      <c r="C825" s="96">
        <v>12.35</v>
      </c>
    </row>
    <row r="826" spans="1:3">
      <c r="A826" s="94">
        <f t="shared" si="15"/>
        <v>1980</v>
      </c>
      <c r="B826" s="95">
        <v>29311</v>
      </c>
      <c r="C826" s="96">
        <v>12.31</v>
      </c>
    </row>
    <row r="827" spans="1:3">
      <c r="A827" s="94">
        <f t="shared" si="15"/>
        <v>1980</v>
      </c>
      <c r="B827" s="95">
        <v>29312</v>
      </c>
      <c r="C827" s="96">
        <v>12.35</v>
      </c>
    </row>
    <row r="828" spans="1:3">
      <c r="A828" s="94">
        <f t="shared" si="15"/>
        <v>1980</v>
      </c>
      <c r="B828" s="95">
        <v>29313</v>
      </c>
      <c r="C828" s="96">
        <v>12.28</v>
      </c>
    </row>
    <row r="829" spans="1:3">
      <c r="A829" s="94">
        <f t="shared" si="15"/>
        <v>1980</v>
      </c>
      <c r="B829" s="95">
        <v>29314</v>
      </c>
      <c r="C829" s="96">
        <v>12.27</v>
      </c>
    </row>
    <row r="830" spans="1:3">
      <c r="A830" s="94">
        <f t="shared" si="15"/>
        <v>1980</v>
      </c>
      <c r="B830" s="95">
        <v>29315</v>
      </c>
      <c r="C830" s="99"/>
    </row>
    <row r="831" spans="1:3">
      <c r="A831" s="94">
        <f t="shared" si="15"/>
        <v>1980</v>
      </c>
      <c r="B831" s="95">
        <v>29318</v>
      </c>
      <c r="C831" s="96">
        <v>11.87</v>
      </c>
    </row>
    <row r="832" spans="1:3">
      <c r="A832" s="94">
        <f t="shared" si="15"/>
        <v>1980</v>
      </c>
      <c r="B832" s="95">
        <v>29319</v>
      </c>
      <c r="C832" s="96">
        <v>11.85</v>
      </c>
    </row>
    <row r="833" spans="1:3">
      <c r="A833" s="94">
        <f t="shared" si="15"/>
        <v>1980</v>
      </c>
      <c r="B833" s="95">
        <v>29320</v>
      </c>
      <c r="C833" s="96">
        <v>11.79</v>
      </c>
    </row>
    <row r="834" spans="1:3">
      <c r="A834" s="94">
        <f t="shared" si="15"/>
        <v>1980</v>
      </c>
      <c r="B834" s="95">
        <v>29321</v>
      </c>
      <c r="C834" s="96">
        <v>11.74</v>
      </c>
    </row>
    <row r="835" spans="1:3">
      <c r="A835" s="94">
        <f t="shared" si="15"/>
        <v>1980</v>
      </c>
      <c r="B835" s="95">
        <v>29322</v>
      </c>
      <c r="C835" s="96">
        <v>11.53</v>
      </c>
    </row>
    <row r="836" spans="1:3">
      <c r="A836" s="94">
        <f t="shared" si="15"/>
        <v>1980</v>
      </c>
      <c r="B836" s="95">
        <v>29325</v>
      </c>
      <c r="C836" s="96">
        <v>11.5</v>
      </c>
    </row>
    <row r="837" spans="1:3">
      <c r="A837" s="94">
        <f t="shared" si="15"/>
        <v>1980</v>
      </c>
      <c r="B837" s="95">
        <v>29326</v>
      </c>
      <c r="C837" s="96">
        <v>11.47</v>
      </c>
    </row>
    <row r="838" spans="1:3">
      <c r="A838" s="94">
        <f t="shared" si="15"/>
        <v>1980</v>
      </c>
      <c r="B838" s="95">
        <v>29327</v>
      </c>
      <c r="C838" s="96">
        <v>10.91</v>
      </c>
    </row>
    <row r="839" spans="1:3">
      <c r="A839" s="94">
        <f t="shared" si="15"/>
        <v>1980</v>
      </c>
      <c r="B839" s="95">
        <v>29328</v>
      </c>
      <c r="C839" s="96">
        <v>10.99</v>
      </c>
    </row>
    <row r="840" spans="1:3">
      <c r="A840" s="94">
        <f t="shared" si="15"/>
        <v>1980</v>
      </c>
      <c r="B840" s="95">
        <v>29329</v>
      </c>
      <c r="C840" s="96">
        <v>10.98</v>
      </c>
    </row>
    <row r="841" spans="1:3">
      <c r="A841" s="94">
        <f t="shared" si="15"/>
        <v>1980</v>
      </c>
      <c r="B841" s="95">
        <v>29332</v>
      </c>
      <c r="C841" s="96">
        <v>10.96</v>
      </c>
    </row>
    <row r="842" spans="1:3">
      <c r="A842" s="94">
        <f t="shared" si="15"/>
        <v>1980</v>
      </c>
      <c r="B842" s="95">
        <v>29333</v>
      </c>
      <c r="C842" s="96">
        <v>10.94</v>
      </c>
    </row>
    <row r="843" spans="1:3">
      <c r="A843" s="94">
        <f t="shared" si="15"/>
        <v>1980</v>
      </c>
      <c r="B843" s="95">
        <v>29334</v>
      </c>
      <c r="C843" s="96">
        <v>11.02</v>
      </c>
    </row>
    <row r="844" spans="1:3">
      <c r="A844" s="94">
        <f t="shared" si="15"/>
        <v>1980</v>
      </c>
      <c r="B844" s="95">
        <v>29335</v>
      </c>
      <c r="C844" s="96">
        <v>11.13</v>
      </c>
    </row>
    <row r="845" spans="1:3">
      <c r="A845" s="94">
        <f t="shared" ref="A845:A908" si="16">YEAR(B845)</f>
        <v>1980</v>
      </c>
      <c r="B845" s="95">
        <v>29336</v>
      </c>
      <c r="C845" s="96">
        <v>11.18</v>
      </c>
    </row>
    <row r="846" spans="1:3">
      <c r="A846" s="94">
        <f t="shared" si="16"/>
        <v>1980</v>
      </c>
      <c r="B846" s="95">
        <v>29339</v>
      </c>
      <c r="C846" s="96">
        <v>10.86</v>
      </c>
    </row>
    <row r="847" spans="1:3">
      <c r="A847" s="94">
        <f t="shared" si="16"/>
        <v>1980</v>
      </c>
      <c r="B847" s="95">
        <v>29340</v>
      </c>
      <c r="C847" s="96">
        <v>10.89</v>
      </c>
    </row>
    <row r="848" spans="1:3">
      <c r="A848" s="94">
        <f t="shared" si="16"/>
        <v>1980</v>
      </c>
      <c r="B848" s="95">
        <v>29341</v>
      </c>
      <c r="C848" s="96">
        <v>10.89</v>
      </c>
    </row>
    <row r="849" spans="1:3">
      <c r="A849" s="94">
        <f t="shared" si="16"/>
        <v>1980</v>
      </c>
      <c r="B849" s="95">
        <v>29342</v>
      </c>
      <c r="C849" s="96">
        <v>10.72</v>
      </c>
    </row>
    <row r="850" spans="1:3">
      <c r="A850" s="94">
        <f t="shared" si="16"/>
        <v>1980</v>
      </c>
      <c r="B850" s="95">
        <v>29343</v>
      </c>
      <c r="C850" s="96">
        <v>10.47</v>
      </c>
    </row>
    <row r="851" spans="1:3">
      <c r="A851" s="94">
        <f t="shared" si="16"/>
        <v>1980</v>
      </c>
      <c r="B851" s="95">
        <v>29346</v>
      </c>
      <c r="C851" s="96">
        <v>10.35</v>
      </c>
    </row>
    <row r="852" spans="1:3">
      <c r="A852" s="94">
        <f t="shared" si="16"/>
        <v>1980</v>
      </c>
      <c r="B852" s="95">
        <v>29347</v>
      </c>
      <c r="C852" s="96">
        <v>10.23</v>
      </c>
    </row>
    <row r="853" spans="1:3">
      <c r="A853" s="94">
        <f t="shared" si="16"/>
        <v>1980</v>
      </c>
      <c r="B853" s="95">
        <v>29348</v>
      </c>
      <c r="C853" s="96">
        <v>10.19</v>
      </c>
    </row>
    <row r="854" spans="1:3">
      <c r="A854" s="94">
        <f t="shared" si="16"/>
        <v>1980</v>
      </c>
      <c r="B854" s="95">
        <v>29349</v>
      </c>
      <c r="C854" s="96">
        <v>10.34</v>
      </c>
    </row>
    <row r="855" spans="1:3">
      <c r="A855" s="94">
        <f t="shared" si="16"/>
        <v>1980</v>
      </c>
      <c r="B855" s="95">
        <v>29350</v>
      </c>
      <c r="C855" s="96">
        <v>10.41</v>
      </c>
    </row>
    <row r="856" spans="1:3">
      <c r="A856" s="94">
        <f t="shared" si="16"/>
        <v>1980</v>
      </c>
      <c r="B856" s="95">
        <v>29353</v>
      </c>
      <c r="C856" s="96">
        <v>10.44</v>
      </c>
    </row>
    <row r="857" spans="1:3">
      <c r="A857" s="94">
        <f t="shared" si="16"/>
        <v>1980</v>
      </c>
      <c r="B857" s="95">
        <v>29354</v>
      </c>
      <c r="C857" s="96">
        <v>10.29</v>
      </c>
    </row>
    <row r="858" spans="1:3">
      <c r="A858" s="94">
        <f t="shared" si="16"/>
        <v>1980</v>
      </c>
      <c r="B858" s="95">
        <v>29355</v>
      </c>
      <c r="C858" s="96">
        <v>10.26</v>
      </c>
    </row>
    <row r="859" spans="1:3">
      <c r="A859" s="94">
        <f t="shared" si="16"/>
        <v>1980</v>
      </c>
      <c r="B859" s="95">
        <v>29356</v>
      </c>
      <c r="C859" s="96">
        <v>10.46</v>
      </c>
    </row>
    <row r="860" spans="1:3">
      <c r="A860" s="94">
        <f t="shared" si="16"/>
        <v>1980</v>
      </c>
      <c r="B860" s="95">
        <v>29357</v>
      </c>
      <c r="C860" s="96">
        <v>10.53</v>
      </c>
    </row>
    <row r="861" spans="1:3">
      <c r="A861" s="94">
        <f t="shared" si="16"/>
        <v>1980</v>
      </c>
      <c r="B861" s="95">
        <v>29360</v>
      </c>
      <c r="C861" s="96">
        <v>10.68</v>
      </c>
    </row>
    <row r="862" spans="1:3">
      <c r="A862" s="94">
        <f t="shared" si="16"/>
        <v>1980</v>
      </c>
      <c r="B862" s="95">
        <v>29361</v>
      </c>
      <c r="C862" s="96">
        <v>10.47</v>
      </c>
    </row>
    <row r="863" spans="1:3">
      <c r="A863" s="94">
        <f t="shared" si="16"/>
        <v>1980</v>
      </c>
      <c r="B863" s="95">
        <v>29362</v>
      </c>
      <c r="C863" s="96">
        <v>10.31</v>
      </c>
    </row>
    <row r="864" spans="1:3">
      <c r="A864" s="94">
        <f t="shared" si="16"/>
        <v>1980</v>
      </c>
      <c r="B864" s="95">
        <v>29363</v>
      </c>
      <c r="C864" s="96">
        <v>10.34</v>
      </c>
    </row>
    <row r="865" spans="1:3">
      <c r="A865" s="94">
        <f t="shared" si="16"/>
        <v>1980</v>
      </c>
      <c r="B865" s="95">
        <v>29364</v>
      </c>
      <c r="C865" s="96">
        <v>10.09</v>
      </c>
    </row>
    <row r="866" spans="1:3">
      <c r="A866" s="94">
        <f t="shared" si="16"/>
        <v>1980</v>
      </c>
      <c r="B866" s="95">
        <v>29367</v>
      </c>
      <c r="C866" s="99"/>
    </row>
    <row r="867" spans="1:3">
      <c r="A867" s="94">
        <f t="shared" si="16"/>
        <v>1980</v>
      </c>
      <c r="B867" s="95">
        <v>29368</v>
      </c>
      <c r="C867" s="96">
        <v>10.1</v>
      </c>
    </row>
    <row r="868" spans="1:3">
      <c r="A868" s="94">
        <f t="shared" si="16"/>
        <v>1980</v>
      </c>
      <c r="B868" s="95">
        <v>29369</v>
      </c>
      <c r="C868" s="96">
        <v>10.220000000000001</v>
      </c>
    </row>
    <row r="869" spans="1:3">
      <c r="A869" s="94">
        <f t="shared" si="16"/>
        <v>1980</v>
      </c>
      <c r="B869" s="95">
        <v>29370</v>
      </c>
      <c r="C869" s="96">
        <v>10.32</v>
      </c>
    </row>
    <row r="870" spans="1:3">
      <c r="A870" s="94">
        <f t="shared" si="16"/>
        <v>1980</v>
      </c>
      <c r="B870" s="95">
        <v>29371</v>
      </c>
      <c r="C870" s="96">
        <v>10.37</v>
      </c>
    </row>
    <row r="871" spans="1:3">
      <c r="A871" s="94">
        <f t="shared" si="16"/>
        <v>1980</v>
      </c>
      <c r="B871" s="95">
        <v>29374</v>
      </c>
      <c r="C871" s="96">
        <v>10.45</v>
      </c>
    </row>
    <row r="872" spans="1:3">
      <c r="A872" s="94">
        <f t="shared" si="16"/>
        <v>1980</v>
      </c>
      <c r="B872" s="95">
        <v>29375</v>
      </c>
      <c r="C872" s="96">
        <v>10.29</v>
      </c>
    </row>
    <row r="873" spans="1:3">
      <c r="A873" s="94">
        <f t="shared" si="16"/>
        <v>1980</v>
      </c>
      <c r="B873" s="95">
        <v>29376</v>
      </c>
      <c r="C873" s="96">
        <v>10.18</v>
      </c>
    </row>
    <row r="874" spans="1:3">
      <c r="A874" s="94">
        <f t="shared" si="16"/>
        <v>1980</v>
      </c>
      <c r="B874" s="95">
        <v>29377</v>
      </c>
      <c r="C874" s="96">
        <v>10.08</v>
      </c>
    </row>
    <row r="875" spans="1:3">
      <c r="A875" s="94">
        <f t="shared" si="16"/>
        <v>1980</v>
      </c>
      <c r="B875" s="95">
        <v>29378</v>
      </c>
      <c r="C875" s="96">
        <v>9.8699999999999992</v>
      </c>
    </row>
    <row r="876" spans="1:3">
      <c r="A876" s="94">
        <f t="shared" si="16"/>
        <v>1980</v>
      </c>
      <c r="B876" s="95">
        <v>29381</v>
      </c>
      <c r="C876" s="96">
        <v>9.75</v>
      </c>
    </row>
    <row r="877" spans="1:3">
      <c r="A877" s="94">
        <f t="shared" si="16"/>
        <v>1980</v>
      </c>
      <c r="B877" s="95">
        <v>29382</v>
      </c>
      <c r="C877" s="96">
        <v>9.8800000000000008</v>
      </c>
    </row>
    <row r="878" spans="1:3">
      <c r="A878" s="94">
        <f t="shared" si="16"/>
        <v>1980</v>
      </c>
      <c r="B878" s="95">
        <v>29383</v>
      </c>
      <c r="C878" s="96">
        <v>9.7899999999999991</v>
      </c>
    </row>
    <row r="879" spans="1:3">
      <c r="A879" s="94">
        <f t="shared" si="16"/>
        <v>1980</v>
      </c>
      <c r="B879" s="95">
        <v>29384</v>
      </c>
      <c r="C879" s="96">
        <v>9.6</v>
      </c>
    </row>
    <row r="880" spans="1:3">
      <c r="A880" s="94">
        <f t="shared" si="16"/>
        <v>1980</v>
      </c>
      <c r="B880" s="95">
        <v>29385</v>
      </c>
      <c r="C880" s="96">
        <v>9.49</v>
      </c>
    </row>
    <row r="881" spans="1:3">
      <c r="A881" s="94">
        <f t="shared" si="16"/>
        <v>1980</v>
      </c>
      <c r="B881" s="95">
        <v>29388</v>
      </c>
      <c r="C881" s="96">
        <v>9.49</v>
      </c>
    </row>
    <row r="882" spans="1:3">
      <c r="A882" s="94">
        <f t="shared" si="16"/>
        <v>1980</v>
      </c>
      <c r="B882" s="95">
        <v>29389</v>
      </c>
      <c r="C882" s="96">
        <v>9.52</v>
      </c>
    </row>
    <row r="883" spans="1:3">
      <c r="A883" s="94">
        <f t="shared" si="16"/>
        <v>1980</v>
      </c>
      <c r="B883" s="95">
        <v>29390</v>
      </c>
      <c r="C883" s="96">
        <v>9.6</v>
      </c>
    </row>
    <row r="884" spans="1:3">
      <c r="A884" s="94">
        <f t="shared" si="16"/>
        <v>1980</v>
      </c>
      <c r="B884" s="95">
        <v>29391</v>
      </c>
      <c r="C884" s="96">
        <v>9.57</v>
      </c>
    </row>
    <row r="885" spans="1:3">
      <c r="A885" s="94">
        <f t="shared" si="16"/>
        <v>1980</v>
      </c>
      <c r="B885" s="95">
        <v>29392</v>
      </c>
      <c r="C885" s="96">
        <v>9.5</v>
      </c>
    </row>
    <row r="886" spans="1:3">
      <c r="A886" s="94">
        <f t="shared" si="16"/>
        <v>1980</v>
      </c>
      <c r="B886" s="95">
        <v>29395</v>
      </c>
      <c r="C886" s="96">
        <v>9.66</v>
      </c>
    </row>
    <row r="887" spans="1:3">
      <c r="A887" s="94">
        <f t="shared" si="16"/>
        <v>1980</v>
      </c>
      <c r="B887" s="95">
        <v>29396</v>
      </c>
      <c r="C887" s="96">
        <v>9.6999999999999993</v>
      </c>
    </row>
    <row r="888" spans="1:3">
      <c r="A888" s="94">
        <f t="shared" si="16"/>
        <v>1980</v>
      </c>
      <c r="B888" s="95">
        <v>29397</v>
      </c>
      <c r="C888" s="96">
        <v>9.7899999999999991</v>
      </c>
    </row>
    <row r="889" spans="1:3">
      <c r="A889" s="94">
        <f t="shared" si="16"/>
        <v>1980</v>
      </c>
      <c r="B889" s="95">
        <v>29398</v>
      </c>
      <c r="C889" s="96">
        <v>9.91</v>
      </c>
    </row>
    <row r="890" spans="1:3">
      <c r="A890" s="94">
        <f t="shared" si="16"/>
        <v>1980</v>
      </c>
      <c r="B890" s="95">
        <v>29399</v>
      </c>
      <c r="C890" s="96">
        <v>9.9700000000000006</v>
      </c>
    </row>
    <row r="891" spans="1:3">
      <c r="A891" s="94">
        <f t="shared" si="16"/>
        <v>1980</v>
      </c>
      <c r="B891" s="95">
        <v>29402</v>
      </c>
      <c r="C891" s="96">
        <v>9.99</v>
      </c>
    </row>
    <row r="892" spans="1:3">
      <c r="A892" s="94">
        <f t="shared" si="16"/>
        <v>1980</v>
      </c>
      <c r="B892" s="95">
        <v>29403</v>
      </c>
      <c r="C892" s="96">
        <v>10.119999999999999</v>
      </c>
    </row>
    <row r="893" spans="1:3">
      <c r="A893" s="94">
        <f t="shared" si="16"/>
        <v>1980</v>
      </c>
      <c r="B893" s="95">
        <v>29404</v>
      </c>
      <c r="C893" s="96">
        <v>10.119999999999999</v>
      </c>
    </row>
    <row r="894" spans="1:3">
      <c r="A894" s="94">
        <f t="shared" si="16"/>
        <v>1980</v>
      </c>
      <c r="B894" s="95">
        <v>29405</v>
      </c>
      <c r="C894" s="96">
        <v>10</v>
      </c>
    </row>
    <row r="895" spans="1:3">
      <c r="A895" s="94">
        <f t="shared" si="16"/>
        <v>1980</v>
      </c>
      <c r="B895" s="95">
        <v>29406</v>
      </c>
      <c r="C895" s="99"/>
    </row>
    <row r="896" spans="1:3">
      <c r="A896" s="94">
        <f t="shared" si="16"/>
        <v>1980</v>
      </c>
      <c r="B896" s="95">
        <v>29409</v>
      </c>
      <c r="C896" s="96">
        <v>10.220000000000001</v>
      </c>
    </row>
    <row r="897" spans="1:3">
      <c r="A897" s="94">
        <f t="shared" si="16"/>
        <v>1980</v>
      </c>
      <c r="B897" s="95">
        <v>29410</v>
      </c>
      <c r="C897" s="96">
        <v>10.06</v>
      </c>
    </row>
    <row r="898" spans="1:3">
      <c r="A898" s="94">
        <f t="shared" si="16"/>
        <v>1980</v>
      </c>
      <c r="B898" s="95">
        <v>29411</v>
      </c>
      <c r="C898" s="96">
        <v>10.14</v>
      </c>
    </row>
    <row r="899" spans="1:3">
      <c r="A899" s="94">
        <f t="shared" si="16"/>
        <v>1980</v>
      </c>
      <c r="B899" s="95">
        <v>29412</v>
      </c>
      <c r="C899" s="96">
        <v>10.210000000000001</v>
      </c>
    </row>
    <row r="900" spans="1:3">
      <c r="A900" s="94">
        <f t="shared" si="16"/>
        <v>1980</v>
      </c>
      <c r="B900" s="95">
        <v>29413</v>
      </c>
      <c r="C900" s="96">
        <v>10.3</v>
      </c>
    </row>
    <row r="901" spans="1:3">
      <c r="A901" s="94">
        <f t="shared" si="16"/>
        <v>1980</v>
      </c>
      <c r="B901" s="95">
        <v>29416</v>
      </c>
      <c r="C901" s="96">
        <v>10.36</v>
      </c>
    </row>
    <row r="902" spans="1:3">
      <c r="A902" s="94">
        <f t="shared" si="16"/>
        <v>1980</v>
      </c>
      <c r="B902" s="95">
        <v>29417</v>
      </c>
      <c r="C902" s="96">
        <v>10.19</v>
      </c>
    </row>
    <row r="903" spans="1:3">
      <c r="A903" s="94">
        <f t="shared" si="16"/>
        <v>1980</v>
      </c>
      <c r="B903" s="95">
        <v>29418</v>
      </c>
      <c r="C903" s="96">
        <v>10.050000000000001</v>
      </c>
    </row>
    <row r="904" spans="1:3">
      <c r="A904" s="94">
        <f t="shared" si="16"/>
        <v>1980</v>
      </c>
      <c r="B904" s="95">
        <v>29419</v>
      </c>
      <c r="C904" s="96">
        <v>10.15</v>
      </c>
    </row>
    <row r="905" spans="1:3">
      <c r="A905" s="94">
        <f t="shared" si="16"/>
        <v>1980</v>
      </c>
      <c r="B905" s="95">
        <v>29420</v>
      </c>
      <c r="C905" s="96">
        <v>10.19</v>
      </c>
    </row>
    <row r="906" spans="1:3">
      <c r="A906" s="94">
        <f t="shared" si="16"/>
        <v>1980</v>
      </c>
      <c r="B906" s="95">
        <v>29423</v>
      </c>
      <c r="C906" s="96">
        <v>10.11</v>
      </c>
    </row>
    <row r="907" spans="1:3">
      <c r="A907" s="94">
        <f t="shared" si="16"/>
        <v>1980</v>
      </c>
      <c r="B907" s="95">
        <v>29424</v>
      </c>
      <c r="C907" s="96">
        <v>10.18</v>
      </c>
    </row>
    <row r="908" spans="1:3">
      <c r="A908" s="94">
        <f t="shared" si="16"/>
        <v>1980</v>
      </c>
      <c r="B908" s="95">
        <v>29425</v>
      </c>
      <c r="C908" s="96">
        <v>10.15</v>
      </c>
    </row>
    <row r="909" spans="1:3">
      <c r="A909" s="94">
        <f t="shared" ref="A909:A972" si="17">YEAR(B909)</f>
        <v>1980</v>
      </c>
      <c r="B909" s="95">
        <v>29426</v>
      </c>
      <c r="C909" s="96">
        <v>10.24</v>
      </c>
    </row>
    <row r="910" spans="1:3">
      <c r="A910" s="94">
        <f t="shared" si="17"/>
        <v>1980</v>
      </c>
      <c r="B910" s="95">
        <v>29427</v>
      </c>
      <c r="C910" s="96">
        <v>10.33</v>
      </c>
    </row>
    <row r="911" spans="1:3">
      <c r="A911" s="94">
        <f t="shared" si="17"/>
        <v>1980</v>
      </c>
      <c r="B911" s="95">
        <v>29430</v>
      </c>
      <c r="C911" s="96">
        <v>10.42</v>
      </c>
    </row>
    <row r="912" spans="1:3">
      <c r="A912" s="94">
        <f t="shared" si="17"/>
        <v>1980</v>
      </c>
      <c r="B912" s="95">
        <v>29431</v>
      </c>
      <c r="C912" s="96">
        <v>10.4</v>
      </c>
    </row>
    <row r="913" spans="1:3">
      <c r="A913" s="94">
        <f t="shared" si="17"/>
        <v>1980</v>
      </c>
      <c r="B913" s="95">
        <v>29432</v>
      </c>
      <c r="C913" s="96">
        <v>10.51</v>
      </c>
    </row>
    <row r="914" spans="1:3">
      <c r="A914" s="94">
        <f t="shared" si="17"/>
        <v>1980</v>
      </c>
      <c r="B914" s="95">
        <v>29433</v>
      </c>
      <c r="C914" s="96">
        <v>10.8</v>
      </c>
    </row>
    <row r="915" spans="1:3">
      <c r="A915" s="94">
        <f t="shared" si="17"/>
        <v>1980</v>
      </c>
      <c r="B915" s="95">
        <v>29434</v>
      </c>
      <c r="C915" s="96">
        <v>10.76</v>
      </c>
    </row>
    <row r="916" spans="1:3">
      <c r="A916" s="94">
        <f t="shared" si="17"/>
        <v>1980</v>
      </c>
      <c r="B916" s="95">
        <v>29437</v>
      </c>
      <c r="C916" s="96">
        <v>10.68</v>
      </c>
    </row>
    <row r="917" spans="1:3">
      <c r="A917" s="94">
        <f t="shared" si="17"/>
        <v>1980</v>
      </c>
      <c r="B917" s="95">
        <v>29438</v>
      </c>
      <c r="C917" s="96">
        <v>10.69</v>
      </c>
    </row>
    <row r="918" spans="1:3">
      <c r="A918" s="94">
        <f t="shared" si="17"/>
        <v>1980</v>
      </c>
      <c r="B918" s="95">
        <v>29439</v>
      </c>
      <c r="C918" s="96">
        <v>10.73</v>
      </c>
    </row>
    <row r="919" spans="1:3">
      <c r="A919" s="94">
        <f t="shared" si="17"/>
        <v>1980</v>
      </c>
      <c r="B919" s="95">
        <v>29440</v>
      </c>
      <c r="C919" s="96">
        <v>10.68</v>
      </c>
    </row>
    <row r="920" spans="1:3">
      <c r="A920" s="94">
        <f t="shared" si="17"/>
        <v>1980</v>
      </c>
      <c r="B920" s="95">
        <v>29441</v>
      </c>
      <c r="C920" s="96">
        <v>10.9</v>
      </c>
    </row>
    <row r="921" spans="1:3">
      <c r="A921" s="94">
        <f t="shared" si="17"/>
        <v>1980</v>
      </c>
      <c r="B921" s="95">
        <v>29444</v>
      </c>
      <c r="C921" s="96">
        <v>11.05</v>
      </c>
    </row>
    <row r="922" spans="1:3">
      <c r="A922" s="94">
        <f t="shared" si="17"/>
        <v>1980</v>
      </c>
      <c r="B922" s="95">
        <v>29445</v>
      </c>
      <c r="C922" s="96">
        <v>11.01</v>
      </c>
    </row>
    <row r="923" spans="1:3">
      <c r="A923" s="94">
        <f t="shared" si="17"/>
        <v>1980</v>
      </c>
      <c r="B923" s="95">
        <v>29446</v>
      </c>
      <c r="C923" s="96">
        <v>10.93</v>
      </c>
    </row>
    <row r="924" spans="1:3">
      <c r="A924" s="94">
        <f t="shared" si="17"/>
        <v>1980</v>
      </c>
      <c r="B924" s="95">
        <v>29447</v>
      </c>
      <c r="C924" s="96">
        <v>10.9</v>
      </c>
    </row>
    <row r="925" spans="1:3">
      <c r="A925" s="94">
        <f t="shared" si="17"/>
        <v>1980</v>
      </c>
      <c r="B925" s="95">
        <v>29448</v>
      </c>
      <c r="C925" s="96">
        <v>10.83</v>
      </c>
    </row>
    <row r="926" spans="1:3">
      <c r="A926" s="94">
        <f t="shared" si="17"/>
        <v>1980</v>
      </c>
      <c r="B926" s="95">
        <v>29451</v>
      </c>
      <c r="C926" s="96">
        <v>11.02</v>
      </c>
    </row>
    <row r="927" spans="1:3">
      <c r="A927" s="94">
        <f t="shared" si="17"/>
        <v>1980</v>
      </c>
      <c r="B927" s="95">
        <v>29452</v>
      </c>
      <c r="C927" s="96">
        <v>11.16</v>
      </c>
    </row>
    <row r="928" spans="1:3">
      <c r="A928" s="94">
        <f t="shared" si="17"/>
        <v>1980</v>
      </c>
      <c r="B928" s="95">
        <v>29453</v>
      </c>
      <c r="C928" s="96">
        <v>11.13</v>
      </c>
    </row>
    <row r="929" spans="1:3">
      <c r="A929" s="94">
        <f t="shared" si="17"/>
        <v>1980</v>
      </c>
      <c r="B929" s="95">
        <v>29454</v>
      </c>
      <c r="C929" s="96">
        <v>11.15</v>
      </c>
    </row>
    <row r="930" spans="1:3">
      <c r="A930" s="94">
        <f t="shared" si="17"/>
        <v>1980</v>
      </c>
      <c r="B930" s="95">
        <v>29455</v>
      </c>
      <c r="C930" s="96">
        <v>11.01</v>
      </c>
    </row>
    <row r="931" spans="1:3">
      <c r="A931" s="94">
        <f t="shared" si="17"/>
        <v>1980</v>
      </c>
      <c r="B931" s="95">
        <v>29458</v>
      </c>
      <c r="C931" s="96">
        <v>11.18</v>
      </c>
    </row>
    <row r="932" spans="1:3">
      <c r="A932" s="94">
        <f t="shared" si="17"/>
        <v>1980</v>
      </c>
      <c r="B932" s="95">
        <v>29459</v>
      </c>
      <c r="C932" s="96">
        <v>11.18</v>
      </c>
    </row>
    <row r="933" spans="1:3">
      <c r="A933" s="94">
        <f t="shared" si="17"/>
        <v>1980</v>
      </c>
      <c r="B933" s="95">
        <v>29460</v>
      </c>
      <c r="C933" s="96">
        <v>11.33</v>
      </c>
    </row>
    <row r="934" spans="1:3">
      <c r="A934" s="94">
        <f t="shared" si="17"/>
        <v>1980</v>
      </c>
      <c r="B934" s="95">
        <v>29461</v>
      </c>
      <c r="C934" s="96">
        <v>11.43</v>
      </c>
    </row>
    <row r="935" spans="1:3">
      <c r="A935" s="94">
        <f t="shared" si="17"/>
        <v>1980</v>
      </c>
      <c r="B935" s="95">
        <v>29462</v>
      </c>
      <c r="C935" s="96">
        <v>11.27</v>
      </c>
    </row>
    <row r="936" spans="1:3">
      <c r="A936" s="94">
        <f t="shared" si="17"/>
        <v>1980</v>
      </c>
      <c r="B936" s="95">
        <v>29465</v>
      </c>
      <c r="C936" s="99"/>
    </row>
    <row r="937" spans="1:3">
      <c r="A937" s="94">
        <f t="shared" si="17"/>
        <v>1980</v>
      </c>
      <c r="B937" s="95">
        <v>29466</v>
      </c>
      <c r="C937" s="96">
        <v>11.08</v>
      </c>
    </row>
    <row r="938" spans="1:3">
      <c r="A938" s="94">
        <f t="shared" si="17"/>
        <v>1980</v>
      </c>
      <c r="B938" s="95">
        <v>29467</v>
      </c>
      <c r="C938" s="96">
        <v>10.94</v>
      </c>
    </row>
    <row r="939" spans="1:3">
      <c r="A939" s="94">
        <f t="shared" si="17"/>
        <v>1980</v>
      </c>
      <c r="B939" s="95">
        <v>29468</v>
      </c>
      <c r="C939" s="96">
        <v>11.02</v>
      </c>
    </row>
    <row r="940" spans="1:3">
      <c r="A940" s="94">
        <f t="shared" si="17"/>
        <v>1980</v>
      </c>
      <c r="B940" s="95">
        <v>29469</v>
      </c>
      <c r="C940" s="96">
        <v>11.06</v>
      </c>
    </row>
    <row r="941" spans="1:3">
      <c r="A941" s="94">
        <f t="shared" si="17"/>
        <v>1980</v>
      </c>
      <c r="B941" s="95">
        <v>29472</v>
      </c>
      <c r="C941" s="96">
        <v>11.15</v>
      </c>
    </row>
    <row r="942" spans="1:3">
      <c r="A942" s="94">
        <f t="shared" si="17"/>
        <v>1980</v>
      </c>
      <c r="B942" s="95">
        <v>29473</v>
      </c>
      <c r="C942" s="96">
        <v>11.05</v>
      </c>
    </row>
    <row r="943" spans="1:3">
      <c r="A943" s="94">
        <f t="shared" si="17"/>
        <v>1980</v>
      </c>
      <c r="B943" s="95">
        <v>29474</v>
      </c>
      <c r="C943" s="96">
        <v>11.02</v>
      </c>
    </row>
    <row r="944" spans="1:3">
      <c r="A944" s="94">
        <f t="shared" si="17"/>
        <v>1980</v>
      </c>
      <c r="B944" s="95">
        <v>29475</v>
      </c>
      <c r="C944" s="96">
        <v>11.15</v>
      </c>
    </row>
    <row r="945" spans="1:3">
      <c r="A945" s="94">
        <f t="shared" si="17"/>
        <v>1980</v>
      </c>
      <c r="B945" s="95">
        <v>29476</v>
      </c>
      <c r="C945" s="96">
        <v>11.18</v>
      </c>
    </row>
    <row r="946" spans="1:3">
      <c r="A946" s="94">
        <f t="shared" si="17"/>
        <v>1980</v>
      </c>
      <c r="B946" s="95">
        <v>29479</v>
      </c>
      <c r="C946" s="96">
        <v>11.38</v>
      </c>
    </row>
    <row r="947" spans="1:3">
      <c r="A947" s="94">
        <f t="shared" si="17"/>
        <v>1980</v>
      </c>
      <c r="B947" s="95">
        <v>29480</v>
      </c>
      <c r="C947" s="96">
        <v>11.33</v>
      </c>
    </row>
    <row r="948" spans="1:3">
      <c r="A948" s="94">
        <f t="shared" si="17"/>
        <v>1980</v>
      </c>
      <c r="B948" s="95">
        <v>29481</v>
      </c>
      <c r="C948" s="96">
        <v>11.41</v>
      </c>
    </row>
    <row r="949" spans="1:3">
      <c r="A949" s="94">
        <f t="shared" si="17"/>
        <v>1980</v>
      </c>
      <c r="B949" s="95">
        <v>29482</v>
      </c>
      <c r="C949" s="96">
        <v>11.35</v>
      </c>
    </row>
    <row r="950" spans="1:3">
      <c r="A950" s="94">
        <f t="shared" si="17"/>
        <v>1980</v>
      </c>
      <c r="B950" s="95">
        <v>29483</v>
      </c>
      <c r="C950" s="96">
        <v>11.25</v>
      </c>
    </row>
    <row r="951" spans="1:3">
      <c r="A951" s="94">
        <f t="shared" si="17"/>
        <v>1980</v>
      </c>
      <c r="B951" s="95">
        <v>29486</v>
      </c>
      <c r="C951" s="96">
        <v>11.6</v>
      </c>
    </row>
    <row r="952" spans="1:3">
      <c r="A952" s="94">
        <f t="shared" si="17"/>
        <v>1980</v>
      </c>
      <c r="B952" s="95">
        <v>29487</v>
      </c>
      <c r="C952" s="96">
        <v>11.53</v>
      </c>
    </row>
    <row r="953" spans="1:3">
      <c r="A953" s="94">
        <f t="shared" si="17"/>
        <v>1980</v>
      </c>
      <c r="B953" s="95">
        <v>29488</v>
      </c>
      <c r="C953" s="96">
        <v>11.53</v>
      </c>
    </row>
    <row r="954" spans="1:3">
      <c r="A954" s="94">
        <f t="shared" si="17"/>
        <v>1980</v>
      </c>
      <c r="B954" s="95">
        <v>29489</v>
      </c>
      <c r="C954" s="96">
        <v>11.66</v>
      </c>
    </row>
    <row r="955" spans="1:3">
      <c r="A955" s="94">
        <f t="shared" si="17"/>
        <v>1980</v>
      </c>
      <c r="B955" s="95">
        <v>29490</v>
      </c>
      <c r="C955" s="96">
        <v>11.81</v>
      </c>
    </row>
    <row r="956" spans="1:3">
      <c r="A956" s="94">
        <f t="shared" si="17"/>
        <v>1980</v>
      </c>
      <c r="B956" s="95">
        <v>29493</v>
      </c>
      <c r="C956" s="96">
        <v>11.93</v>
      </c>
    </row>
    <row r="957" spans="1:3">
      <c r="A957" s="94">
        <f t="shared" si="17"/>
        <v>1980</v>
      </c>
      <c r="B957" s="95">
        <v>29494</v>
      </c>
      <c r="C957" s="96">
        <v>11.7</v>
      </c>
    </row>
    <row r="958" spans="1:3">
      <c r="A958" s="94">
        <f t="shared" si="17"/>
        <v>1980</v>
      </c>
      <c r="B958" s="95">
        <v>29495</v>
      </c>
      <c r="C958" s="96">
        <v>11.69</v>
      </c>
    </row>
    <row r="959" spans="1:3">
      <c r="A959" s="94">
        <f t="shared" si="17"/>
        <v>1980</v>
      </c>
      <c r="B959" s="95">
        <v>29496</v>
      </c>
      <c r="C959" s="96">
        <v>11.66</v>
      </c>
    </row>
    <row r="960" spans="1:3">
      <c r="A960" s="94">
        <f t="shared" si="17"/>
        <v>1980</v>
      </c>
      <c r="B960" s="95">
        <v>29497</v>
      </c>
      <c r="C960" s="96">
        <v>11.33</v>
      </c>
    </row>
    <row r="961" spans="1:3">
      <c r="A961" s="94">
        <f t="shared" si="17"/>
        <v>1980</v>
      </c>
      <c r="B961" s="95">
        <v>29500</v>
      </c>
      <c r="C961" s="96">
        <v>11.26</v>
      </c>
    </row>
    <row r="962" spans="1:3">
      <c r="A962" s="94">
        <f t="shared" si="17"/>
        <v>1980</v>
      </c>
      <c r="B962" s="95">
        <v>29501</v>
      </c>
      <c r="C962" s="96">
        <v>11.3</v>
      </c>
    </row>
    <row r="963" spans="1:3">
      <c r="A963" s="94">
        <f t="shared" si="17"/>
        <v>1980</v>
      </c>
      <c r="B963" s="95">
        <v>29502</v>
      </c>
      <c r="C963" s="96">
        <v>11.38</v>
      </c>
    </row>
    <row r="964" spans="1:3">
      <c r="A964" s="94">
        <f t="shared" si="17"/>
        <v>1980</v>
      </c>
      <c r="B964" s="95">
        <v>29503</v>
      </c>
      <c r="C964" s="96">
        <v>11.21</v>
      </c>
    </row>
    <row r="965" spans="1:3">
      <c r="A965" s="94">
        <f t="shared" si="17"/>
        <v>1980</v>
      </c>
      <c r="B965" s="95">
        <v>29504</v>
      </c>
      <c r="C965" s="96">
        <v>11.26</v>
      </c>
    </row>
    <row r="966" spans="1:3">
      <c r="A966" s="94">
        <f t="shared" si="17"/>
        <v>1980</v>
      </c>
      <c r="B966" s="95">
        <v>29507</v>
      </c>
      <c r="C966" s="99"/>
    </row>
    <row r="967" spans="1:3">
      <c r="A967" s="94">
        <f t="shared" si="17"/>
        <v>1980</v>
      </c>
      <c r="B967" s="95">
        <v>29508</v>
      </c>
      <c r="C967" s="96">
        <v>11.16</v>
      </c>
    </row>
    <row r="968" spans="1:3">
      <c r="A968" s="94">
        <f t="shared" si="17"/>
        <v>1980</v>
      </c>
      <c r="B968" s="95">
        <v>29509</v>
      </c>
      <c r="C968" s="96">
        <v>11.11</v>
      </c>
    </row>
    <row r="969" spans="1:3">
      <c r="A969" s="94">
        <f t="shared" si="17"/>
        <v>1980</v>
      </c>
      <c r="B969" s="95">
        <v>29510</v>
      </c>
      <c r="C969" s="96">
        <v>11.27</v>
      </c>
    </row>
    <row r="970" spans="1:3">
      <c r="A970" s="94">
        <f t="shared" si="17"/>
        <v>1980</v>
      </c>
      <c r="B970" s="95">
        <v>29511</v>
      </c>
      <c r="C970" s="96">
        <v>11.44</v>
      </c>
    </row>
    <row r="971" spans="1:3">
      <c r="A971" s="94">
        <f t="shared" si="17"/>
        <v>1980</v>
      </c>
      <c r="B971" s="95">
        <v>29514</v>
      </c>
      <c r="C971" s="96">
        <v>11.44</v>
      </c>
    </row>
    <row r="972" spans="1:3">
      <c r="A972" s="94">
        <f t="shared" si="17"/>
        <v>1980</v>
      </c>
      <c r="B972" s="95">
        <v>29515</v>
      </c>
      <c r="C972" s="96">
        <v>11.53</v>
      </c>
    </row>
    <row r="973" spans="1:3">
      <c r="A973" s="94">
        <f t="shared" ref="A973:A1036" si="18">YEAR(B973)</f>
        <v>1980</v>
      </c>
      <c r="B973" s="95">
        <v>29516</v>
      </c>
      <c r="C973" s="96">
        <v>11.74</v>
      </c>
    </row>
    <row r="974" spans="1:3">
      <c r="A974" s="94">
        <f t="shared" si="18"/>
        <v>1980</v>
      </c>
      <c r="B974" s="95">
        <v>29517</v>
      </c>
      <c r="C974" s="96">
        <v>11.68</v>
      </c>
    </row>
    <row r="975" spans="1:3">
      <c r="A975" s="94">
        <f t="shared" si="18"/>
        <v>1980</v>
      </c>
      <c r="B975" s="95">
        <v>29518</v>
      </c>
      <c r="C975" s="96">
        <v>11.61</v>
      </c>
    </row>
    <row r="976" spans="1:3">
      <c r="A976" s="94">
        <f t="shared" si="18"/>
        <v>1980</v>
      </c>
      <c r="B976" s="95">
        <v>29521</v>
      </c>
      <c r="C976" s="96">
        <v>11.96</v>
      </c>
    </row>
    <row r="977" spans="1:3">
      <c r="A977" s="94">
        <f t="shared" si="18"/>
        <v>1980</v>
      </c>
      <c r="B977" s="95">
        <v>29522</v>
      </c>
      <c r="C977" s="96">
        <v>12.14</v>
      </c>
    </row>
    <row r="978" spans="1:3">
      <c r="A978" s="94">
        <f t="shared" si="18"/>
        <v>1980</v>
      </c>
      <c r="B978" s="95">
        <v>29523</v>
      </c>
      <c r="C978" s="96">
        <v>12.21</v>
      </c>
    </row>
    <row r="979" spans="1:3">
      <c r="A979" s="94">
        <f t="shared" si="18"/>
        <v>1980</v>
      </c>
      <c r="B979" s="95">
        <v>29524</v>
      </c>
      <c r="C979" s="96">
        <v>12.28</v>
      </c>
    </row>
    <row r="980" spans="1:3">
      <c r="A980" s="94">
        <f t="shared" si="18"/>
        <v>1980</v>
      </c>
      <c r="B980" s="95">
        <v>29525</v>
      </c>
      <c r="C980" s="96">
        <v>12.23</v>
      </c>
    </row>
    <row r="981" spans="1:3">
      <c r="A981" s="94">
        <f t="shared" si="18"/>
        <v>1980</v>
      </c>
      <c r="B981" s="95">
        <v>29528</v>
      </c>
      <c r="C981" s="96">
        <v>12.22</v>
      </c>
    </row>
    <row r="982" spans="1:3">
      <c r="A982" s="94">
        <f t="shared" si="18"/>
        <v>1980</v>
      </c>
      <c r="B982" s="95">
        <v>29529</v>
      </c>
      <c r="C982" s="99"/>
    </row>
    <row r="983" spans="1:3">
      <c r="A983" s="94">
        <f t="shared" si="18"/>
        <v>1980</v>
      </c>
      <c r="B983" s="95">
        <v>29530</v>
      </c>
      <c r="C983" s="96">
        <v>12.36</v>
      </c>
    </row>
    <row r="984" spans="1:3">
      <c r="A984" s="94">
        <f t="shared" si="18"/>
        <v>1980</v>
      </c>
      <c r="B984" s="95">
        <v>29531</v>
      </c>
      <c r="C984" s="96">
        <v>12.59</v>
      </c>
    </row>
    <row r="985" spans="1:3">
      <c r="A985" s="94">
        <f t="shared" si="18"/>
        <v>1980</v>
      </c>
      <c r="B985" s="95">
        <v>29532</v>
      </c>
      <c r="C985" s="96">
        <v>12.59</v>
      </c>
    </row>
    <row r="986" spans="1:3">
      <c r="A986" s="94">
        <f t="shared" si="18"/>
        <v>1980</v>
      </c>
      <c r="B986" s="95">
        <v>29535</v>
      </c>
      <c r="C986" s="96">
        <v>12.71</v>
      </c>
    </row>
    <row r="987" spans="1:3">
      <c r="A987" s="94">
        <f t="shared" si="18"/>
        <v>1980</v>
      </c>
      <c r="B987" s="95">
        <v>29536</v>
      </c>
      <c r="C987" s="99"/>
    </row>
    <row r="988" spans="1:3">
      <c r="A988" s="94">
        <f t="shared" si="18"/>
        <v>1980</v>
      </c>
      <c r="B988" s="95">
        <v>29537</v>
      </c>
      <c r="C988" s="96">
        <v>12.26</v>
      </c>
    </row>
    <row r="989" spans="1:3">
      <c r="A989" s="94">
        <f t="shared" si="18"/>
        <v>1980</v>
      </c>
      <c r="B989" s="95">
        <v>29538</v>
      </c>
      <c r="C989" s="96">
        <v>12.23</v>
      </c>
    </row>
    <row r="990" spans="1:3">
      <c r="A990" s="94">
        <f t="shared" si="18"/>
        <v>1980</v>
      </c>
      <c r="B990" s="95">
        <v>29539</v>
      </c>
      <c r="C990" s="96">
        <v>12.45</v>
      </c>
    </row>
    <row r="991" spans="1:3">
      <c r="A991" s="94">
        <f t="shared" si="18"/>
        <v>1980</v>
      </c>
      <c r="B991" s="95">
        <v>29542</v>
      </c>
      <c r="C991" s="96">
        <v>12.6</v>
      </c>
    </row>
    <row r="992" spans="1:3">
      <c r="A992" s="94">
        <f t="shared" si="18"/>
        <v>1980</v>
      </c>
      <c r="B992" s="95">
        <v>29543</v>
      </c>
      <c r="C992" s="96">
        <v>12.29</v>
      </c>
    </row>
    <row r="993" spans="1:3">
      <c r="A993" s="94">
        <f t="shared" si="18"/>
        <v>1980</v>
      </c>
      <c r="B993" s="95">
        <v>29544</v>
      </c>
      <c r="C993" s="96">
        <v>12.19</v>
      </c>
    </row>
    <row r="994" spans="1:3">
      <c r="A994" s="94">
        <f t="shared" si="18"/>
        <v>1980</v>
      </c>
      <c r="B994" s="95">
        <v>29545</v>
      </c>
      <c r="C994" s="96">
        <v>12.22</v>
      </c>
    </row>
    <row r="995" spans="1:3">
      <c r="A995" s="94">
        <f t="shared" si="18"/>
        <v>1980</v>
      </c>
      <c r="B995" s="95">
        <v>29546</v>
      </c>
      <c r="C995" s="96">
        <v>12.37</v>
      </c>
    </row>
    <row r="996" spans="1:3">
      <c r="A996" s="94">
        <f t="shared" si="18"/>
        <v>1980</v>
      </c>
      <c r="B996" s="95">
        <v>29549</v>
      </c>
      <c r="C996" s="96">
        <v>12.31</v>
      </c>
    </row>
    <row r="997" spans="1:3">
      <c r="A997" s="94">
        <f t="shared" si="18"/>
        <v>1980</v>
      </c>
      <c r="B997" s="95">
        <v>29550</v>
      </c>
      <c r="C997" s="96">
        <v>12.3</v>
      </c>
    </row>
    <row r="998" spans="1:3">
      <c r="A998" s="94">
        <f t="shared" si="18"/>
        <v>1980</v>
      </c>
      <c r="B998" s="95">
        <v>29551</v>
      </c>
      <c r="C998" s="96">
        <v>12.27</v>
      </c>
    </row>
    <row r="999" spans="1:3">
      <c r="A999" s="94">
        <f t="shared" si="18"/>
        <v>1980</v>
      </c>
      <c r="B999" s="95">
        <v>29552</v>
      </c>
      <c r="C999" s="99"/>
    </row>
    <row r="1000" spans="1:3">
      <c r="A1000" s="94">
        <f t="shared" si="18"/>
        <v>1980</v>
      </c>
      <c r="B1000" s="95">
        <v>29553</v>
      </c>
      <c r="C1000" s="96">
        <v>12.32</v>
      </c>
    </row>
    <row r="1001" spans="1:3">
      <c r="A1001" s="94">
        <f t="shared" si="18"/>
        <v>1980</v>
      </c>
      <c r="B1001" s="95">
        <v>29556</v>
      </c>
      <c r="C1001" s="96">
        <v>12.51</v>
      </c>
    </row>
    <row r="1002" spans="1:3">
      <c r="A1002" s="94">
        <f t="shared" si="18"/>
        <v>1980</v>
      </c>
      <c r="B1002" s="95">
        <v>29557</v>
      </c>
      <c r="C1002" s="96">
        <v>12.5</v>
      </c>
    </row>
    <row r="1003" spans="1:3">
      <c r="A1003" s="94">
        <f t="shared" si="18"/>
        <v>1980</v>
      </c>
      <c r="B1003" s="95">
        <v>29558</v>
      </c>
      <c r="C1003" s="96">
        <v>12.41</v>
      </c>
    </row>
    <row r="1004" spans="1:3">
      <c r="A1004" s="94">
        <f t="shared" si="18"/>
        <v>1980</v>
      </c>
      <c r="B1004" s="95">
        <v>29559</v>
      </c>
      <c r="C1004" s="96">
        <v>12.43</v>
      </c>
    </row>
    <row r="1005" spans="1:3">
      <c r="A1005" s="94">
        <f t="shared" si="18"/>
        <v>1980</v>
      </c>
      <c r="B1005" s="95">
        <v>29560</v>
      </c>
      <c r="C1005" s="96">
        <v>12.33</v>
      </c>
    </row>
    <row r="1006" spans="1:3">
      <c r="A1006" s="94">
        <f t="shared" si="18"/>
        <v>1980</v>
      </c>
      <c r="B1006" s="95">
        <v>29563</v>
      </c>
      <c r="C1006" s="96">
        <v>12.42</v>
      </c>
    </row>
    <row r="1007" spans="1:3">
      <c r="A1007" s="94">
        <f t="shared" si="18"/>
        <v>1980</v>
      </c>
      <c r="B1007" s="95">
        <v>29564</v>
      </c>
      <c r="C1007" s="96">
        <v>12.68</v>
      </c>
    </row>
    <row r="1008" spans="1:3">
      <c r="A1008" s="94">
        <f t="shared" si="18"/>
        <v>1980</v>
      </c>
      <c r="B1008" s="95">
        <v>29565</v>
      </c>
      <c r="C1008" s="96">
        <v>12.8</v>
      </c>
    </row>
    <row r="1009" spans="1:3">
      <c r="A1009" s="94">
        <f t="shared" si="18"/>
        <v>1980</v>
      </c>
      <c r="B1009" s="95">
        <v>29566</v>
      </c>
      <c r="C1009" s="96">
        <v>13.17</v>
      </c>
    </row>
    <row r="1010" spans="1:3">
      <c r="A1010" s="94">
        <f t="shared" si="18"/>
        <v>1980</v>
      </c>
      <c r="B1010" s="95">
        <v>29567</v>
      </c>
      <c r="C1010" s="96">
        <v>12.82</v>
      </c>
    </row>
    <row r="1011" spans="1:3">
      <c r="A1011" s="94">
        <f t="shared" si="18"/>
        <v>1980</v>
      </c>
      <c r="B1011" s="95">
        <v>29570</v>
      </c>
      <c r="C1011" s="96">
        <v>12.85</v>
      </c>
    </row>
    <row r="1012" spans="1:3">
      <c r="A1012" s="94">
        <f t="shared" si="18"/>
        <v>1980</v>
      </c>
      <c r="B1012" s="95">
        <v>29571</v>
      </c>
      <c r="C1012" s="96">
        <v>12.95</v>
      </c>
    </row>
    <row r="1013" spans="1:3">
      <c r="A1013" s="94">
        <f t="shared" si="18"/>
        <v>1980</v>
      </c>
      <c r="B1013" s="95">
        <v>29572</v>
      </c>
      <c r="C1013" s="96">
        <v>12.74</v>
      </c>
    </row>
    <row r="1014" spans="1:3">
      <c r="A1014" s="94">
        <f t="shared" si="18"/>
        <v>1980</v>
      </c>
      <c r="B1014" s="95">
        <v>29573</v>
      </c>
      <c r="C1014" s="96">
        <v>12.62</v>
      </c>
    </row>
    <row r="1015" spans="1:3">
      <c r="A1015" s="94">
        <f t="shared" si="18"/>
        <v>1980</v>
      </c>
      <c r="B1015" s="95">
        <v>29574</v>
      </c>
      <c r="C1015" s="96">
        <v>12.22</v>
      </c>
    </row>
    <row r="1016" spans="1:3">
      <c r="A1016" s="94">
        <f t="shared" si="18"/>
        <v>1980</v>
      </c>
      <c r="B1016" s="95">
        <v>29577</v>
      </c>
      <c r="C1016" s="96">
        <v>11.75</v>
      </c>
    </row>
    <row r="1017" spans="1:3">
      <c r="A1017" s="94">
        <f t="shared" si="18"/>
        <v>1980</v>
      </c>
      <c r="B1017" s="95">
        <v>29578</v>
      </c>
      <c r="C1017" s="96">
        <v>11.93</v>
      </c>
    </row>
    <row r="1018" spans="1:3">
      <c r="A1018" s="94">
        <f t="shared" si="18"/>
        <v>1980</v>
      </c>
      <c r="B1018" s="95">
        <v>29579</v>
      </c>
      <c r="C1018" s="96">
        <v>11.95</v>
      </c>
    </row>
    <row r="1019" spans="1:3">
      <c r="A1019" s="94">
        <f t="shared" si="18"/>
        <v>1980</v>
      </c>
      <c r="B1019" s="95">
        <v>29580</v>
      </c>
      <c r="C1019" s="99"/>
    </row>
    <row r="1020" spans="1:3">
      <c r="A1020" s="94">
        <f t="shared" si="18"/>
        <v>1980</v>
      </c>
      <c r="B1020" s="95">
        <v>29581</v>
      </c>
      <c r="C1020" s="96">
        <v>11.84</v>
      </c>
    </row>
    <row r="1021" spans="1:3">
      <c r="A1021" s="94">
        <f t="shared" si="18"/>
        <v>1980</v>
      </c>
      <c r="B1021" s="95">
        <v>29584</v>
      </c>
      <c r="C1021" s="96">
        <v>11.84</v>
      </c>
    </row>
    <row r="1022" spans="1:3">
      <c r="A1022" s="94">
        <f t="shared" si="18"/>
        <v>1980</v>
      </c>
      <c r="B1022" s="95">
        <v>29585</v>
      </c>
      <c r="C1022" s="96">
        <v>11.96</v>
      </c>
    </row>
    <row r="1023" spans="1:3">
      <c r="A1023" s="94">
        <f t="shared" si="18"/>
        <v>1980</v>
      </c>
      <c r="B1023" s="95">
        <v>29586</v>
      </c>
      <c r="C1023" s="96">
        <v>11.98</v>
      </c>
    </row>
    <row r="1024" spans="1:3">
      <c r="A1024" s="94">
        <f t="shared" si="18"/>
        <v>1981</v>
      </c>
      <c r="B1024" s="95">
        <v>29587</v>
      </c>
      <c r="C1024" s="99"/>
    </row>
    <row r="1025" spans="1:3">
      <c r="A1025" s="94">
        <f t="shared" si="18"/>
        <v>1981</v>
      </c>
      <c r="B1025" s="95">
        <v>29588</v>
      </c>
      <c r="C1025" s="96">
        <v>12.01</v>
      </c>
    </row>
    <row r="1026" spans="1:3">
      <c r="A1026" s="94">
        <f t="shared" si="18"/>
        <v>1981</v>
      </c>
      <c r="B1026" s="95">
        <v>29591</v>
      </c>
      <c r="C1026" s="96">
        <v>11.67</v>
      </c>
    </row>
    <row r="1027" spans="1:3">
      <c r="A1027" s="94">
        <f t="shared" si="18"/>
        <v>1981</v>
      </c>
      <c r="B1027" s="95">
        <v>29592</v>
      </c>
      <c r="C1027" s="96">
        <v>11.67</v>
      </c>
    </row>
    <row r="1028" spans="1:3">
      <c r="A1028" s="94">
        <f t="shared" si="18"/>
        <v>1981</v>
      </c>
      <c r="B1028" s="95">
        <v>29593</v>
      </c>
      <c r="C1028" s="96">
        <v>11.89</v>
      </c>
    </row>
    <row r="1029" spans="1:3">
      <c r="A1029" s="94">
        <f t="shared" si="18"/>
        <v>1981</v>
      </c>
      <c r="B1029" s="95">
        <v>29594</v>
      </c>
      <c r="C1029" s="96">
        <v>11.91</v>
      </c>
    </row>
    <row r="1030" spans="1:3">
      <c r="A1030" s="94">
        <f t="shared" si="18"/>
        <v>1981</v>
      </c>
      <c r="B1030" s="95">
        <v>29595</v>
      </c>
      <c r="C1030" s="96">
        <v>12.13</v>
      </c>
    </row>
    <row r="1031" spans="1:3">
      <c r="A1031" s="94">
        <f t="shared" si="18"/>
        <v>1981</v>
      </c>
      <c r="B1031" s="95">
        <v>29598</v>
      </c>
      <c r="C1031" s="96">
        <v>12.08</v>
      </c>
    </row>
    <row r="1032" spans="1:3">
      <c r="A1032" s="94">
        <f t="shared" si="18"/>
        <v>1981</v>
      </c>
      <c r="B1032" s="95">
        <v>29599</v>
      </c>
      <c r="C1032" s="96">
        <v>12.08</v>
      </c>
    </row>
    <row r="1033" spans="1:3">
      <c r="A1033" s="94">
        <f t="shared" si="18"/>
        <v>1981</v>
      </c>
      <c r="B1033" s="95">
        <v>29600</v>
      </c>
      <c r="C1033" s="96">
        <v>12.07</v>
      </c>
    </row>
    <row r="1034" spans="1:3">
      <c r="A1034" s="94">
        <f t="shared" si="18"/>
        <v>1981</v>
      </c>
      <c r="B1034" s="95">
        <v>29601</v>
      </c>
      <c r="C1034" s="96">
        <v>12.25</v>
      </c>
    </row>
    <row r="1035" spans="1:3">
      <c r="A1035" s="94">
        <f t="shared" si="18"/>
        <v>1981</v>
      </c>
      <c r="B1035" s="95">
        <v>29602</v>
      </c>
      <c r="C1035" s="96">
        <v>12.13</v>
      </c>
    </row>
    <row r="1036" spans="1:3">
      <c r="A1036" s="94">
        <f t="shared" si="18"/>
        <v>1981</v>
      </c>
      <c r="B1036" s="95">
        <v>29605</v>
      </c>
      <c r="C1036" s="96">
        <v>12.25</v>
      </c>
    </row>
    <row r="1037" spans="1:3">
      <c r="A1037" s="94">
        <f t="shared" ref="A1037:A1100" si="19">YEAR(B1037)</f>
        <v>1981</v>
      </c>
      <c r="B1037" s="95">
        <v>29606</v>
      </c>
      <c r="C1037" s="96">
        <v>12.11</v>
      </c>
    </row>
    <row r="1038" spans="1:3">
      <c r="A1038" s="94">
        <f t="shared" si="19"/>
        <v>1981</v>
      </c>
      <c r="B1038" s="95">
        <v>29607</v>
      </c>
      <c r="C1038" s="96">
        <v>12.33</v>
      </c>
    </row>
    <row r="1039" spans="1:3">
      <c r="A1039" s="94">
        <f t="shared" si="19"/>
        <v>1981</v>
      </c>
      <c r="B1039" s="95">
        <v>29608</v>
      </c>
      <c r="C1039" s="96">
        <v>12.46</v>
      </c>
    </row>
    <row r="1040" spans="1:3">
      <c r="A1040" s="94">
        <f t="shared" si="19"/>
        <v>1981</v>
      </c>
      <c r="B1040" s="95">
        <v>29609</v>
      </c>
      <c r="C1040" s="96">
        <v>12.38</v>
      </c>
    </row>
    <row r="1041" spans="1:3">
      <c r="A1041" s="94">
        <f t="shared" si="19"/>
        <v>1981</v>
      </c>
      <c r="B1041" s="95">
        <v>29612</v>
      </c>
      <c r="C1041" s="96">
        <v>12.28</v>
      </c>
    </row>
    <row r="1042" spans="1:3">
      <c r="A1042" s="94">
        <f t="shared" si="19"/>
        <v>1981</v>
      </c>
      <c r="B1042" s="95">
        <v>29613</v>
      </c>
      <c r="C1042" s="96">
        <v>12.31</v>
      </c>
    </row>
    <row r="1043" spans="1:3">
      <c r="A1043" s="94">
        <f t="shared" si="19"/>
        <v>1981</v>
      </c>
      <c r="B1043" s="95">
        <v>29614</v>
      </c>
      <c r="C1043" s="96">
        <v>12.33</v>
      </c>
    </row>
    <row r="1044" spans="1:3">
      <c r="A1044" s="94">
        <f t="shared" si="19"/>
        <v>1981</v>
      </c>
      <c r="B1044" s="95">
        <v>29615</v>
      </c>
      <c r="C1044" s="96">
        <v>12.38</v>
      </c>
    </row>
    <row r="1045" spans="1:3">
      <c r="A1045" s="94">
        <f t="shared" si="19"/>
        <v>1981</v>
      </c>
      <c r="B1045" s="95">
        <v>29616</v>
      </c>
      <c r="C1045" s="96">
        <v>12.28</v>
      </c>
    </row>
    <row r="1046" spans="1:3">
      <c r="A1046" s="94">
        <f t="shared" si="19"/>
        <v>1981</v>
      </c>
      <c r="B1046" s="95">
        <v>29619</v>
      </c>
      <c r="C1046" s="96">
        <v>12.45</v>
      </c>
    </row>
    <row r="1047" spans="1:3">
      <c r="A1047" s="94">
        <f t="shared" si="19"/>
        <v>1981</v>
      </c>
      <c r="B1047" s="95">
        <v>29620</v>
      </c>
      <c r="C1047" s="96">
        <v>12.61</v>
      </c>
    </row>
    <row r="1048" spans="1:3">
      <c r="A1048" s="94">
        <f t="shared" si="19"/>
        <v>1981</v>
      </c>
      <c r="B1048" s="95">
        <v>29621</v>
      </c>
      <c r="C1048" s="96">
        <v>12.49</v>
      </c>
    </row>
    <row r="1049" spans="1:3">
      <c r="A1049" s="94">
        <f t="shared" si="19"/>
        <v>1981</v>
      </c>
      <c r="B1049" s="95">
        <v>29622</v>
      </c>
      <c r="C1049" s="96">
        <v>12.7</v>
      </c>
    </row>
    <row r="1050" spans="1:3">
      <c r="A1050" s="94">
        <f t="shared" si="19"/>
        <v>1981</v>
      </c>
      <c r="B1050" s="95">
        <v>29623</v>
      </c>
      <c r="C1050" s="96">
        <v>12.73</v>
      </c>
    </row>
    <row r="1051" spans="1:3">
      <c r="A1051" s="94">
        <f t="shared" si="19"/>
        <v>1981</v>
      </c>
      <c r="B1051" s="95">
        <v>29626</v>
      </c>
      <c r="C1051" s="96">
        <v>12.81</v>
      </c>
    </row>
    <row r="1052" spans="1:3">
      <c r="A1052" s="94">
        <f t="shared" si="19"/>
        <v>1981</v>
      </c>
      <c r="B1052" s="95">
        <v>29627</v>
      </c>
      <c r="C1052" s="96">
        <v>12.92</v>
      </c>
    </row>
    <row r="1053" spans="1:3">
      <c r="A1053" s="94">
        <f t="shared" si="19"/>
        <v>1981</v>
      </c>
      <c r="B1053" s="95">
        <v>29628</v>
      </c>
      <c r="C1053" s="96">
        <v>13.01</v>
      </c>
    </row>
    <row r="1054" spans="1:3">
      <c r="A1054" s="94">
        <f t="shared" si="19"/>
        <v>1981</v>
      </c>
      <c r="B1054" s="95">
        <v>29629</v>
      </c>
      <c r="C1054" s="99"/>
    </row>
    <row r="1055" spans="1:3">
      <c r="A1055" s="94">
        <f t="shared" si="19"/>
        <v>1981</v>
      </c>
      <c r="B1055" s="95">
        <v>29630</v>
      </c>
      <c r="C1055" s="96">
        <v>13.2</v>
      </c>
    </row>
    <row r="1056" spans="1:3">
      <c r="A1056" s="94">
        <f t="shared" si="19"/>
        <v>1981</v>
      </c>
      <c r="B1056" s="95">
        <v>29633</v>
      </c>
      <c r="C1056" s="99"/>
    </row>
    <row r="1057" spans="1:3">
      <c r="A1057" s="94">
        <f t="shared" si="19"/>
        <v>1981</v>
      </c>
      <c r="B1057" s="95">
        <v>29634</v>
      </c>
      <c r="C1057" s="96">
        <v>12.93</v>
      </c>
    </row>
    <row r="1058" spans="1:3">
      <c r="A1058" s="94">
        <f t="shared" si="19"/>
        <v>1981</v>
      </c>
      <c r="B1058" s="95">
        <v>29635</v>
      </c>
      <c r="C1058" s="96">
        <v>12.88</v>
      </c>
    </row>
    <row r="1059" spans="1:3">
      <c r="A1059" s="94">
        <f t="shared" si="19"/>
        <v>1981</v>
      </c>
      <c r="B1059" s="95">
        <v>29636</v>
      </c>
      <c r="C1059" s="96">
        <v>12.71</v>
      </c>
    </row>
    <row r="1060" spans="1:3">
      <c r="A1060" s="94">
        <f t="shared" si="19"/>
        <v>1981</v>
      </c>
      <c r="B1060" s="95">
        <v>29637</v>
      </c>
      <c r="C1060" s="96">
        <v>12.54</v>
      </c>
    </row>
    <row r="1061" spans="1:3">
      <c r="A1061" s="94">
        <f t="shared" si="19"/>
        <v>1981</v>
      </c>
      <c r="B1061" s="95">
        <v>29640</v>
      </c>
      <c r="C1061" s="96">
        <v>12.81</v>
      </c>
    </row>
    <row r="1062" spans="1:3">
      <c r="A1062" s="94">
        <f t="shared" si="19"/>
        <v>1981</v>
      </c>
      <c r="B1062" s="95">
        <v>29641</v>
      </c>
      <c r="C1062" s="96">
        <v>12.81</v>
      </c>
    </row>
    <row r="1063" spans="1:3">
      <c r="A1063" s="94">
        <f t="shared" si="19"/>
        <v>1981</v>
      </c>
      <c r="B1063" s="95">
        <v>29642</v>
      </c>
      <c r="C1063" s="96">
        <v>12.89</v>
      </c>
    </row>
    <row r="1064" spans="1:3">
      <c r="A1064" s="94">
        <f t="shared" si="19"/>
        <v>1981</v>
      </c>
      <c r="B1064" s="95">
        <v>29643</v>
      </c>
      <c r="C1064" s="96">
        <v>12.98</v>
      </c>
    </row>
    <row r="1065" spans="1:3">
      <c r="A1065" s="94">
        <f t="shared" si="19"/>
        <v>1981</v>
      </c>
      <c r="B1065" s="95">
        <v>29644</v>
      </c>
      <c r="C1065" s="96">
        <v>12.97</v>
      </c>
    </row>
    <row r="1066" spans="1:3">
      <c r="A1066" s="94">
        <f t="shared" si="19"/>
        <v>1981</v>
      </c>
      <c r="B1066" s="95">
        <v>29647</v>
      </c>
      <c r="C1066" s="96">
        <v>13.19</v>
      </c>
    </row>
    <row r="1067" spans="1:3">
      <c r="A1067" s="94">
        <f t="shared" si="19"/>
        <v>1981</v>
      </c>
      <c r="B1067" s="95">
        <v>29648</v>
      </c>
      <c r="C1067" s="96">
        <v>13</v>
      </c>
    </row>
    <row r="1068" spans="1:3">
      <c r="A1068" s="94">
        <f t="shared" si="19"/>
        <v>1981</v>
      </c>
      <c r="B1068" s="95">
        <v>29649</v>
      </c>
      <c r="C1068" s="96">
        <v>13.03</v>
      </c>
    </row>
    <row r="1069" spans="1:3">
      <c r="A1069" s="94">
        <f t="shared" si="19"/>
        <v>1981</v>
      </c>
      <c r="B1069" s="95">
        <v>29650</v>
      </c>
      <c r="C1069" s="96">
        <v>13</v>
      </c>
    </row>
    <row r="1070" spans="1:3">
      <c r="A1070" s="94">
        <f t="shared" si="19"/>
        <v>1981</v>
      </c>
      <c r="B1070" s="95">
        <v>29651</v>
      </c>
      <c r="C1070" s="96">
        <v>12.73</v>
      </c>
    </row>
    <row r="1071" spans="1:3">
      <c r="A1071" s="94">
        <f t="shared" si="19"/>
        <v>1981</v>
      </c>
      <c r="B1071" s="95">
        <v>29654</v>
      </c>
      <c r="C1071" s="96">
        <v>12.64</v>
      </c>
    </row>
    <row r="1072" spans="1:3">
      <c r="A1072" s="94">
        <f t="shared" si="19"/>
        <v>1981</v>
      </c>
      <c r="B1072" s="95">
        <v>29655</v>
      </c>
      <c r="C1072" s="96">
        <v>12.69</v>
      </c>
    </row>
    <row r="1073" spans="1:3">
      <c r="A1073" s="94">
        <f t="shared" si="19"/>
        <v>1981</v>
      </c>
      <c r="B1073" s="95">
        <v>29656</v>
      </c>
      <c r="C1073" s="96">
        <v>12.74</v>
      </c>
    </row>
    <row r="1074" spans="1:3">
      <c r="A1074" s="94">
        <f t="shared" si="19"/>
        <v>1981</v>
      </c>
      <c r="B1074" s="95">
        <v>29657</v>
      </c>
      <c r="C1074" s="96">
        <v>12.59</v>
      </c>
    </row>
    <row r="1075" spans="1:3">
      <c r="A1075" s="94">
        <f t="shared" si="19"/>
        <v>1981</v>
      </c>
      <c r="B1075" s="95">
        <v>29658</v>
      </c>
      <c r="C1075" s="96">
        <v>12.42</v>
      </c>
    </row>
    <row r="1076" spans="1:3">
      <c r="A1076" s="94">
        <f t="shared" si="19"/>
        <v>1981</v>
      </c>
      <c r="B1076" s="95">
        <v>29661</v>
      </c>
      <c r="C1076" s="96">
        <v>12.41</v>
      </c>
    </row>
    <row r="1077" spans="1:3">
      <c r="A1077" s="94">
        <f t="shared" si="19"/>
        <v>1981</v>
      </c>
      <c r="B1077" s="95">
        <v>29662</v>
      </c>
      <c r="C1077" s="96">
        <v>12.25</v>
      </c>
    </row>
    <row r="1078" spans="1:3">
      <c r="A1078" s="94">
        <f t="shared" si="19"/>
        <v>1981</v>
      </c>
      <c r="B1078" s="95">
        <v>29663</v>
      </c>
      <c r="C1078" s="96">
        <v>12.16</v>
      </c>
    </row>
    <row r="1079" spans="1:3">
      <c r="A1079" s="94">
        <f t="shared" si="19"/>
        <v>1981</v>
      </c>
      <c r="B1079" s="95">
        <v>29664</v>
      </c>
      <c r="C1079" s="96">
        <v>12.28</v>
      </c>
    </row>
    <row r="1080" spans="1:3">
      <c r="A1080" s="94">
        <f t="shared" si="19"/>
        <v>1981</v>
      </c>
      <c r="B1080" s="95">
        <v>29665</v>
      </c>
      <c r="C1080" s="96">
        <v>12.34</v>
      </c>
    </row>
    <row r="1081" spans="1:3">
      <c r="A1081" s="94">
        <f t="shared" si="19"/>
        <v>1981</v>
      </c>
      <c r="B1081" s="95">
        <v>29668</v>
      </c>
      <c r="C1081" s="96">
        <v>12.71</v>
      </c>
    </row>
    <row r="1082" spans="1:3">
      <c r="A1082" s="94">
        <f t="shared" si="19"/>
        <v>1981</v>
      </c>
      <c r="B1082" s="95">
        <v>29669</v>
      </c>
      <c r="C1082" s="96">
        <v>12.84</v>
      </c>
    </row>
    <row r="1083" spans="1:3">
      <c r="A1083" s="94">
        <f t="shared" si="19"/>
        <v>1981</v>
      </c>
      <c r="B1083" s="95">
        <v>29670</v>
      </c>
      <c r="C1083" s="96">
        <v>12.77</v>
      </c>
    </row>
    <row r="1084" spans="1:3">
      <c r="A1084" s="94">
        <f t="shared" si="19"/>
        <v>1981</v>
      </c>
      <c r="B1084" s="95">
        <v>29671</v>
      </c>
      <c r="C1084" s="96">
        <v>12.92</v>
      </c>
    </row>
    <row r="1085" spans="1:3">
      <c r="A1085" s="94">
        <f t="shared" si="19"/>
        <v>1981</v>
      </c>
      <c r="B1085" s="95">
        <v>29672</v>
      </c>
      <c r="C1085" s="96">
        <v>12.93</v>
      </c>
    </row>
    <row r="1086" spans="1:3">
      <c r="A1086" s="94">
        <f t="shared" si="19"/>
        <v>1981</v>
      </c>
      <c r="B1086" s="95">
        <v>29675</v>
      </c>
      <c r="C1086" s="96">
        <v>12.8</v>
      </c>
    </row>
    <row r="1087" spans="1:3">
      <c r="A1087" s="94">
        <f t="shared" si="19"/>
        <v>1981</v>
      </c>
      <c r="B1087" s="95">
        <v>29676</v>
      </c>
      <c r="C1087" s="96">
        <v>12.65</v>
      </c>
    </row>
    <row r="1088" spans="1:3">
      <c r="A1088" s="94">
        <f t="shared" si="19"/>
        <v>1981</v>
      </c>
      <c r="B1088" s="95">
        <v>29677</v>
      </c>
      <c r="C1088" s="96">
        <v>12.65</v>
      </c>
    </row>
    <row r="1089" spans="1:3">
      <c r="A1089" s="94">
        <f t="shared" si="19"/>
        <v>1981</v>
      </c>
      <c r="B1089" s="95">
        <v>29678</v>
      </c>
      <c r="C1089" s="96">
        <v>12.8</v>
      </c>
    </row>
    <row r="1090" spans="1:3">
      <c r="A1090" s="94">
        <f t="shared" si="19"/>
        <v>1981</v>
      </c>
      <c r="B1090" s="95">
        <v>29679</v>
      </c>
      <c r="C1090" s="96">
        <v>12.94</v>
      </c>
    </row>
    <row r="1091" spans="1:3">
      <c r="A1091" s="94">
        <f t="shared" si="19"/>
        <v>1981</v>
      </c>
      <c r="B1091" s="95">
        <v>29682</v>
      </c>
      <c r="C1091" s="96">
        <v>13.28</v>
      </c>
    </row>
    <row r="1092" spans="1:3">
      <c r="A1092" s="94">
        <f t="shared" si="19"/>
        <v>1981</v>
      </c>
      <c r="B1092" s="95">
        <v>29683</v>
      </c>
      <c r="C1092" s="96">
        <v>12.99</v>
      </c>
    </row>
    <row r="1093" spans="1:3">
      <c r="A1093" s="94">
        <f t="shared" si="19"/>
        <v>1981</v>
      </c>
      <c r="B1093" s="95">
        <v>29684</v>
      </c>
      <c r="C1093" s="96">
        <v>13.15</v>
      </c>
    </row>
    <row r="1094" spans="1:3">
      <c r="A1094" s="94">
        <f t="shared" si="19"/>
        <v>1981</v>
      </c>
      <c r="B1094" s="95">
        <v>29685</v>
      </c>
      <c r="C1094" s="96">
        <v>13.02</v>
      </c>
    </row>
    <row r="1095" spans="1:3">
      <c r="A1095" s="94">
        <f t="shared" si="19"/>
        <v>1981</v>
      </c>
      <c r="B1095" s="95">
        <v>29686</v>
      </c>
      <c r="C1095" s="96">
        <v>13.15</v>
      </c>
    </row>
    <row r="1096" spans="1:3">
      <c r="A1096" s="94">
        <f t="shared" si="19"/>
        <v>1981</v>
      </c>
      <c r="B1096" s="95">
        <v>29689</v>
      </c>
      <c r="C1096" s="96">
        <v>13.23</v>
      </c>
    </row>
    <row r="1097" spans="1:3">
      <c r="A1097" s="94">
        <f t="shared" si="19"/>
        <v>1981</v>
      </c>
      <c r="B1097" s="95">
        <v>29690</v>
      </c>
      <c r="C1097" s="96">
        <v>13.13</v>
      </c>
    </row>
    <row r="1098" spans="1:3">
      <c r="A1098" s="94">
        <f t="shared" si="19"/>
        <v>1981</v>
      </c>
      <c r="B1098" s="95">
        <v>29691</v>
      </c>
      <c r="C1098" s="96">
        <v>13.29</v>
      </c>
    </row>
    <row r="1099" spans="1:3">
      <c r="A1099" s="94">
        <f t="shared" si="19"/>
        <v>1981</v>
      </c>
      <c r="B1099" s="95">
        <v>29692</v>
      </c>
      <c r="C1099" s="96">
        <v>13.32</v>
      </c>
    </row>
    <row r="1100" spans="1:3">
      <c r="A1100" s="94">
        <f t="shared" si="19"/>
        <v>1981</v>
      </c>
      <c r="B1100" s="95">
        <v>29693</v>
      </c>
      <c r="C1100" s="99"/>
    </row>
    <row r="1101" spans="1:3">
      <c r="A1101" s="94">
        <f t="shared" ref="A1101:A1164" si="20">YEAR(B1101)</f>
        <v>1981</v>
      </c>
      <c r="B1101" s="95">
        <v>29696</v>
      </c>
      <c r="C1101" s="96">
        <v>13.17</v>
      </c>
    </row>
    <row r="1102" spans="1:3">
      <c r="A1102" s="94">
        <f t="shared" si="20"/>
        <v>1981</v>
      </c>
      <c r="B1102" s="95">
        <v>29697</v>
      </c>
      <c r="C1102" s="96">
        <v>13.2</v>
      </c>
    </row>
    <row r="1103" spans="1:3">
      <c r="A1103" s="94">
        <f t="shared" si="20"/>
        <v>1981</v>
      </c>
      <c r="B1103" s="95">
        <v>29698</v>
      </c>
      <c r="C1103" s="96">
        <v>13.25</v>
      </c>
    </row>
    <row r="1104" spans="1:3">
      <c r="A1104" s="94">
        <f t="shared" si="20"/>
        <v>1981</v>
      </c>
      <c r="B1104" s="95">
        <v>29699</v>
      </c>
      <c r="C1104" s="96">
        <v>13.28</v>
      </c>
    </row>
    <row r="1105" spans="1:3">
      <c r="A1105" s="94">
        <f t="shared" si="20"/>
        <v>1981</v>
      </c>
      <c r="B1105" s="95">
        <v>29700</v>
      </c>
      <c r="C1105" s="96">
        <v>13.35</v>
      </c>
    </row>
    <row r="1106" spans="1:3">
      <c r="A1106" s="94">
        <f t="shared" si="20"/>
        <v>1981</v>
      </c>
      <c r="B1106" s="95">
        <v>29703</v>
      </c>
      <c r="C1106" s="96">
        <v>13.38</v>
      </c>
    </row>
    <row r="1107" spans="1:3">
      <c r="A1107" s="94">
        <f t="shared" si="20"/>
        <v>1981</v>
      </c>
      <c r="B1107" s="95">
        <v>29704</v>
      </c>
      <c r="C1107" s="96">
        <v>13.39</v>
      </c>
    </row>
    <row r="1108" spans="1:3">
      <c r="A1108" s="94">
        <f t="shared" si="20"/>
        <v>1981</v>
      </c>
      <c r="B1108" s="95">
        <v>29705</v>
      </c>
      <c r="C1108" s="96">
        <v>13.5</v>
      </c>
    </row>
    <row r="1109" spans="1:3">
      <c r="A1109" s="94">
        <f t="shared" si="20"/>
        <v>1981</v>
      </c>
      <c r="B1109" s="95">
        <v>29706</v>
      </c>
      <c r="C1109" s="96">
        <v>13.65</v>
      </c>
    </row>
    <row r="1110" spans="1:3">
      <c r="A1110" s="94">
        <f t="shared" si="20"/>
        <v>1981</v>
      </c>
      <c r="B1110" s="95">
        <v>29707</v>
      </c>
      <c r="C1110" s="96">
        <v>13.59</v>
      </c>
    </row>
    <row r="1111" spans="1:3">
      <c r="A1111" s="94">
        <f t="shared" si="20"/>
        <v>1981</v>
      </c>
      <c r="B1111" s="95">
        <v>29710</v>
      </c>
      <c r="C1111" s="96">
        <v>13.98</v>
      </c>
    </row>
    <row r="1112" spans="1:3">
      <c r="A1112" s="94">
        <f t="shared" si="20"/>
        <v>1981</v>
      </c>
      <c r="B1112" s="95">
        <v>29711</v>
      </c>
      <c r="C1112" s="96">
        <v>14.11</v>
      </c>
    </row>
    <row r="1113" spans="1:3">
      <c r="A1113" s="94">
        <f t="shared" si="20"/>
        <v>1981</v>
      </c>
      <c r="B1113" s="95">
        <v>29712</v>
      </c>
      <c r="C1113" s="96">
        <v>13.97</v>
      </c>
    </row>
    <row r="1114" spans="1:3">
      <c r="A1114" s="94">
        <f t="shared" si="20"/>
        <v>1981</v>
      </c>
      <c r="B1114" s="95">
        <v>29713</v>
      </c>
      <c r="C1114" s="96">
        <v>13.84</v>
      </c>
    </row>
    <row r="1115" spans="1:3">
      <c r="A1115" s="94">
        <f t="shared" si="20"/>
        <v>1981</v>
      </c>
      <c r="B1115" s="95">
        <v>29714</v>
      </c>
      <c r="C1115" s="96">
        <v>13.76</v>
      </c>
    </row>
    <row r="1116" spans="1:3">
      <c r="A1116" s="94">
        <f t="shared" si="20"/>
        <v>1981</v>
      </c>
      <c r="B1116" s="95">
        <v>29717</v>
      </c>
      <c r="C1116" s="96">
        <v>13.89</v>
      </c>
    </row>
    <row r="1117" spans="1:3">
      <c r="A1117" s="94">
        <f t="shared" si="20"/>
        <v>1981</v>
      </c>
      <c r="B1117" s="95">
        <v>29718</v>
      </c>
      <c r="C1117" s="96">
        <v>13.95</v>
      </c>
    </row>
    <row r="1118" spans="1:3">
      <c r="A1118" s="94">
        <f t="shared" si="20"/>
        <v>1981</v>
      </c>
      <c r="B1118" s="95">
        <v>29719</v>
      </c>
      <c r="C1118" s="96">
        <v>13.95</v>
      </c>
    </row>
    <row r="1119" spans="1:3">
      <c r="A1119" s="94">
        <f t="shared" si="20"/>
        <v>1981</v>
      </c>
      <c r="B1119" s="95">
        <v>29720</v>
      </c>
      <c r="C1119" s="96">
        <v>13.66</v>
      </c>
    </row>
    <row r="1120" spans="1:3">
      <c r="A1120" s="94">
        <f t="shared" si="20"/>
        <v>1981</v>
      </c>
      <c r="B1120" s="95">
        <v>29721</v>
      </c>
      <c r="C1120" s="96">
        <v>13.58</v>
      </c>
    </row>
    <row r="1121" spans="1:3">
      <c r="A1121" s="94">
        <f t="shared" si="20"/>
        <v>1981</v>
      </c>
      <c r="B1121" s="95">
        <v>29724</v>
      </c>
      <c r="C1121" s="96">
        <v>13.31</v>
      </c>
    </row>
    <row r="1122" spans="1:3">
      <c r="A1122" s="94">
        <f t="shared" si="20"/>
        <v>1981</v>
      </c>
      <c r="B1122" s="95">
        <v>29725</v>
      </c>
      <c r="C1122" s="96">
        <v>13.47</v>
      </c>
    </row>
    <row r="1123" spans="1:3">
      <c r="A1123" s="94">
        <f t="shared" si="20"/>
        <v>1981</v>
      </c>
      <c r="B1123" s="95">
        <v>29726</v>
      </c>
      <c r="C1123" s="96">
        <v>13.45</v>
      </c>
    </row>
    <row r="1124" spans="1:3">
      <c r="A1124" s="94">
        <f t="shared" si="20"/>
        <v>1981</v>
      </c>
      <c r="B1124" s="95">
        <v>29727</v>
      </c>
      <c r="C1124" s="96">
        <v>13.53</v>
      </c>
    </row>
    <row r="1125" spans="1:3">
      <c r="A1125" s="94">
        <f t="shared" si="20"/>
        <v>1981</v>
      </c>
      <c r="B1125" s="95">
        <v>29728</v>
      </c>
      <c r="C1125" s="96">
        <v>13.36</v>
      </c>
    </row>
    <row r="1126" spans="1:3">
      <c r="A1126" s="94">
        <f t="shared" si="20"/>
        <v>1981</v>
      </c>
      <c r="B1126" s="95">
        <v>29731</v>
      </c>
      <c r="C1126" s="99"/>
    </row>
    <row r="1127" spans="1:3">
      <c r="A1127" s="94">
        <f t="shared" si="20"/>
        <v>1981</v>
      </c>
      <c r="B1127" s="95">
        <v>29732</v>
      </c>
      <c r="C1127" s="96">
        <v>13.22</v>
      </c>
    </row>
    <row r="1128" spans="1:3">
      <c r="A1128" s="94">
        <f t="shared" si="20"/>
        <v>1981</v>
      </c>
      <c r="B1128" s="95">
        <v>29733</v>
      </c>
      <c r="C1128" s="96">
        <v>13.27</v>
      </c>
    </row>
    <row r="1129" spans="1:3">
      <c r="A1129" s="94">
        <f t="shared" si="20"/>
        <v>1981</v>
      </c>
      <c r="B1129" s="95">
        <v>29734</v>
      </c>
      <c r="C1129" s="96">
        <v>13.1</v>
      </c>
    </row>
    <row r="1130" spans="1:3">
      <c r="A1130" s="94">
        <f t="shared" si="20"/>
        <v>1981</v>
      </c>
      <c r="B1130" s="95">
        <v>29735</v>
      </c>
      <c r="C1130" s="96">
        <v>13.06</v>
      </c>
    </row>
    <row r="1131" spans="1:3">
      <c r="A1131" s="94">
        <f t="shared" si="20"/>
        <v>1981</v>
      </c>
      <c r="B1131" s="95">
        <v>29738</v>
      </c>
      <c r="C1131" s="96">
        <v>13.06</v>
      </c>
    </row>
    <row r="1132" spans="1:3">
      <c r="A1132" s="94">
        <f t="shared" si="20"/>
        <v>1981</v>
      </c>
      <c r="B1132" s="95">
        <v>29739</v>
      </c>
      <c r="C1132" s="96">
        <v>13.13</v>
      </c>
    </row>
    <row r="1133" spans="1:3">
      <c r="A1133" s="94">
        <f t="shared" si="20"/>
        <v>1981</v>
      </c>
      <c r="B1133" s="95">
        <v>29740</v>
      </c>
      <c r="C1133" s="96">
        <v>13.08</v>
      </c>
    </row>
    <row r="1134" spans="1:3">
      <c r="A1134" s="94">
        <f t="shared" si="20"/>
        <v>1981</v>
      </c>
      <c r="B1134" s="95">
        <v>29741</v>
      </c>
      <c r="C1134" s="96">
        <v>13.04</v>
      </c>
    </row>
    <row r="1135" spans="1:3">
      <c r="A1135" s="94">
        <f t="shared" si="20"/>
        <v>1981</v>
      </c>
      <c r="B1135" s="95">
        <v>29742</v>
      </c>
      <c r="C1135" s="96">
        <v>13.11</v>
      </c>
    </row>
    <row r="1136" spans="1:3">
      <c r="A1136" s="94">
        <f t="shared" si="20"/>
        <v>1981</v>
      </c>
      <c r="B1136" s="95">
        <v>29745</v>
      </c>
      <c r="C1136" s="96">
        <v>12.87</v>
      </c>
    </row>
    <row r="1137" spans="1:3">
      <c r="A1137" s="94">
        <f t="shared" si="20"/>
        <v>1981</v>
      </c>
      <c r="B1137" s="95">
        <v>29746</v>
      </c>
      <c r="C1137" s="96">
        <v>12.89</v>
      </c>
    </row>
    <row r="1138" spans="1:3">
      <c r="A1138" s="94">
        <f t="shared" si="20"/>
        <v>1981</v>
      </c>
      <c r="B1138" s="95">
        <v>29747</v>
      </c>
      <c r="C1138" s="96">
        <v>12.82</v>
      </c>
    </row>
    <row r="1139" spans="1:3">
      <c r="A1139" s="94">
        <f t="shared" si="20"/>
        <v>1981</v>
      </c>
      <c r="B1139" s="95">
        <v>29748</v>
      </c>
      <c r="C1139" s="96">
        <v>12.84</v>
      </c>
    </row>
    <row r="1140" spans="1:3">
      <c r="A1140" s="94">
        <f t="shared" si="20"/>
        <v>1981</v>
      </c>
      <c r="B1140" s="95">
        <v>29749</v>
      </c>
      <c r="C1140" s="96">
        <v>12.84</v>
      </c>
    </row>
    <row r="1141" spans="1:3">
      <c r="A1141" s="94">
        <f t="shared" si="20"/>
        <v>1981</v>
      </c>
      <c r="B1141" s="95">
        <v>29752</v>
      </c>
      <c r="C1141" s="96">
        <v>12.61</v>
      </c>
    </row>
    <row r="1142" spans="1:3">
      <c r="A1142" s="94">
        <f t="shared" si="20"/>
        <v>1981</v>
      </c>
      <c r="B1142" s="95">
        <v>29753</v>
      </c>
      <c r="C1142" s="96">
        <v>12.59</v>
      </c>
    </row>
    <row r="1143" spans="1:3">
      <c r="A1143" s="94">
        <f t="shared" si="20"/>
        <v>1981</v>
      </c>
      <c r="B1143" s="95">
        <v>29754</v>
      </c>
      <c r="C1143" s="96">
        <v>12.73</v>
      </c>
    </row>
    <row r="1144" spans="1:3">
      <c r="A1144" s="94">
        <f t="shared" si="20"/>
        <v>1981</v>
      </c>
      <c r="B1144" s="95">
        <v>29755</v>
      </c>
      <c r="C1144" s="96">
        <v>12.98</v>
      </c>
    </row>
    <row r="1145" spans="1:3">
      <c r="A1145" s="94">
        <f t="shared" si="20"/>
        <v>1981</v>
      </c>
      <c r="B1145" s="95">
        <v>29756</v>
      </c>
      <c r="C1145" s="96">
        <v>12.9</v>
      </c>
    </row>
    <row r="1146" spans="1:3">
      <c r="A1146" s="94">
        <f t="shared" si="20"/>
        <v>1981</v>
      </c>
      <c r="B1146" s="95">
        <v>29759</v>
      </c>
      <c r="C1146" s="96">
        <v>12.86</v>
      </c>
    </row>
    <row r="1147" spans="1:3">
      <c r="A1147" s="94">
        <f t="shared" si="20"/>
        <v>1981</v>
      </c>
      <c r="B1147" s="95">
        <v>29760</v>
      </c>
      <c r="C1147" s="96">
        <v>12.99</v>
      </c>
    </row>
    <row r="1148" spans="1:3">
      <c r="A1148" s="94">
        <f t="shared" si="20"/>
        <v>1981</v>
      </c>
      <c r="B1148" s="95">
        <v>29761</v>
      </c>
      <c r="C1148" s="96">
        <v>13.1</v>
      </c>
    </row>
    <row r="1149" spans="1:3">
      <c r="A1149" s="94">
        <f t="shared" si="20"/>
        <v>1981</v>
      </c>
      <c r="B1149" s="95">
        <v>29762</v>
      </c>
      <c r="C1149" s="96">
        <v>13.14</v>
      </c>
    </row>
    <row r="1150" spans="1:3">
      <c r="A1150" s="94">
        <f t="shared" si="20"/>
        <v>1981</v>
      </c>
      <c r="B1150" s="95">
        <v>29763</v>
      </c>
      <c r="C1150" s="96">
        <v>13.14</v>
      </c>
    </row>
    <row r="1151" spans="1:3">
      <c r="A1151" s="94">
        <f t="shared" si="20"/>
        <v>1981</v>
      </c>
      <c r="B1151" s="95">
        <v>29766</v>
      </c>
      <c r="C1151" s="96">
        <v>13.11</v>
      </c>
    </row>
    <row r="1152" spans="1:3">
      <c r="A1152" s="94">
        <f t="shared" si="20"/>
        <v>1981</v>
      </c>
      <c r="B1152" s="95">
        <v>29767</v>
      </c>
      <c r="C1152" s="96">
        <v>13.3</v>
      </c>
    </row>
    <row r="1153" spans="1:3">
      <c r="A1153" s="94">
        <f t="shared" si="20"/>
        <v>1981</v>
      </c>
      <c r="B1153" s="95">
        <v>29768</v>
      </c>
      <c r="C1153" s="96">
        <v>13.47</v>
      </c>
    </row>
    <row r="1154" spans="1:3">
      <c r="A1154" s="94">
        <f t="shared" si="20"/>
        <v>1981</v>
      </c>
      <c r="B1154" s="95">
        <v>29769</v>
      </c>
      <c r="C1154" s="96">
        <v>13.35</v>
      </c>
    </row>
    <row r="1155" spans="1:3">
      <c r="A1155" s="94">
        <f t="shared" si="20"/>
        <v>1981</v>
      </c>
      <c r="B1155" s="95">
        <v>29770</v>
      </c>
      <c r="C1155" s="99"/>
    </row>
    <row r="1156" spans="1:3">
      <c r="A1156" s="94">
        <f t="shared" si="20"/>
        <v>1981</v>
      </c>
      <c r="B1156" s="95">
        <v>29773</v>
      </c>
      <c r="C1156" s="96">
        <v>13.19</v>
      </c>
    </row>
    <row r="1157" spans="1:3">
      <c r="A1157" s="94">
        <f t="shared" si="20"/>
        <v>1981</v>
      </c>
      <c r="B1157" s="95">
        <v>29774</v>
      </c>
      <c r="C1157" s="96">
        <v>13.42</v>
      </c>
    </row>
    <row r="1158" spans="1:3">
      <c r="A1158" s="94">
        <f t="shared" si="20"/>
        <v>1981</v>
      </c>
      <c r="B1158" s="95">
        <v>29775</v>
      </c>
      <c r="C1158" s="96">
        <v>13.43</v>
      </c>
    </row>
    <row r="1159" spans="1:3">
      <c r="A1159" s="94">
        <f t="shared" si="20"/>
        <v>1981</v>
      </c>
      <c r="B1159" s="95">
        <v>29776</v>
      </c>
      <c r="C1159" s="96">
        <v>13.47</v>
      </c>
    </row>
    <row r="1160" spans="1:3">
      <c r="A1160" s="94">
        <f t="shared" si="20"/>
        <v>1981</v>
      </c>
      <c r="B1160" s="95">
        <v>29777</v>
      </c>
      <c r="C1160" s="96">
        <v>13.25</v>
      </c>
    </row>
    <row r="1161" spans="1:3">
      <c r="A1161" s="94">
        <f t="shared" si="20"/>
        <v>1981</v>
      </c>
      <c r="B1161" s="95">
        <v>29780</v>
      </c>
      <c r="C1161" s="96">
        <v>13.33</v>
      </c>
    </row>
    <row r="1162" spans="1:3">
      <c r="A1162" s="94">
        <f t="shared" si="20"/>
        <v>1981</v>
      </c>
      <c r="B1162" s="95">
        <v>29781</v>
      </c>
      <c r="C1162" s="96">
        <v>13.49</v>
      </c>
    </row>
    <row r="1163" spans="1:3">
      <c r="A1163" s="94">
        <f t="shared" si="20"/>
        <v>1981</v>
      </c>
      <c r="B1163" s="95">
        <v>29782</v>
      </c>
      <c r="C1163" s="96">
        <v>13.35</v>
      </c>
    </row>
    <row r="1164" spans="1:3">
      <c r="A1164" s="94">
        <f t="shared" si="20"/>
        <v>1981</v>
      </c>
      <c r="B1164" s="95">
        <v>29783</v>
      </c>
      <c r="C1164" s="96">
        <v>13.44</v>
      </c>
    </row>
    <row r="1165" spans="1:3">
      <c r="A1165" s="94">
        <f t="shared" ref="A1165:A1228" si="21">YEAR(B1165)</f>
        <v>1981</v>
      </c>
      <c r="B1165" s="95">
        <v>29784</v>
      </c>
      <c r="C1165" s="96">
        <v>13.4</v>
      </c>
    </row>
    <row r="1166" spans="1:3">
      <c r="A1166" s="94">
        <f t="shared" si="21"/>
        <v>1981</v>
      </c>
      <c r="B1166" s="95">
        <v>29787</v>
      </c>
      <c r="C1166" s="96">
        <v>13.87</v>
      </c>
    </row>
    <row r="1167" spans="1:3">
      <c r="A1167" s="94">
        <f t="shared" si="21"/>
        <v>1981</v>
      </c>
      <c r="B1167" s="95">
        <v>29788</v>
      </c>
      <c r="C1167" s="96">
        <v>13.84</v>
      </c>
    </row>
    <row r="1168" spans="1:3">
      <c r="A1168" s="94">
        <f t="shared" si="21"/>
        <v>1981</v>
      </c>
      <c r="B1168" s="95">
        <v>29789</v>
      </c>
      <c r="C1168" s="96">
        <v>13.87</v>
      </c>
    </row>
    <row r="1169" spans="1:3">
      <c r="A1169" s="94">
        <f t="shared" si="21"/>
        <v>1981</v>
      </c>
      <c r="B1169" s="95">
        <v>29790</v>
      </c>
      <c r="C1169" s="96">
        <v>13.8</v>
      </c>
    </row>
    <row r="1170" spans="1:3">
      <c r="A1170" s="94">
        <f t="shared" si="21"/>
        <v>1981</v>
      </c>
      <c r="B1170" s="95">
        <v>29791</v>
      </c>
      <c r="C1170" s="96">
        <v>13.65</v>
      </c>
    </row>
    <row r="1171" spans="1:3">
      <c r="A1171" s="94">
        <f t="shared" si="21"/>
        <v>1981</v>
      </c>
      <c r="B1171" s="95">
        <v>29794</v>
      </c>
      <c r="C1171" s="96">
        <v>13.7</v>
      </c>
    </row>
    <row r="1172" spans="1:3">
      <c r="A1172" s="94">
        <f t="shared" si="21"/>
        <v>1981</v>
      </c>
      <c r="B1172" s="95">
        <v>29795</v>
      </c>
      <c r="C1172" s="96">
        <v>13.8</v>
      </c>
    </row>
    <row r="1173" spans="1:3">
      <c r="A1173" s="94">
        <f t="shared" si="21"/>
        <v>1981</v>
      </c>
      <c r="B1173" s="95">
        <v>29796</v>
      </c>
      <c r="C1173" s="96">
        <v>13.92</v>
      </c>
    </row>
    <row r="1174" spans="1:3">
      <c r="A1174" s="94">
        <f t="shared" si="21"/>
        <v>1981</v>
      </c>
      <c r="B1174" s="95">
        <v>29797</v>
      </c>
      <c r="C1174" s="96">
        <v>13.95</v>
      </c>
    </row>
    <row r="1175" spans="1:3">
      <c r="A1175" s="94">
        <f t="shared" si="21"/>
        <v>1981</v>
      </c>
      <c r="B1175" s="95">
        <v>29798</v>
      </c>
      <c r="C1175" s="96">
        <v>13.96</v>
      </c>
    </row>
    <row r="1176" spans="1:3">
      <c r="A1176" s="94">
        <f t="shared" si="21"/>
        <v>1981</v>
      </c>
      <c r="B1176" s="95">
        <v>29801</v>
      </c>
      <c r="C1176" s="96">
        <v>14.27</v>
      </c>
    </row>
    <row r="1177" spans="1:3">
      <c r="A1177" s="94">
        <f t="shared" si="21"/>
        <v>1981</v>
      </c>
      <c r="B1177" s="95">
        <v>29802</v>
      </c>
      <c r="C1177" s="96">
        <v>14.17</v>
      </c>
    </row>
    <row r="1178" spans="1:3">
      <c r="A1178" s="94">
        <f t="shared" si="21"/>
        <v>1981</v>
      </c>
      <c r="B1178" s="95">
        <v>29803</v>
      </c>
      <c r="C1178" s="96">
        <v>14.15</v>
      </c>
    </row>
    <row r="1179" spans="1:3">
      <c r="A1179" s="94">
        <f t="shared" si="21"/>
        <v>1981</v>
      </c>
      <c r="B1179" s="95">
        <v>29804</v>
      </c>
      <c r="C1179" s="96">
        <v>14.04</v>
      </c>
    </row>
    <row r="1180" spans="1:3">
      <c r="A1180" s="94">
        <f t="shared" si="21"/>
        <v>1981</v>
      </c>
      <c r="B1180" s="95">
        <v>29805</v>
      </c>
      <c r="C1180" s="96">
        <v>14.07</v>
      </c>
    </row>
    <row r="1181" spans="1:3">
      <c r="A1181" s="94">
        <f t="shared" si="21"/>
        <v>1981</v>
      </c>
      <c r="B1181" s="95">
        <v>29808</v>
      </c>
      <c r="C1181" s="96">
        <v>13.88</v>
      </c>
    </row>
    <row r="1182" spans="1:3">
      <c r="A1182" s="94">
        <f t="shared" si="21"/>
        <v>1981</v>
      </c>
      <c r="B1182" s="95">
        <v>29809</v>
      </c>
      <c r="C1182" s="96">
        <v>13.63</v>
      </c>
    </row>
    <row r="1183" spans="1:3">
      <c r="A1183" s="94">
        <f t="shared" si="21"/>
        <v>1981</v>
      </c>
      <c r="B1183" s="95">
        <v>29810</v>
      </c>
      <c r="C1183" s="96">
        <v>13.82</v>
      </c>
    </row>
    <row r="1184" spans="1:3">
      <c r="A1184" s="94">
        <f t="shared" si="21"/>
        <v>1981</v>
      </c>
      <c r="B1184" s="95">
        <v>29811</v>
      </c>
      <c r="C1184" s="96">
        <v>13.88</v>
      </c>
    </row>
    <row r="1185" spans="1:3">
      <c r="A1185" s="94">
        <f t="shared" si="21"/>
        <v>1981</v>
      </c>
      <c r="B1185" s="95">
        <v>29812</v>
      </c>
      <c r="C1185" s="96">
        <v>13.95</v>
      </c>
    </row>
    <row r="1186" spans="1:3">
      <c r="A1186" s="94">
        <f t="shared" si="21"/>
        <v>1981</v>
      </c>
      <c r="B1186" s="95">
        <v>29815</v>
      </c>
      <c r="C1186" s="96">
        <v>13.9</v>
      </c>
    </row>
    <row r="1187" spans="1:3">
      <c r="A1187" s="94">
        <f t="shared" si="21"/>
        <v>1981</v>
      </c>
      <c r="B1187" s="95">
        <v>29816</v>
      </c>
      <c r="C1187" s="96">
        <v>13.95</v>
      </c>
    </row>
    <row r="1188" spans="1:3">
      <c r="A1188" s="94">
        <f t="shared" si="21"/>
        <v>1981</v>
      </c>
      <c r="B1188" s="95">
        <v>29817</v>
      </c>
      <c r="C1188" s="96">
        <v>13.95</v>
      </c>
    </row>
    <row r="1189" spans="1:3">
      <c r="A1189" s="94">
        <f t="shared" si="21"/>
        <v>1981</v>
      </c>
      <c r="B1189" s="95">
        <v>29818</v>
      </c>
      <c r="C1189" s="96">
        <v>14.08</v>
      </c>
    </row>
    <row r="1190" spans="1:3">
      <c r="A1190" s="94">
        <f t="shared" si="21"/>
        <v>1981</v>
      </c>
      <c r="B1190" s="95">
        <v>29819</v>
      </c>
      <c r="C1190" s="96">
        <v>14.14</v>
      </c>
    </row>
    <row r="1191" spans="1:3">
      <c r="A1191" s="94">
        <f t="shared" si="21"/>
        <v>1981</v>
      </c>
      <c r="B1191" s="95">
        <v>29822</v>
      </c>
      <c r="C1191" s="96">
        <v>14.57</v>
      </c>
    </row>
    <row r="1192" spans="1:3">
      <c r="A1192" s="94">
        <f t="shared" si="21"/>
        <v>1981</v>
      </c>
      <c r="B1192" s="95">
        <v>29823</v>
      </c>
      <c r="C1192" s="96">
        <v>14.61</v>
      </c>
    </row>
    <row r="1193" spans="1:3">
      <c r="A1193" s="94">
        <f t="shared" si="21"/>
        <v>1981</v>
      </c>
      <c r="B1193" s="95">
        <v>29824</v>
      </c>
      <c r="C1193" s="96">
        <v>14.6</v>
      </c>
    </row>
    <row r="1194" spans="1:3">
      <c r="A1194" s="94">
        <f t="shared" si="21"/>
        <v>1981</v>
      </c>
      <c r="B1194" s="95">
        <v>29825</v>
      </c>
      <c r="C1194" s="96">
        <v>14.59</v>
      </c>
    </row>
    <row r="1195" spans="1:3">
      <c r="A1195" s="94">
        <f t="shared" si="21"/>
        <v>1981</v>
      </c>
      <c r="B1195" s="95">
        <v>29826</v>
      </c>
      <c r="C1195" s="96">
        <v>14.49</v>
      </c>
    </row>
    <row r="1196" spans="1:3">
      <c r="A1196" s="94">
        <f t="shared" si="21"/>
        <v>1981</v>
      </c>
      <c r="B1196" s="95">
        <v>29829</v>
      </c>
      <c r="C1196" s="96">
        <v>14.78</v>
      </c>
    </row>
    <row r="1197" spans="1:3">
      <c r="A1197" s="94">
        <f t="shared" si="21"/>
        <v>1981</v>
      </c>
      <c r="B1197" s="95">
        <v>29830</v>
      </c>
      <c r="C1197" s="96">
        <v>14.7</v>
      </c>
    </row>
    <row r="1198" spans="1:3">
      <c r="A1198" s="94">
        <f t="shared" si="21"/>
        <v>1981</v>
      </c>
      <c r="B1198" s="95">
        <v>29831</v>
      </c>
      <c r="C1198" s="96">
        <v>14.7</v>
      </c>
    </row>
    <row r="1199" spans="1:3">
      <c r="A1199" s="94">
        <f t="shared" si="21"/>
        <v>1981</v>
      </c>
      <c r="B1199" s="95">
        <v>29832</v>
      </c>
      <c r="C1199" s="96">
        <v>14.82</v>
      </c>
    </row>
    <row r="1200" spans="1:3">
      <c r="A1200" s="94">
        <f t="shared" si="21"/>
        <v>1981</v>
      </c>
      <c r="B1200" s="95">
        <v>29833</v>
      </c>
      <c r="C1200" s="96">
        <v>14.84</v>
      </c>
    </row>
    <row r="1201" spans="1:3">
      <c r="A1201" s="94">
        <f t="shared" si="21"/>
        <v>1981</v>
      </c>
      <c r="B1201" s="95">
        <v>29836</v>
      </c>
      <c r="C1201" s="99"/>
    </row>
    <row r="1202" spans="1:3">
      <c r="A1202" s="94">
        <f t="shared" si="21"/>
        <v>1981</v>
      </c>
      <c r="B1202" s="95">
        <v>29837</v>
      </c>
      <c r="C1202" s="96">
        <v>14.99</v>
      </c>
    </row>
    <row r="1203" spans="1:3">
      <c r="A1203" s="94">
        <f t="shared" si="21"/>
        <v>1981</v>
      </c>
      <c r="B1203" s="95">
        <v>29838</v>
      </c>
      <c r="C1203" s="96">
        <v>14.73</v>
      </c>
    </row>
    <row r="1204" spans="1:3">
      <c r="A1204" s="94">
        <f t="shared" si="21"/>
        <v>1981</v>
      </c>
      <c r="B1204" s="95">
        <v>29839</v>
      </c>
      <c r="C1204" s="96">
        <v>14.68</v>
      </c>
    </row>
    <row r="1205" spans="1:3">
      <c r="A1205" s="94">
        <f t="shared" si="21"/>
        <v>1981</v>
      </c>
      <c r="B1205" s="95">
        <v>29840</v>
      </c>
      <c r="C1205" s="96">
        <v>14.49</v>
      </c>
    </row>
    <row r="1206" spans="1:3">
      <c r="A1206" s="94">
        <f t="shared" si="21"/>
        <v>1981</v>
      </c>
      <c r="B1206" s="95">
        <v>29843</v>
      </c>
      <c r="C1206" s="96">
        <v>14.51</v>
      </c>
    </row>
    <row r="1207" spans="1:3">
      <c r="A1207" s="94">
        <f t="shared" si="21"/>
        <v>1981</v>
      </c>
      <c r="B1207" s="95">
        <v>29844</v>
      </c>
      <c r="C1207" s="96">
        <v>14.44</v>
      </c>
    </row>
    <row r="1208" spans="1:3">
      <c r="A1208" s="94">
        <f t="shared" si="21"/>
        <v>1981</v>
      </c>
      <c r="B1208" s="95">
        <v>29845</v>
      </c>
      <c r="C1208" s="96">
        <v>14.42</v>
      </c>
    </row>
    <row r="1209" spans="1:3">
      <c r="A1209" s="94">
        <f t="shared" si="21"/>
        <v>1981</v>
      </c>
      <c r="B1209" s="95">
        <v>29846</v>
      </c>
      <c r="C1209" s="96">
        <v>14.26</v>
      </c>
    </row>
    <row r="1210" spans="1:3">
      <c r="A1210" s="94">
        <f t="shared" si="21"/>
        <v>1981</v>
      </c>
      <c r="B1210" s="95">
        <v>29847</v>
      </c>
      <c r="C1210" s="96">
        <v>14.22</v>
      </c>
    </row>
    <row r="1211" spans="1:3">
      <c r="A1211" s="94">
        <f t="shared" si="21"/>
        <v>1981</v>
      </c>
      <c r="B1211" s="95">
        <v>29850</v>
      </c>
      <c r="C1211" s="96">
        <v>14.09</v>
      </c>
    </row>
    <row r="1212" spans="1:3">
      <c r="A1212" s="94">
        <f t="shared" si="21"/>
        <v>1981</v>
      </c>
      <c r="B1212" s="95">
        <v>29851</v>
      </c>
      <c r="C1212" s="96">
        <v>14.33</v>
      </c>
    </row>
    <row r="1213" spans="1:3">
      <c r="A1213" s="94">
        <f t="shared" si="21"/>
        <v>1981</v>
      </c>
      <c r="B1213" s="95">
        <v>29852</v>
      </c>
      <c r="C1213" s="96">
        <v>14.61</v>
      </c>
    </row>
    <row r="1214" spans="1:3">
      <c r="A1214" s="94">
        <f t="shared" si="21"/>
        <v>1981</v>
      </c>
      <c r="B1214" s="95">
        <v>29853</v>
      </c>
      <c r="C1214" s="96">
        <v>14.69</v>
      </c>
    </row>
    <row r="1215" spans="1:3">
      <c r="A1215" s="94">
        <f t="shared" si="21"/>
        <v>1981</v>
      </c>
      <c r="B1215" s="95">
        <v>29854</v>
      </c>
      <c r="C1215" s="96">
        <v>15.08</v>
      </c>
    </row>
    <row r="1216" spans="1:3">
      <c r="A1216" s="94">
        <f t="shared" si="21"/>
        <v>1981</v>
      </c>
      <c r="B1216" s="95">
        <v>29857</v>
      </c>
      <c r="C1216" s="96">
        <v>15.01</v>
      </c>
    </row>
    <row r="1217" spans="1:3">
      <c r="A1217" s="94">
        <f t="shared" si="21"/>
        <v>1981</v>
      </c>
      <c r="B1217" s="95">
        <v>29858</v>
      </c>
      <c r="C1217" s="96">
        <v>15.2</v>
      </c>
    </row>
    <row r="1218" spans="1:3">
      <c r="A1218" s="94">
        <f t="shared" si="21"/>
        <v>1981</v>
      </c>
      <c r="B1218" s="95">
        <v>29859</v>
      </c>
      <c r="C1218" s="96">
        <v>15.19</v>
      </c>
    </row>
    <row r="1219" spans="1:3">
      <c r="A1219" s="94">
        <f t="shared" si="21"/>
        <v>1981</v>
      </c>
      <c r="B1219" s="95">
        <v>29860</v>
      </c>
      <c r="C1219" s="96">
        <v>15.14</v>
      </c>
    </row>
    <row r="1220" spans="1:3">
      <c r="A1220" s="94">
        <f t="shared" si="21"/>
        <v>1981</v>
      </c>
      <c r="B1220" s="95">
        <v>29861</v>
      </c>
      <c r="C1220" s="96">
        <v>14.8</v>
      </c>
    </row>
    <row r="1221" spans="1:3">
      <c r="A1221" s="94">
        <f t="shared" si="21"/>
        <v>1981</v>
      </c>
      <c r="B1221" s="95">
        <v>29864</v>
      </c>
      <c r="C1221" s="96">
        <v>14.62</v>
      </c>
    </row>
    <row r="1222" spans="1:3">
      <c r="A1222" s="94">
        <f t="shared" si="21"/>
        <v>1981</v>
      </c>
      <c r="B1222" s="95">
        <v>29865</v>
      </c>
      <c r="C1222" s="96">
        <v>14.6</v>
      </c>
    </row>
    <row r="1223" spans="1:3">
      <c r="A1223" s="94">
        <f t="shared" si="21"/>
        <v>1981</v>
      </c>
      <c r="B1223" s="95">
        <v>29866</v>
      </c>
      <c r="C1223" s="96">
        <v>14.54</v>
      </c>
    </row>
    <row r="1224" spans="1:3">
      <c r="A1224" s="94">
        <f t="shared" si="21"/>
        <v>1981</v>
      </c>
      <c r="B1224" s="95">
        <v>29867</v>
      </c>
      <c r="C1224" s="96">
        <v>14.44</v>
      </c>
    </row>
    <row r="1225" spans="1:3">
      <c r="A1225" s="94">
        <f t="shared" si="21"/>
        <v>1981</v>
      </c>
      <c r="B1225" s="95">
        <v>29868</v>
      </c>
      <c r="C1225" s="96">
        <v>14.26</v>
      </c>
    </row>
    <row r="1226" spans="1:3">
      <c r="A1226" s="94">
        <f t="shared" si="21"/>
        <v>1981</v>
      </c>
      <c r="B1226" s="95">
        <v>29871</v>
      </c>
      <c r="C1226" s="99"/>
    </row>
    <row r="1227" spans="1:3">
      <c r="A1227" s="94">
        <f t="shared" si="21"/>
        <v>1981</v>
      </c>
      <c r="B1227" s="95">
        <v>29872</v>
      </c>
      <c r="C1227" s="96">
        <v>14.36</v>
      </c>
    </row>
    <row r="1228" spans="1:3">
      <c r="A1228" s="94">
        <f t="shared" si="21"/>
        <v>1981</v>
      </c>
      <c r="B1228" s="95">
        <v>29873</v>
      </c>
      <c r="C1228" s="96">
        <v>14.48</v>
      </c>
    </row>
    <row r="1229" spans="1:3">
      <c r="A1229" s="94">
        <f t="shared" ref="A1229:A1292" si="22">YEAR(B1229)</f>
        <v>1981</v>
      </c>
      <c r="B1229" s="95">
        <v>29874</v>
      </c>
      <c r="C1229" s="96">
        <v>14.39</v>
      </c>
    </row>
    <row r="1230" spans="1:3">
      <c r="A1230" s="94">
        <f t="shared" si="22"/>
        <v>1981</v>
      </c>
      <c r="B1230" s="95">
        <v>29875</v>
      </c>
      <c r="C1230" s="96">
        <v>14.55</v>
      </c>
    </row>
    <row r="1231" spans="1:3">
      <c r="A1231" s="94">
        <f t="shared" si="22"/>
        <v>1981</v>
      </c>
      <c r="B1231" s="95">
        <v>29878</v>
      </c>
      <c r="C1231" s="96">
        <v>14.52</v>
      </c>
    </row>
    <row r="1232" spans="1:3">
      <c r="A1232" s="94">
        <f t="shared" si="22"/>
        <v>1981</v>
      </c>
      <c r="B1232" s="95">
        <v>29879</v>
      </c>
      <c r="C1232" s="96">
        <v>14.66</v>
      </c>
    </row>
    <row r="1233" spans="1:3">
      <c r="A1233" s="94">
        <f t="shared" si="22"/>
        <v>1981</v>
      </c>
      <c r="B1233" s="95">
        <v>29880</v>
      </c>
      <c r="C1233" s="96">
        <v>14.94</v>
      </c>
    </row>
    <row r="1234" spans="1:3">
      <c r="A1234" s="94">
        <f t="shared" si="22"/>
        <v>1981</v>
      </c>
      <c r="B1234" s="95">
        <v>29881</v>
      </c>
      <c r="C1234" s="96">
        <v>14.91</v>
      </c>
    </row>
    <row r="1235" spans="1:3">
      <c r="A1235" s="94">
        <f t="shared" si="22"/>
        <v>1981</v>
      </c>
      <c r="B1235" s="95">
        <v>29882</v>
      </c>
      <c r="C1235" s="96">
        <v>14.81</v>
      </c>
    </row>
    <row r="1236" spans="1:3">
      <c r="A1236" s="94">
        <f t="shared" si="22"/>
        <v>1981</v>
      </c>
      <c r="B1236" s="95">
        <v>29885</v>
      </c>
      <c r="C1236" s="96">
        <v>15.21</v>
      </c>
    </row>
    <row r="1237" spans="1:3">
      <c r="A1237" s="94">
        <f t="shared" si="22"/>
        <v>1981</v>
      </c>
      <c r="B1237" s="95">
        <v>29886</v>
      </c>
      <c r="C1237" s="96">
        <v>15.09</v>
      </c>
    </row>
    <row r="1238" spans="1:3">
      <c r="A1238" s="94">
        <f t="shared" si="22"/>
        <v>1981</v>
      </c>
      <c r="B1238" s="95">
        <v>29887</v>
      </c>
      <c r="C1238" s="96">
        <v>15.03</v>
      </c>
    </row>
    <row r="1239" spans="1:3">
      <c r="A1239" s="94">
        <f t="shared" si="22"/>
        <v>1981</v>
      </c>
      <c r="B1239" s="95">
        <v>29888</v>
      </c>
      <c r="C1239" s="96">
        <v>14.66</v>
      </c>
    </row>
    <row r="1240" spans="1:3">
      <c r="A1240" s="94">
        <f t="shared" si="22"/>
        <v>1981</v>
      </c>
      <c r="B1240" s="95">
        <v>29889</v>
      </c>
      <c r="C1240" s="96">
        <v>14.36</v>
      </c>
    </row>
    <row r="1241" spans="1:3">
      <c r="A1241" s="94">
        <f t="shared" si="22"/>
        <v>1981</v>
      </c>
      <c r="B1241" s="95">
        <v>29892</v>
      </c>
      <c r="C1241" s="96">
        <v>14.41</v>
      </c>
    </row>
    <row r="1242" spans="1:3">
      <c r="A1242" s="94">
        <f t="shared" si="22"/>
        <v>1981</v>
      </c>
      <c r="B1242" s="95">
        <v>29893</v>
      </c>
      <c r="C1242" s="99"/>
    </row>
    <row r="1243" spans="1:3">
      <c r="A1243" s="94">
        <f t="shared" si="22"/>
        <v>1981</v>
      </c>
      <c r="B1243" s="95">
        <v>29894</v>
      </c>
      <c r="C1243" s="96">
        <v>13.96</v>
      </c>
    </row>
    <row r="1244" spans="1:3">
      <c r="A1244" s="94">
        <f t="shared" si="22"/>
        <v>1981</v>
      </c>
      <c r="B1244" s="95">
        <v>29895</v>
      </c>
      <c r="C1244" s="96">
        <v>14.06</v>
      </c>
    </row>
    <row r="1245" spans="1:3">
      <c r="A1245" s="94">
        <f t="shared" si="22"/>
        <v>1981</v>
      </c>
      <c r="B1245" s="95">
        <v>29896</v>
      </c>
      <c r="C1245" s="96">
        <v>13.85</v>
      </c>
    </row>
    <row r="1246" spans="1:3">
      <c r="A1246" s="94">
        <f t="shared" si="22"/>
        <v>1981</v>
      </c>
      <c r="B1246" s="95">
        <v>29899</v>
      </c>
      <c r="C1246" s="96">
        <v>13.56</v>
      </c>
    </row>
    <row r="1247" spans="1:3">
      <c r="A1247" s="94">
        <f t="shared" si="22"/>
        <v>1981</v>
      </c>
      <c r="B1247" s="95">
        <v>29900</v>
      </c>
      <c r="C1247" s="96">
        <v>13.55</v>
      </c>
    </row>
    <row r="1248" spans="1:3">
      <c r="A1248" s="94">
        <f t="shared" si="22"/>
        <v>1981</v>
      </c>
      <c r="B1248" s="95">
        <v>29901</v>
      </c>
      <c r="C1248" s="99"/>
    </row>
    <row r="1249" spans="1:3">
      <c r="A1249" s="94">
        <f t="shared" si="22"/>
        <v>1981</v>
      </c>
      <c r="B1249" s="95">
        <v>29902</v>
      </c>
      <c r="C1249" s="96">
        <v>13.21</v>
      </c>
    </row>
    <row r="1250" spans="1:3">
      <c r="A1250" s="94">
        <f t="shared" si="22"/>
        <v>1981</v>
      </c>
      <c r="B1250" s="95">
        <v>29903</v>
      </c>
      <c r="C1250" s="96">
        <v>13.26</v>
      </c>
    </row>
    <row r="1251" spans="1:3">
      <c r="A1251" s="94">
        <f t="shared" si="22"/>
        <v>1981</v>
      </c>
      <c r="B1251" s="95">
        <v>29906</v>
      </c>
      <c r="C1251" s="96">
        <v>13.11</v>
      </c>
    </row>
    <row r="1252" spans="1:3">
      <c r="A1252" s="94">
        <f t="shared" si="22"/>
        <v>1981</v>
      </c>
      <c r="B1252" s="95">
        <v>29907</v>
      </c>
      <c r="C1252" s="96">
        <v>13.25</v>
      </c>
    </row>
    <row r="1253" spans="1:3">
      <c r="A1253" s="94">
        <f t="shared" si="22"/>
        <v>1981</v>
      </c>
      <c r="B1253" s="95">
        <v>29908</v>
      </c>
      <c r="C1253" s="96">
        <v>13.05</v>
      </c>
    </row>
    <row r="1254" spans="1:3">
      <c r="A1254" s="94">
        <f t="shared" si="22"/>
        <v>1981</v>
      </c>
      <c r="B1254" s="95">
        <v>29909</v>
      </c>
      <c r="C1254" s="96">
        <v>13.09</v>
      </c>
    </row>
    <row r="1255" spans="1:3">
      <c r="A1255" s="94">
        <f t="shared" si="22"/>
        <v>1981</v>
      </c>
      <c r="B1255" s="95">
        <v>29910</v>
      </c>
      <c r="C1255" s="96">
        <v>13.08</v>
      </c>
    </row>
    <row r="1256" spans="1:3">
      <c r="A1256" s="94">
        <f t="shared" si="22"/>
        <v>1981</v>
      </c>
      <c r="B1256" s="95">
        <v>29913</v>
      </c>
      <c r="C1256" s="96">
        <v>13.38</v>
      </c>
    </row>
    <row r="1257" spans="1:3">
      <c r="A1257" s="94">
        <f t="shared" si="22"/>
        <v>1981</v>
      </c>
      <c r="B1257" s="95">
        <v>29914</v>
      </c>
      <c r="C1257" s="96">
        <v>13.03</v>
      </c>
    </row>
    <row r="1258" spans="1:3">
      <c r="A1258" s="94">
        <f t="shared" si="22"/>
        <v>1981</v>
      </c>
      <c r="B1258" s="95">
        <v>29915</v>
      </c>
      <c r="C1258" s="96">
        <v>12.83</v>
      </c>
    </row>
    <row r="1259" spans="1:3">
      <c r="A1259" s="94">
        <f t="shared" si="22"/>
        <v>1981</v>
      </c>
      <c r="B1259" s="95">
        <v>29916</v>
      </c>
      <c r="C1259" s="99"/>
    </row>
    <row r="1260" spans="1:3">
      <c r="A1260" s="94">
        <f t="shared" si="22"/>
        <v>1981</v>
      </c>
      <c r="B1260" s="95">
        <v>29917</v>
      </c>
      <c r="C1260" s="96">
        <v>12.76</v>
      </c>
    </row>
    <row r="1261" spans="1:3">
      <c r="A1261" s="94">
        <f t="shared" si="22"/>
        <v>1981</v>
      </c>
      <c r="B1261" s="95">
        <v>29920</v>
      </c>
      <c r="C1261" s="96">
        <v>12.91</v>
      </c>
    </row>
    <row r="1262" spans="1:3">
      <c r="A1262" s="94">
        <f t="shared" si="22"/>
        <v>1981</v>
      </c>
      <c r="B1262" s="95">
        <v>29921</v>
      </c>
      <c r="C1262" s="96">
        <v>13.06</v>
      </c>
    </row>
    <row r="1263" spans="1:3">
      <c r="A1263" s="94">
        <f t="shared" si="22"/>
        <v>1981</v>
      </c>
      <c r="B1263" s="95">
        <v>29922</v>
      </c>
      <c r="C1263" s="96">
        <v>13.21</v>
      </c>
    </row>
    <row r="1264" spans="1:3">
      <c r="A1264" s="94">
        <f t="shared" si="22"/>
        <v>1981</v>
      </c>
      <c r="B1264" s="95">
        <v>29923</v>
      </c>
      <c r="C1264" s="96">
        <v>13.16</v>
      </c>
    </row>
    <row r="1265" spans="1:3">
      <c r="A1265" s="94">
        <f t="shared" si="22"/>
        <v>1981</v>
      </c>
      <c r="B1265" s="95">
        <v>29924</v>
      </c>
      <c r="C1265" s="96">
        <v>12.89</v>
      </c>
    </row>
    <row r="1266" spans="1:3">
      <c r="A1266" s="94">
        <f t="shared" si="22"/>
        <v>1981</v>
      </c>
      <c r="B1266" s="95">
        <v>29927</v>
      </c>
      <c r="C1266" s="96">
        <v>13.26</v>
      </c>
    </row>
    <row r="1267" spans="1:3">
      <c r="A1267" s="94">
        <f t="shared" si="22"/>
        <v>1981</v>
      </c>
      <c r="B1267" s="95">
        <v>29928</v>
      </c>
      <c r="C1267" s="96">
        <v>13.24</v>
      </c>
    </row>
    <row r="1268" spans="1:3">
      <c r="A1268" s="94">
        <f t="shared" si="22"/>
        <v>1981</v>
      </c>
      <c r="B1268" s="95">
        <v>29929</v>
      </c>
      <c r="C1268" s="96">
        <v>13.39</v>
      </c>
    </row>
    <row r="1269" spans="1:3">
      <c r="A1269" s="94">
        <f t="shared" si="22"/>
        <v>1981</v>
      </c>
      <c r="B1269" s="95">
        <v>29930</v>
      </c>
      <c r="C1269" s="96">
        <v>13.58</v>
      </c>
    </row>
    <row r="1270" spans="1:3">
      <c r="A1270" s="94">
        <f t="shared" si="22"/>
        <v>1981</v>
      </c>
      <c r="B1270" s="95">
        <v>29931</v>
      </c>
      <c r="C1270" s="96">
        <v>13.55</v>
      </c>
    </row>
    <row r="1271" spans="1:3">
      <c r="A1271" s="94">
        <f t="shared" si="22"/>
        <v>1981</v>
      </c>
      <c r="B1271" s="95">
        <v>29934</v>
      </c>
      <c r="C1271" s="96">
        <v>13.34</v>
      </c>
    </row>
    <row r="1272" spans="1:3">
      <c r="A1272" s="94">
        <f t="shared" si="22"/>
        <v>1981</v>
      </c>
      <c r="B1272" s="95">
        <v>29935</v>
      </c>
      <c r="C1272" s="96">
        <v>13.3</v>
      </c>
    </row>
    <row r="1273" spans="1:3">
      <c r="A1273" s="94">
        <f t="shared" si="22"/>
        <v>1981</v>
      </c>
      <c r="B1273" s="95">
        <v>29936</v>
      </c>
      <c r="C1273" s="96">
        <v>13.32</v>
      </c>
    </row>
    <row r="1274" spans="1:3">
      <c r="A1274" s="94">
        <f t="shared" si="22"/>
        <v>1981</v>
      </c>
      <c r="B1274" s="95">
        <v>29937</v>
      </c>
      <c r="C1274" s="96">
        <v>13.48</v>
      </c>
    </row>
    <row r="1275" spans="1:3">
      <c r="A1275" s="94">
        <f t="shared" si="22"/>
        <v>1981</v>
      </c>
      <c r="B1275" s="95">
        <v>29938</v>
      </c>
      <c r="C1275" s="96">
        <v>13.3</v>
      </c>
    </row>
    <row r="1276" spans="1:3">
      <c r="A1276" s="94">
        <f t="shared" si="22"/>
        <v>1981</v>
      </c>
      <c r="B1276" s="95">
        <v>29941</v>
      </c>
      <c r="C1276" s="96">
        <v>13.55</v>
      </c>
    </row>
    <row r="1277" spans="1:3">
      <c r="A1277" s="94">
        <f t="shared" si="22"/>
        <v>1981</v>
      </c>
      <c r="B1277" s="95">
        <v>29942</v>
      </c>
      <c r="C1277" s="96">
        <v>13.65</v>
      </c>
    </row>
    <row r="1278" spans="1:3">
      <c r="A1278" s="94">
        <f t="shared" si="22"/>
        <v>1981</v>
      </c>
      <c r="B1278" s="95">
        <v>29943</v>
      </c>
      <c r="C1278" s="96">
        <v>13.85</v>
      </c>
    </row>
    <row r="1279" spans="1:3">
      <c r="A1279" s="94">
        <f t="shared" si="22"/>
        <v>1981</v>
      </c>
      <c r="B1279" s="95">
        <v>29944</v>
      </c>
      <c r="C1279" s="96">
        <v>13.76</v>
      </c>
    </row>
    <row r="1280" spans="1:3">
      <c r="A1280" s="94">
        <f t="shared" si="22"/>
        <v>1981</v>
      </c>
      <c r="B1280" s="95">
        <v>29945</v>
      </c>
      <c r="C1280" s="99"/>
    </row>
    <row r="1281" spans="1:3">
      <c r="A1281" s="94">
        <f t="shared" si="22"/>
        <v>1981</v>
      </c>
      <c r="B1281" s="95">
        <v>29948</v>
      </c>
      <c r="C1281" s="96">
        <v>13.72</v>
      </c>
    </row>
    <row r="1282" spans="1:3">
      <c r="A1282" s="94">
        <f t="shared" si="22"/>
        <v>1981</v>
      </c>
      <c r="B1282" s="95">
        <v>29949</v>
      </c>
      <c r="C1282" s="96">
        <v>13.88</v>
      </c>
    </row>
    <row r="1283" spans="1:3">
      <c r="A1283" s="94">
        <f t="shared" si="22"/>
        <v>1981</v>
      </c>
      <c r="B1283" s="95">
        <v>29950</v>
      </c>
      <c r="C1283" s="96">
        <v>13.86</v>
      </c>
    </row>
    <row r="1284" spans="1:3">
      <c r="A1284" s="94">
        <f t="shared" si="22"/>
        <v>1981</v>
      </c>
      <c r="B1284" s="95">
        <v>29951</v>
      </c>
      <c r="C1284" s="96">
        <v>13.65</v>
      </c>
    </row>
    <row r="1285" spans="1:3">
      <c r="A1285" s="94">
        <f t="shared" si="22"/>
        <v>1982</v>
      </c>
      <c r="B1285" s="95">
        <v>29952</v>
      </c>
      <c r="C1285" s="99"/>
    </row>
    <row r="1286" spans="1:3">
      <c r="A1286" s="94">
        <f t="shared" si="22"/>
        <v>1982</v>
      </c>
      <c r="B1286" s="95">
        <v>29955</v>
      </c>
      <c r="C1286" s="96">
        <v>13.87</v>
      </c>
    </row>
    <row r="1287" spans="1:3">
      <c r="A1287" s="94">
        <f t="shared" si="22"/>
        <v>1982</v>
      </c>
      <c r="B1287" s="95">
        <v>29956</v>
      </c>
      <c r="C1287" s="96">
        <v>14.14</v>
      </c>
    </row>
    <row r="1288" spans="1:3">
      <c r="A1288" s="94">
        <f t="shared" si="22"/>
        <v>1982</v>
      </c>
      <c r="B1288" s="95">
        <v>29957</v>
      </c>
      <c r="C1288" s="96">
        <v>14.28</v>
      </c>
    </row>
    <row r="1289" spans="1:3">
      <c r="A1289" s="94">
        <f t="shared" si="22"/>
        <v>1982</v>
      </c>
      <c r="B1289" s="95">
        <v>29958</v>
      </c>
      <c r="C1289" s="96">
        <v>14.32</v>
      </c>
    </row>
    <row r="1290" spans="1:3">
      <c r="A1290" s="94">
        <f t="shared" si="22"/>
        <v>1982</v>
      </c>
      <c r="B1290" s="95">
        <v>29959</v>
      </c>
      <c r="C1290" s="96">
        <v>14.13</v>
      </c>
    </row>
    <row r="1291" spans="1:3">
      <c r="A1291" s="94">
        <f t="shared" si="22"/>
        <v>1982</v>
      </c>
      <c r="B1291" s="95">
        <v>29962</v>
      </c>
      <c r="C1291" s="96">
        <v>14.43</v>
      </c>
    </row>
    <row r="1292" spans="1:3">
      <c r="A1292" s="94">
        <f t="shared" si="22"/>
        <v>1982</v>
      </c>
      <c r="B1292" s="95">
        <v>29963</v>
      </c>
      <c r="C1292" s="96">
        <v>14.27</v>
      </c>
    </row>
    <row r="1293" spans="1:3">
      <c r="A1293" s="94">
        <f t="shared" ref="A1293:A1356" si="23">YEAR(B1293)</f>
        <v>1982</v>
      </c>
      <c r="B1293" s="95">
        <v>29964</v>
      </c>
      <c r="C1293" s="96">
        <v>14.47</v>
      </c>
    </row>
    <row r="1294" spans="1:3">
      <c r="A1294" s="94">
        <f t="shared" si="23"/>
        <v>1982</v>
      </c>
      <c r="B1294" s="95">
        <v>29965</v>
      </c>
      <c r="C1294" s="96">
        <v>14.31</v>
      </c>
    </row>
    <row r="1295" spans="1:3">
      <c r="A1295" s="94">
        <f t="shared" si="23"/>
        <v>1982</v>
      </c>
      <c r="B1295" s="95">
        <v>29966</v>
      </c>
      <c r="C1295" s="96">
        <v>14.41</v>
      </c>
    </row>
    <row r="1296" spans="1:3">
      <c r="A1296" s="94">
        <f t="shared" si="23"/>
        <v>1982</v>
      </c>
      <c r="B1296" s="95">
        <v>29969</v>
      </c>
      <c r="C1296" s="96">
        <v>14.27</v>
      </c>
    </row>
    <row r="1297" spans="1:3">
      <c r="A1297" s="94">
        <f t="shared" si="23"/>
        <v>1982</v>
      </c>
      <c r="B1297" s="95">
        <v>29970</v>
      </c>
      <c r="C1297" s="96">
        <v>14.36</v>
      </c>
    </row>
    <row r="1298" spans="1:3">
      <c r="A1298" s="94">
        <f t="shared" si="23"/>
        <v>1982</v>
      </c>
      <c r="B1298" s="95">
        <v>29971</v>
      </c>
      <c r="C1298" s="96">
        <v>14.32</v>
      </c>
    </row>
    <row r="1299" spans="1:3">
      <c r="A1299" s="94">
        <f t="shared" si="23"/>
        <v>1982</v>
      </c>
      <c r="B1299" s="95">
        <v>29972</v>
      </c>
      <c r="C1299" s="96">
        <v>14.21</v>
      </c>
    </row>
    <row r="1300" spans="1:3">
      <c r="A1300" s="94">
        <f t="shared" si="23"/>
        <v>1982</v>
      </c>
      <c r="B1300" s="95">
        <v>29973</v>
      </c>
      <c r="C1300" s="96">
        <v>14.24</v>
      </c>
    </row>
    <row r="1301" spans="1:3">
      <c r="A1301" s="94">
        <f t="shared" si="23"/>
        <v>1982</v>
      </c>
      <c r="B1301" s="95">
        <v>29976</v>
      </c>
      <c r="C1301" s="96">
        <v>14.2</v>
      </c>
    </row>
    <row r="1302" spans="1:3">
      <c r="A1302" s="94">
        <f t="shared" si="23"/>
        <v>1982</v>
      </c>
      <c r="B1302" s="95">
        <v>29977</v>
      </c>
      <c r="C1302" s="96">
        <v>14.19</v>
      </c>
    </row>
    <row r="1303" spans="1:3">
      <c r="A1303" s="94">
        <f t="shared" si="23"/>
        <v>1982</v>
      </c>
      <c r="B1303" s="95">
        <v>29978</v>
      </c>
      <c r="C1303" s="96">
        <v>14.17</v>
      </c>
    </row>
    <row r="1304" spans="1:3">
      <c r="A1304" s="94">
        <f t="shared" si="23"/>
        <v>1982</v>
      </c>
      <c r="B1304" s="95">
        <v>29979</v>
      </c>
      <c r="C1304" s="96">
        <v>13.98</v>
      </c>
    </row>
    <row r="1305" spans="1:3">
      <c r="A1305" s="94">
        <f t="shared" si="23"/>
        <v>1982</v>
      </c>
      <c r="B1305" s="95">
        <v>29980</v>
      </c>
      <c r="C1305" s="96">
        <v>13.91</v>
      </c>
    </row>
    <row r="1306" spans="1:3">
      <c r="A1306" s="94">
        <f t="shared" si="23"/>
        <v>1982</v>
      </c>
      <c r="B1306" s="95">
        <v>29983</v>
      </c>
      <c r="C1306" s="96">
        <v>14.33</v>
      </c>
    </row>
    <row r="1307" spans="1:3">
      <c r="A1307" s="94">
        <f t="shared" si="23"/>
        <v>1982</v>
      </c>
      <c r="B1307" s="95">
        <v>29984</v>
      </c>
      <c r="C1307" s="96">
        <v>14.26</v>
      </c>
    </row>
    <row r="1308" spans="1:3">
      <c r="A1308" s="94">
        <f t="shared" si="23"/>
        <v>1982</v>
      </c>
      <c r="B1308" s="95">
        <v>29985</v>
      </c>
      <c r="C1308" s="96">
        <v>14.41</v>
      </c>
    </row>
    <row r="1309" spans="1:3">
      <c r="A1309" s="94">
        <f t="shared" si="23"/>
        <v>1982</v>
      </c>
      <c r="B1309" s="95">
        <v>29986</v>
      </c>
      <c r="C1309" s="96">
        <v>14.54</v>
      </c>
    </row>
    <row r="1310" spans="1:3">
      <c r="A1310" s="94">
        <f t="shared" si="23"/>
        <v>1982</v>
      </c>
      <c r="B1310" s="95">
        <v>29987</v>
      </c>
      <c r="C1310" s="96">
        <v>14.43</v>
      </c>
    </row>
    <row r="1311" spans="1:3">
      <c r="A1311" s="94">
        <f t="shared" si="23"/>
        <v>1982</v>
      </c>
      <c r="B1311" s="95">
        <v>29990</v>
      </c>
      <c r="C1311" s="96">
        <v>14.74</v>
      </c>
    </row>
    <row r="1312" spans="1:3">
      <c r="A1312" s="94">
        <f t="shared" si="23"/>
        <v>1982</v>
      </c>
      <c r="B1312" s="95">
        <v>29991</v>
      </c>
      <c r="C1312" s="96">
        <v>14.8</v>
      </c>
    </row>
    <row r="1313" spans="1:3">
      <c r="A1313" s="94">
        <f t="shared" si="23"/>
        <v>1982</v>
      </c>
      <c r="B1313" s="95">
        <v>29992</v>
      </c>
      <c r="C1313" s="96">
        <v>14.64</v>
      </c>
    </row>
    <row r="1314" spans="1:3">
      <c r="A1314" s="94">
        <f t="shared" si="23"/>
        <v>1982</v>
      </c>
      <c r="B1314" s="95">
        <v>29993</v>
      </c>
      <c r="C1314" s="96">
        <v>14.54</v>
      </c>
    </row>
    <row r="1315" spans="1:3">
      <c r="A1315" s="94">
        <f t="shared" si="23"/>
        <v>1982</v>
      </c>
      <c r="B1315" s="95">
        <v>29994</v>
      </c>
      <c r="C1315" s="99"/>
    </row>
    <row r="1316" spans="1:3">
      <c r="A1316" s="94">
        <f t="shared" si="23"/>
        <v>1982</v>
      </c>
      <c r="B1316" s="95">
        <v>29997</v>
      </c>
      <c r="C1316" s="99"/>
    </row>
    <row r="1317" spans="1:3">
      <c r="A1317" s="94">
        <f t="shared" si="23"/>
        <v>1982</v>
      </c>
      <c r="B1317" s="95">
        <v>29998</v>
      </c>
      <c r="C1317" s="96">
        <v>14.33</v>
      </c>
    </row>
    <row r="1318" spans="1:3">
      <c r="A1318" s="94">
        <f t="shared" si="23"/>
        <v>1982</v>
      </c>
      <c r="B1318" s="95">
        <v>29999</v>
      </c>
      <c r="C1318" s="96">
        <v>14.3</v>
      </c>
    </row>
    <row r="1319" spans="1:3">
      <c r="A1319" s="94">
        <f t="shared" si="23"/>
        <v>1982</v>
      </c>
      <c r="B1319" s="95">
        <v>30000</v>
      </c>
      <c r="C1319" s="96">
        <v>14.06</v>
      </c>
    </row>
    <row r="1320" spans="1:3">
      <c r="A1320" s="94">
        <f t="shared" si="23"/>
        <v>1982</v>
      </c>
      <c r="B1320" s="95">
        <v>30001</v>
      </c>
      <c r="C1320" s="96">
        <v>14.02</v>
      </c>
    </row>
    <row r="1321" spans="1:3">
      <c r="A1321" s="94">
        <f t="shared" si="23"/>
        <v>1982</v>
      </c>
      <c r="B1321" s="95">
        <v>30004</v>
      </c>
      <c r="C1321" s="96">
        <v>13.65</v>
      </c>
    </row>
    <row r="1322" spans="1:3">
      <c r="A1322" s="94">
        <f t="shared" si="23"/>
        <v>1982</v>
      </c>
      <c r="B1322" s="95">
        <v>30005</v>
      </c>
      <c r="C1322" s="96">
        <v>13.73</v>
      </c>
    </row>
    <row r="1323" spans="1:3">
      <c r="A1323" s="94">
        <f t="shared" si="23"/>
        <v>1982</v>
      </c>
      <c r="B1323" s="95">
        <v>30006</v>
      </c>
      <c r="C1323" s="96">
        <v>13.62</v>
      </c>
    </row>
    <row r="1324" spans="1:3">
      <c r="A1324" s="94">
        <f t="shared" si="23"/>
        <v>1982</v>
      </c>
      <c r="B1324" s="95">
        <v>30007</v>
      </c>
      <c r="C1324" s="96">
        <v>13.72</v>
      </c>
    </row>
    <row r="1325" spans="1:3">
      <c r="A1325" s="94">
        <f t="shared" si="23"/>
        <v>1982</v>
      </c>
      <c r="B1325" s="95">
        <v>30008</v>
      </c>
      <c r="C1325" s="96">
        <v>13.83</v>
      </c>
    </row>
    <row r="1326" spans="1:3">
      <c r="A1326" s="94">
        <f t="shared" si="23"/>
        <v>1982</v>
      </c>
      <c r="B1326" s="95">
        <v>30011</v>
      </c>
      <c r="C1326" s="96">
        <v>13.63</v>
      </c>
    </row>
    <row r="1327" spans="1:3">
      <c r="A1327" s="94">
        <f t="shared" si="23"/>
        <v>1982</v>
      </c>
      <c r="B1327" s="95">
        <v>30012</v>
      </c>
      <c r="C1327" s="96">
        <v>13.44</v>
      </c>
    </row>
    <row r="1328" spans="1:3">
      <c r="A1328" s="94">
        <f t="shared" si="23"/>
        <v>1982</v>
      </c>
      <c r="B1328" s="95">
        <v>30013</v>
      </c>
      <c r="C1328" s="96">
        <v>13.39</v>
      </c>
    </row>
    <row r="1329" spans="1:3">
      <c r="A1329" s="94">
        <f t="shared" si="23"/>
        <v>1982</v>
      </c>
      <c r="B1329" s="95">
        <v>30014</v>
      </c>
      <c r="C1329" s="96">
        <v>13.35</v>
      </c>
    </row>
    <row r="1330" spans="1:3">
      <c r="A1330" s="94">
        <f t="shared" si="23"/>
        <v>1982</v>
      </c>
      <c r="B1330" s="95">
        <v>30015</v>
      </c>
      <c r="C1330" s="96">
        <v>13.35</v>
      </c>
    </row>
    <row r="1331" spans="1:3">
      <c r="A1331" s="94">
        <f t="shared" si="23"/>
        <v>1982</v>
      </c>
      <c r="B1331" s="95">
        <v>30018</v>
      </c>
      <c r="C1331" s="96">
        <v>13.49</v>
      </c>
    </row>
    <row r="1332" spans="1:3">
      <c r="A1332" s="94">
        <f t="shared" si="23"/>
        <v>1982</v>
      </c>
      <c r="B1332" s="95">
        <v>30019</v>
      </c>
      <c r="C1332" s="96">
        <v>13.43</v>
      </c>
    </row>
    <row r="1333" spans="1:3">
      <c r="A1333" s="94">
        <f t="shared" si="23"/>
        <v>1982</v>
      </c>
      <c r="B1333" s="95">
        <v>30020</v>
      </c>
      <c r="C1333" s="96">
        <v>13.5</v>
      </c>
    </row>
    <row r="1334" spans="1:3">
      <c r="A1334" s="94">
        <f t="shared" si="23"/>
        <v>1982</v>
      </c>
      <c r="B1334" s="95">
        <v>30021</v>
      </c>
      <c r="C1334" s="96">
        <v>13.65</v>
      </c>
    </row>
    <row r="1335" spans="1:3">
      <c r="A1335" s="94">
        <f t="shared" si="23"/>
        <v>1982</v>
      </c>
      <c r="B1335" s="95">
        <v>30022</v>
      </c>
      <c r="C1335" s="96">
        <v>13.65</v>
      </c>
    </row>
    <row r="1336" spans="1:3">
      <c r="A1336" s="94">
        <f t="shared" si="23"/>
        <v>1982</v>
      </c>
      <c r="B1336" s="95">
        <v>30025</v>
      </c>
      <c r="C1336" s="96">
        <v>13.56</v>
      </c>
    </row>
    <row r="1337" spans="1:3">
      <c r="A1337" s="94">
        <f t="shared" si="23"/>
        <v>1982</v>
      </c>
      <c r="B1337" s="95">
        <v>30026</v>
      </c>
      <c r="C1337" s="96">
        <v>13.57</v>
      </c>
    </row>
    <row r="1338" spans="1:3">
      <c r="A1338" s="94">
        <f t="shared" si="23"/>
        <v>1982</v>
      </c>
      <c r="B1338" s="95">
        <v>30027</v>
      </c>
      <c r="C1338" s="96">
        <v>13.52</v>
      </c>
    </row>
    <row r="1339" spans="1:3">
      <c r="A1339" s="94">
        <f t="shared" si="23"/>
        <v>1982</v>
      </c>
      <c r="B1339" s="95">
        <v>30028</v>
      </c>
      <c r="C1339" s="96">
        <v>13.51</v>
      </c>
    </row>
    <row r="1340" spans="1:3">
      <c r="A1340" s="94">
        <f t="shared" si="23"/>
        <v>1982</v>
      </c>
      <c r="B1340" s="95">
        <v>30029</v>
      </c>
      <c r="C1340" s="96">
        <v>13.56</v>
      </c>
    </row>
    <row r="1341" spans="1:3">
      <c r="A1341" s="94">
        <f t="shared" si="23"/>
        <v>1982</v>
      </c>
      <c r="B1341" s="95">
        <v>30032</v>
      </c>
      <c r="C1341" s="96">
        <v>13.37</v>
      </c>
    </row>
    <row r="1342" spans="1:3">
      <c r="A1342" s="94">
        <f t="shared" si="23"/>
        <v>1982</v>
      </c>
      <c r="B1342" s="95">
        <v>30033</v>
      </c>
      <c r="C1342" s="96">
        <v>13.36</v>
      </c>
    </row>
    <row r="1343" spans="1:3">
      <c r="A1343" s="94">
        <f t="shared" si="23"/>
        <v>1982</v>
      </c>
      <c r="B1343" s="95">
        <v>30034</v>
      </c>
      <c r="C1343" s="96">
        <v>13.51</v>
      </c>
    </row>
    <row r="1344" spans="1:3">
      <c r="A1344" s="94">
        <f t="shared" si="23"/>
        <v>1982</v>
      </c>
      <c r="B1344" s="95">
        <v>30035</v>
      </c>
      <c r="C1344" s="96">
        <v>13.49</v>
      </c>
    </row>
    <row r="1345" spans="1:3">
      <c r="A1345" s="94">
        <f t="shared" si="23"/>
        <v>1982</v>
      </c>
      <c r="B1345" s="95">
        <v>30036</v>
      </c>
      <c r="C1345" s="96">
        <v>13.65</v>
      </c>
    </row>
    <row r="1346" spans="1:3">
      <c r="A1346" s="94">
        <f t="shared" si="23"/>
        <v>1982</v>
      </c>
      <c r="B1346" s="95">
        <v>30039</v>
      </c>
      <c r="C1346" s="96">
        <v>13.79</v>
      </c>
    </row>
    <row r="1347" spans="1:3">
      <c r="A1347" s="94">
        <f t="shared" si="23"/>
        <v>1982</v>
      </c>
      <c r="B1347" s="95">
        <v>30040</v>
      </c>
      <c r="C1347" s="96">
        <v>13.81</v>
      </c>
    </row>
    <row r="1348" spans="1:3">
      <c r="A1348" s="94">
        <f t="shared" si="23"/>
        <v>1982</v>
      </c>
      <c r="B1348" s="95">
        <v>30041</v>
      </c>
      <c r="C1348" s="96">
        <v>13.68</v>
      </c>
    </row>
    <row r="1349" spans="1:3">
      <c r="A1349" s="94">
        <f t="shared" si="23"/>
        <v>1982</v>
      </c>
      <c r="B1349" s="95">
        <v>30042</v>
      </c>
      <c r="C1349" s="96">
        <v>13.6</v>
      </c>
    </row>
    <row r="1350" spans="1:3">
      <c r="A1350" s="94">
        <f t="shared" si="23"/>
        <v>1982</v>
      </c>
      <c r="B1350" s="95">
        <v>30043</v>
      </c>
      <c r="C1350" s="96">
        <v>13.61</v>
      </c>
    </row>
    <row r="1351" spans="1:3">
      <c r="A1351" s="94">
        <f t="shared" si="23"/>
        <v>1982</v>
      </c>
      <c r="B1351" s="95">
        <v>30046</v>
      </c>
      <c r="C1351" s="96">
        <v>13.72</v>
      </c>
    </row>
    <row r="1352" spans="1:3">
      <c r="A1352" s="94">
        <f t="shared" si="23"/>
        <v>1982</v>
      </c>
      <c r="B1352" s="95">
        <v>30047</v>
      </c>
      <c r="C1352" s="96">
        <v>13.73</v>
      </c>
    </row>
    <row r="1353" spans="1:3">
      <c r="A1353" s="94">
        <f t="shared" si="23"/>
        <v>1982</v>
      </c>
      <c r="B1353" s="95">
        <v>30048</v>
      </c>
      <c r="C1353" s="96">
        <v>13.71</v>
      </c>
    </row>
    <row r="1354" spans="1:3">
      <c r="A1354" s="94">
        <f t="shared" si="23"/>
        <v>1982</v>
      </c>
      <c r="B1354" s="95">
        <v>30049</v>
      </c>
      <c r="C1354" s="96">
        <v>13.48</v>
      </c>
    </row>
    <row r="1355" spans="1:3">
      <c r="A1355" s="94">
        <f t="shared" si="23"/>
        <v>1982</v>
      </c>
      <c r="B1355" s="95">
        <v>30050</v>
      </c>
      <c r="C1355" s="99"/>
    </row>
    <row r="1356" spans="1:3">
      <c r="A1356" s="94">
        <f t="shared" si="23"/>
        <v>1982</v>
      </c>
      <c r="B1356" s="95">
        <v>30053</v>
      </c>
      <c r="C1356" s="96">
        <v>13.3</v>
      </c>
    </row>
    <row r="1357" spans="1:3">
      <c r="A1357" s="94">
        <f t="shared" ref="A1357:A1420" si="24">YEAR(B1357)</f>
        <v>1982</v>
      </c>
      <c r="B1357" s="95">
        <v>30054</v>
      </c>
      <c r="C1357" s="96">
        <v>13.32</v>
      </c>
    </row>
    <row r="1358" spans="1:3">
      <c r="A1358" s="94">
        <f t="shared" si="24"/>
        <v>1982</v>
      </c>
      <c r="B1358" s="95">
        <v>30055</v>
      </c>
      <c r="C1358" s="96">
        <v>13.42</v>
      </c>
    </row>
    <row r="1359" spans="1:3">
      <c r="A1359" s="94">
        <f t="shared" si="24"/>
        <v>1982</v>
      </c>
      <c r="B1359" s="95">
        <v>30056</v>
      </c>
      <c r="C1359" s="96">
        <v>13.32</v>
      </c>
    </row>
    <row r="1360" spans="1:3">
      <c r="A1360" s="94">
        <f t="shared" si="24"/>
        <v>1982</v>
      </c>
      <c r="B1360" s="95">
        <v>30057</v>
      </c>
      <c r="C1360" s="96">
        <v>13.18</v>
      </c>
    </row>
    <row r="1361" spans="1:3">
      <c r="A1361" s="94">
        <f t="shared" si="24"/>
        <v>1982</v>
      </c>
      <c r="B1361" s="95">
        <v>30060</v>
      </c>
      <c r="C1361" s="96">
        <v>13.13</v>
      </c>
    </row>
    <row r="1362" spans="1:3">
      <c r="A1362" s="94">
        <f t="shared" si="24"/>
        <v>1982</v>
      </c>
      <c r="B1362" s="95">
        <v>30061</v>
      </c>
      <c r="C1362" s="96">
        <v>13.21</v>
      </c>
    </row>
    <row r="1363" spans="1:3">
      <c r="A1363" s="94">
        <f t="shared" si="24"/>
        <v>1982</v>
      </c>
      <c r="B1363" s="95">
        <v>30062</v>
      </c>
      <c r="C1363" s="96">
        <v>13.22</v>
      </c>
    </row>
    <row r="1364" spans="1:3">
      <c r="A1364" s="94">
        <f t="shared" si="24"/>
        <v>1982</v>
      </c>
      <c r="B1364" s="95">
        <v>30063</v>
      </c>
      <c r="C1364" s="96">
        <v>13.19</v>
      </c>
    </row>
    <row r="1365" spans="1:3">
      <c r="A1365" s="94">
        <f t="shared" si="24"/>
        <v>1982</v>
      </c>
      <c r="B1365" s="95">
        <v>30064</v>
      </c>
      <c r="C1365" s="96">
        <v>13.18</v>
      </c>
    </row>
    <row r="1366" spans="1:3">
      <c r="A1366" s="94">
        <f t="shared" si="24"/>
        <v>1982</v>
      </c>
      <c r="B1366" s="95">
        <v>30067</v>
      </c>
      <c r="C1366" s="96">
        <v>13.16</v>
      </c>
    </row>
    <row r="1367" spans="1:3">
      <c r="A1367" s="94">
        <f t="shared" si="24"/>
        <v>1982</v>
      </c>
      <c r="B1367" s="95">
        <v>30068</v>
      </c>
      <c r="C1367" s="96">
        <v>13.19</v>
      </c>
    </row>
    <row r="1368" spans="1:3">
      <c r="A1368" s="94">
        <f t="shared" si="24"/>
        <v>1982</v>
      </c>
      <c r="B1368" s="95">
        <v>30069</v>
      </c>
      <c r="C1368" s="96">
        <v>13.27</v>
      </c>
    </row>
    <row r="1369" spans="1:3">
      <c r="A1369" s="94">
        <f t="shared" si="24"/>
        <v>1982</v>
      </c>
      <c r="B1369" s="95">
        <v>30070</v>
      </c>
      <c r="C1369" s="96">
        <v>13.38</v>
      </c>
    </row>
    <row r="1370" spans="1:3">
      <c r="A1370" s="94">
        <f t="shared" si="24"/>
        <v>1982</v>
      </c>
      <c r="B1370" s="95">
        <v>30071</v>
      </c>
      <c r="C1370" s="96">
        <v>13.39</v>
      </c>
    </row>
    <row r="1371" spans="1:3">
      <c r="A1371" s="94">
        <f t="shared" si="24"/>
        <v>1982</v>
      </c>
      <c r="B1371" s="95">
        <v>30074</v>
      </c>
      <c r="C1371" s="96">
        <v>13.45</v>
      </c>
    </row>
    <row r="1372" spans="1:3">
      <c r="A1372" s="94">
        <f t="shared" si="24"/>
        <v>1982</v>
      </c>
      <c r="B1372" s="95">
        <v>30075</v>
      </c>
      <c r="C1372" s="96">
        <v>13.37</v>
      </c>
    </row>
    <row r="1373" spans="1:3">
      <c r="A1373" s="94">
        <f t="shared" si="24"/>
        <v>1982</v>
      </c>
      <c r="B1373" s="95">
        <v>30076</v>
      </c>
      <c r="C1373" s="96">
        <v>13.34</v>
      </c>
    </row>
    <row r="1374" spans="1:3">
      <c r="A1374" s="94">
        <f t="shared" si="24"/>
        <v>1982</v>
      </c>
      <c r="B1374" s="95">
        <v>30077</v>
      </c>
      <c r="C1374" s="96">
        <v>13.13</v>
      </c>
    </row>
    <row r="1375" spans="1:3">
      <c r="A1375" s="94">
        <f t="shared" si="24"/>
        <v>1982</v>
      </c>
      <c r="B1375" s="95">
        <v>30078</v>
      </c>
      <c r="C1375" s="96">
        <v>13.08</v>
      </c>
    </row>
    <row r="1376" spans="1:3">
      <c r="A1376" s="94">
        <f t="shared" si="24"/>
        <v>1982</v>
      </c>
      <c r="B1376" s="95">
        <v>30081</v>
      </c>
      <c r="C1376" s="96">
        <v>13.13</v>
      </c>
    </row>
    <row r="1377" spans="1:3">
      <c r="A1377" s="94">
        <f t="shared" si="24"/>
        <v>1982</v>
      </c>
      <c r="B1377" s="95">
        <v>30082</v>
      </c>
      <c r="C1377" s="96">
        <v>13.08</v>
      </c>
    </row>
    <row r="1378" spans="1:3">
      <c r="A1378" s="94">
        <f t="shared" si="24"/>
        <v>1982</v>
      </c>
      <c r="B1378" s="95">
        <v>30083</v>
      </c>
      <c r="C1378" s="96">
        <v>13.23</v>
      </c>
    </row>
    <row r="1379" spans="1:3">
      <c r="A1379" s="94">
        <f t="shared" si="24"/>
        <v>1982</v>
      </c>
      <c r="B1379" s="95">
        <v>30084</v>
      </c>
      <c r="C1379" s="96">
        <v>13.25</v>
      </c>
    </row>
    <row r="1380" spans="1:3">
      <c r="A1380" s="94">
        <f t="shared" si="24"/>
        <v>1982</v>
      </c>
      <c r="B1380" s="95">
        <v>30085</v>
      </c>
      <c r="C1380" s="96">
        <v>13.17</v>
      </c>
    </row>
    <row r="1381" spans="1:3">
      <c r="A1381" s="94">
        <f t="shared" si="24"/>
        <v>1982</v>
      </c>
      <c r="B1381" s="95">
        <v>30088</v>
      </c>
      <c r="C1381" s="96">
        <v>13.29</v>
      </c>
    </row>
    <row r="1382" spans="1:3">
      <c r="A1382" s="94">
        <f t="shared" si="24"/>
        <v>1982</v>
      </c>
      <c r="B1382" s="95">
        <v>30089</v>
      </c>
      <c r="C1382" s="96">
        <v>13.26</v>
      </c>
    </row>
    <row r="1383" spans="1:3">
      <c r="A1383" s="94">
        <f t="shared" si="24"/>
        <v>1982</v>
      </c>
      <c r="B1383" s="95">
        <v>30090</v>
      </c>
      <c r="C1383" s="96">
        <v>13.3</v>
      </c>
    </row>
    <row r="1384" spans="1:3">
      <c r="A1384" s="94">
        <f t="shared" si="24"/>
        <v>1982</v>
      </c>
      <c r="B1384" s="95">
        <v>30091</v>
      </c>
      <c r="C1384" s="96">
        <v>13.17</v>
      </c>
    </row>
    <row r="1385" spans="1:3">
      <c r="A1385" s="94">
        <f t="shared" si="24"/>
        <v>1982</v>
      </c>
      <c r="B1385" s="95">
        <v>30092</v>
      </c>
      <c r="C1385" s="96">
        <v>13.17</v>
      </c>
    </row>
    <row r="1386" spans="1:3">
      <c r="A1386" s="94">
        <f t="shared" si="24"/>
        <v>1982</v>
      </c>
      <c r="B1386" s="95">
        <v>30095</v>
      </c>
      <c r="C1386" s="96">
        <v>13.19</v>
      </c>
    </row>
    <row r="1387" spans="1:3">
      <c r="A1387" s="94">
        <f t="shared" si="24"/>
        <v>1982</v>
      </c>
      <c r="B1387" s="95">
        <v>30096</v>
      </c>
      <c r="C1387" s="96">
        <v>13.2</v>
      </c>
    </row>
    <row r="1388" spans="1:3">
      <c r="A1388" s="94">
        <f t="shared" si="24"/>
        <v>1982</v>
      </c>
      <c r="B1388" s="95">
        <v>30097</v>
      </c>
      <c r="C1388" s="96">
        <v>13.29</v>
      </c>
    </row>
    <row r="1389" spans="1:3">
      <c r="A1389" s="94">
        <f t="shared" si="24"/>
        <v>1982</v>
      </c>
      <c r="B1389" s="95">
        <v>30098</v>
      </c>
      <c r="C1389" s="96">
        <v>13.36</v>
      </c>
    </row>
    <row r="1390" spans="1:3">
      <c r="A1390" s="94">
        <f t="shared" si="24"/>
        <v>1982</v>
      </c>
      <c r="B1390" s="95">
        <v>30099</v>
      </c>
      <c r="C1390" s="96">
        <v>13.39</v>
      </c>
    </row>
    <row r="1391" spans="1:3">
      <c r="A1391" s="94">
        <f t="shared" si="24"/>
        <v>1982</v>
      </c>
      <c r="B1391" s="95">
        <v>30102</v>
      </c>
      <c r="C1391" s="99"/>
    </row>
    <row r="1392" spans="1:3">
      <c r="A1392" s="94">
        <f t="shared" si="24"/>
        <v>1982</v>
      </c>
      <c r="B1392" s="95">
        <v>30103</v>
      </c>
      <c r="C1392" s="96">
        <v>13.66</v>
      </c>
    </row>
    <row r="1393" spans="1:3">
      <c r="A1393" s="94">
        <f t="shared" si="24"/>
        <v>1982</v>
      </c>
      <c r="B1393" s="95">
        <v>30104</v>
      </c>
      <c r="C1393" s="96">
        <v>13.6</v>
      </c>
    </row>
    <row r="1394" spans="1:3">
      <c r="A1394" s="94">
        <f t="shared" si="24"/>
        <v>1982</v>
      </c>
      <c r="B1394" s="95">
        <v>30105</v>
      </c>
      <c r="C1394" s="96">
        <v>13.66</v>
      </c>
    </row>
    <row r="1395" spans="1:3">
      <c r="A1395" s="94">
        <f t="shared" si="24"/>
        <v>1982</v>
      </c>
      <c r="B1395" s="95">
        <v>30106</v>
      </c>
      <c r="C1395" s="96">
        <v>13.76</v>
      </c>
    </row>
    <row r="1396" spans="1:3">
      <c r="A1396" s="94">
        <f t="shared" si="24"/>
        <v>1982</v>
      </c>
      <c r="B1396" s="95">
        <v>30109</v>
      </c>
      <c r="C1396" s="96">
        <v>13.66</v>
      </c>
    </row>
    <row r="1397" spans="1:3">
      <c r="A1397" s="94">
        <f t="shared" si="24"/>
        <v>1982</v>
      </c>
      <c r="B1397" s="95">
        <v>30110</v>
      </c>
      <c r="C1397" s="96">
        <v>13.71</v>
      </c>
    </row>
    <row r="1398" spans="1:3">
      <c r="A1398" s="94">
        <f t="shared" si="24"/>
        <v>1982</v>
      </c>
      <c r="B1398" s="95">
        <v>30111</v>
      </c>
      <c r="C1398" s="96">
        <v>13.71</v>
      </c>
    </row>
    <row r="1399" spans="1:3">
      <c r="A1399" s="94">
        <f t="shared" si="24"/>
        <v>1982</v>
      </c>
      <c r="B1399" s="95">
        <v>30112</v>
      </c>
      <c r="C1399" s="96">
        <v>13.72</v>
      </c>
    </row>
    <row r="1400" spans="1:3">
      <c r="A1400" s="94">
        <f t="shared" si="24"/>
        <v>1982</v>
      </c>
      <c r="B1400" s="95">
        <v>30113</v>
      </c>
      <c r="C1400" s="96">
        <v>13.61</v>
      </c>
    </row>
    <row r="1401" spans="1:3">
      <c r="A1401" s="94">
        <f t="shared" si="24"/>
        <v>1982</v>
      </c>
      <c r="B1401" s="95">
        <v>30116</v>
      </c>
      <c r="C1401" s="96">
        <v>13.89</v>
      </c>
    </row>
    <row r="1402" spans="1:3">
      <c r="A1402" s="94">
        <f t="shared" si="24"/>
        <v>1982</v>
      </c>
      <c r="B1402" s="95">
        <v>30117</v>
      </c>
      <c r="C1402" s="96">
        <v>13.87</v>
      </c>
    </row>
    <row r="1403" spans="1:3">
      <c r="A1403" s="94">
        <f t="shared" si="24"/>
        <v>1982</v>
      </c>
      <c r="B1403" s="95">
        <v>30118</v>
      </c>
      <c r="C1403" s="96">
        <v>13.91</v>
      </c>
    </row>
    <row r="1404" spans="1:3">
      <c r="A1404" s="94">
        <f t="shared" si="24"/>
        <v>1982</v>
      </c>
      <c r="B1404" s="95">
        <v>30119</v>
      </c>
      <c r="C1404" s="96">
        <v>14.1</v>
      </c>
    </row>
    <row r="1405" spans="1:3">
      <c r="A1405" s="94">
        <f t="shared" si="24"/>
        <v>1982</v>
      </c>
      <c r="B1405" s="95">
        <v>30120</v>
      </c>
      <c r="C1405" s="96">
        <v>14.19</v>
      </c>
    </row>
    <row r="1406" spans="1:3">
      <c r="A1406" s="94">
        <f t="shared" si="24"/>
        <v>1982</v>
      </c>
      <c r="B1406" s="95">
        <v>30123</v>
      </c>
      <c r="C1406" s="96">
        <v>14.15</v>
      </c>
    </row>
    <row r="1407" spans="1:3">
      <c r="A1407" s="94">
        <f t="shared" si="24"/>
        <v>1982</v>
      </c>
      <c r="B1407" s="95">
        <v>30124</v>
      </c>
      <c r="C1407" s="96">
        <v>14.21</v>
      </c>
    </row>
    <row r="1408" spans="1:3">
      <c r="A1408" s="94">
        <f t="shared" si="24"/>
        <v>1982</v>
      </c>
      <c r="B1408" s="95">
        <v>30125</v>
      </c>
      <c r="C1408" s="96">
        <v>14.26</v>
      </c>
    </row>
    <row r="1409" spans="1:3">
      <c r="A1409" s="94">
        <f t="shared" si="24"/>
        <v>1982</v>
      </c>
      <c r="B1409" s="95">
        <v>30126</v>
      </c>
      <c r="C1409" s="96">
        <v>14.2</v>
      </c>
    </row>
    <row r="1410" spans="1:3">
      <c r="A1410" s="94">
        <f t="shared" si="24"/>
        <v>1982</v>
      </c>
      <c r="B1410" s="95">
        <v>30127</v>
      </c>
      <c r="C1410" s="96">
        <v>14.24</v>
      </c>
    </row>
    <row r="1411" spans="1:3">
      <c r="A1411" s="94">
        <f t="shared" si="24"/>
        <v>1982</v>
      </c>
      <c r="B1411" s="95">
        <v>30130</v>
      </c>
      <c r="C1411" s="96">
        <v>14.19</v>
      </c>
    </row>
    <row r="1412" spans="1:3">
      <c r="A1412" s="94">
        <f t="shared" si="24"/>
        <v>1982</v>
      </c>
      <c r="B1412" s="95">
        <v>30131</v>
      </c>
      <c r="C1412" s="96">
        <v>14.11</v>
      </c>
    </row>
    <row r="1413" spans="1:3">
      <c r="A1413" s="94">
        <f t="shared" si="24"/>
        <v>1982</v>
      </c>
      <c r="B1413" s="95">
        <v>30132</v>
      </c>
      <c r="C1413" s="96">
        <v>13.91</v>
      </c>
    </row>
    <row r="1414" spans="1:3">
      <c r="A1414" s="94">
        <f t="shared" si="24"/>
        <v>1982</v>
      </c>
      <c r="B1414" s="95">
        <v>30133</v>
      </c>
      <c r="C1414" s="96">
        <v>13.9</v>
      </c>
    </row>
    <row r="1415" spans="1:3">
      <c r="A1415" s="94">
        <f t="shared" si="24"/>
        <v>1982</v>
      </c>
      <c r="B1415" s="95">
        <v>30134</v>
      </c>
      <c r="C1415" s="96">
        <v>14.03</v>
      </c>
    </row>
    <row r="1416" spans="1:3">
      <c r="A1416" s="94">
        <f t="shared" si="24"/>
        <v>1982</v>
      </c>
      <c r="B1416" s="95">
        <v>30137</v>
      </c>
      <c r="C1416" s="99"/>
    </row>
    <row r="1417" spans="1:3">
      <c r="A1417" s="94">
        <f t="shared" si="24"/>
        <v>1982</v>
      </c>
      <c r="B1417" s="95">
        <v>30138</v>
      </c>
      <c r="C1417" s="96">
        <v>14</v>
      </c>
    </row>
    <row r="1418" spans="1:3">
      <c r="A1418" s="94">
        <f t="shared" si="24"/>
        <v>1982</v>
      </c>
      <c r="B1418" s="95">
        <v>30139</v>
      </c>
      <c r="C1418" s="96">
        <v>13.9</v>
      </c>
    </row>
    <row r="1419" spans="1:3">
      <c r="A1419" s="94">
        <f t="shared" si="24"/>
        <v>1982</v>
      </c>
      <c r="B1419" s="95">
        <v>30140</v>
      </c>
      <c r="C1419" s="96">
        <v>13.7</v>
      </c>
    </row>
    <row r="1420" spans="1:3">
      <c r="A1420" s="94">
        <f t="shared" si="24"/>
        <v>1982</v>
      </c>
      <c r="B1420" s="95">
        <v>30141</v>
      </c>
      <c r="C1420" s="96">
        <v>13.57</v>
      </c>
    </row>
    <row r="1421" spans="1:3">
      <c r="A1421" s="94">
        <f t="shared" ref="A1421:A1484" si="25">YEAR(B1421)</f>
        <v>1982</v>
      </c>
      <c r="B1421" s="95">
        <v>30144</v>
      </c>
      <c r="C1421" s="96">
        <v>13.46</v>
      </c>
    </row>
    <row r="1422" spans="1:3">
      <c r="A1422" s="94">
        <f t="shared" si="25"/>
        <v>1982</v>
      </c>
      <c r="B1422" s="95">
        <v>30145</v>
      </c>
      <c r="C1422" s="96">
        <v>13.61</v>
      </c>
    </row>
    <row r="1423" spans="1:3">
      <c r="A1423" s="94">
        <f t="shared" si="25"/>
        <v>1982</v>
      </c>
      <c r="B1423" s="95">
        <v>30146</v>
      </c>
      <c r="C1423" s="96">
        <v>13.68</v>
      </c>
    </row>
    <row r="1424" spans="1:3">
      <c r="A1424" s="94">
        <f t="shared" si="25"/>
        <v>1982</v>
      </c>
      <c r="B1424" s="95">
        <v>30147</v>
      </c>
      <c r="C1424" s="96">
        <v>13.57</v>
      </c>
    </row>
    <row r="1425" spans="1:3">
      <c r="A1425" s="94">
        <f t="shared" si="25"/>
        <v>1982</v>
      </c>
      <c r="B1425" s="95">
        <v>30148</v>
      </c>
      <c r="C1425" s="96">
        <v>13.35</v>
      </c>
    </row>
    <row r="1426" spans="1:3">
      <c r="A1426" s="94">
        <f t="shared" si="25"/>
        <v>1982</v>
      </c>
      <c r="B1426" s="95">
        <v>30151</v>
      </c>
      <c r="C1426" s="96">
        <v>13.34</v>
      </c>
    </row>
    <row r="1427" spans="1:3">
      <c r="A1427" s="94">
        <f t="shared" si="25"/>
        <v>1982</v>
      </c>
      <c r="B1427" s="95">
        <v>30152</v>
      </c>
      <c r="C1427" s="96">
        <v>13.24</v>
      </c>
    </row>
    <row r="1428" spans="1:3">
      <c r="A1428" s="94">
        <f t="shared" si="25"/>
        <v>1982</v>
      </c>
      <c r="B1428" s="95">
        <v>30153</v>
      </c>
      <c r="C1428" s="96">
        <v>13.3</v>
      </c>
    </row>
    <row r="1429" spans="1:3">
      <c r="A1429" s="94">
        <f t="shared" si="25"/>
        <v>1982</v>
      </c>
      <c r="B1429" s="95">
        <v>30154</v>
      </c>
      <c r="C1429" s="96">
        <v>13.2</v>
      </c>
    </row>
    <row r="1430" spans="1:3">
      <c r="A1430" s="94">
        <f t="shared" si="25"/>
        <v>1982</v>
      </c>
      <c r="B1430" s="95">
        <v>30155</v>
      </c>
      <c r="C1430" s="96">
        <v>13.25</v>
      </c>
    </row>
    <row r="1431" spans="1:3">
      <c r="A1431" s="94">
        <f t="shared" si="25"/>
        <v>1982</v>
      </c>
      <c r="B1431" s="95">
        <v>30158</v>
      </c>
      <c r="C1431" s="96">
        <v>13.48</v>
      </c>
    </row>
    <row r="1432" spans="1:3">
      <c r="A1432" s="94">
        <f t="shared" si="25"/>
        <v>1982</v>
      </c>
      <c r="B1432" s="95">
        <v>30159</v>
      </c>
      <c r="C1432" s="96">
        <v>13.46</v>
      </c>
    </row>
    <row r="1433" spans="1:3">
      <c r="A1433" s="94">
        <f t="shared" si="25"/>
        <v>1982</v>
      </c>
      <c r="B1433" s="95">
        <v>30160</v>
      </c>
      <c r="C1433" s="96">
        <v>13.6</v>
      </c>
    </row>
    <row r="1434" spans="1:3">
      <c r="A1434" s="94">
        <f t="shared" si="25"/>
        <v>1982</v>
      </c>
      <c r="B1434" s="95">
        <v>30161</v>
      </c>
      <c r="C1434" s="96">
        <v>13.51</v>
      </c>
    </row>
    <row r="1435" spans="1:3">
      <c r="A1435" s="94">
        <f t="shared" si="25"/>
        <v>1982</v>
      </c>
      <c r="B1435" s="95">
        <v>30162</v>
      </c>
      <c r="C1435" s="96">
        <v>13.42</v>
      </c>
    </row>
    <row r="1436" spans="1:3">
      <c r="A1436" s="94">
        <f t="shared" si="25"/>
        <v>1982</v>
      </c>
      <c r="B1436" s="95">
        <v>30165</v>
      </c>
      <c r="C1436" s="96">
        <v>13.17</v>
      </c>
    </row>
    <row r="1437" spans="1:3">
      <c r="A1437" s="94">
        <f t="shared" si="25"/>
        <v>1982</v>
      </c>
      <c r="B1437" s="95">
        <v>30166</v>
      </c>
      <c r="C1437" s="96">
        <v>13.27</v>
      </c>
    </row>
    <row r="1438" spans="1:3">
      <c r="A1438" s="94">
        <f t="shared" si="25"/>
        <v>1982</v>
      </c>
      <c r="B1438" s="95">
        <v>30167</v>
      </c>
      <c r="C1438" s="96">
        <v>13.27</v>
      </c>
    </row>
    <row r="1439" spans="1:3">
      <c r="A1439" s="94">
        <f t="shared" si="25"/>
        <v>1982</v>
      </c>
      <c r="B1439" s="95">
        <v>30168</v>
      </c>
      <c r="C1439" s="96">
        <v>13.29</v>
      </c>
    </row>
    <row r="1440" spans="1:3">
      <c r="A1440" s="94">
        <f t="shared" si="25"/>
        <v>1982</v>
      </c>
      <c r="B1440" s="95">
        <v>30169</v>
      </c>
      <c r="C1440" s="96">
        <v>13.41</v>
      </c>
    </row>
    <row r="1441" spans="1:3">
      <c r="A1441" s="94">
        <f t="shared" si="25"/>
        <v>1982</v>
      </c>
      <c r="B1441" s="95">
        <v>30172</v>
      </c>
      <c r="C1441" s="96">
        <v>13.31</v>
      </c>
    </row>
    <row r="1442" spans="1:3">
      <c r="A1442" s="94">
        <f t="shared" si="25"/>
        <v>1982</v>
      </c>
      <c r="B1442" s="95">
        <v>30173</v>
      </c>
      <c r="C1442" s="96">
        <v>13.27</v>
      </c>
    </row>
    <row r="1443" spans="1:3">
      <c r="A1443" s="94">
        <f t="shared" si="25"/>
        <v>1982</v>
      </c>
      <c r="B1443" s="95">
        <v>30174</v>
      </c>
      <c r="C1443" s="96">
        <v>13.26</v>
      </c>
    </row>
    <row r="1444" spans="1:3">
      <c r="A1444" s="94">
        <f t="shared" si="25"/>
        <v>1982</v>
      </c>
      <c r="B1444" s="95">
        <v>30175</v>
      </c>
      <c r="C1444" s="96">
        <v>13.15</v>
      </c>
    </row>
    <row r="1445" spans="1:3">
      <c r="A1445" s="94">
        <f t="shared" si="25"/>
        <v>1982</v>
      </c>
      <c r="B1445" s="95">
        <v>30176</v>
      </c>
      <c r="C1445" s="96">
        <v>12.98</v>
      </c>
    </row>
    <row r="1446" spans="1:3">
      <c r="A1446" s="94">
        <f t="shared" si="25"/>
        <v>1982</v>
      </c>
      <c r="B1446" s="95">
        <v>30179</v>
      </c>
      <c r="C1446" s="96">
        <v>12.8</v>
      </c>
    </row>
    <row r="1447" spans="1:3">
      <c r="A1447" s="94">
        <f t="shared" si="25"/>
        <v>1982</v>
      </c>
      <c r="B1447" s="95">
        <v>30180</v>
      </c>
      <c r="C1447" s="96">
        <v>12.42</v>
      </c>
    </row>
    <row r="1448" spans="1:3">
      <c r="A1448" s="94">
        <f t="shared" si="25"/>
        <v>1982</v>
      </c>
      <c r="B1448" s="95">
        <v>30181</v>
      </c>
      <c r="C1448" s="96">
        <v>12.29</v>
      </c>
    </row>
    <row r="1449" spans="1:3">
      <c r="A1449" s="94">
        <f t="shared" si="25"/>
        <v>1982</v>
      </c>
      <c r="B1449" s="95">
        <v>30182</v>
      </c>
      <c r="C1449" s="96">
        <v>12.31</v>
      </c>
    </row>
    <row r="1450" spans="1:3">
      <c r="A1450" s="94">
        <f t="shared" si="25"/>
        <v>1982</v>
      </c>
      <c r="B1450" s="95">
        <v>30183</v>
      </c>
      <c r="C1450" s="96">
        <v>12.14</v>
      </c>
    </row>
    <row r="1451" spans="1:3">
      <c r="A1451" s="94">
        <f t="shared" si="25"/>
        <v>1982</v>
      </c>
      <c r="B1451" s="95">
        <v>30186</v>
      </c>
      <c r="C1451" s="96">
        <v>12.29</v>
      </c>
    </row>
    <row r="1452" spans="1:3">
      <c r="A1452" s="94">
        <f t="shared" si="25"/>
        <v>1982</v>
      </c>
      <c r="B1452" s="95">
        <v>30187</v>
      </c>
      <c r="C1452" s="96">
        <v>12.16</v>
      </c>
    </row>
    <row r="1453" spans="1:3">
      <c r="A1453" s="94">
        <f t="shared" si="25"/>
        <v>1982</v>
      </c>
      <c r="B1453" s="95">
        <v>30188</v>
      </c>
      <c r="C1453" s="96">
        <v>12.21</v>
      </c>
    </row>
    <row r="1454" spans="1:3">
      <c r="A1454" s="94">
        <f t="shared" si="25"/>
        <v>1982</v>
      </c>
      <c r="B1454" s="95">
        <v>30189</v>
      </c>
      <c r="C1454" s="96">
        <v>12.31</v>
      </c>
    </row>
    <row r="1455" spans="1:3">
      <c r="A1455" s="94">
        <f t="shared" si="25"/>
        <v>1982</v>
      </c>
      <c r="B1455" s="95">
        <v>30190</v>
      </c>
      <c r="C1455" s="96">
        <v>12.54</v>
      </c>
    </row>
    <row r="1456" spans="1:3">
      <c r="A1456" s="94">
        <f t="shared" si="25"/>
        <v>1982</v>
      </c>
      <c r="B1456" s="95">
        <v>30193</v>
      </c>
      <c r="C1456" s="96">
        <v>12.54</v>
      </c>
    </row>
    <row r="1457" spans="1:3">
      <c r="A1457" s="94">
        <f t="shared" si="25"/>
        <v>1982</v>
      </c>
      <c r="B1457" s="95">
        <v>30194</v>
      </c>
      <c r="C1457" s="96">
        <v>12.5</v>
      </c>
    </row>
    <row r="1458" spans="1:3">
      <c r="A1458" s="94">
        <f t="shared" si="25"/>
        <v>1982</v>
      </c>
      <c r="B1458" s="95">
        <v>30195</v>
      </c>
      <c r="C1458" s="96">
        <v>12.41</v>
      </c>
    </row>
    <row r="1459" spans="1:3">
      <c r="A1459" s="94">
        <f t="shared" si="25"/>
        <v>1982</v>
      </c>
      <c r="B1459" s="95">
        <v>30196</v>
      </c>
      <c r="C1459" s="96">
        <v>12.3</v>
      </c>
    </row>
    <row r="1460" spans="1:3">
      <c r="A1460" s="94">
        <f t="shared" si="25"/>
        <v>1982</v>
      </c>
      <c r="B1460" s="95">
        <v>30197</v>
      </c>
      <c r="C1460" s="96">
        <v>12.16</v>
      </c>
    </row>
    <row r="1461" spans="1:3">
      <c r="A1461" s="94">
        <f t="shared" si="25"/>
        <v>1982</v>
      </c>
      <c r="B1461" s="95">
        <v>30200</v>
      </c>
      <c r="C1461" s="99"/>
    </row>
    <row r="1462" spans="1:3">
      <c r="A1462" s="94">
        <f t="shared" si="25"/>
        <v>1982</v>
      </c>
      <c r="B1462" s="95">
        <v>30201</v>
      </c>
      <c r="C1462" s="96">
        <v>12.19</v>
      </c>
    </row>
    <row r="1463" spans="1:3">
      <c r="A1463" s="94">
        <f t="shared" si="25"/>
        <v>1982</v>
      </c>
      <c r="B1463" s="95">
        <v>30202</v>
      </c>
      <c r="C1463" s="96">
        <v>12.17</v>
      </c>
    </row>
    <row r="1464" spans="1:3">
      <c r="A1464" s="94">
        <f t="shared" si="25"/>
        <v>1982</v>
      </c>
      <c r="B1464" s="95">
        <v>30203</v>
      </c>
      <c r="C1464" s="96">
        <v>12.21</v>
      </c>
    </row>
    <row r="1465" spans="1:3">
      <c r="A1465" s="94">
        <f t="shared" si="25"/>
        <v>1982</v>
      </c>
      <c r="B1465" s="95">
        <v>30204</v>
      </c>
      <c r="C1465" s="96">
        <v>12.41</v>
      </c>
    </row>
    <row r="1466" spans="1:3">
      <c r="A1466" s="94">
        <f t="shared" si="25"/>
        <v>1982</v>
      </c>
      <c r="B1466" s="95">
        <v>30207</v>
      </c>
      <c r="C1466" s="96">
        <v>12.26</v>
      </c>
    </row>
    <row r="1467" spans="1:3">
      <c r="A1467" s="94">
        <f t="shared" si="25"/>
        <v>1982</v>
      </c>
      <c r="B1467" s="95">
        <v>30208</v>
      </c>
      <c r="C1467" s="96">
        <v>12.24</v>
      </c>
    </row>
    <row r="1468" spans="1:3">
      <c r="A1468" s="94">
        <f t="shared" si="25"/>
        <v>1982</v>
      </c>
      <c r="B1468" s="95">
        <v>30209</v>
      </c>
      <c r="C1468" s="96">
        <v>12.25</v>
      </c>
    </row>
    <row r="1469" spans="1:3">
      <c r="A1469" s="94">
        <f t="shared" si="25"/>
        <v>1982</v>
      </c>
      <c r="B1469" s="95">
        <v>30210</v>
      </c>
      <c r="C1469" s="96">
        <v>12.18</v>
      </c>
    </row>
    <row r="1470" spans="1:3">
      <c r="A1470" s="94">
        <f t="shared" si="25"/>
        <v>1982</v>
      </c>
      <c r="B1470" s="95">
        <v>30211</v>
      </c>
      <c r="C1470" s="96">
        <v>12.12</v>
      </c>
    </row>
    <row r="1471" spans="1:3">
      <c r="A1471" s="94">
        <f t="shared" si="25"/>
        <v>1982</v>
      </c>
      <c r="B1471" s="95">
        <v>30214</v>
      </c>
      <c r="C1471" s="96">
        <v>12.04</v>
      </c>
    </row>
    <row r="1472" spans="1:3">
      <c r="A1472" s="94">
        <f t="shared" si="25"/>
        <v>1982</v>
      </c>
      <c r="B1472" s="95">
        <v>30215</v>
      </c>
      <c r="C1472" s="96">
        <v>11.82</v>
      </c>
    </row>
    <row r="1473" spans="1:3">
      <c r="A1473" s="94">
        <f t="shared" si="25"/>
        <v>1982</v>
      </c>
      <c r="B1473" s="95">
        <v>30216</v>
      </c>
      <c r="C1473" s="96">
        <v>11.83</v>
      </c>
    </row>
    <row r="1474" spans="1:3">
      <c r="A1474" s="94">
        <f t="shared" si="25"/>
        <v>1982</v>
      </c>
      <c r="B1474" s="95">
        <v>30217</v>
      </c>
      <c r="C1474" s="96">
        <v>11.75</v>
      </c>
    </row>
    <row r="1475" spans="1:3">
      <c r="A1475" s="94">
        <f t="shared" si="25"/>
        <v>1982</v>
      </c>
      <c r="B1475" s="95">
        <v>30218</v>
      </c>
      <c r="C1475" s="96">
        <v>11.88</v>
      </c>
    </row>
    <row r="1476" spans="1:3">
      <c r="A1476" s="94">
        <f t="shared" si="25"/>
        <v>1982</v>
      </c>
      <c r="B1476" s="95">
        <v>30221</v>
      </c>
      <c r="C1476" s="96">
        <v>11.82</v>
      </c>
    </row>
    <row r="1477" spans="1:3">
      <c r="A1477" s="94">
        <f t="shared" si="25"/>
        <v>1982</v>
      </c>
      <c r="B1477" s="95">
        <v>30222</v>
      </c>
      <c r="C1477" s="96">
        <v>11.76</v>
      </c>
    </row>
    <row r="1478" spans="1:3">
      <c r="A1478" s="94">
        <f t="shared" si="25"/>
        <v>1982</v>
      </c>
      <c r="B1478" s="95">
        <v>30223</v>
      </c>
      <c r="C1478" s="96">
        <v>11.79</v>
      </c>
    </row>
    <row r="1479" spans="1:3">
      <c r="A1479" s="94">
        <f t="shared" si="25"/>
        <v>1982</v>
      </c>
      <c r="B1479" s="95">
        <v>30224</v>
      </c>
      <c r="C1479" s="96">
        <v>11.79</v>
      </c>
    </row>
    <row r="1480" spans="1:3">
      <c r="A1480" s="94">
        <f t="shared" si="25"/>
        <v>1982</v>
      </c>
      <c r="B1480" s="95">
        <v>30225</v>
      </c>
      <c r="C1480" s="96">
        <v>11.65</v>
      </c>
    </row>
    <row r="1481" spans="1:3">
      <c r="A1481" s="94">
        <f t="shared" si="25"/>
        <v>1982</v>
      </c>
      <c r="B1481" s="95">
        <v>30228</v>
      </c>
      <c r="C1481" s="96">
        <v>11.83</v>
      </c>
    </row>
    <row r="1482" spans="1:3">
      <c r="A1482" s="94">
        <f t="shared" si="25"/>
        <v>1982</v>
      </c>
      <c r="B1482" s="95">
        <v>30229</v>
      </c>
      <c r="C1482" s="96">
        <v>11.81</v>
      </c>
    </row>
    <row r="1483" spans="1:3">
      <c r="A1483" s="94">
        <f t="shared" si="25"/>
        <v>1982</v>
      </c>
      <c r="B1483" s="95">
        <v>30230</v>
      </c>
      <c r="C1483" s="96">
        <v>11.69</v>
      </c>
    </row>
    <row r="1484" spans="1:3">
      <c r="A1484" s="94">
        <f t="shared" si="25"/>
        <v>1982</v>
      </c>
      <c r="B1484" s="95">
        <v>30231</v>
      </c>
      <c r="C1484" s="96">
        <v>11.29</v>
      </c>
    </row>
    <row r="1485" spans="1:3">
      <c r="A1485" s="94">
        <f t="shared" ref="A1485:A1548" si="26">YEAR(B1485)</f>
        <v>1982</v>
      </c>
      <c r="B1485" s="95">
        <v>30232</v>
      </c>
      <c r="C1485" s="96">
        <v>11.19</v>
      </c>
    </row>
    <row r="1486" spans="1:3">
      <c r="A1486" s="94">
        <f t="shared" si="26"/>
        <v>1982</v>
      </c>
      <c r="B1486" s="95">
        <v>30235</v>
      </c>
      <c r="C1486" s="99"/>
    </row>
    <row r="1487" spans="1:3">
      <c r="A1487" s="94">
        <f t="shared" si="26"/>
        <v>1982</v>
      </c>
      <c r="B1487" s="95">
        <v>30236</v>
      </c>
      <c r="C1487" s="96">
        <v>10.85</v>
      </c>
    </row>
    <row r="1488" spans="1:3">
      <c r="A1488" s="94">
        <f t="shared" si="26"/>
        <v>1982</v>
      </c>
      <c r="B1488" s="95">
        <v>30237</v>
      </c>
      <c r="C1488" s="96">
        <v>10.75</v>
      </c>
    </row>
    <row r="1489" spans="1:3">
      <c r="A1489" s="94">
        <f t="shared" si="26"/>
        <v>1982</v>
      </c>
      <c r="B1489" s="95">
        <v>30238</v>
      </c>
      <c r="C1489" s="96">
        <v>10.86</v>
      </c>
    </row>
    <row r="1490" spans="1:3">
      <c r="A1490" s="94">
        <f t="shared" si="26"/>
        <v>1982</v>
      </c>
      <c r="B1490" s="95">
        <v>30239</v>
      </c>
      <c r="C1490" s="96">
        <v>11.03</v>
      </c>
    </row>
    <row r="1491" spans="1:3">
      <c r="A1491" s="94">
        <f t="shared" si="26"/>
        <v>1982</v>
      </c>
      <c r="B1491" s="95">
        <v>30242</v>
      </c>
      <c r="C1491" s="96">
        <v>10.9</v>
      </c>
    </row>
    <row r="1492" spans="1:3">
      <c r="A1492" s="94">
        <f t="shared" si="26"/>
        <v>1982</v>
      </c>
      <c r="B1492" s="95">
        <v>30243</v>
      </c>
      <c r="C1492" s="96">
        <v>10.87</v>
      </c>
    </row>
    <row r="1493" spans="1:3">
      <c r="A1493" s="94">
        <f t="shared" si="26"/>
        <v>1982</v>
      </c>
      <c r="B1493" s="95">
        <v>30244</v>
      </c>
      <c r="C1493" s="96">
        <v>10.91</v>
      </c>
    </row>
    <row r="1494" spans="1:3">
      <c r="A1494" s="94">
        <f t="shared" si="26"/>
        <v>1982</v>
      </c>
      <c r="B1494" s="95">
        <v>30245</v>
      </c>
      <c r="C1494" s="96">
        <v>10.92</v>
      </c>
    </row>
    <row r="1495" spans="1:3">
      <c r="A1495" s="94">
        <f t="shared" si="26"/>
        <v>1982</v>
      </c>
      <c r="B1495" s="95">
        <v>30246</v>
      </c>
      <c r="C1495" s="96">
        <v>11.03</v>
      </c>
    </row>
    <row r="1496" spans="1:3">
      <c r="A1496" s="94">
        <f t="shared" si="26"/>
        <v>1982</v>
      </c>
      <c r="B1496" s="95">
        <v>30249</v>
      </c>
      <c r="C1496" s="96">
        <v>11.25</v>
      </c>
    </row>
    <row r="1497" spans="1:3">
      <c r="A1497" s="94">
        <f t="shared" si="26"/>
        <v>1982</v>
      </c>
      <c r="B1497" s="95">
        <v>30250</v>
      </c>
      <c r="C1497" s="96">
        <v>11.17</v>
      </c>
    </row>
    <row r="1498" spans="1:3">
      <c r="A1498" s="94">
        <f t="shared" si="26"/>
        <v>1982</v>
      </c>
      <c r="B1498" s="95">
        <v>30251</v>
      </c>
      <c r="C1498" s="96">
        <v>11.23</v>
      </c>
    </row>
    <row r="1499" spans="1:3">
      <c r="A1499" s="94">
        <f t="shared" si="26"/>
        <v>1982</v>
      </c>
      <c r="B1499" s="95">
        <v>30252</v>
      </c>
      <c r="C1499" s="96">
        <v>11.12</v>
      </c>
    </row>
    <row r="1500" spans="1:3">
      <c r="A1500" s="94">
        <f t="shared" si="26"/>
        <v>1982</v>
      </c>
      <c r="B1500" s="95">
        <v>30253</v>
      </c>
      <c r="C1500" s="96">
        <v>11.01</v>
      </c>
    </row>
    <row r="1501" spans="1:3">
      <c r="A1501" s="94">
        <f t="shared" si="26"/>
        <v>1982</v>
      </c>
      <c r="B1501" s="95">
        <v>30256</v>
      </c>
      <c r="C1501" s="96">
        <v>10.84</v>
      </c>
    </row>
    <row r="1502" spans="1:3">
      <c r="A1502" s="94">
        <f t="shared" si="26"/>
        <v>1982</v>
      </c>
      <c r="B1502" s="95">
        <v>30257</v>
      </c>
      <c r="C1502" s="99"/>
    </row>
    <row r="1503" spans="1:3">
      <c r="A1503" s="94">
        <f t="shared" si="26"/>
        <v>1982</v>
      </c>
      <c r="B1503" s="95">
        <v>30258</v>
      </c>
      <c r="C1503" s="96">
        <v>10.72</v>
      </c>
    </row>
    <row r="1504" spans="1:3">
      <c r="A1504" s="94">
        <f t="shared" si="26"/>
        <v>1982</v>
      </c>
      <c r="B1504" s="95">
        <v>30259</v>
      </c>
      <c r="C1504" s="96">
        <v>10.66</v>
      </c>
    </row>
    <row r="1505" spans="1:3">
      <c r="A1505" s="94">
        <f t="shared" si="26"/>
        <v>1982</v>
      </c>
      <c r="B1505" s="95">
        <v>30260</v>
      </c>
      <c r="C1505" s="96">
        <v>10.59</v>
      </c>
    </row>
    <row r="1506" spans="1:3">
      <c r="A1506" s="94">
        <f t="shared" si="26"/>
        <v>1982</v>
      </c>
      <c r="B1506" s="95">
        <v>30263</v>
      </c>
      <c r="C1506" s="96">
        <v>10.61</v>
      </c>
    </row>
    <row r="1507" spans="1:3">
      <c r="A1507" s="94">
        <f t="shared" si="26"/>
        <v>1982</v>
      </c>
      <c r="B1507" s="95">
        <v>30264</v>
      </c>
      <c r="C1507" s="96">
        <v>10.44</v>
      </c>
    </row>
    <row r="1508" spans="1:3">
      <c r="A1508" s="94">
        <f t="shared" si="26"/>
        <v>1982</v>
      </c>
      <c r="B1508" s="95">
        <v>30265</v>
      </c>
      <c r="C1508" s="96">
        <v>10.37</v>
      </c>
    </row>
    <row r="1509" spans="1:3">
      <c r="A1509" s="94">
        <f t="shared" si="26"/>
        <v>1982</v>
      </c>
      <c r="B1509" s="95">
        <v>30266</v>
      </c>
      <c r="C1509" s="99"/>
    </row>
    <row r="1510" spans="1:3">
      <c r="A1510" s="94">
        <f t="shared" si="26"/>
        <v>1982</v>
      </c>
      <c r="B1510" s="95">
        <v>30267</v>
      </c>
      <c r="C1510" s="96">
        <v>10.43</v>
      </c>
    </row>
    <row r="1511" spans="1:3">
      <c r="A1511" s="94">
        <f t="shared" si="26"/>
        <v>1982</v>
      </c>
      <c r="B1511" s="95">
        <v>30270</v>
      </c>
      <c r="C1511" s="96">
        <v>10.52</v>
      </c>
    </row>
    <row r="1512" spans="1:3">
      <c r="A1512" s="94">
        <f t="shared" si="26"/>
        <v>1982</v>
      </c>
      <c r="B1512" s="95">
        <v>30271</v>
      </c>
      <c r="C1512" s="96">
        <v>10.6</v>
      </c>
    </row>
    <row r="1513" spans="1:3">
      <c r="A1513" s="94">
        <f t="shared" si="26"/>
        <v>1982</v>
      </c>
      <c r="B1513" s="95">
        <v>30272</v>
      </c>
      <c r="C1513" s="96">
        <v>10.54</v>
      </c>
    </row>
    <row r="1514" spans="1:3">
      <c r="A1514" s="94">
        <f t="shared" si="26"/>
        <v>1982</v>
      </c>
      <c r="B1514" s="95">
        <v>30273</v>
      </c>
      <c r="C1514" s="96">
        <v>10.33</v>
      </c>
    </row>
    <row r="1515" spans="1:3">
      <c r="A1515" s="94">
        <f t="shared" si="26"/>
        <v>1982</v>
      </c>
      <c r="B1515" s="95">
        <v>30274</v>
      </c>
      <c r="C1515" s="96">
        <v>10.35</v>
      </c>
    </row>
    <row r="1516" spans="1:3">
      <c r="A1516" s="94">
        <f t="shared" si="26"/>
        <v>1982</v>
      </c>
      <c r="B1516" s="95">
        <v>30277</v>
      </c>
      <c r="C1516" s="96">
        <v>10.43</v>
      </c>
    </row>
    <row r="1517" spans="1:3">
      <c r="A1517" s="94">
        <f t="shared" si="26"/>
        <v>1982</v>
      </c>
      <c r="B1517" s="95">
        <v>30278</v>
      </c>
      <c r="C1517" s="96">
        <v>10.46</v>
      </c>
    </row>
    <row r="1518" spans="1:3">
      <c r="A1518" s="94">
        <f t="shared" si="26"/>
        <v>1982</v>
      </c>
      <c r="B1518" s="95">
        <v>30279</v>
      </c>
      <c r="C1518" s="96">
        <v>10.52</v>
      </c>
    </row>
    <row r="1519" spans="1:3">
      <c r="A1519" s="94">
        <f t="shared" si="26"/>
        <v>1982</v>
      </c>
      <c r="B1519" s="95">
        <v>30280</v>
      </c>
      <c r="C1519" s="99"/>
    </row>
    <row r="1520" spans="1:3">
      <c r="A1520" s="94">
        <f t="shared" si="26"/>
        <v>1982</v>
      </c>
      <c r="B1520" s="95">
        <v>30281</v>
      </c>
      <c r="C1520" s="96">
        <v>10.47</v>
      </c>
    </row>
    <row r="1521" spans="1:3">
      <c r="A1521" s="94">
        <f t="shared" si="26"/>
        <v>1982</v>
      </c>
      <c r="B1521" s="95">
        <v>30284</v>
      </c>
      <c r="C1521" s="96">
        <v>10.72</v>
      </c>
    </row>
    <row r="1522" spans="1:3">
      <c r="A1522" s="94">
        <f t="shared" si="26"/>
        <v>1982</v>
      </c>
      <c r="B1522" s="95">
        <v>30285</v>
      </c>
      <c r="C1522" s="96">
        <v>10.7</v>
      </c>
    </row>
    <row r="1523" spans="1:3">
      <c r="A1523" s="94">
        <f t="shared" si="26"/>
        <v>1982</v>
      </c>
      <c r="B1523" s="95">
        <v>30286</v>
      </c>
      <c r="C1523" s="96">
        <v>10.69</v>
      </c>
    </row>
    <row r="1524" spans="1:3">
      <c r="A1524" s="94">
        <f t="shared" si="26"/>
        <v>1982</v>
      </c>
      <c r="B1524" s="95">
        <v>30287</v>
      </c>
      <c r="C1524" s="96">
        <v>10.63</v>
      </c>
    </row>
    <row r="1525" spans="1:3">
      <c r="A1525" s="94">
        <f t="shared" si="26"/>
        <v>1982</v>
      </c>
      <c r="B1525" s="95">
        <v>30288</v>
      </c>
      <c r="C1525" s="96">
        <v>10.44</v>
      </c>
    </row>
    <row r="1526" spans="1:3">
      <c r="A1526" s="94">
        <f t="shared" si="26"/>
        <v>1982</v>
      </c>
      <c r="B1526" s="95">
        <v>30291</v>
      </c>
      <c r="C1526" s="96">
        <v>10.41</v>
      </c>
    </row>
    <row r="1527" spans="1:3">
      <c r="A1527" s="94">
        <f t="shared" si="26"/>
        <v>1982</v>
      </c>
      <c r="B1527" s="95">
        <v>30292</v>
      </c>
      <c r="C1527" s="96">
        <v>10.45</v>
      </c>
    </row>
    <row r="1528" spans="1:3">
      <c r="A1528" s="94">
        <f t="shared" si="26"/>
        <v>1982</v>
      </c>
      <c r="B1528" s="95">
        <v>30293</v>
      </c>
      <c r="C1528" s="96">
        <v>10.54</v>
      </c>
    </row>
    <row r="1529" spans="1:3">
      <c r="A1529" s="94">
        <f t="shared" si="26"/>
        <v>1982</v>
      </c>
      <c r="B1529" s="95">
        <v>30294</v>
      </c>
      <c r="C1529" s="96">
        <v>10.52</v>
      </c>
    </row>
    <row r="1530" spans="1:3">
      <c r="A1530" s="94">
        <f t="shared" si="26"/>
        <v>1982</v>
      </c>
      <c r="B1530" s="95">
        <v>30295</v>
      </c>
      <c r="C1530" s="96">
        <v>10.63</v>
      </c>
    </row>
    <row r="1531" spans="1:3">
      <c r="A1531" s="94">
        <f t="shared" si="26"/>
        <v>1982</v>
      </c>
      <c r="B1531" s="95">
        <v>30298</v>
      </c>
      <c r="C1531" s="96">
        <v>10.57</v>
      </c>
    </row>
    <row r="1532" spans="1:3">
      <c r="A1532" s="94">
        <f t="shared" si="26"/>
        <v>1982</v>
      </c>
      <c r="B1532" s="95">
        <v>30299</v>
      </c>
      <c r="C1532" s="96">
        <v>10.48</v>
      </c>
    </row>
    <row r="1533" spans="1:3">
      <c r="A1533" s="94">
        <f t="shared" si="26"/>
        <v>1982</v>
      </c>
      <c r="B1533" s="95">
        <v>30300</v>
      </c>
      <c r="C1533" s="96">
        <v>10.55</v>
      </c>
    </row>
    <row r="1534" spans="1:3">
      <c r="A1534" s="94">
        <f t="shared" si="26"/>
        <v>1982</v>
      </c>
      <c r="B1534" s="95">
        <v>30301</v>
      </c>
      <c r="C1534" s="96">
        <v>10.66</v>
      </c>
    </row>
    <row r="1535" spans="1:3">
      <c r="A1535" s="94">
        <f t="shared" si="26"/>
        <v>1982</v>
      </c>
      <c r="B1535" s="95">
        <v>30302</v>
      </c>
      <c r="C1535" s="96">
        <v>10.69</v>
      </c>
    </row>
    <row r="1536" spans="1:3">
      <c r="A1536" s="94">
        <f t="shared" si="26"/>
        <v>1982</v>
      </c>
      <c r="B1536" s="95">
        <v>30305</v>
      </c>
      <c r="C1536" s="96">
        <v>10.77</v>
      </c>
    </row>
    <row r="1537" spans="1:3">
      <c r="A1537" s="94">
        <f t="shared" si="26"/>
        <v>1982</v>
      </c>
      <c r="B1537" s="95">
        <v>30306</v>
      </c>
      <c r="C1537" s="96">
        <v>10.53</v>
      </c>
    </row>
    <row r="1538" spans="1:3">
      <c r="A1538" s="94">
        <f t="shared" si="26"/>
        <v>1982</v>
      </c>
      <c r="B1538" s="95">
        <v>30307</v>
      </c>
      <c r="C1538" s="96">
        <v>10.55</v>
      </c>
    </row>
    <row r="1539" spans="1:3">
      <c r="A1539" s="94">
        <f t="shared" si="26"/>
        <v>1982</v>
      </c>
      <c r="B1539" s="95">
        <v>30308</v>
      </c>
      <c r="C1539" s="96">
        <v>10.5</v>
      </c>
    </row>
    <row r="1540" spans="1:3">
      <c r="A1540" s="94">
        <f t="shared" si="26"/>
        <v>1982</v>
      </c>
      <c r="B1540" s="95">
        <v>30309</v>
      </c>
      <c r="C1540" s="99"/>
    </row>
    <row r="1541" spans="1:3">
      <c r="A1541" s="94">
        <f t="shared" si="26"/>
        <v>1982</v>
      </c>
      <c r="B1541" s="95">
        <v>30312</v>
      </c>
      <c r="C1541" s="96">
        <v>10.44</v>
      </c>
    </row>
    <row r="1542" spans="1:3">
      <c r="A1542" s="94">
        <f t="shared" si="26"/>
        <v>1982</v>
      </c>
      <c r="B1542" s="95">
        <v>30313</v>
      </c>
      <c r="C1542" s="96">
        <v>10.43</v>
      </c>
    </row>
    <row r="1543" spans="1:3">
      <c r="A1543" s="94">
        <f t="shared" si="26"/>
        <v>1982</v>
      </c>
      <c r="B1543" s="95">
        <v>30314</v>
      </c>
      <c r="C1543" s="96">
        <v>10.49</v>
      </c>
    </row>
    <row r="1544" spans="1:3">
      <c r="A1544" s="94">
        <f t="shared" si="26"/>
        <v>1982</v>
      </c>
      <c r="B1544" s="95">
        <v>30315</v>
      </c>
      <c r="C1544" s="96">
        <v>10.46</v>
      </c>
    </row>
    <row r="1545" spans="1:3">
      <c r="A1545" s="94">
        <f t="shared" si="26"/>
        <v>1982</v>
      </c>
      <c r="B1545" s="95">
        <v>30316</v>
      </c>
      <c r="C1545" s="96">
        <v>10.43</v>
      </c>
    </row>
    <row r="1546" spans="1:3">
      <c r="A1546" s="94">
        <f t="shared" si="26"/>
        <v>1983</v>
      </c>
      <c r="B1546" s="95">
        <v>30319</v>
      </c>
      <c r="C1546" s="96">
        <v>10.39</v>
      </c>
    </row>
    <row r="1547" spans="1:3">
      <c r="A1547" s="94">
        <f t="shared" si="26"/>
        <v>1983</v>
      </c>
      <c r="B1547" s="95">
        <v>30320</v>
      </c>
      <c r="C1547" s="96">
        <v>10.45</v>
      </c>
    </row>
    <row r="1548" spans="1:3">
      <c r="A1548" s="94">
        <f t="shared" si="26"/>
        <v>1983</v>
      </c>
      <c r="B1548" s="95">
        <v>30321</v>
      </c>
      <c r="C1548" s="96">
        <v>10.47</v>
      </c>
    </row>
    <row r="1549" spans="1:3">
      <c r="A1549" s="94">
        <f t="shared" ref="A1549:A1612" si="27">YEAR(B1549)</f>
        <v>1983</v>
      </c>
      <c r="B1549" s="95">
        <v>30322</v>
      </c>
      <c r="C1549" s="96">
        <v>10.5</v>
      </c>
    </row>
    <row r="1550" spans="1:3">
      <c r="A1550" s="94">
        <f t="shared" si="27"/>
        <v>1983</v>
      </c>
      <c r="B1550" s="95">
        <v>30323</v>
      </c>
      <c r="C1550" s="96">
        <v>10.5</v>
      </c>
    </row>
    <row r="1551" spans="1:3">
      <c r="A1551" s="94">
        <f t="shared" si="27"/>
        <v>1983</v>
      </c>
      <c r="B1551" s="95">
        <v>30326</v>
      </c>
      <c r="C1551" s="96">
        <v>10.51</v>
      </c>
    </row>
    <row r="1552" spans="1:3">
      <c r="A1552" s="94">
        <f t="shared" si="27"/>
        <v>1983</v>
      </c>
      <c r="B1552" s="95">
        <v>30327</v>
      </c>
      <c r="C1552" s="96">
        <v>10.48</v>
      </c>
    </row>
    <row r="1553" spans="1:3">
      <c r="A1553" s="94">
        <f t="shared" si="27"/>
        <v>1983</v>
      </c>
      <c r="B1553" s="95">
        <v>30328</v>
      </c>
      <c r="C1553" s="96">
        <v>10.46</v>
      </c>
    </row>
    <row r="1554" spans="1:3">
      <c r="A1554" s="94">
        <f t="shared" si="27"/>
        <v>1983</v>
      </c>
      <c r="B1554" s="95">
        <v>30329</v>
      </c>
      <c r="C1554" s="96">
        <v>10.45</v>
      </c>
    </row>
    <row r="1555" spans="1:3">
      <c r="A1555" s="94">
        <f t="shared" si="27"/>
        <v>1983</v>
      </c>
      <c r="B1555" s="95">
        <v>30330</v>
      </c>
      <c r="C1555" s="96">
        <v>10.5</v>
      </c>
    </row>
    <row r="1556" spans="1:3">
      <c r="A1556" s="94">
        <f t="shared" si="27"/>
        <v>1983</v>
      </c>
      <c r="B1556" s="95">
        <v>30333</v>
      </c>
      <c r="C1556" s="96">
        <v>10.5</v>
      </c>
    </row>
    <row r="1557" spans="1:3">
      <c r="A1557" s="94">
        <f t="shared" si="27"/>
        <v>1983</v>
      </c>
      <c r="B1557" s="95">
        <v>30334</v>
      </c>
      <c r="C1557" s="96">
        <v>10.56</v>
      </c>
    </row>
    <row r="1558" spans="1:3">
      <c r="A1558" s="94">
        <f t="shared" si="27"/>
        <v>1983</v>
      </c>
      <c r="B1558" s="95">
        <v>30335</v>
      </c>
      <c r="C1558" s="96">
        <v>10.67</v>
      </c>
    </row>
    <row r="1559" spans="1:3">
      <c r="A1559" s="94">
        <f t="shared" si="27"/>
        <v>1983</v>
      </c>
      <c r="B1559" s="95">
        <v>30336</v>
      </c>
      <c r="C1559" s="96">
        <v>10.66</v>
      </c>
    </row>
    <row r="1560" spans="1:3">
      <c r="A1560" s="94">
        <f t="shared" si="27"/>
        <v>1983</v>
      </c>
      <c r="B1560" s="95">
        <v>30337</v>
      </c>
      <c r="C1560" s="96">
        <v>10.78</v>
      </c>
    </row>
    <row r="1561" spans="1:3">
      <c r="A1561" s="94">
        <f t="shared" si="27"/>
        <v>1983</v>
      </c>
      <c r="B1561" s="95">
        <v>30340</v>
      </c>
      <c r="C1561" s="96">
        <v>10.88</v>
      </c>
    </row>
    <row r="1562" spans="1:3">
      <c r="A1562" s="94">
        <f t="shared" si="27"/>
        <v>1983</v>
      </c>
      <c r="B1562" s="95">
        <v>30341</v>
      </c>
      <c r="C1562" s="96">
        <v>10.82</v>
      </c>
    </row>
    <row r="1563" spans="1:3">
      <c r="A1563" s="94">
        <f t="shared" si="27"/>
        <v>1983</v>
      </c>
      <c r="B1563" s="95">
        <v>30342</v>
      </c>
      <c r="C1563" s="96">
        <v>10.92</v>
      </c>
    </row>
    <row r="1564" spans="1:3">
      <c r="A1564" s="94">
        <f t="shared" si="27"/>
        <v>1983</v>
      </c>
      <c r="B1564" s="95">
        <v>30343</v>
      </c>
      <c r="C1564" s="96">
        <v>10.85</v>
      </c>
    </row>
    <row r="1565" spans="1:3">
      <c r="A1565" s="94">
        <f t="shared" si="27"/>
        <v>1983</v>
      </c>
      <c r="B1565" s="95">
        <v>30344</v>
      </c>
      <c r="C1565" s="96">
        <v>10.9</v>
      </c>
    </row>
    <row r="1566" spans="1:3">
      <c r="A1566" s="94">
        <f t="shared" si="27"/>
        <v>1983</v>
      </c>
      <c r="B1566" s="95">
        <v>30347</v>
      </c>
      <c r="C1566" s="96">
        <v>10.99</v>
      </c>
    </row>
    <row r="1567" spans="1:3">
      <c r="A1567" s="94">
        <f t="shared" si="27"/>
        <v>1983</v>
      </c>
      <c r="B1567" s="95">
        <v>30348</v>
      </c>
      <c r="C1567" s="96">
        <v>10.95</v>
      </c>
    </row>
    <row r="1568" spans="1:3">
      <c r="A1568" s="94">
        <f t="shared" si="27"/>
        <v>1983</v>
      </c>
      <c r="B1568" s="95">
        <v>30349</v>
      </c>
      <c r="C1568" s="96">
        <v>10.94</v>
      </c>
    </row>
    <row r="1569" spans="1:3">
      <c r="A1569" s="94">
        <f t="shared" si="27"/>
        <v>1983</v>
      </c>
      <c r="B1569" s="95">
        <v>30350</v>
      </c>
      <c r="C1569" s="96">
        <v>11.06</v>
      </c>
    </row>
    <row r="1570" spans="1:3">
      <c r="A1570" s="94">
        <f t="shared" si="27"/>
        <v>1983</v>
      </c>
      <c r="B1570" s="95">
        <v>30351</v>
      </c>
      <c r="C1570" s="96">
        <v>11.12</v>
      </c>
    </row>
    <row r="1571" spans="1:3">
      <c r="A1571" s="94">
        <f t="shared" si="27"/>
        <v>1983</v>
      </c>
      <c r="B1571" s="95">
        <v>30354</v>
      </c>
      <c r="C1571" s="96">
        <v>11.1</v>
      </c>
    </row>
    <row r="1572" spans="1:3">
      <c r="A1572" s="94">
        <f t="shared" si="27"/>
        <v>1983</v>
      </c>
      <c r="B1572" s="95">
        <v>30355</v>
      </c>
      <c r="C1572" s="96">
        <v>11.12</v>
      </c>
    </row>
    <row r="1573" spans="1:3">
      <c r="A1573" s="94">
        <f t="shared" si="27"/>
        <v>1983</v>
      </c>
      <c r="B1573" s="95">
        <v>30356</v>
      </c>
      <c r="C1573" s="96">
        <v>11.14</v>
      </c>
    </row>
    <row r="1574" spans="1:3">
      <c r="A1574" s="94">
        <f t="shared" si="27"/>
        <v>1983</v>
      </c>
      <c r="B1574" s="95">
        <v>30357</v>
      </c>
      <c r="C1574" s="96">
        <v>10.96</v>
      </c>
    </row>
    <row r="1575" spans="1:3">
      <c r="A1575" s="94">
        <f t="shared" si="27"/>
        <v>1983</v>
      </c>
      <c r="B1575" s="95">
        <v>30358</v>
      </c>
      <c r="C1575" s="96">
        <v>10.94</v>
      </c>
    </row>
    <row r="1576" spans="1:3">
      <c r="A1576" s="94">
        <f t="shared" si="27"/>
        <v>1983</v>
      </c>
      <c r="B1576" s="95">
        <v>30361</v>
      </c>
      <c r="C1576" s="96">
        <v>10.95</v>
      </c>
    </row>
    <row r="1577" spans="1:3">
      <c r="A1577" s="94">
        <f t="shared" si="27"/>
        <v>1983</v>
      </c>
      <c r="B1577" s="95">
        <v>30362</v>
      </c>
      <c r="C1577" s="96">
        <v>10.99</v>
      </c>
    </row>
    <row r="1578" spans="1:3">
      <c r="A1578" s="94">
        <f t="shared" si="27"/>
        <v>1983</v>
      </c>
      <c r="B1578" s="95">
        <v>30363</v>
      </c>
      <c r="C1578" s="96">
        <v>10.95</v>
      </c>
    </row>
    <row r="1579" spans="1:3">
      <c r="A1579" s="94">
        <f t="shared" si="27"/>
        <v>1983</v>
      </c>
      <c r="B1579" s="95">
        <v>30364</v>
      </c>
      <c r="C1579" s="96">
        <v>10.86</v>
      </c>
    </row>
    <row r="1580" spans="1:3">
      <c r="A1580" s="94">
        <f t="shared" si="27"/>
        <v>1983</v>
      </c>
      <c r="B1580" s="95">
        <v>30365</v>
      </c>
      <c r="C1580" s="96">
        <v>10.78</v>
      </c>
    </row>
    <row r="1581" spans="1:3">
      <c r="A1581" s="94">
        <f t="shared" si="27"/>
        <v>1983</v>
      </c>
      <c r="B1581" s="95">
        <v>30368</v>
      </c>
      <c r="C1581" s="99"/>
    </row>
    <row r="1582" spans="1:3">
      <c r="A1582" s="94">
        <f t="shared" si="27"/>
        <v>1983</v>
      </c>
      <c r="B1582" s="95">
        <v>30369</v>
      </c>
      <c r="C1582" s="96">
        <v>10.63</v>
      </c>
    </row>
    <row r="1583" spans="1:3">
      <c r="A1583" s="94">
        <f t="shared" si="27"/>
        <v>1983</v>
      </c>
      <c r="B1583" s="95">
        <v>30370</v>
      </c>
      <c r="C1583" s="96">
        <v>10.62</v>
      </c>
    </row>
    <row r="1584" spans="1:3">
      <c r="A1584" s="94">
        <f t="shared" si="27"/>
        <v>1983</v>
      </c>
      <c r="B1584" s="95">
        <v>30371</v>
      </c>
      <c r="C1584" s="96">
        <v>10.61</v>
      </c>
    </row>
    <row r="1585" spans="1:3">
      <c r="A1585" s="94">
        <f t="shared" si="27"/>
        <v>1983</v>
      </c>
      <c r="B1585" s="95">
        <v>30372</v>
      </c>
      <c r="C1585" s="96">
        <v>10.5</v>
      </c>
    </row>
    <row r="1586" spans="1:3">
      <c r="A1586" s="94">
        <f t="shared" si="27"/>
        <v>1983</v>
      </c>
      <c r="B1586" s="95">
        <v>30375</v>
      </c>
      <c r="C1586" s="96">
        <v>10.51</v>
      </c>
    </row>
    <row r="1587" spans="1:3">
      <c r="A1587" s="94">
        <f t="shared" si="27"/>
        <v>1983</v>
      </c>
      <c r="B1587" s="95">
        <v>30376</v>
      </c>
      <c r="C1587" s="96">
        <v>10.45</v>
      </c>
    </row>
    <row r="1588" spans="1:3">
      <c r="A1588" s="94">
        <f t="shared" si="27"/>
        <v>1983</v>
      </c>
      <c r="B1588" s="95">
        <v>30377</v>
      </c>
      <c r="C1588" s="96">
        <v>10.48</v>
      </c>
    </row>
    <row r="1589" spans="1:3">
      <c r="A1589" s="94">
        <f t="shared" si="27"/>
        <v>1983</v>
      </c>
      <c r="B1589" s="95">
        <v>30378</v>
      </c>
      <c r="C1589" s="96">
        <v>10.44</v>
      </c>
    </row>
    <row r="1590" spans="1:3">
      <c r="A1590" s="94">
        <f t="shared" si="27"/>
        <v>1983</v>
      </c>
      <c r="B1590" s="95">
        <v>30379</v>
      </c>
      <c r="C1590" s="96">
        <v>10.46</v>
      </c>
    </row>
    <row r="1591" spans="1:3">
      <c r="A1591" s="94">
        <f t="shared" si="27"/>
        <v>1983</v>
      </c>
      <c r="B1591" s="95">
        <v>30382</v>
      </c>
      <c r="C1591" s="96">
        <v>10.59</v>
      </c>
    </row>
    <row r="1592" spans="1:3">
      <c r="A1592" s="94">
        <f t="shared" si="27"/>
        <v>1983</v>
      </c>
      <c r="B1592" s="95">
        <v>30383</v>
      </c>
      <c r="C1592" s="96">
        <v>10.65</v>
      </c>
    </row>
    <row r="1593" spans="1:3">
      <c r="A1593" s="94">
        <f t="shared" si="27"/>
        <v>1983</v>
      </c>
      <c r="B1593" s="95">
        <v>30384</v>
      </c>
      <c r="C1593" s="96">
        <v>10.64</v>
      </c>
    </row>
    <row r="1594" spans="1:3">
      <c r="A1594" s="94">
        <f t="shared" si="27"/>
        <v>1983</v>
      </c>
      <c r="B1594" s="95">
        <v>30385</v>
      </c>
      <c r="C1594" s="96">
        <v>10.67</v>
      </c>
    </row>
    <row r="1595" spans="1:3">
      <c r="A1595" s="94">
        <f t="shared" si="27"/>
        <v>1983</v>
      </c>
      <c r="B1595" s="95">
        <v>30386</v>
      </c>
      <c r="C1595" s="96">
        <v>10.75</v>
      </c>
    </row>
    <row r="1596" spans="1:3">
      <c r="A1596" s="94">
        <f t="shared" si="27"/>
        <v>1983</v>
      </c>
      <c r="B1596" s="95">
        <v>30389</v>
      </c>
      <c r="C1596" s="96">
        <v>10.66</v>
      </c>
    </row>
    <row r="1597" spans="1:3">
      <c r="A1597" s="94">
        <f t="shared" si="27"/>
        <v>1983</v>
      </c>
      <c r="B1597" s="95">
        <v>30390</v>
      </c>
      <c r="C1597" s="96">
        <v>10.62</v>
      </c>
    </row>
    <row r="1598" spans="1:3">
      <c r="A1598" s="94">
        <f t="shared" si="27"/>
        <v>1983</v>
      </c>
      <c r="B1598" s="95">
        <v>30391</v>
      </c>
      <c r="C1598" s="96">
        <v>10.68</v>
      </c>
    </row>
    <row r="1599" spans="1:3">
      <c r="A1599" s="94">
        <f t="shared" si="27"/>
        <v>1983</v>
      </c>
      <c r="B1599" s="95">
        <v>30392</v>
      </c>
      <c r="C1599" s="96">
        <v>10.68</v>
      </c>
    </row>
    <row r="1600" spans="1:3">
      <c r="A1600" s="94">
        <f t="shared" si="27"/>
        <v>1983</v>
      </c>
      <c r="B1600" s="95">
        <v>30393</v>
      </c>
      <c r="C1600" s="96">
        <v>10.71</v>
      </c>
    </row>
    <row r="1601" spans="1:3">
      <c r="A1601" s="94">
        <f t="shared" si="27"/>
        <v>1983</v>
      </c>
      <c r="B1601" s="95">
        <v>30396</v>
      </c>
      <c r="C1601" s="96">
        <v>10.71</v>
      </c>
    </row>
    <row r="1602" spans="1:3">
      <c r="A1602" s="94">
        <f t="shared" si="27"/>
        <v>1983</v>
      </c>
      <c r="B1602" s="95">
        <v>30397</v>
      </c>
      <c r="C1602" s="96">
        <v>10.71</v>
      </c>
    </row>
    <row r="1603" spans="1:3">
      <c r="A1603" s="94">
        <f t="shared" si="27"/>
        <v>1983</v>
      </c>
      <c r="B1603" s="95">
        <v>30398</v>
      </c>
      <c r="C1603" s="96">
        <v>10.64</v>
      </c>
    </row>
    <row r="1604" spans="1:3">
      <c r="A1604" s="94">
        <f t="shared" si="27"/>
        <v>1983</v>
      </c>
      <c r="B1604" s="95">
        <v>30399</v>
      </c>
      <c r="C1604" s="96">
        <v>10.61</v>
      </c>
    </row>
    <row r="1605" spans="1:3">
      <c r="A1605" s="94">
        <f t="shared" si="27"/>
        <v>1983</v>
      </c>
      <c r="B1605" s="95">
        <v>30400</v>
      </c>
      <c r="C1605" s="96">
        <v>10.7</v>
      </c>
    </row>
    <row r="1606" spans="1:3">
      <c r="A1606" s="94">
        <f t="shared" si="27"/>
        <v>1983</v>
      </c>
      <c r="B1606" s="95">
        <v>30403</v>
      </c>
      <c r="C1606" s="96">
        <v>10.71</v>
      </c>
    </row>
    <row r="1607" spans="1:3">
      <c r="A1607" s="94">
        <f t="shared" si="27"/>
        <v>1983</v>
      </c>
      <c r="B1607" s="95">
        <v>30404</v>
      </c>
      <c r="C1607" s="96">
        <v>10.66</v>
      </c>
    </row>
    <row r="1608" spans="1:3">
      <c r="A1608" s="94">
        <f t="shared" si="27"/>
        <v>1983</v>
      </c>
      <c r="B1608" s="95">
        <v>30405</v>
      </c>
      <c r="C1608" s="96">
        <v>10.65</v>
      </c>
    </row>
    <row r="1609" spans="1:3">
      <c r="A1609" s="94">
        <f t="shared" si="27"/>
        <v>1983</v>
      </c>
      <c r="B1609" s="95">
        <v>30406</v>
      </c>
      <c r="C1609" s="96">
        <v>10.69</v>
      </c>
    </row>
    <row r="1610" spans="1:3">
      <c r="A1610" s="94">
        <f t="shared" si="27"/>
        <v>1983</v>
      </c>
      <c r="B1610" s="95">
        <v>30407</v>
      </c>
      <c r="C1610" s="99"/>
    </row>
    <row r="1611" spans="1:3">
      <c r="A1611" s="94">
        <f t="shared" si="27"/>
        <v>1983</v>
      </c>
      <c r="B1611" s="95">
        <v>30410</v>
      </c>
      <c r="C1611" s="96">
        <v>10.67</v>
      </c>
    </row>
    <row r="1612" spans="1:3">
      <c r="A1612" s="94">
        <f t="shared" si="27"/>
        <v>1983</v>
      </c>
      <c r="B1612" s="95">
        <v>30411</v>
      </c>
      <c r="C1612" s="96">
        <v>10.55</v>
      </c>
    </row>
    <row r="1613" spans="1:3">
      <c r="A1613" s="94">
        <f t="shared" ref="A1613:A1676" si="28">YEAR(B1613)</f>
        <v>1983</v>
      </c>
      <c r="B1613" s="95">
        <v>30412</v>
      </c>
      <c r="C1613" s="96">
        <v>10.54</v>
      </c>
    </row>
    <row r="1614" spans="1:3">
      <c r="A1614" s="94">
        <f t="shared" si="28"/>
        <v>1983</v>
      </c>
      <c r="B1614" s="95">
        <v>30413</v>
      </c>
      <c r="C1614" s="96">
        <v>10.56</v>
      </c>
    </row>
    <row r="1615" spans="1:3">
      <c r="A1615" s="94">
        <f t="shared" si="28"/>
        <v>1983</v>
      </c>
      <c r="B1615" s="95">
        <v>30414</v>
      </c>
      <c r="C1615" s="96">
        <v>10.58</v>
      </c>
    </row>
    <row r="1616" spans="1:3">
      <c r="A1616" s="94">
        <f t="shared" si="28"/>
        <v>1983</v>
      </c>
      <c r="B1616" s="95">
        <v>30417</v>
      </c>
      <c r="C1616" s="96">
        <v>10.46</v>
      </c>
    </row>
    <row r="1617" spans="1:3">
      <c r="A1617" s="94">
        <f t="shared" si="28"/>
        <v>1983</v>
      </c>
      <c r="B1617" s="95">
        <v>30418</v>
      </c>
      <c r="C1617" s="96">
        <v>10.46</v>
      </c>
    </row>
    <row r="1618" spans="1:3">
      <c r="A1618" s="94">
        <f t="shared" si="28"/>
        <v>1983</v>
      </c>
      <c r="B1618" s="95">
        <v>30419</v>
      </c>
      <c r="C1618" s="96">
        <v>10.44</v>
      </c>
    </row>
    <row r="1619" spans="1:3">
      <c r="A1619" s="94">
        <f t="shared" si="28"/>
        <v>1983</v>
      </c>
      <c r="B1619" s="95">
        <v>30420</v>
      </c>
      <c r="C1619" s="96">
        <v>10.37</v>
      </c>
    </row>
    <row r="1620" spans="1:3">
      <c r="A1620" s="94">
        <f t="shared" si="28"/>
        <v>1983</v>
      </c>
      <c r="B1620" s="95">
        <v>30421</v>
      </c>
      <c r="C1620" s="96">
        <v>10.4</v>
      </c>
    </row>
    <row r="1621" spans="1:3">
      <c r="A1621" s="94">
        <f t="shared" si="28"/>
        <v>1983</v>
      </c>
      <c r="B1621" s="95">
        <v>30424</v>
      </c>
      <c r="C1621" s="96">
        <v>10.35</v>
      </c>
    </row>
    <row r="1622" spans="1:3">
      <c r="A1622" s="94">
        <f t="shared" si="28"/>
        <v>1983</v>
      </c>
      <c r="B1622" s="95">
        <v>30425</v>
      </c>
      <c r="C1622" s="96">
        <v>10.46</v>
      </c>
    </row>
    <row r="1623" spans="1:3">
      <c r="A1623" s="94">
        <f t="shared" si="28"/>
        <v>1983</v>
      </c>
      <c r="B1623" s="95">
        <v>30426</v>
      </c>
      <c r="C1623" s="96">
        <v>10.48</v>
      </c>
    </row>
    <row r="1624" spans="1:3">
      <c r="A1624" s="94">
        <f t="shared" si="28"/>
        <v>1983</v>
      </c>
      <c r="B1624" s="95">
        <v>30427</v>
      </c>
      <c r="C1624" s="96">
        <v>10.53</v>
      </c>
    </row>
    <row r="1625" spans="1:3">
      <c r="A1625" s="94">
        <f t="shared" si="28"/>
        <v>1983</v>
      </c>
      <c r="B1625" s="95">
        <v>30428</v>
      </c>
      <c r="C1625" s="96">
        <v>10.52</v>
      </c>
    </row>
    <row r="1626" spans="1:3">
      <c r="A1626" s="94">
        <f t="shared" si="28"/>
        <v>1983</v>
      </c>
      <c r="B1626" s="95">
        <v>30431</v>
      </c>
      <c r="C1626" s="96">
        <v>10.48</v>
      </c>
    </row>
    <row r="1627" spans="1:3">
      <c r="A1627" s="94">
        <f t="shared" si="28"/>
        <v>1983</v>
      </c>
      <c r="B1627" s="95">
        <v>30432</v>
      </c>
      <c r="C1627" s="96">
        <v>10.47</v>
      </c>
    </row>
    <row r="1628" spans="1:3">
      <c r="A1628" s="94">
        <f t="shared" si="28"/>
        <v>1983</v>
      </c>
      <c r="B1628" s="95">
        <v>30433</v>
      </c>
      <c r="C1628" s="96">
        <v>10.43</v>
      </c>
    </row>
    <row r="1629" spans="1:3">
      <c r="A1629" s="94">
        <f t="shared" si="28"/>
        <v>1983</v>
      </c>
      <c r="B1629" s="95">
        <v>30434</v>
      </c>
      <c r="C1629" s="96">
        <v>10.41</v>
      </c>
    </row>
    <row r="1630" spans="1:3">
      <c r="A1630" s="94">
        <f t="shared" si="28"/>
        <v>1983</v>
      </c>
      <c r="B1630" s="95">
        <v>30435</v>
      </c>
      <c r="C1630" s="96">
        <v>10.38</v>
      </c>
    </row>
    <row r="1631" spans="1:3">
      <c r="A1631" s="94">
        <f t="shared" si="28"/>
        <v>1983</v>
      </c>
      <c r="B1631" s="95">
        <v>30438</v>
      </c>
      <c r="C1631" s="96">
        <v>10.39</v>
      </c>
    </row>
    <row r="1632" spans="1:3">
      <c r="A1632" s="94">
        <f t="shared" si="28"/>
        <v>1983</v>
      </c>
      <c r="B1632" s="95">
        <v>30439</v>
      </c>
      <c r="C1632" s="96">
        <v>10.38</v>
      </c>
    </row>
    <row r="1633" spans="1:3">
      <c r="A1633" s="94">
        <f t="shared" si="28"/>
        <v>1983</v>
      </c>
      <c r="B1633" s="95">
        <v>30440</v>
      </c>
      <c r="C1633" s="96">
        <v>10.27</v>
      </c>
    </row>
    <row r="1634" spans="1:3">
      <c r="A1634" s="94">
        <f t="shared" si="28"/>
        <v>1983</v>
      </c>
      <c r="B1634" s="95">
        <v>30441</v>
      </c>
      <c r="C1634" s="96">
        <v>10.3</v>
      </c>
    </row>
    <row r="1635" spans="1:3">
      <c r="A1635" s="94">
        <f t="shared" si="28"/>
        <v>1983</v>
      </c>
      <c r="B1635" s="95">
        <v>30442</v>
      </c>
      <c r="C1635" s="96">
        <v>10.28</v>
      </c>
    </row>
    <row r="1636" spans="1:3">
      <c r="A1636" s="94">
        <f t="shared" si="28"/>
        <v>1983</v>
      </c>
      <c r="B1636" s="95">
        <v>30445</v>
      </c>
      <c r="C1636" s="96">
        <v>10.37</v>
      </c>
    </row>
    <row r="1637" spans="1:3">
      <c r="A1637" s="94">
        <f t="shared" si="28"/>
        <v>1983</v>
      </c>
      <c r="B1637" s="95">
        <v>30446</v>
      </c>
      <c r="C1637" s="96">
        <v>10.3</v>
      </c>
    </row>
    <row r="1638" spans="1:3">
      <c r="A1638" s="94">
        <f t="shared" si="28"/>
        <v>1983</v>
      </c>
      <c r="B1638" s="95">
        <v>30447</v>
      </c>
      <c r="C1638" s="96">
        <v>10.33</v>
      </c>
    </row>
    <row r="1639" spans="1:3">
      <c r="A1639" s="94">
        <f t="shared" si="28"/>
        <v>1983</v>
      </c>
      <c r="B1639" s="95">
        <v>30448</v>
      </c>
      <c r="C1639" s="96">
        <v>10.4</v>
      </c>
    </row>
    <row r="1640" spans="1:3">
      <c r="A1640" s="94">
        <f t="shared" si="28"/>
        <v>1983</v>
      </c>
      <c r="B1640" s="95">
        <v>30449</v>
      </c>
      <c r="C1640" s="96">
        <v>10.37</v>
      </c>
    </row>
    <row r="1641" spans="1:3">
      <c r="A1641" s="94">
        <f t="shared" si="28"/>
        <v>1983</v>
      </c>
      <c r="B1641" s="95">
        <v>30452</v>
      </c>
      <c r="C1641" s="96">
        <v>10.54</v>
      </c>
    </row>
    <row r="1642" spans="1:3">
      <c r="A1642" s="94">
        <f t="shared" si="28"/>
        <v>1983</v>
      </c>
      <c r="B1642" s="95">
        <v>30453</v>
      </c>
      <c r="C1642" s="96">
        <v>10.58</v>
      </c>
    </row>
    <row r="1643" spans="1:3">
      <c r="A1643" s="94">
        <f t="shared" si="28"/>
        <v>1983</v>
      </c>
      <c r="B1643" s="95">
        <v>30454</v>
      </c>
      <c r="C1643" s="96">
        <v>10.6</v>
      </c>
    </row>
    <row r="1644" spans="1:3">
      <c r="A1644" s="94">
        <f t="shared" si="28"/>
        <v>1983</v>
      </c>
      <c r="B1644" s="95">
        <v>30455</v>
      </c>
      <c r="C1644" s="96">
        <v>10.67</v>
      </c>
    </row>
    <row r="1645" spans="1:3">
      <c r="A1645" s="94">
        <f t="shared" si="28"/>
        <v>1983</v>
      </c>
      <c r="B1645" s="95">
        <v>30456</v>
      </c>
      <c r="C1645" s="96">
        <v>10.69</v>
      </c>
    </row>
    <row r="1646" spans="1:3">
      <c r="A1646" s="94">
        <f t="shared" si="28"/>
        <v>1983</v>
      </c>
      <c r="B1646" s="95">
        <v>30459</v>
      </c>
      <c r="C1646" s="96">
        <v>10.71</v>
      </c>
    </row>
    <row r="1647" spans="1:3">
      <c r="A1647" s="94">
        <f t="shared" si="28"/>
        <v>1983</v>
      </c>
      <c r="B1647" s="95">
        <v>30460</v>
      </c>
      <c r="C1647" s="96">
        <v>10.69</v>
      </c>
    </row>
    <row r="1648" spans="1:3">
      <c r="A1648" s="94">
        <f t="shared" si="28"/>
        <v>1983</v>
      </c>
      <c r="B1648" s="95">
        <v>30461</v>
      </c>
      <c r="C1648" s="96">
        <v>10.71</v>
      </c>
    </row>
    <row r="1649" spans="1:3">
      <c r="A1649" s="94">
        <f t="shared" si="28"/>
        <v>1983</v>
      </c>
      <c r="B1649" s="95">
        <v>30462</v>
      </c>
      <c r="C1649" s="96">
        <v>10.76</v>
      </c>
    </row>
    <row r="1650" spans="1:3">
      <c r="A1650" s="94">
        <f t="shared" si="28"/>
        <v>1983</v>
      </c>
      <c r="B1650" s="95">
        <v>30463</v>
      </c>
      <c r="C1650" s="96">
        <v>10.78</v>
      </c>
    </row>
    <row r="1651" spans="1:3">
      <c r="A1651" s="94">
        <f t="shared" si="28"/>
        <v>1983</v>
      </c>
      <c r="B1651" s="95">
        <v>30466</v>
      </c>
      <c r="C1651" s="99"/>
    </row>
    <row r="1652" spans="1:3">
      <c r="A1652" s="94">
        <f t="shared" si="28"/>
        <v>1983</v>
      </c>
      <c r="B1652" s="95">
        <v>30467</v>
      </c>
      <c r="C1652" s="96">
        <v>10.97</v>
      </c>
    </row>
    <row r="1653" spans="1:3">
      <c r="A1653" s="94">
        <f t="shared" si="28"/>
        <v>1983</v>
      </c>
      <c r="B1653" s="95">
        <v>30468</v>
      </c>
      <c r="C1653" s="96">
        <v>10.91</v>
      </c>
    </row>
    <row r="1654" spans="1:3">
      <c r="A1654" s="94">
        <f t="shared" si="28"/>
        <v>1983</v>
      </c>
      <c r="B1654" s="95">
        <v>30469</v>
      </c>
      <c r="C1654" s="96">
        <v>10.91</v>
      </c>
    </row>
    <row r="1655" spans="1:3">
      <c r="A1655" s="94">
        <f t="shared" si="28"/>
        <v>1983</v>
      </c>
      <c r="B1655" s="95">
        <v>30470</v>
      </c>
      <c r="C1655" s="96">
        <v>10.93</v>
      </c>
    </row>
    <row r="1656" spans="1:3">
      <c r="A1656" s="94">
        <f t="shared" si="28"/>
        <v>1983</v>
      </c>
      <c r="B1656" s="95">
        <v>30473</v>
      </c>
      <c r="C1656" s="96">
        <v>10.9</v>
      </c>
    </row>
    <row r="1657" spans="1:3">
      <c r="A1657" s="94">
        <f t="shared" si="28"/>
        <v>1983</v>
      </c>
      <c r="B1657" s="95">
        <v>30474</v>
      </c>
      <c r="C1657" s="96">
        <v>10.97</v>
      </c>
    </row>
    <row r="1658" spans="1:3">
      <c r="A1658" s="94">
        <f t="shared" si="28"/>
        <v>1983</v>
      </c>
      <c r="B1658" s="95">
        <v>30475</v>
      </c>
      <c r="C1658" s="96">
        <v>11.02</v>
      </c>
    </row>
    <row r="1659" spans="1:3">
      <c r="A1659" s="94">
        <f t="shared" si="28"/>
        <v>1983</v>
      </c>
      <c r="B1659" s="95">
        <v>30476</v>
      </c>
      <c r="C1659" s="96">
        <v>10.96</v>
      </c>
    </row>
    <row r="1660" spans="1:3">
      <c r="A1660" s="94">
        <f t="shared" si="28"/>
        <v>1983</v>
      </c>
      <c r="B1660" s="95">
        <v>30477</v>
      </c>
      <c r="C1660" s="96">
        <v>10.95</v>
      </c>
    </row>
    <row r="1661" spans="1:3">
      <c r="A1661" s="94">
        <f t="shared" si="28"/>
        <v>1983</v>
      </c>
      <c r="B1661" s="95">
        <v>30480</v>
      </c>
      <c r="C1661" s="96">
        <v>10.84</v>
      </c>
    </row>
    <row r="1662" spans="1:3">
      <c r="A1662" s="94">
        <f t="shared" si="28"/>
        <v>1983</v>
      </c>
      <c r="B1662" s="95">
        <v>30481</v>
      </c>
      <c r="C1662" s="96">
        <v>10.88</v>
      </c>
    </row>
    <row r="1663" spans="1:3">
      <c r="A1663" s="94">
        <f t="shared" si="28"/>
        <v>1983</v>
      </c>
      <c r="B1663" s="95">
        <v>30482</v>
      </c>
      <c r="C1663" s="96">
        <v>10.81</v>
      </c>
    </row>
    <row r="1664" spans="1:3">
      <c r="A1664" s="94">
        <f t="shared" si="28"/>
        <v>1983</v>
      </c>
      <c r="B1664" s="95">
        <v>30483</v>
      </c>
      <c r="C1664" s="96">
        <v>10.72</v>
      </c>
    </row>
    <row r="1665" spans="1:3">
      <c r="A1665" s="94">
        <f t="shared" si="28"/>
        <v>1983</v>
      </c>
      <c r="B1665" s="95">
        <v>30484</v>
      </c>
      <c r="C1665" s="96">
        <v>10.77</v>
      </c>
    </row>
    <row r="1666" spans="1:3">
      <c r="A1666" s="94">
        <f t="shared" si="28"/>
        <v>1983</v>
      </c>
      <c r="B1666" s="95">
        <v>30487</v>
      </c>
      <c r="C1666" s="96">
        <v>10.85</v>
      </c>
    </row>
    <row r="1667" spans="1:3">
      <c r="A1667" s="94">
        <f t="shared" si="28"/>
        <v>1983</v>
      </c>
      <c r="B1667" s="95">
        <v>30488</v>
      </c>
      <c r="C1667" s="96">
        <v>10.86</v>
      </c>
    </row>
    <row r="1668" spans="1:3">
      <c r="A1668" s="94">
        <f t="shared" si="28"/>
        <v>1983</v>
      </c>
      <c r="B1668" s="95">
        <v>30489</v>
      </c>
      <c r="C1668" s="96">
        <v>10.9</v>
      </c>
    </row>
    <row r="1669" spans="1:3">
      <c r="A1669" s="94">
        <f t="shared" si="28"/>
        <v>1983</v>
      </c>
      <c r="B1669" s="95">
        <v>30490</v>
      </c>
      <c r="C1669" s="96">
        <v>10.95</v>
      </c>
    </row>
    <row r="1670" spans="1:3">
      <c r="A1670" s="94">
        <f t="shared" si="28"/>
        <v>1983</v>
      </c>
      <c r="B1670" s="95">
        <v>30491</v>
      </c>
      <c r="C1670" s="96">
        <v>11.06</v>
      </c>
    </row>
    <row r="1671" spans="1:3">
      <c r="A1671" s="94">
        <f t="shared" si="28"/>
        <v>1983</v>
      </c>
      <c r="B1671" s="95">
        <v>30494</v>
      </c>
      <c r="C1671" s="96">
        <v>11.16</v>
      </c>
    </row>
    <row r="1672" spans="1:3">
      <c r="A1672" s="94">
        <f t="shared" si="28"/>
        <v>1983</v>
      </c>
      <c r="B1672" s="95">
        <v>30495</v>
      </c>
      <c r="C1672" s="96">
        <v>11.1</v>
      </c>
    </row>
    <row r="1673" spans="1:3">
      <c r="A1673" s="94">
        <f t="shared" si="28"/>
        <v>1983</v>
      </c>
      <c r="B1673" s="95">
        <v>30496</v>
      </c>
      <c r="C1673" s="96">
        <v>11.06</v>
      </c>
    </row>
    <row r="1674" spans="1:3">
      <c r="A1674" s="94">
        <f t="shared" si="28"/>
        <v>1983</v>
      </c>
      <c r="B1674" s="95">
        <v>30497</v>
      </c>
      <c r="C1674" s="96">
        <v>11.01</v>
      </c>
    </row>
    <row r="1675" spans="1:3">
      <c r="A1675" s="94">
        <f t="shared" si="28"/>
        <v>1983</v>
      </c>
      <c r="B1675" s="95">
        <v>30498</v>
      </c>
      <c r="C1675" s="96">
        <v>11</v>
      </c>
    </row>
    <row r="1676" spans="1:3">
      <c r="A1676" s="94">
        <f t="shared" si="28"/>
        <v>1983</v>
      </c>
      <c r="B1676" s="95">
        <v>30501</v>
      </c>
      <c r="C1676" s="99"/>
    </row>
    <row r="1677" spans="1:3">
      <c r="A1677" s="94">
        <f t="shared" ref="A1677:A1740" si="29">YEAR(B1677)</f>
        <v>1983</v>
      </c>
      <c r="B1677" s="95">
        <v>30502</v>
      </c>
      <c r="C1677" s="96">
        <v>11.25</v>
      </c>
    </row>
    <row r="1678" spans="1:3">
      <c r="A1678" s="94">
        <f t="shared" si="29"/>
        <v>1983</v>
      </c>
      <c r="B1678" s="95">
        <v>30503</v>
      </c>
      <c r="C1678" s="96">
        <v>11.21</v>
      </c>
    </row>
    <row r="1679" spans="1:3">
      <c r="A1679" s="94">
        <f t="shared" si="29"/>
        <v>1983</v>
      </c>
      <c r="B1679" s="95">
        <v>30504</v>
      </c>
      <c r="C1679" s="96">
        <v>11.31</v>
      </c>
    </row>
    <row r="1680" spans="1:3">
      <c r="A1680" s="94">
        <f t="shared" si="29"/>
        <v>1983</v>
      </c>
      <c r="B1680" s="95">
        <v>30505</v>
      </c>
      <c r="C1680" s="96">
        <v>11.37</v>
      </c>
    </row>
    <row r="1681" spans="1:3">
      <c r="A1681" s="94">
        <f t="shared" si="29"/>
        <v>1983</v>
      </c>
      <c r="B1681" s="95">
        <v>30508</v>
      </c>
      <c r="C1681" s="96">
        <v>11.29</v>
      </c>
    </row>
    <row r="1682" spans="1:3">
      <c r="A1682" s="94">
        <f t="shared" si="29"/>
        <v>1983</v>
      </c>
      <c r="B1682" s="95">
        <v>30509</v>
      </c>
      <c r="C1682" s="96">
        <v>11.45</v>
      </c>
    </row>
    <row r="1683" spans="1:3">
      <c r="A1683" s="94">
        <f t="shared" si="29"/>
        <v>1983</v>
      </c>
      <c r="B1683" s="95">
        <v>30510</v>
      </c>
      <c r="C1683" s="96">
        <v>11.44</v>
      </c>
    </row>
    <row r="1684" spans="1:3">
      <c r="A1684" s="94">
        <f t="shared" si="29"/>
        <v>1983</v>
      </c>
      <c r="B1684" s="95">
        <v>30511</v>
      </c>
      <c r="C1684" s="96">
        <v>11.38</v>
      </c>
    </row>
    <row r="1685" spans="1:3">
      <c r="A1685" s="94">
        <f t="shared" si="29"/>
        <v>1983</v>
      </c>
      <c r="B1685" s="95">
        <v>30512</v>
      </c>
      <c r="C1685" s="96">
        <v>11.47</v>
      </c>
    </row>
    <row r="1686" spans="1:3">
      <c r="A1686" s="94">
        <f t="shared" si="29"/>
        <v>1983</v>
      </c>
      <c r="B1686" s="95">
        <v>30515</v>
      </c>
      <c r="C1686" s="96">
        <v>11.37</v>
      </c>
    </row>
    <row r="1687" spans="1:3">
      <c r="A1687" s="94">
        <f t="shared" si="29"/>
        <v>1983</v>
      </c>
      <c r="B1687" s="95">
        <v>30516</v>
      </c>
      <c r="C1687" s="96">
        <v>11.33</v>
      </c>
    </row>
    <row r="1688" spans="1:3">
      <c r="A1688" s="94">
        <f t="shared" si="29"/>
        <v>1983</v>
      </c>
      <c r="B1688" s="95">
        <v>30517</v>
      </c>
      <c r="C1688" s="96">
        <v>11.28</v>
      </c>
    </row>
    <row r="1689" spans="1:3">
      <c r="A1689" s="94">
        <f t="shared" si="29"/>
        <v>1983</v>
      </c>
      <c r="B1689" s="95">
        <v>30518</v>
      </c>
      <c r="C1689" s="96">
        <v>11.34</v>
      </c>
    </row>
    <row r="1690" spans="1:3">
      <c r="A1690" s="94">
        <f t="shared" si="29"/>
        <v>1983</v>
      </c>
      <c r="B1690" s="95">
        <v>30519</v>
      </c>
      <c r="C1690" s="96">
        <v>11.48</v>
      </c>
    </row>
    <row r="1691" spans="1:3">
      <c r="A1691" s="94">
        <f t="shared" si="29"/>
        <v>1983</v>
      </c>
      <c r="B1691" s="95">
        <v>30522</v>
      </c>
      <c r="C1691" s="96">
        <v>11.42</v>
      </c>
    </row>
    <row r="1692" spans="1:3">
      <c r="A1692" s="94">
        <f t="shared" si="29"/>
        <v>1983</v>
      </c>
      <c r="B1692" s="95">
        <v>30523</v>
      </c>
      <c r="C1692" s="96">
        <v>11.5</v>
      </c>
    </row>
    <row r="1693" spans="1:3">
      <c r="A1693" s="94">
        <f t="shared" si="29"/>
        <v>1983</v>
      </c>
      <c r="B1693" s="95">
        <v>30524</v>
      </c>
      <c r="C1693" s="96">
        <v>11.53</v>
      </c>
    </row>
    <row r="1694" spans="1:3">
      <c r="A1694" s="94">
        <f t="shared" si="29"/>
        <v>1983</v>
      </c>
      <c r="B1694" s="95">
        <v>30525</v>
      </c>
      <c r="C1694" s="96">
        <v>11.68</v>
      </c>
    </row>
    <row r="1695" spans="1:3">
      <c r="A1695" s="94">
        <f t="shared" si="29"/>
        <v>1983</v>
      </c>
      <c r="B1695" s="95">
        <v>30526</v>
      </c>
      <c r="C1695" s="96">
        <v>11.8</v>
      </c>
    </row>
    <row r="1696" spans="1:3">
      <c r="A1696" s="94">
        <f t="shared" si="29"/>
        <v>1983</v>
      </c>
      <c r="B1696" s="95">
        <v>30529</v>
      </c>
      <c r="C1696" s="96">
        <v>11.82</v>
      </c>
    </row>
    <row r="1697" spans="1:3">
      <c r="A1697" s="94">
        <f t="shared" si="29"/>
        <v>1983</v>
      </c>
      <c r="B1697" s="95">
        <v>30530</v>
      </c>
      <c r="C1697" s="96">
        <v>11.78</v>
      </c>
    </row>
    <row r="1698" spans="1:3">
      <c r="A1698" s="94">
        <f t="shared" si="29"/>
        <v>1983</v>
      </c>
      <c r="B1698" s="95">
        <v>30531</v>
      </c>
      <c r="C1698" s="96">
        <v>11.87</v>
      </c>
    </row>
    <row r="1699" spans="1:3">
      <c r="A1699" s="94">
        <f t="shared" si="29"/>
        <v>1983</v>
      </c>
      <c r="B1699" s="95">
        <v>30532</v>
      </c>
      <c r="C1699" s="96">
        <v>12.12</v>
      </c>
    </row>
    <row r="1700" spans="1:3">
      <c r="A1700" s="94">
        <f t="shared" si="29"/>
        <v>1983</v>
      </c>
      <c r="B1700" s="95">
        <v>30533</v>
      </c>
      <c r="C1700" s="96">
        <v>12.07</v>
      </c>
    </row>
    <row r="1701" spans="1:3">
      <c r="A1701" s="94">
        <f t="shared" si="29"/>
        <v>1983</v>
      </c>
      <c r="B1701" s="95">
        <v>30536</v>
      </c>
      <c r="C1701" s="96">
        <v>12.15</v>
      </c>
    </row>
    <row r="1702" spans="1:3">
      <c r="A1702" s="94">
        <f t="shared" si="29"/>
        <v>1983</v>
      </c>
      <c r="B1702" s="95">
        <v>30537</v>
      </c>
      <c r="C1702" s="96">
        <v>12.09</v>
      </c>
    </row>
    <row r="1703" spans="1:3">
      <c r="A1703" s="94">
        <f t="shared" si="29"/>
        <v>1983</v>
      </c>
      <c r="B1703" s="95">
        <v>30538</v>
      </c>
      <c r="C1703" s="96">
        <v>12.13</v>
      </c>
    </row>
    <row r="1704" spans="1:3">
      <c r="A1704" s="94">
        <f t="shared" si="29"/>
        <v>1983</v>
      </c>
      <c r="B1704" s="95">
        <v>30539</v>
      </c>
      <c r="C1704" s="96">
        <v>12</v>
      </c>
    </row>
    <row r="1705" spans="1:3">
      <c r="A1705" s="94">
        <f t="shared" si="29"/>
        <v>1983</v>
      </c>
      <c r="B1705" s="95">
        <v>30540</v>
      </c>
      <c r="C1705" s="96">
        <v>11.89</v>
      </c>
    </row>
    <row r="1706" spans="1:3">
      <c r="A1706" s="94">
        <f t="shared" si="29"/>
        <v>1983</v>
      </c>
      <c r="B1706" s="95">
        <v>30543</v>
      </c>
      <c r="C1706" s="96">
        <v>11.71</v>
      </c>
    </row>
    <row r="1707" spans="1:3">
      <c r="A1707" s="94">
        <f t="shared" si="29"/>
        <v>1983</v>
      </c>
      <c r="B1707" s="95">
        <v>30544</v>
      </c>
      <c r="C1707" s="96">
        <v>11.7</v>
      </c>
    </row>
    <row r="1708" spans="1:3">
      <c r="A1708" s="94">
        <f t="shared" si="29"/>
        <v>1983</v>
      </c>
      <c r="B1708" s="95">
        <v>30545</v>
      </c>
      <c r="C1708" s="96">
        <v>11.61</v>
      </c>
    </row>
    <row r="1709" spans="1:3">
      <c r="A1709" s="94">
        <f t="shared" si="29"/>
        <v>1983</v>
      </c>
      <c r="B1709" s="95">
        <v>30546</v>
      </c>
      <c r="C1709" s="96">
        <v>11.68</v>
      </c>
    </row>
    <row r="1710" spans="1:3">
      <c r="A1710" s="94">
        <f t="shared" si="29"/>
        <v>1983</v>
      </c>
      <c r="B1710" s="95">
        <v>30547</v>
      </c>
      <c r="C1710" s="96">
        <v>11.73</v>
      </c>
    </row>
    <row r="1711" spans="1:3">
      <c r="A1711" s="94">
        <f t="shared" si="29"/>
        <v>1983</v>
      </c>
      <c r="B1711" s="95">
        <v>30550</v>
      </c>
      <c r="C1711" s="96">
        <v>11.51</v>
      </c>
    </row>
    <row r="1712" spans="1:3">
      <c r="A1712" s="94">
        <f t="shared" si="29"/>
        <v>1983</v>
      </c>
      <c r="B1712" s="95">
        <v>30551</v>
      </c>
      <c r="C1712" s="96">
        <v>11.56</v>
      </c>
    </row>
    <row r="1713" spans="1:3">
      <c r="A1713" s="94">
        <f t="shared" si="29"/>
        <v>1983</v>
      </c>
      <c r="B1713" s="95">
        <v>30552</v>
      </c>
      <c r="C1713" s="96">
        <v>11.52</v>
      </c>
    </row>
    <row r="1714" spans="1:3">
      <c r="A1714" s="94">
        <f t="shared" si="29"/>
        <v>1983</v>
      </c>
      <c r="B1714" s="95">
        <v>30553</v>
      </c>
      <c r="C1714" s="96">
        <v>11.57</v>
      </c>
    </row>
    <row r="1715" spans="1:3">
      <c r="A1715" s="94">
        <f t="shared" si="29"/>
        <v>1983</v>
      </c>
      <c r="B1715" s="95">
        <v>30554</v>
      </c>
      <c r="C1715" s="96">
        <v>11.6</v>
      </c>
    </row>
    <row r="1716" spans="1:3">
      <c r="A1716" s="94">
        <f t="shared" si="29"/>
        <v>1983</v>
      </c>
      <c r="B1716" s="95">
        <v>30557</v>
      </c>
      <c r="C1716" s="96">
        <v>11.81</v>
      </c>
    </row>
    <row r="1717" spans="1:3">
      <c r="A1717" s="94">
        <f t="shared" si="29"/>
        <v>1983</v>
      </c>
      <c r="B1717" s="95">
        <v>30558</v>
      </c>
      <c r="C1717" s="96">
        <v>11.89</v>
      </c>
    </row>
    <row r="1718" spans="1:3">
      <c r="A1718" s="94">
        <f t="shared" si="29"/>
        <v>1983</v>
      </c>
      <c r="B1718" s="95">
        <v>30559</v>
      </c>
      <c r="C1718" s="96">
        <v>11.96</v>
      </c>
    </row>
    <row r="1719" spans="1:3">
      <c r="A1719" s="94">
        <f t="shared" si="29"/>
        <v>1983</v>
      </c>
      <c r="B1719" s="95">
        <v>30560</v>
      </c>
      <c r="C1719" s="96">
        <v>11.95</v>
      </c>
    </row>
    <row r="1720" spans="1:3">
      <c r="A1720" s="94">
        <f t="shared" si="29"/>
        <v>1983</v>
      </c>
      <c r="B1720" s="95">
        <v>30561</v>
      </c>
      <c r="C1720" s="96">
        <v>11.97</v>
      </c>
    </row>
    <row r="1721" spans="1:3">
      <c r="A1721" s="94">
        <f t="shared" si="29"/>
        <v>1983</v>
      </c>
      <c r="B1721" s="95">
        <v>30564</v>
      </c>
      <c r="C1721" s="99"/>
    </row>
    <row r="1722" spans="1:3">
      <c r="A1722" s="94">
        <f t="shared" si="29"/>
        <v>1983</v>
      </c>
      <c r="B1722" s="95">
        <v>30565</v>
      </c>
      <c r="C1722" s="96">
        <v>11.82</v>
      </c>
    </row>
    <row r="1723" spans="1:3">
      <c r="A1723" s="94">
        <f t="shared" si="29"/>
        <v>1983</v>
      </c>
      <c r="B1723" s="95">
        <v>30566</v>
      </c>
      <c r="C1723" s="96">
        <v>11.68</v>
      </c>
    </row>
    <row r="1724" spans="1:3">
      <c r="A1724" s="94">
        <f t="shared" si="29"/>
        <v>1983</v>
      </c>
      <c r="B1724" s="95">
        <v>30567</v>
      </c>
      <c r="C1724" s="96">
        <v>11.73</v>
      </c>
    </row>
    <row r="1725" spans="1:3">
      <c r="A1725" s="94">
        <f t="shared" si="29"/>
        <v>1983</v>
      </c>
      <c r="B1725" s="95">
        <v>30568</v>
      </c>
      <c r="C1725" s="96">
        <v>11.7</v>
      </c>
    </row>
    <row r="1726" spans="1:3">
      <c r="A1726" s="94">
        <f t="shared" si="29"/>
        <v>1983</v>
      </c>
      <c r="B1726" s="95">
        <v>30571</v>
      </c>
      <c r="C1726" s="96">
        <v>11.56</v>
      </c>
    </row>
    <row r="1727" spans="1:3">
      <c r="A1727" s="94">
        <f t="shared" si="29"/>
        <v>1983</v>
      </c>
      <c r="B1727" s="95">
        <v>30572</v>
      </c>
      <c r="C1727" s="96">
        <v>11.61</v>
      </c>
    </row>
    <row r="1728" spans="1:3">
      <c r="A1728" s="94">
        <f t="shared" si="29"/>
        <v>1983</v>
      </c>
      <c r="B1728" s="95">
        <v>30573</v>
      </c>
      <c r="C1728" s="96">
        <v>11.73</v>
      </c>
    </row>
    <row r="1729" spans="1:3">
      <c r="A1729" s="94">
        <f t="shared" si="29"/>
        <v>1983</v>
      </c>
      <c r="B1729" s="95">
        <v>30574</v>
      </c>
      <c r="C1729" s="96">
        <v>11.8</v>
      </c>
    </row>
    <row r="1730" spans="1:3">
      <c r="A1730" s="94">
        <f t="shared" si="29"/>
        <v>1983</v>
      </c>
      <c r="B1730" s="95">
        <v>30575</v>
      </c>
      <c r="C1730" s="96">
        <v>11.65</v>
      </c>
    </row>
    <row r="1731" spans="1:3">
      <c r="A1731" s="94">
        <f t="shared" si="29"/>
        <v>1983</v>
      </c>
      <c r="B1731" s="95">
        <v>30578</v>
      </c>
      <c r="C1731" s="96">
        <v>11.65</v>
      </c>
    </row>
    <row r="1732" spans="1:3">
      <c r="A1732" s="94">
        <f t="shared" si="29"/>
        <v>1983</v>
      </c>
      <c r="B1732" s="95">
        <v>30579</v>
      </c>
      <c r="C1732" s="96">
        <v>11.57</v>
      </c>
    </row>
    <row r="1733" spans="1:3">
      <c r="A1733" s="94">
        <f t="shared" si="29"/>
        <v>1983</v>
      </c>
      <c r="B1733" s="95">
        <v>30580</v>
      </c>
      <c r="C1733" s="96">
        <v>11.6</v>
      </c>
    </row>
    <row r="1734" spans="1:3">
      <c r="A1734" s="94">
        <f t="shared" si="29"/>
        <v>1983</v>
      </c>
      <c r="B1734" s="95">
        <v>30581</v>
      </c>
      <c r="C1734" s="96">
        <v>11.56</v>
      </c>
    </row>
    <row r="1735" spans="1:3">
      <c r="A1735" s="94">
        <f t="shared" si="29"/>
        <v>1983</v>
      </c>
      <c r="B1735" s="95">
        <v>30582</v>
      </c>
      <c r="C1735" s="96">
        <v>11.47</v>
      </c>
    </row>
    <row r="1736" spans="1:3">
      <c r="A1736" s="94">
        <f t="shared" si="29"/>
        <v>1983</v>
      </c>
      <c r="B1736" s="95">
        <v>30585</v>
      </c>
      <c r="C1736" s="96">
        <v>11.42</v>
      </c>
    </row>
    <row r="1737" spans="1:3">
      <c r="A1737" s="94">
        <f t="shared" si="29"/>
        <v>1983</v>
      </c>
      <c r="B1737" s="95">
        <v>30586</v>
      </c>
      <c r="C1737" s="96">
        <v>11.44</v>
      </c>
    </row>
    <row r="1738" spans="1:3">
      <c r="A1738" s="94">
        <f t="shared" si="29"/>
        <v>1983</v>
      </c>
      <c r="B1738" s="95">
        <v>30587</v>
      </c>
      <c r="C1738" s="96">
        <v>11.47</v>
      </c>
    </row>
    <row r="1739" spans="1:3">
      <c r="A1739" s="94">
        <f t="shared" si="29"/>
        <v>1983</v>
      </c>
      <c r="B1739" s="95">
        <v>30588</v>
      </c>
      <c r="C1739" s="96">
        <v>11.48</v>
      </c>
    </row>
    <row r="1740" spans="1:3">
      <c r="A1740" s="94">
        <f t="shared" si="29"/>
        <v>1983</v>
      </c>
      <c r="B1740" s="95">
        <v>30589</v>
      </c>
      <c r="C1740" s="96">
        <v>11.44</v>
      </c>
    </row>
    <row r="1741" spans="1:3">
      <c r="A1741" s="94">
        <f t="shared" ref="A1741:A1804" si="30">YEAR(B1741)</f>
        <v>1983</v>
      </c>
      <c r="B1741" s="95">
        <v>30592</v>
      </c>
      <c r="C1741" s="96">
        <v>11.48</v>
      </c>
    </row>
    <row r="1742" spans="1:3">
      <c r="A1742" s="94">
        <f t="shared" si="30"/>
        <v>1983</v>
      </c>
      <c r="B1742" s="95">
        <v>30593</v>
      </c>
      <c r="C1742" s="96">
        <v>11.47</v>
      </c>
    </row>
    <row r="1743" spans="1:3">
      <c r="A1743" s="94">
        <f t="shared" si="30"/>
        <v>1983</v>
      </c>
      <c r="B1743" s="95">
        <v>30594</v>
      </c>
      <c r="C1743" s="96">
        <v>11.38</v>
      </c>
    </row>
    <row r="1744" spans="1:3">
      <c r="A1744" s="94">
        <f t="shared" si="30"/>
        <v>1983</v>
      </c>
      <c r="B1744" s="95">
        <v>30595</v>
      </c>
      <c r="C1744" s="96">
        <v>11.36</v>
      </c>
    </row>
    <row r="1745" spans="1:3">
      <c r="A1745" s="94">
        <f t="shared" si="30"/>
        <v>1983</v>
      </c>
      <c r="B1745" s="95">
        <v>30596</v>
      </c>
      <c r="C1745" s="96">
        <v>11.38</v>
      </c>
    </row>
    <row r="1746" spans="1:3">
      <c r="A1746" s="94">
        <f t="shared" si="30"/>
        <v>1983</v>
      </c>
      <c r="B1746" s="95">
        <v>30599</v>
      </c>
      <c r="C1746" s="99"/>
    </row>
    <row r="1747" spans="1:3">
      <c r="A1747" s="94">
        <f t="shared" si="30"/>
        <v>1983</v>
      </c>
      <c r="B1747" s="95">
        <v>30600</v>
      </c>
      <c r="C1747" s="96">
        <v>11.61</v>
      </c>
    </row>
    <row r="1748" spans="1:3">
      <c r="A1748" s="94">
        <f t="shared" si="30"/>
        <v>1983</v>
      </c>
      <c r="B1748" s="95">
        <v>30601</v>
      </c>
      <c r="C1748" s="96">
        <v>11.62</v>
      </c>
    </row>
    <row r="1749" spans="1:3">
      <c r="A1749" s="94">
        <f t="shared" si="30"/>
        <v>1983</v>
      </c>
      <c r="B1749" s="95">
        <v>30602</v>
      </c>
      <c r="C1749" s="96">
        <v>11.69</v>
      </c>
    </row>
    <row r="1750" spans="1:3">
      <c r="A1750" s="94">
        <f t="shared" si="30"/>
        <v>1983</v>
      </c>
      <c r="B1750" s="95">
        <v>30603</v>
      </c>
      <c r="C1750" s="96">
        <v>11.61</v>
      </c>
    </row>
    <row r="1751" spans="1:3">
      <c r="A1751" s="94">
        <f t="shared" si="30"/>
        <v>1983</v>
      </c>
      <c r="B1751" s="95">
        <v>30606</v>
      </c>
      <c r="C1751" s="96">
        <v>11.51</v>
      </c>
    </row>
    <row r="1752" spans="1:3">
      <c r="A1752" s="94">
        <f t="shared" si="30"/>
        <v>1983</v>
      </c>
      <c r="B1752" s="95">
        <v>30607</v>
      </c>
      <c r="C1752" s="96">
        <v>11.56</v>
      </c>
    </row>
    <row r="1753" spans="1:3">
      <c r="A1753" s="94">
        <f t="shared" si="30"/>
        <v>1983</v>
      </c>
      <c r="B1753" s="95">
        <v>30608</v>
      </c>
      <c r="C1753" s="96">
        <v>11.51</v>
      </c>
    </row>
    <row r="1754" spans="1:3">
      <c r="A1754" s="94">
        <f t="shared" si="30"/>
        <v>1983</v>
      </c>
      <c r="B1754" s="95">
        <v>30609</v>
      </c>
      <c r="C1754" s="96">
        <v>11.51</v>
      </c>
    </row>
    <row r="1755" spans="1:3">
      <c r="A1755" s="94">
        <f t="shared" si="30"/>
        <v>1983</v>
      </c>
      <c r="B1755" s="95">
        <v>30610</v>
      </c>
      <c r="C1755" s="96">
        <v>11.47</v>
      </c>
    </row>
    <row r="1756" spans="1:3">
      <c r="A1756" s="94">
        <f t="shared" si="30"/>
        <v>1983</v>
      </c>
      <c r="B1756" s="95">
        <v>30613</v>
      </c>
      <c r="C1756" s="96">
        <v>11.69</v>
      </c>
    </row>
    <row r="1757" spans="1:3">
      <c r="A1757" s="94">
        <f t="shared" si="30"/>
        <v>1983</v>
      </c>
      <c r="B1757" s="95">
        <v>30614</v>
      </c>
      <c r="C1757" s="96">
        <v>11.73</v>
      </c>
    </row>
    <row r="1758" spans="1:3">
      <c r="A1758" s="94">
        <f t="shared" si="30"/>
        <v>1983</v>
      </c>
      <c r="B1758" s="95">
        <v>30615</v>
      </c>
      <c r="C1758" s="96">
        <v>11.73</v>
      </c>
    </row>
    <row r="1759" spans="1:3">
      <c r="A1759" s="94">
        <f t="shared" si="30"/>
        <v>1983</v>
      </c>
      <c r="B1759" s="95">
        <v>30616</v>
      </c>
      <c r="C1759" s="96">
        <v>11.71</v>
      </c>
    </row>
    <row r="1760" spans="1:3">
      <c r="A1760" s="94">
        <f t="shared" si="30"/>
        <v>1983</v>
      </c>
      <c r="B1760" s="95">
        <v>30617</v>
      </c>
      <c r="C1760" s="96">
        <v>11.74</v>
      </c>
    </row>
    <row r="1761" spans="1:3">
      <c r="A1761" s="94">
        <f t="shared" si="30"/>
        <v>1983</v>
      </c>
      <c r="B1761" s="95">
        <v>30620</v>
      </c>
      <c r="C1761" s="96">
        <v>11.78</v>
      </c>
    </row>
    <row r="1762" spans="1:3">
      <c r="A1762" s="94">
        <f t="shared" si="30"/>
        <v>1983</v>
      </c>
      <c r="B1762" s="95">
        <v>30621</v>
      </c>
      <c r="C1762" s="96">
        <v>11.77</v>
      </c>
    </row>
    <row r="1763" spans="1:3">
      <c r="A1763" s="94">
        <f t="shared" si="30"/>
        <v>1983</v>
      </c>
      <c r="B1763" s="95">
        <v>30622</v>
      </c>
      <c r="C1763" s="96">
        <v>11.76</v>
      </c>
    </row>
    <row r="1764" spans="1:3">
      <c r="A1764" s="94">
        <f t="shared" si="30"/>
        <v>1983</v>
      </c>
      <c r="B1764" s="95">
        <v>30623</v>
      </c>
      <c r="C1764" s="96">
        <v>11.83</v>
      </c>
    </row>
    <row r="1765" spans="1:3">
      <c r="A1765" s="94">
        <f t="shared" si="30"/>
        <v>1983</v>
      </c>
      <c r="B1765" s="95">
        <v>30624</v>
      </c>
      <c r="C1765" s="96">
        <v>11.91</v>
      </c>
    </row>
    <row r="1766" spans="1:3">
      <c r="A1766" s="94">
        <f t="shared" si="30"/>
        <v>1983</v>
      </c>
      <c r="B1766" s="95">
        <v>30627</v>
      </c>
      <c r="C1766" s="96">
        <v>11.9</v>
      </c>
    </row>
    <row r="1767" spans="1:3">
      <c r="A1767" s="94">
        <f t="shared" si="30"/>
        <v>1983</v>
      </c>
      <c r="B1767" s="95">
        <v>30628</v>
      </c>
      <c r="C1767" s="99"/>
    </row>
    <row r="1768" spans="1:3">
      <c r="A1768" s="94">
        <f t="shared" si="30"/>
        <v>1983</v>
      </c>
      <c r="B1768" s="95">
        <v>30629</v>
      </c>
      <c r="C1768" s="96">
        <v>11.87</v>
      </c>
    </row>
    <row r="1769" spans="1:3">
      <c r="A1769" s="94">
        <f t="shared" si="30"/>
        <v>1983</v>
      </c>
      <c r="B1769" s="95">
        <v>30630</v>
      </c>
      <c r="C1769" s="96">
        <v>11.74</v>
      </c>
    </row>
    <row r="1770" spans="1:3">
      <c r="A1770" s="94">
        <f t="shared" si="30"/>
        <v>1983</v>
      </c>
      <c r="B1770" s="95">
        <v>30631</v>
      </c>
      <c r="C1770" s="99"/>
    </row>
    <row r="1771" spans="1:3">
      <c r="A1771" s="94">
        <f t="shared" si="30"/>
        <v>1983</v>
      </c>
      <c r="B1771" s="95">
        <v>30634</v>
      </c>
      <c r="C1771" s="96">
        <v>11.73</v>
      </c>
    </row>
    <row r="1772" spans="1:3">
      <c r="A1772" s="94">
        <f t="shared" si="30"/>
        <v>1983</v>
      </c>
      <c r="B1772" s="95">
        <v>30635</v>
      </c>
      <c r="C1772" s="96">
        <v>11.72</v>
      </c>
    </row>
    <row r="1773" spans="1:3">
      <c r="A1773" s="94">
        <f t="shared" si="30"/>
        <v>1983</v>
      </c>
      <c r="B1773" s="95">
        <v>30636</v>
      </c>
      <c r="C1773" s="96">
        <v>11.76</v>
      </c>
    </row>
    <row r="1774" spans="1:3">
      <c r="A1774" s="94">
        <f t="shared" si="30"/>
        <v>1983</v>
      </c>
      <c r="B1774" s="95">
        <v>30637</v>
      </c>
      <c r="C1774" s="96">
        <v>11.78</v>
      </c>
    </row>
    <row r="1775" spans="1:3">
      <c r="A1775" s="94">
        <f t="shared" si="30"/>
        <v>1983</v>
      </c>
      <c r="B1775" s="95">
        <v>30638</v>
      </c>
      <c r="C1775" s="96">
        <v>11.79</v>
      </c>
    </row>
    <row r="1776" spans="1:3">
      <c r="A1776" s="94">
        <f t="shared" si="30"/>
        <v>1983</v>
      </c>
      <c r="B1776" s="95">
        <v>30641</v>
      </c>
      <c r="C1776" s="96">
        <v>11.7</v>
      </c>
    </row>
    <row r="1777" spans="1:3">
      <c r="A1777" s="94">
        <f t="shared" si="30"/>
        <v>1983</v>
      </c>
      <c r="B1777" s="95">
        <v>30642</v>
      </c>
      <c r="C1777" s="96">
        <v>11.64</v>
      </c>
    </row>
    <row r="1778" spans="1:3">
      <c r="A1778" s="94">
        <f t="shared" si="30"/>
        <v>1983</v>
      </c>
      <c r="B1778" s="95">
        <v>30643</v>
      </c>
      <c r="C1778" s="96">
        <v>11.65</v>
      </c>
    </row>
    <row r="1779" spans="1:3">
      <c r="A1779" s="94">
        <f t="shared" si="30"/>
        <v>1983</v>
      </c>
      <c r="B1779" s="95">
        <v>30644</v>
      </c>
      <c r="C1779" s="99"/>
    </row>
    <row r="1780" spans="1:3">
      <c r="A1780" s="94">
        <f t="shared" si="30"/>
        <v>1983</v>
      </c>
      <c r="B1780" s="95">
        <v>30645</v>
      </c>
      <c r="C1780" s="96">
        <v>11.63</v>
      </c>
    </row>
    <row r="1781" spans="1:3">
      <c r="A1781" s="94">
        <f t="shared" si="30"/>
        <v>1983</v>
      </c>
      <c r="B1781" s="95">
        <v>30648</v>
      </c>
      <c r="C1781" s="96">
        <v>11.7</v>
      </c>
    </row>
    <row r="1782" spans="1:3">
      <c r="A1782" s="94">
        <f t="shared" si="30"/>
        <v>1983</v>
      </c>
      <c r="B1782" s="95">
        <v>30649</v>
      </c>
      <c r="C1782" s="96">
        <v>11.62</v>
      </c>
    </row>
    <row r="1783" spans="1:3">
      <c r="A1783" s="94">
        <f t="shared" si="30"/>
        <v>1983</v>
      </c>
      <c r="B1783" s="95">
        <v>30650</v>
      </c>
      <c r="C1783" s="96">
        <v>11.67</v>
      </c>
    </row>
    <row r="1784" spans="1:3">
      <c r="A1784" s="94">
        <f t="shared" si="30"/>
        <v>1983</v>
      </c>
      <c r="B1784" s="95">
        <v>30651</v>
      </c>
      <c r="C1784" s="96">
        <v>11.67</v>
      </c>
    </row>
    <row r="1785" spans="1:3">
      <c r="A1785" s="94">
        <f t="shared" si="30"/>
        <v>1983</v>
      </c>
      <c r="B1785" s="95">
        <v>30652</v>
      </c>
      <c r="C1785" s="96">
        <v>11.79</v>
      </c>
    </row>
    <row r="1786" spans="1:3">
      <c r="A1786" s="94">
        <f t="shared" si="30"/>
        <v>1983</v>
      </c>
      <c r="B1786" s="95">
        <v>30655</v>
      </c>
      <c r="C1786" s="96">
        <v>11.81</v>
      </c>
    </row>
    <row r="1787" spans="1:3">
      <c r="A1787" s="94">
        <f t="shared" si="30"/>
        <v>1983</v>
      </c>
      <c r="B1787" s="95">
        <v>30656</v>
      </c>
      <c r="C1787" s="96">
        <v>11.81</v>
      </c>
    </row>
    <row r="1788" spans="1:3">
      <c r="A1788" s="94">
        <f t="shared" si="30"/>
        <v>1983</v>
      </c>
      <c r="B1788" s="95">
        <v>30657</v>
      </c>
      <c r="C1788" s="96">
        <v>11.83</v>
      </c>
    </row>
    <row r="1789" spans="1:3">
      <c r="A1789" s="94">
        <f t="shared" si="30"/>
        <v>1983</v>
      </c>
      <c r="B1789" s="95">
        <v>30658</v>
      </c>
      <c r="C1789" s="96">
        <v>11.93</v>
      </c>
    </row>
    <row r="1790" spans="1:3">
      <c r="A1790" s="94">
        <f t="shared" si="30"/>
        <v>1983</v>
      </c>
      <c r="B1790" s="95">
        <v>30659</v>
      </c>
      <c r="C1790" s="96">
        <v>11.95</v>
      </c>
    </row>
    <row r="1791" spans="1:3">
      <c r="A1791" s="94">
        <f t="shared" si="30"/>
        <v>1983</v>
      </c>
      <c r="B1791" s="95">
        <v>30662</v>
      </c>
      <c r="C1791" s="96">
        <v>11.94</v>
      </c>
    </row>
    <row r="1792" spans="1:3">
      <c r="A1792" s="94">
        <f t="shared" si="30"/>
        <v>1983</v>
      </c>
      <c r="B1792" s="95">
        <v>30663</v>
      </c>
      <c r="C1792" s="96">
        <v>12</v>
      </c>
    </row>
    <row r="1793" spans="1:3">
      <c r="A1793" s="94">
        <f t="shared" si="30"/>
        <v>1983</v>
      </c>
      <c r="B1793" s="95">
        <v>30664</v>
      </c>
      <c r="C1793" s="96">
        <v>12.01</v>
      </c>
    </row>
    <row r="1794" spans="1:3">
      <c r="A1794" s="94">
        <f t="shared" si="30"/>
        <v>1983</v>
      </c>
      <c r="B1794" s="95">
        <v>30665</v>
      </c>
      <c r="C1794" s="96">
        <v>11.99</v>
      </c>
    </row>
    <row r="1795" spans="1:3">
      <c r="A1795" s="94">
        <f t="shared" si="30"/>
        <v>1983</v>
      </c>
      <c r="B1795" s="95">
        <v>30666</v>
      </c>
      <c r="C1795" s="96">
        <v>11.94</v>
      </c>
    </row>
    <row r="1796" spans="1:3">
      <c r="A1796" s="94">
        <f t="shared" si="30"/>
        <v>1983</v>
      </c>
      <c r="B1796" s="95">
        <v>30669</v>
      </c>
      <c r="C1796" s="96">
        <v>11.94</v>
      </c>
    </row>
    <row r="1797" spans="1:3">
      <c r="A1797" s="94">
        <f t="shared" si="30"/>
        <v>1983</v>
      </c>
      <c r="B1797" s="95">
        <v>30670</v>
      </c>
      <c r="C1797" s="96">
        <v>11.94</v>
      </c>
    </row>
    <row r="1798" spans="1:3">
      <c r="A1798" s="94">
        <f t="shared" si="30"/>
        <v>1983</v>
      </c>
      <c r="B1798" s="95">
        <v>30671</v>
      </c>
      <c r="C1798" s="96">
        <v>11.91</v>
      </c>
    </row>
    <row r="1799" spans="1:3">
      <c r="A1799" s="94">
        <f t="shared" si="30"/>
        <v>1983</v>
      </c>
      <c r="B1799" s="95">
        <v>30672</v>
      </c>
      <c r="C1799" s="96">
        <v>11.84</v>
      </c>
    </row>
    <row r="1800" spans="1:3">
      <c r="A1800" s="94">
        <f t="shared" si="30"/>
        <v>1983</v>
      </c>
      <c r="B1800" s="95">
        <v>30673</v>
      </c>
      <c r="C1800" s="96">
        <v>11.86</v>
      </c>
    </row>
    <row r="1801" spans="1:3">
      <c r="A1801" s="94">
        <f t="shared" si="30"/>
        <v>1983</v>
      </c>
      <c r="B1801" s="95">
        <v>30676</v>
      </c>
      <c r="C1801" s="99"/>
    </row>
    <row r="1802" spans="1:3">
      <c r="A1802" s="94">
        <f t="shared" si="30"/>
        <v>1983</v>
      </c>
      <c r="B1802" s="95">
        <v>30677</v>
      </c>
      <c r="C1802" s="96">
        <v>11.8</v>
      </c>
    </row>
    <row r="1803" spans="1:3">
      <c r="A1803" s="94">
        <f t="shared" si="30"/>
        <v>1983</v>
      </c>
      <c r="B1803" s="95">
        <v>30678</v>
      </c>
      <c r="C1803" s="96">
        <v>11.84</v>
      </c>
    </row>
    <row r="1804" spans="1:3">
      <c r="A1804" s="94">
        <f t="shared" si="30"/>
        <v>1983</v>
      </c>
      <c r="B1804" s="95">
        <v>30679</v>
      </c>
      <c r="C1804" s="96">
        <v>11.84</v>
      </c>
    </row>
    <row r="1805" spans="1:3">
      <c r="A1805" s="94">
        <f t="shared" ref="A1805:A1868" si="31">YEAR(B1805)</f>
        <v>1983</v>
      </c>
      <c r="B1805" s="95">
        <v>30680</v>
      </c>
      <c r="C1805" s="96">
        <v>11.87</v>
      </c>
    </row>
    <row r="1806" spans="1:3">
      <c r="A1806" s="94">
        <f t="shared" si="31"/>
        <v>1984</v>
      </c>
      <c r="B1806" s="95">
        <v>30683</v>
      </c>
      <c r="C1806" s="99"/>
    </row>
    <row r="1807" spans="1:3">
      <c r="A1807" s="94">
        <f t="shared" si="31"/>
        <v>1984</v>
      </c>
      <c r="B1807" s="95">
        <v>30684</v>
      </c>
      <c r="C1807" s="96">
        <v>11.93</v>
      </c>
    </row>
    <row r="1808" spans="1:3">
      <c r="A1808" s="94">
        <f t="shared" si="31"/>
        <v>1984</v>
      </c>
      <c r="B1808" s="95">
        <v>30685</v>
      </c>
      <c r="C1808" s="96">
        <v>11.83</v>
      </c>
    </row>
    <row r="1809" spans="1:3">
      <c r="A1809" s="94">
        <f t="shared" si="31"/>
        <v>1984</v>
      </c>
      <c r="B1809" s="95">
        <v>30686</v>
      </c>
      <c r="C1809" s="96">
        <v>11.84</v>
      </c>
    </row>
    <row r="1810" spans="1:3">
      <c r="A1810" s="94">
        <f t="shared" si="31"/>
        <v>1984</v>
      </c>
      <c r="B1810" s="95">
        <v>30687</v>
      </c>
      <c r="C1810" s="96">
        <v>11.82</v>
      </c>
    </row>
    <row r="1811" spans="1:3">
      <c r="A1811" s="94">
        <f t="shared" si="31"/>
        <v>1984</v>
      </c>
      <c r="B1811" s="95">
        <v>30690</v>
      </c>
      <c r="C1811" s="96">
        <v>11.84</v>
      </c>
    </row>
    <row r="1812" spans="1:3">
      <c r="A1812" s="94">
        <f t="shared" si="31"/>
        <v>1984</v>
      </c>
      <c r="B1812" s="95">
        <v>30691</v>
      </c>
      <c r="C1812" s="96">
        <v>11.79</v>
      </c>
    </row>
    <row r="1813" spans="1:3">
      <c r="A1813" s="94">
        <f t="shared" si="31"/>
        <v>1984</v>
      </c>
      <c r="B1813" s="95">
        <v>30692</v>
      </c>
      <c r="C1813" s="96">
        <v>11.83</v>
      </c>
    </row>
    <row r="1814" spans="1:3">
      <c r="A1814" s="94">
        <f t="shared" si="31"/>
        <v>1984</v>
      </c>
      <c r="B1814" s="95">
        <v>30693</v>
      </c>
      <c r="C1814" s="96">
        <v>11.81</v>
      </c>
    </row>
    <row r="1815" spans="1:3">
      <c r="A1815" s="94">
        <f t="shared" si="31"/>
        <v>1984</v>
      </c>
      <c r="B1815" s="95">
        <v>30694</v>
      </c>
      <c r="C1815" s="96">
        <v>11.67</v>
      </c>
    </row>
    <row r="1816" spans="1:3">
      <c r="A1816" s="94">
        <f t="shared" si="31"/>
        <v>1984</v>
      </c>
      <c r="B1816" s="95">
        <v>30697</v>
      </c>
      <c r="C1816" s="96">
        <v>11.62</v>
      </c>
    </row>
    <row r="1817" spans="1:3">
      <c r="A1817" s="94">
        <f t="shared" si="31"/>
        <v>1984</v>
      </c>
      <c r="B1817" s="95">
        <v>30698</v>
      </c>
      <c r="C1817" s="96">
        <v>11.65</v>
      </c>
    </row>
    <row r="1818" spans="1:3">
      <c r="A1818" s="94">
        <f t="shared" si="31"/>
        <v>1984</v>
      </c>
      <c r="B1818" s="95">
        <v>30699</v>
      </c>
      <c r="C1818" s="96">
        <v>11.7</v>
      </c>
    </row>
    <row r="1819" spans="1:3">
      <c r="A1819" s="94">
        <f t="shared" si="31"/>
        <v>1984</v>
      </c>
      <c r="B1819" s="95">
        <v>30700</v>
      </c>
      <c r="C1819" s="96">
        <v>11.68</v>
      </c>
    </row>
    <row r="1820" spans="1:3">
      <c r="A1820" s="94">
        <f t="shared" si="31"/>
        <v>1984</v>
      </c>
      <c r="B1820" s="95">
        <v>30701</v>
      </c>
      <c r="C1820" s="96">
        <v>11.71</v>
      </c>
    </row>
    <row r="1821" spans="1:3">
      <c r="A1821" s="94">
        <f t="shared" si="31"/>
        <v>1984</v>
      </c>
      <c r="B1821" s="95">
        <v>30704</v>
      </c>
      <c r="C1821" s="96">
        <v>11.69</v>
      </c>
    </row>
    <row r="1822" spans="1:3">
      <c r="A1822" s="94">
        <f t="shared" si="31"/>
        <v>1984</v>
      </c>
      <c r="B1822" s="95">
        <v>30705</v>
      </c>
      <c r="C1822" s="96">
        <v>11.69</v>
      </c>
    </row>
    <row r="1823" spans="1:3">
      <c r="A1823" s="94">
        <f t="shared" si="31"/>
        <v>1984</v>
      </c>
      <c r="B1823" s="95">
        <v>30706</v>
      </c>
      <c r="C1823" s="96">
        <v>11.72</v>
      </c>
    </row>
    <row r="1824" spans="1:3">
      <c r="A1824" s="94">
        <f t="shared" si="31"/>
        <v>1984</v>
      </c>
      <c r="B1824" s="95">
        <v>30707</v>
      </c>
      <c r="C1824" s="96">
        <v>11.7</v>
      </c>
    </row>
    <row r="1825" spans="1:3">
      <c r="A1825" s="94">
        <f t="shared" si="31"/>
        <v>1984</v>
      </c>
      <c r="B1825" s="95">
        <v>30708</v>
      </c>
      <c r="C1825" s="96">
        <v>11.73</v>
      </c>
    </row>
    <row r="1826" spans="1:3">
      <c r="A1826" s="94">
        <f t="shared" si="31"/>
        <v>1984</v>
      </c>
      <c r="B1826" s="95">
        <v>30711</v>
      </c>
      <c r="C1826" s="96">
        <v>11.74</v>
      </c>
    </row>
    <row r="1827" spans="1:3">
      <c r="A1827" s="94">
        <f t="shared" si="31"/>
        <v>1984</v>
      </c>
      <c r="B1827" s="95">
        <v>30712</v>
      </c>
      <c r="C1827" s="96">
        <v>11.78</v>
      </c>
    </row>
    <row r="1828" spans="1:3">
      <c r="A1828" s="94">
        <f t="shared" si="31"/>
        <v>1984</v>
      </c>
      <c r="B1828" s="95">
        <v>30713</v>
      </c>
      <c r="C1828" s="96">
        <v>11.74</v>
      </c>
    </row>
    <row r="1829" spans="1:3">
      <c r="A1829" s="94">
        <f t="shared" si="31"/>
        <v>1984</v>
      </c>
      <c r="B1829" s="95">
        <v>30714</v>
      </c>
      <c r="C1829" s="96">
        <v>11.71</v>
      </c>
    </row>
    <row r="1830" spans="1:3">
      <c r="A1830" s="94">
        <f t="shared" si="31"/>
        <v>1984</v>
      </c>
      <c r="B1830" s="95">
        <v>30715</v>
      </c>
      <c r="C1830" s="96">
        <v>11.72</v>
      </c>
    </row>
    <row r="1831" spans="1:3">
      <c r="A1831" s="94">
        <f t="shared" si="31"/>
        <v>1984</v>
      </c>
      <c r="B1831" s="95">
        <v>30718</v>
      </c>
      <c r="C1831" s="96">
        <v>11.79</v>
      </c>
    </row>
    <row r="1832" spans="1:3">
      <c r="A1832" s="94">
        <f t="shared" si="31"/>
        <v>1984</v>
      </c>
      <c r="B1832" s="95">
        <v>30719</v>
      </c>
      <c r="C1832" s="96">
        <v>11.79</v>
      </c>
    </row>
    <row r="1833" spans="1:3">
      <c r="A1833" s="94">
        <f t="shared" si="31"/>
        <v>1984</v>
      </c>
      <c r="B1833" s="95">
        <v>30720</v>
      </c>
      <c r="C1833" s="96">
        <v>11.83</v>
      </c>
    </row>
    <row r="1834" spans="1:3">
      <c r="A1834" s="94">
        <f t="shared" si="31"/>
        <v>1984</v>
      </c>
      <c r="B1834" s="95">
        <v>30721</v>
      </c>
      <c r="C1834" s="96">
        <v>11.84</v>
      </c>
    </row>
    <row r="1835" spans="1:3">
      <c r="A1835" s="94">
        <f t="shared" si="31"/>
        <v>1984</v>
      </c>
      <c r="B1835" s="95">
        <v>30722</v>
      </c>
      <c r="C1835" s="96">
        <v>11.92</v>
      </c>
    </row>
    <row r="1836" spans="1:3">
      <c r="A1836" s="94">
        <f t="shared" si="31"/>
        <v>1984</v>
      </c>
      <c r="B1836" s="95">
        <v>30725</v>
      </c>
      <c r="C1836" s="99"/>
    </row>
    <row r="1837" spans="1:3">
      <c r="A1837" s="94">
        <f t="shared" si="31"/>
        <v>1984</v>
      </c>
      <c r="B1837" s="95">
        <v>30726</v>
      </c>
      <c r="C1837" s="96">
        <v>11.95</v>
      </c>
    </row>
    <row r="1838" spans="1:3">
      <c r="A1838" s="94">
        <f t="shared" si="31"/>
        <v>1984</v>
      </c>
      <c r="B1838" s="95">
        <v>30727</v>
      </c>
      <c r="C1838" s="96">
        <v>11.92</v>
      </c>
    </row>
    <row r="1839" spans="1:3">
      <c r="A1839" s="94">
        <f t="shared" si="31"/>
        <v>1984</v>
      </c>
      <c r="B1839" s="95">
        <v>30728</v>
      </c>
      <c r="C1839" s="96">
        <v>11.94</v>
      </c>
    </row>
    <row r="1840" spans="1:3">
      <c r="A1840" s="94">
        <f t="shared" si="31"/>
        <v>1984</v>
      </c>
      <c r="B1840" s="95">
        <v>30729</v>
      </c>
      <c r="C1840" s="96">
        <v>12.02</v>
      </c>
    </row>
    <row r="1841" spans="1:3">
      <c r="A1841" s="94">
        <f t="shared" si="31"/>
        <v>1984</v>
      </c>
      <c r="B1841" s="95">
        <v>30732</v>
      </c>
      <c r="C1841" s="99"/>
    </row>
    <row r="1842" spans="1:3">
      <c r="A1842" s="94">
        <f t="shared" si="31"/>
        <v>1984</v>
      </c>
      <c r="B1842" s="95">
        <v>30733</v>
      </c>
      <c r="C1842" s="96">
        <v>12.02</v>
      </c>
    </row>
    <row r="1843" spans="1:3">
      <c r="A1843" s="94">
        <f t="shared" si="31"/>
        <v>1984</v>
      </c>
      <c r="B1843" s="95">
        <v>30734</v>
      </c>
      <c r="C1843" s="96">
        <v>12.06</v>
      </c>
    </row>
    <row r="1844" spans="1:3">
      <c r="A1844" s="94">
        <f t="shared" si="31"/>
        <v>1984</v>
      </c>
      <c r="B1844" s="95">
        <v>30735</v>
      </c>
      <c r="C1844" s="96">
        <v>12.17</v>
      </c>
    </row>
    <row r="1845" spans="1:3">
      <c r="A1845" s="94">
        <f t="shared" si="31"/>
        <v>1984</v>
      </c>
      <c r="B1845" s="95">
        <v>30736</v>
      </c>
      <c r="C1845" s="96">
        <v>12.1</v>
      </c>
    </row>
    <row r="1846" spans="1:3">
      <c r="A1846" s="94">
        <f t="shared" si="31"/>
        <v>1984</v>
      </c>
      <c r="B1846" s="95">
        <v>30739</v>
      </c>
      <c r="C1846" s="96">
        <v>12.16</v>
      </c>
    </row>
    <row r="1847" spans="1:3">
      <c r="A1847" s="94">
        <f t="shared" si="31"/>
        <v>1984</v>
      </c>
      <c r="B1847" s="95">
        <v>30740</v>
      </c>
      <c r="C1847" s="96">
        <v>12.22</v>
      </c>
    </row>
    <row r="1848" spans="1:3">
      <c r="A1848" s="94">
        <f t="shared" si="31"/>
        <v>1984</v>
      </c>
      <c r="B1848" s="95">
        <v>30741</v>
      </c>
      <c r="C1848" s="96">
        <v>12.14</v>
      </c>
    </row>
    <row r="1849" spans="1:3">
      <c r="A1849" s="94">
        <f t="shared" si="31"/>
        <v>1984</v>
      </c>
      <c r="B1849" s="95">
        <v>30742</v>
      </c>
      <c r="C1849" s="96">
        <v>12.16</v>
      </c>
    </row>
    <row r="1850" spans="1:3">
      <c r="A1850" s="94">
        <f t="shared" si="31"/>
        <v>1984</v>
      </c>
      <c r="B1850" s="95">
        <v>30743</v>
      </c>
      <c r="C1850" s="96">
        <v>12.05</v>
      </c>
    </row>
    <row r="1851" spans="1:3">
      <c r="A1851" s="94">
        <f t="shared" si="31"/>
        <v>1984</v>
      </c>
      <c r="B1851" s="95">
        <v>30746</v>
      </c>
      <c r="C1851" s="96">
        <v>12.17</v>
      </c>
    </row>
    <row r="1852" spans="1:3">
      <c r="A1852" s="94">
        <f t="shared" si="31"/>
        <v>1984</v>
      </c>
      <c r="B1852" s="95">
        <v>30747</v>
      </c>
      <c r="C1852" s="96">
        <v>12.19</v>
      </c>
    </row>
    <row r="1853" spans="1:3">
      <c r="A1853" s="94">
        <f t="shared" si="31"/>
        <v>1984</v>
      </c>
      <c r="B1853" s="95">
        <v>30748</v>
      </c>
      <c r="C1853" s="96">
        <v>12.31</v>
      </c>
    </row>
    <row r="1854" spans="1:3">
      <c r="A1854" s="94">
        <f t="shared" si="31"/>
        <v>1984</v>
      </c>
      <c r="B1854" s="95">
        <v>30749</v>
      </c>
      <c r="C1854" s="96">
        <v>12.33</v>
      </c>
    </row>
    <row r="1855" spans="1:3">
      <c r="A1855" s="94">
        <f t="shared" si="31"/>
        <v>1984</v>
      </c>
      <c r="B1855" s="95">
        <v>30750</v>
      </c>
      <c r="C1855" s="96">
        <v>12.35</v>
      </c>
    </row>
    <row r="1856" spans="1:3">
      <c r="A1856" s="94">
        <f t="shared" si="31"/>
        <v>1984</v>
      </c>
      <c r="B1856" s="95">
        <v>30753</v>
      </c>
      <c r="C1856" s="96">
        <v>12.33</v>
      </c>
    </row>
    <row r="1857" spans="1:3">
      <c r="A1857" s="94">
        <f t="shared" si="31"/>
        <v>1984</v>
      </c>
      <c r="B1857" s="95">
        <v>30754</v>
      </c>
      <c r="C1857" s="96">
        <v>12.37</v>
      </c>
    </row>
    <row r="1858" spans="1:3">
      <c r="A1858" s="94">
        <f t="shared" si="31"/>
        <v>1984</v>
      </c>
      <c r="B1858" s="95">
        <v>30755</v>
      </c>
      <c r="C1858" s="96">
        <v>12.4</v>
      </c>
    </row>
    <row r="1859" spans="1:3">
      <c r="A1859" s="94">
        <f t="shared" si="31"/>
        <v>1984</v>
      </c>
      <c r="B1859" s="95">
        <v>30756</v>
      </c>
      <c r="C1859" s="96">
        <v>12.39</v>
      </c>
    </row>
    <row r="1860" spans="1:3">
      <c r="A1860" s="94">
        <f t="shared" si="31"/>
        <v>1984</v>
      </c>
      <c r="B1860" s="95">
        <v>30757</v>
      </c>
      <c r="C1860" s="96">
        <v>12.43</v>
      </c>
    </row>
    <row r="1861" spans="1:3">
      <c r="A1861" s="94">
        <f t="shared" si="31"/>
        <v>1984</v>
      </c>
      <c r="B1861" s="95">
        <v>30760</v>
      </c>
      <c r="C1861" s="96">
        <v>12.53</v>
      </c>
    </row>
    <row r="1862" spans="1:3">
      <c r="A1862" s="94">
        <f t="shared" si="31"/>
        <v>1984</v>
      </c>
      <c r="B1862" s="95">
        <v>30761</v>
      </c>
      <c r="C1862" s="96">
        <v>12.51</v>
      </c>
    </row>
    <row r="1863" spans="1:3">
      <c r="A1863" s="94">
        <f t="shared" si="31"/>
        <v>1984</v>
      </c>
      <c r="B1863" s="95">
        <v>30762</v>
      </c>
      <c r="C1863" s="96">
        <v>12.53</v>
      </c>
    </row>
    <row r="1864" spans="1:3">
      <c r="A1864" s="94">
        <f t="shared" si="31"/>
        <v>1984</v>
      </c>
      <c r="B1864" s="95">
        <v>30763</v>
      </c>
      <c r="C1864" s="96">
        <v>12.53</v>
      </c>
    </row>
    <row r="1865" spans="1:3">
      <c r="A1865" s="94">
        <f t="shared" si="31"/>
        <v>1984</v>
      </c>
      <c r="B1865" s="95">
        <v>30764</v>
      </c>
      <c r="C1865" s="96">
        <v>12.5</v>
      </c>
    </row>
    <row r="1866" spans="1:3">
      <c r="A1866" s="94">
        <f t="shared" si="31"/>
        <v>1984</v>
      </c>
      <c r="B1866" s="95">
        <v>30767</v>
      </c>
      <c r="C1866" s="96">
        <v>12.48</v>
      </c>
    </row>
    <row r="1867" spans="1:3">
      <c r="A1867" s="94">
        <f t="shared" si="31"/>
        <v>1984</v>
      </c>
      <c r="B1867" s="95">
        <v>30768</v>
      </c>
      <c r="C1867" s="96">
        <v>12.5</v>
      </c>
    </row>
    <row r="1868" spans="1:3">
      <c r="A1868" s="94">
        <f t="shared" si="31"/>
        <v>1984</v>
      </c>
      <c r="B1868" s="95">
        <v>30769</v>
      </c>
      <c r="C1868" s="96">
        <v>12.44</v>
      </c>
    </row>
    <row r="1869" spans="1:3">
      <c r="A1869" s="94">
        <f t="shared" ref="A1869:A1932" si="32">YEAR(B1869)</f>
        <v>1984</v>
      </c>
      <c r="B1869" s="95">
        <v>30770</v>
      </c>
      <c r="C1869" s="96">
        <v>12.42</v>
      </c>
    </row>
    <row r="1870" spans="1:3">
      <c r="A1870" s="94">
        <f t="shared" si="32"/>
        <v>1984</v>
      </c>
      <c r="B1870" s="95">
        <v>30771</v>
      </c>
      <c r="C1870" s="96">
        <v>12.52</v>
      </c>
    </row>
    <row r="1871" spans="1:3">
      <c r="A1871" s="94">
        <f t="shared" si="32"/>
        <v>1984</v>
      </c>
      <c r="B1871" s="95">
        <v>30774</v>
      </c>
      <c r="C1871" s="96">
        <v>12.55</v>
      </c>
    </row>
    <row r="1872" spans="1:3">
      <c r="A1872" s="94">
        <f t="shared" si="32"/>
        <v>1984</v>
      </c>
      <c r="B1872" s="95">
        <v>30775</v>
      </c>
      <c r="C1872" s="96">
        <v>12.63</v>
      </c>
    </row>
    <row r="1873" spans="1:3">
      <c r="A1873" s="94">
        <f t="shared" si="32"/>
        <v>1984</v>
      </c>
      <c r="B1873" s="95">
        <v>30776</v>
      </c>
      <c r="C1873" s="96">
        <v>12.67</v>
      </c>
    </row>
    <row r="1874" spans="1:3">
      <c r="A1874" s="94">
        <f t="shared" si="32"/>
        <v>1984</v>
      </c>
      <c r="B1874" s="95">
        <v>30777</v>
      </c>
      <c r="C1874" s="96">
        <v>12.67</v>
      </c>
    </row>
    <row r="1875" spans="1:3">
      <c r="A1875" s="94">
        <f t="shared" si="32"/>
        <v>1984</v>
      </c>
      <c r="B1875" s="95">
        <v>30778</v>
      </c>
      <c r="C1875" s="96">
        <v>12.5</v>
      </c>
    </row>
    <row r="1876" spans="1:3">
      <c r="A1876" s="94">
        <f t="shared" si="32"/>
        <v>1984</v>
      </c>
      <c r="B1876" s="95">
        <v>30781</v>
      </c>
      <c r="C1876" s="96">
        <v>12.48</v>
      </c>
    </row>
    <row r="1877" spans="1:3">
      <c r="A1877" s="94">
        <f t="shared" si="32"/>
        <v>1984</v>
      </c>
      <c r="B1877" s="95">
        <v>30782</v>
      </c>
      <c r="C1877" s="96">
        <v>12.54</v>
      </c>
    </row>
    <row r="1878" spans="1:3">
      <c r="A1878" s="94">
        <f t="shared" si="32"/>
        <v>1984</v>
      </c>
      <c r="B1878" s="95">
        <v>30783</v>
      </c>
      <c r="C1878" s="96">
        <v>12.51</v>
      </c>
    </row>
    <row r="1879" spans="1:3">
      <c r="A1879" s="94">
        <f t="shared" si="32"/>
        <v>1984</v>
      </c>
      <c r="B1879" s="95">
        <v>30784</v>
      </c>
      <c r="C1879" s="96">
        <v>12.41</v>
      </c>
    </row>
    <row r="1880" spans="1:3">
      <c r="A1880" s="94">
        <f t="shared" si="32"/>
        <v>1984</v>
      </c>
      <c r="B1880" s="95">
        <v>30785</v>
      </c>
      <c r="C1880" s="96">
        <v>12.58</v>
      </c>
    </row>
    <row r="1881" spans="1:3">
      <c r="A1881" s="94">
        <f t="shared" si="32"/>
        <v>1984</v>
      </c>
      <c r="B1881" s="95">
        <v>30788</v>
      </c>
      <c r="C1881" s="96">
        <v>12.65</v>
      </c>
    </row>
    <row r="1882" spans="1:3">
      <c r="A1882" s="94">
        <f t="shared" si="32"/>
        <v>1984</v>
      </c>
      <c r="B1882" s="95">
        <v>30789</v>
      </c>
      <c r="C1882" s="96">
        <v>12.62</v>
      </c>
    </row>
    <row r="1883" spans="1:3">
      <c r="A1883" s="94">
        <f t="shared" si="32"/>
        <v>1984</v>
      </c>
      <c r="B1883" s="95">
        <v>30790</v>
      </c>
      <c r="C1883" s="96">
        <v>12.73</v>
      </c>
    </row>
    <row r="1884" spans="1:3">
      <c r="A1884" s="94">
        <f t="shared" si="32"/>
        <v>1984</v>
      </c>
      <c r="B1884" s="95">
        <v>30791</v>
      </c>
      <c r="C1884" s="96">
        <v>12.81</v>
      </c>
    </row>
    <row r="1885" spans="1:3">
      <c r="A1885" s="94">
        <f t="shared" si="32"/>
        <v>1984</v>
      </c>
      <c r="B1885" s="95">
        <v>30792</v>
      </c>
      <c r="C1885" s="99"/>
    </row>
    <row r="1886" spans="1:3">
      <c r="A1886" s="94">
        <f t="shared" si="32"/>
        <v>1984</v>
      </c>
      <c r="B1886" s="95">
        <v>30795</v>
      </c>
      <c r="C1886" s="96">
        <v>12.82</v>
      </c>
    </row>
    <row r="1887" spans="1:3">
      <c r="A1887" s="94">
        <f t="shared" si="32"/>
        <v>1984</v>
      </c>
      <c r="B1887" s="95">
        <v>30796</v>
      </c>
      <c r="C1887" s="96">
        <v>12.75</v>
      </c>
    </row>
    <row r="1888" spans="1:3">
      <c r="A1888" s="94">
        <f t="shared" si="32"/>
        <v>1984</v>
      </c>
      <c r="B1888" s="95">
        <v>30797</v>
      </c>
      <c r="C1888" s="96">
        <v>12.71</v>
      </c>
    </row>
    <row r="1889" spans="1:3">
      <c r="A1889" s="94">
        <f t="shared" si="32"/>
        <v>1984</v>
      </c>
      <c r="B1889" s="95">
        <v>30798</v>
      </c>
      <c r="C1889" s="96">
        <v>12.68</v>
      </c>
    </row>
    <row r="1890" spans="1:3">
      <c r="A1890" s="94">
        <f t="shared" si="32"/>
        <v>1984</v>
      </c>
      <c r="B1890" s="95">
        <v>30799</v>
      </c>
      <c r="C1890" s="96">
        <v>12.82</v>
      </c>
    </row>
    <row r="1891" spans="1:3">
      <c r="A1891" s="94">
        <f t="shared" si="32"/>
        <v>1984</v>
      </c>
      <c r="B1891" s="95">
        <v>30802</v>
      </c>
      <c r="C1891" s="96">
        <v>12.86</v>
      </c>
    </row>
    <row r="1892" spans="1:3">
      <c r="A1892" s="94">
        <f t="shared" si="32"/>
        <v>1984</v>
      </c>
      <c r="B1892" s="95">
        <v>30803</v>
      </c>
      <c r="C1892" s="96">
        <v>12.87</v>
      </c>
    </row>
    <row r="1893" spans="1:3">
      <c r="A1893" s="94">
        <f t="shared" si="32"/>
        <v>1984</v>
      </c>
      <c r="B1893" s="95">
        <v>30804</v>
      </c>
      <c r="C1893" s="96">
        <v>12.9</v>
      </c>
    </row>
    <row r="1894" spans="1:3">
      <c r="A1894" s="94">
        <f t="shared" si="32"/>
        <v>1984</v>
      </c>
      <c r="B1894" s="95">
        <v>30805</v>
      </c>
      <c r="C1894" s="96">
        <v>12.92</v>
      </c>
    </row>
    <row r="1895" spans="1:3">
      <c r="A1895" s="94">
        <f t="shared" si="32"/>
        <v>1984</v>
      </c>
      <c r="B1895" s="95">
        <v>30806</v>
      </c>
      <c r="C1895" s="96">
        <v>13.08</v>
      </c>
    </row>
    <row r="1896" spans="1:3">
      <c r="A1896" s="94">
        <f t="shared" si="32"/>
        <v>1984</v>
      </c>
      <c r="B1896" s="95">
        <v>30809</v>
      </c>
      <c r="C1896" s="96">
        <v>13.17</v>
      </c>
    </row>
    <row r="1897" spans="1:3">
      <c r="A1897" s="94">
        <f t="shared" si="32"/>
        <v>1984</v>
      </c>
      <c r="B1897" s="95">
        <v>30810</v>
      </c>
      <c r="C1897" s="96">
        <v>13.12</v>
      </c>
    </row>
    <row r="1898" spans="1:3">
      <c r="A1898" s="94">
        <f t="shared" si="32"/>
        <v>1984</v>
      </c>
      <c r="B1898" s="95">
        <v>30811</v>
      </c>
      <c r="C1898" s="96">
        <v>13.26</v>
      </c>
    </row>
    <row r="1899" spans="1:3">
      <c r="A1899" s="94">
        <f t="shared" si="32"/>
        <v>1984</v>
      </c>
      <c r="B1899" s="95">
        <v>30812</v>
      </c>
      <c r="C1899" s="96">
        <v>13.3</v>
      </c>
    </row>
    <row r="1900" spans="1:3">
      <c r="A1900" s="94">
        <f t="shared" si="32"/>
        <v>1984</v>
      </c>
      <c r="B1900" s="95">
        <v>30813</v>
      </c>
      <c r="C1900" s="96">
        <v>13.51</v>
      </c>
    </row>
    <row r="1901" spans="1:3">
      <c r="A1901" s="94">
        <f t="shared" si="32"/>
        <v>1984</v>
      </c>
      <c r="B1901" s="95">
        <v>30816</v>
      </c>
      <c r="C1901" s="96">
        <v>13.62</v>
      </c>
    </row>
    <row r="1902" spans="1:3">
      <c r="A1902" s="94">
        <f t="shared" si="32"/>
        <v>1984</v>
      </c>
      <c r="B1902" s="95">
        <v>30817</v>
      </c>
      <c r="C1902" s="96">
        <v>13.5</v>
      </c>
    </row>
    <row r="1903" spans="1:3">
      <c r="A1903" s="94">
        <f t="shared" si="32"/>
        <v>1984</v>
      </c>
      <c r="B1903" s="95">
        <v>30818</v>
      </c>
      <c r="C1903" s="96">
        <v>13.46</v>
      </c>
    </row>
    <row r="1904" spans="1:3">
      <c r="A1904" s="94">
        <f t="shared" si="32"/>
        <v>1984</v>
      </c>
      <c r="B1904" s="95">
        <v>30819</v>
      </c>
      <c r="C1904" s="96">
        <v>13.57</v>
      </c>
    </row>
    <row r="1905" spans="1:3">
      <c r="A1905" s="94">
        <f t="shared" si="32"/>
        <v>1984</v>
      </c>
      <c r="B1905" s="95">
        <v>30820</v>
      </c>
      <c r="C1905" s="96">
        <v>13.46</v>
      </c>
    </row>
    <row r="1906" spans="1:3">
      <c r="A1906" s="94">
        <f t="shared" si="32"/>
        <v>1984</v>
      </c>
      <c r="B1906" s="95">
        <v>30823</v>
      </c>
      <c r="C1906" s="96">
        <v>13.46</v>
      </c>
    </row>
    <row r="1907" spans="1:3">
      <c r="A1907" s="94">
        <f t="shared" si="32"/>
        <v>1984</v>
      </c>
      <c r="B1907" s="95">
        <v>30824</v>
      </c>
      <c r="C1907" s="96">
        <v>13.53</v>
      </c>
    </row>
    <row r="1908" spans="1:3">
      <c r="A1908" s="94">
        <f t="shared" si="32"/>
        <v>1984</v>
      </c>
      <c r="B1908" s="95">
        <v>30825</v>
      </c>
      <c r="C1908" s="96">
        <v>13.56</v>
      </c>
    </row>
    <row r="1909" spans="1:3">
      <c r="A1909" s="94">
        <f t="shared" si="32"/>
        <v>1984</v>
      </c>
      <c r="B1909" s="95">
        <v>30826</v>
      </c>
      <c r="C1909" s="96">
        <v>13.73</v>
      </c>
    </row>
    <row r="1910" spans="1:3">
      <c r="A1910" s="94">
        <f t="shared" si="32"/>
        <v>1984</v>
      </c>
      <c r="B1910" s="95">
        <v>30827</v>
      </c>
      <c r="C1910" s="96">
        <v>13.72</v>
      </c>
    </row>
    <row r="1911" spans="1:3">
      <c r="A1911" s="94">
        <f t="shared" si="32"/>
        <v>1984</v>
      </c>
      <c r="B1911" s="95">
        <v>30830</v>
      </c>
      <c r="C1911" s="99"/>
    </row>
    <row r="1912" spans="1:3">
      <c r="A1912" s="94">
        <f t="shared" si="32"/>
        <v>1984</v>
      </c>
      <c r="B1912" s="95">
        <v>30831</v>
      </c>
      <c r="C1912" s="96">
        <v>13.85</v>
      </c>
    </row>
    <row r="1913" spans="1:3">
      <c r="A1913" s="94">
        <f t="shared" si="32"/>
        <v>1984</v>
      </c>
      <c r="B1913" s="95">
        <v>30832</v>
      </c>
      <c r="C1913" s="96">
        <v>13.94</v>
      </c>
    </row>
    <row r="1914" spans="1:3">
      <c r="A1914" s="94">
        <f t="shared" si="32"/>
        <v>1984</v>
      </c>
      <c r="B1914" s="95">
        <v>30833</v>
      </c>
      <c r="C1914" s="96">
        <v>13.84</v>
      </c>
    </row>
    <row r="1915" spans="1:3">
      <c r="A1915" s="94">
        <f t="shared" si="32"/>
        <v>1984</v>
      </c>
      <c r="B1915" s="95">
        <v>30834</v>
      </c>
      <c r="C1915" s="96">
        <v>13.58</v>
      </c>
    </row>
    <row r="1916" spans="1:3">
      <c r="A1916" s="94">
        <f t="shared" si="32"/>
        <v>1984</v>
      </c>
      <c r="B1916" s="95">
        <v>30837</v>
      </c>
      <c r="C1916" s="96">
        <v>13.37</v>
      </c>
    </row>
    <row r="1917" spans="1:3">
      <c r="A1917" s="94">
        <f t="shared" si="32"/>
        <v>1984</v>
      </c>
      <c r="B1917" s="95">
        <v>30838</v>
      </c>
      <c r="C1917" s="96">
        <v>13.35</v>
      </c>
    </row>
    <row r="1918" spans="1:3">
      <c r="A1918" s="94">
        <f t="shared" si="32"/>
        <v>1984</v>
      </c>
      <c r="B1918" s="95">
        <v>30839</v>
      </c>
      <c r="C1918" s="96">
        <v>13.47</v>
      </c>
    </row>
    <row r="1919" spans="1:3">
      <c r="A1919" s="94">
        <f t="shared" si="32"/>
        <v>1984</v>
      </c>
      <c r="B1919" s="95">
        <v>30840</v>
      </c>
      <c r="C1919" s="96">
        <v>13.48</v>
      </c>
    </row>
    <row r="1920" spans="1:3">
      <c r="A1920" s="94">
        <f t="shared" si="32"/>
        <v>1984</v>
      </c>
      <c r="B1920" s="95">
        <v>30841</v>
      </c>
      <c r="C1920" s="96">
        <v>13.42</v>
      </c>
    </row>
    <row r="1921" spans="1:3">
      <c r="A1921" s="94">
        <f t="shared" si="32"/>
        <v>1984</v>
      </c>
      <c r="B1921" s="95">
        <v>30844</v>
      </c>
      <c r="C1921" s="96">
        <v>13.48</v>
      </c>
    </row>
    <row r="1922" spans="1:3">
      <c r="A1922" s="94">
        <f t="shared" si="32"/>
        <v>1984</v>
      </c>
      <c r="B1922" s="95">
        <v>30845</v>
      </c>
      <c r="C1922" s="96">
        <v>13.39</v>
      </c>
    </row>
    <row r="1923" spans="1:3">
      <c r="A1923" s="94">
        <f t="shared" si="32"/>
        <v>1984</v>
      </c>
      <c r="B1923" s="95">
        <v>30846</v>
      </c>
      <c r="C1923" s="96">
        <v>13.29</v>
      </c>
    </row>
    <row r="1924" spans="1:3">
      <c r="A1924" s="94">
        <f t="shared" si="32"/>
        <v>1984</v>
      </c>
      <c r="B1924" s="95">
        <v>30847</v>
      </c>
      <c r="C1924" s="96">
        <v>13.28</v>
      </c>
    </row>
    <row r="1925" spans="1:3">
      <c r="A1925" s="94">
        <f t="shared" si="32"/>
        <v>1984</v>
      </c>
      <c r="B1925" s="95">
        <v>30848</v>
      </c>
      <c r="C1925" s="96">
        <v>13.14</v>
      </c>
    </row>
    <row r="1926" spans="1:3">
      <c r="A1926" s="94">
        <f t="shared" si="32"/>
        <v>1984</v>
      </c>
      <c r="B1926" s="95">
        <v>30851</v>
      </c>
      <c r="C1926" s="96">
        <v>13.16</v>
      </c>
    </row>
    <row r="1927" spans="1:3">
      <c r="A1927" s="94">
        <f t="shared" si="32"/>
        <v>1984</v>
      </c>
      <c r="B1927" s="95">
        <v>30852</v>
      </c>
      <c r="C1927" s="96">
        <v>13.3</v>
      </c>
    </row>
    <row r="1928" spans="1:3">
      <c r="A1928" s="94">
        <f t="shared" si="32"/>
        <v>1984</v>
      </c>
      <c r="B1928" s="95">
        <v>30853</v>
      </c>
      <c r="C1928" s="96">
        <v>13.49</v>
      </c>
    </row>
    <row r="1929" spans="1:3">
      <c r="A1929" s="94">
        <f t="shared" si="32"/>
        <v>1984</v>
      </c>
      <c r="B1929" s="95">
        <v>30854</v>
      </c>
      <c r="C1929" s="96">
        <v>13.55</v>
      </c>
    </row>
    <row r="1930" spans="1:3">
      <c r="A1930" s="94">
        <f t="shared" si="32"/>
        <v>1984</v>
      </c>
      <c r="B1930" s="95">
        <v>30855</v>
      </c>
      <c r="C1930" s="96">
        <v>13.55</v>
      </c>
    </row>
    <row r="1931" spans="1:3">
      <c r="A1931" s="94">
        <f t="shared" si="32"/>
        <v>1984</v>
      </c>
      <c r="B1931" s="95">
        <v>30858</v>
      </c>
      <c r="C1931" s="96">
        <v>13.56</v>
      </c>
    </row>
    <row r="1932" spans="1:3">
      <c r="A1932" s="94">
        <f t="shared" si="32"/>
        <v>1984</v>
      </c>
      <c r="B1932" s="95">
        <v>30859</v>
      </c>
      <c r="C1932" s="96">
        <v>13.6</v>
      </c>
    </row>
    <row r="1933" spans="1:3">
      <c r="A1933" s="94">
        <f t="shared" ref="A1933:A1996" si="33">YEAR(B1933)</f>
        <v>1984</v>
      </c>
      <c r="B1933" s="95">
        <v>30860</v>
      </c>
      <c r="C1933" s="96">
        <v>13.56</v>
      </c>
    </row>
    <row r="1934" spans="1:3">
      <c r="A1934" s="94">
        <f t="shared" si="33"/>
        <v>1984</v>
      </c>
      <c r="B1934" s="95">
        <v>30861</v>
      </c>
      <c r="C1934" s="96">
        <v>13.57</v>
      </c>
    </row>
    <row r="1935" spans="1:3">
      <c r="A1935" s="94">
        <f t="shared" si="33"/>
        <v>1984</v>
      </c>
      <c r="B1935" s="95">
        <v>30862</v>
      </c>
      <c r="C1935" s="96">
        <v>13.64</v>
      </c>
    </row>
    <row r="1936" spans="1:3">
      <c r="A1936" s="94">
        <f t="shared" si="33"/>
        <v>1984</v>
      </c>
      <c r="B1936" s="95">
        <v>30865</v>
      </c>
      <c r="C1936" s="96">
        <v>13.64</v>
      </c>
    </row>
    <row r="1937" spans="1:3">
      <c r="A1937" s="94">
        <f t="shared" si="33"/>
        <v>1984</v>
      </c>
      <c r="B1937" s="95">
        <v>30866</v>
      </c>
      <c r="C1937" s="96">
        <v>13.52</v>
      </c>
    </row>
    <row r="1938" spans="1:3">
      <c r="A1938" s="94">
        <f t="shared" si="33"/>
        <v>1984</v>
      </c>
      <c r="B1938" s="95">
        <v>30867</v>
      </c>
      <c r="C1938" s="99"/>
    </row>
    <row r="1939" spans="1:3">
      <c r="A1939" s="94">
        <f t="shared" si="33"/>
        <v>1984</v>
      </c>
      <c r="B1939" s="95">
        <v>30868</v>
      </c>
      <c r="C1939" s="96">
        <v>13.55</v>
      </c>
    </row>
    <row r="1940" spans="1:3">
      <c r="A1940" s="94">
        <f t="shared" si="33"/>
        <v>1984</v>
      </c>
      <c r="B1940" s="95">
        <v>30869</v>
      </c>
      <c r="C1940" s="96">
        <v>13.55</v>
      </c>
    </row>
    <row r="1941" spans="1:3">
      <c r="A1941" s="94">
        <f t="shared" si="33"/>
        <v>1984</v>
      </c>
      <c r="B1941" s="95">
        <v>30872</v>
      </c>
      <c r="C1941" s="96">
        <v>13.28</v>
      </c>
    </row>
    <row r="1942" spans="1:3">
      <c r="A1942" s="94">
        <f t="shared" si="33"/>
        <v>1984</v>
      </c>
      <c r="B1942" s="95">
        <v>30873</v>
      </c>
      <c r="C1942" s="96">
        <v>13.28</v>
      </c>
    </row>
    <row r="1943" spans="1:3">
      <c r="A1943" s="94">
        <f t="shared" si="33"/>
        <v>1984</v>
      </c>
      <c r="B1943" s="95">
        <v>30874</v>
      </c>
      <c r="C1943" s="96">
        <v>13.33</v>
      </c>
    </row>
    <row r="1944" spans="1:3">
      <c r="A1944" s="94">
        <f t="shared" si="33"/>
        <v>1984</v>
      </c>
      <c r="B1944" s="95">
        <v>30875</v>
      </c>
      <c r="C1944" s="96">
        <v>13.2</v>
      </c>
    </row>
    <row r="1945" spans="1:3">
      <c r="A1945" s="94">
        <f t="shared" si="33"/>
        <v>1984</v>
      </c>
      <c r="B1945" s="95">
        <v>30876</v>
      </c>
      <c r="C1945" s="96">
        <v>13.12</v>
      </c>
    </row>
    <row r="1946" spans="1:3">
      <c r="A1946" s="94">
        <f t="shared" si="33"/>
        <v>1984</v>
      </c>
      <c r="B1946" s="95">
        <v>30879</v>
      </c>
      <c r="C1946" s="96">
        <v>13.12</v>
      </c>
    </row>
    <row r="1947" spans="1:3">
      <c r="A1947" s="94">
        <f t="shared" si="33"/>
        <v>1984</v>
      </c>
      <c r="B1947" s="95">
        <v>30880</v>
      </c>
      <c r="C1947" s="96">
        <v>13.18</v>
      </c>
    </row>
    <row r="1948" spans="1:3">
      <c r="A1948" s="94">
        <f t="shared" si="33"/>
        <v>1984</v>
      </c>
      <c r="B1948" s="95">
        <v>30881</v>
      </c>
      <c r="C1948" s="96">
        <v>13.14</v>
      </c>
    </row>
    <row r="1949" spans="1:3">
      <c r="A1949" s="94">
        <f t="shared" si="33"/>
        <v>1984</v>
      </c>
      <c r="B1949" s="95">
        <v>30882</v>
      </c>
      <c r="C1949" s="96">
        <v>13.12</v>
      </c>
    </row>
    <row r="1950" spans="1:3">
      <c r="A1950" s="94">
        <f t="shared" si="33"/>
        <v>1984</v>
      </c>
      <c r="B1950" s="95">
        <v>30883</v>
      </c>
      <c r="C1950" s="96">
        <v>13.26</v>
      </c>
    </row>
    <row r="1951" spans="1:3">
      <c r="A1951" s="94">
        <f t="shared" si="33"/>
        <v>1984</v>
      </c>
      <c r="B1951" s="95">
        <v>30886</v>
      </c>
      <c r="C1951" s="96">
        <v>13.27</v>
      </c>
    </row>
    <row r="1952" spans="1:3">
      <c r="A1952" s="94">
        <f t="shared" si="33"/>
        <v>1984</v>
      </c>
      <c r="B1952" s="95">
        <v>30887</v>
      </c>
      <c r="C1952" s="96">
        <v>13.25</v>
      </c>
    </row>
    <row r="1953" spans="1:3">
      <c r="A1953" s="94">
        <f t="shared" si="33"/>
        <v>1984</v>
      </c>
      <c r="B1953" s="95">
        <v>30888</v>
      </c>
      <c r="C1953" s="96">
        <v>12.97</v>
      </c>
    </row>
    <row r="1954" spans="1:3">
      <c r="A1954" s="94">
        <f t="shared" si="33"/>
        <v>1984</v>
      </c>
      <c r="B1954" s="95">
        <v>30889</v>
      </c>
      <c r="C1954" s="96">
        <v>12.88</v>
      </c>
    </row>
    <row r="1955" spans="1:3">
      <c r="A1955" s="94">
        <f t="shared" si="33"/>
        <v>1984</v>
      </c>
      <c r="B1955" s="95">
        <v>30890</v>
      </c>
      <c r="C1955" s="96">
        <v>12.91</v>
      </c>
    </row>
    <row r="1956" spans="1:3">
      <c r="A1956" s="94">
        <f t="shared" si="33"/>
        <v>1984</v>
      </c>
      <c r="B1956" s="95">
        <v>30893</v>
      </c>
      <c r="C1956" s="96">
        <v>12.99</v>
      </c>
    </row>
    <row r="1957" spans="1:3">
      <c r="A1957" s="94">
        <f t="shared" si="33"/>
        <v>1984</v>
      </c>
      <c r="B1957" s="95">
        <v>30894</v>
      </c>
      <c r="C1957" s="96">
        <v>12.87</v>
      </c>
    </row>
    <row r="1958" spans="1:3">
      <c r="A1958" s="94">
        <f t="shared" si="33"/>
        <v>1984</v>
      </c>
      <c r="B1958" s="95">
        <v>30895</v>
      </c>
      <c r="C1958" s="96">
        <v>12.78</v>
      </c>
    </row>
    <row r="1959" spans="1:3">
      <c r="A1959" s="94">
        <f t="shared" si="33"/>
        <v>1984</v>
      </c>
      <c r="B1959" s="95">
        <v>30896</v>
      </c>
      <c r="C1959" s="96">
        <v>12.7</v>
      </c>
    </row>
    <row r="1960" spans="1:3">
      <c r="A1960" s="94">
        <f t="shared" si="33"/>
        <v>1984</v>
      </c>
      <c r="B1960" s="95">
        <v>30897</v>
      </c>
      <c r="C1960" s="96">
        <v>12.59</v>
      </c>
    </row>
    <row r="1961" spans="1:3">
      <c r="A1961" s="94">
        <f t="shared" si="33"/>
        <v>1984</v>
      </c>
      <c r="B1961" s="95">
        <v>30900</v>
      </c>
      <c r="C1961" s="96">
        <v>12.69</v>
      </c>
    </row>
    <row r="1962" spans="1:3">
      <c r="A1962" s="94">
        <f t="shared" si="33"/>
        <v>1984</v>
      </c>
      <c r="B1962" s="95">
        <v>30901</v>
      </c>
      <c r="C1962" s="96">
        <v>12.64</v>
      </c>
    </row>
    <row r="1963" spans="1:3">
      <c r="A1963" s="94">
        <f t="shared" si="33"/>
        <v>1984</v>
      </c>
      <c r="B1963" s="95">
        <v>30902</v>
      </c>
      <c r="C1963" s="96">
        <v>12.62</v>
      </c>
    </row>
    <row r="1964" spans="1:3">
      <c r="A1964" s="94">
        <f t="shared" si="33"/>
        <v>1984</v>
      </c>
      <c r="B1964" s="95">
        <v>30903</v>
      </c>
      <c r="C1964" s="96">
        <v>12.47</v>
      </c>
    </row>
    <row r="1965" spans="1:3">
      <c r="A1965" s="94">
        <f t="shared" si="33"/>
        <v>1984</v>
      </c>
      <c r="B1965" s="95">
        <v>30904</v>
      </c>
      <c r="C1965" s="96">
        <v>12.47</v>
      </c>
    </row>
    <row r="1966" spans="1:3">
      <c r="A1966" s="94">
        <f t="shared" si="33"/>
        <v>1984</v>
      </c>
      <c r="B1966" s="95">
        <v>30907</v>
      </c>
      <c r="C1966" s="96">
        <v>12.54</v>
      </c>
    </row>
    <row r="1967" spans="1:3">
      <c r="A1967" s="94">
        <f t="shared" si="33"/>
        <v>1984</v>
      </c>
      <c r="B1967" s="95">
        <v>30908</v>
      </c>
      <c r="C1967" s="96">
        <v>12.48</v>
      </c>
    </row>
    <row r="1968" spans="1:3">
      <c r="A1968" s="94">
        <f t="shared" si="33"/>
        <v>1984</v>
      </c>
      <c r="B1968" s="95">
        <v>30909</v>
      </c>
      <c r="C1968" s="96">
        <v>12.57</v>
      </c>
    </row>
    <row r="1969" spans="1:3">
      <c r="A1969" s="94">
        <f t="shared" si="33"/>
        <v>1984</v>
      </c>
      <c r="B1969" s="95">
        <v>30910</v>
      </c>
      <c r="C1969" s="96">
        <v>12.51</v>
      </c>
    </row>
    <row r="1970" spans="1:3">
      <c r="A1970" s="94">
        <f t="shared" si="33"/>
        <v>1984</v>
      </c>
      <c r="B1970" s="95">
        <v>30911</v>
      </c>
      <c r="C1970" s="96">
        <v>12.46</v>
      </c>
    </row>
    <row r="1971" spans="1:3">
      <c r="A1971" s="94">
        <f t="shared" si="33"/>
        <v>1984</v>
      </c>
      <c r="B1971" s="95">
        <v>30914</v>
      </c>
      <c r="C1971" s="96">
        <v>12.41</v>
      </c>
    </row>
    <row r="1972" spans="1:3">
      <c r="A1972" s="94">
        <f t="shared" si="33"/>
        <v>1984</v>
      </c>
      <c r="B1972" s="95">
        <v>30915</v>
      </c>
      <c r="C1972" s="96">
        <v>12.35</v>
      </c>
    </row>
    <row r="1973" spans="1:3">
      <c r="A1973" s="94">
        <f t="shared" si="33"/>
        <v>1984</v>
      </c>
      <c r="B1973" s="95">
        <v>30916</v>
      </c>
      <c r="C1973" s="96">
        <v>12.43</v>
      </c>
    </row>
    <row r="1974" spans="1:3">
      <c r="A1974" s="94">
        <f t="shared" si="33"/>
        <v>1984</v>
      </c>
      <c r="B1974" s="95">
        <v>30917</v>
      </c>
      <c r="C1974" s="96">
        <v>12.45</v>
      </c>
    </row>
    <row r="1975" spans="1:3">
      <c r="A1975" s="94">
        <f t="shared" si="33"/>
        <v>1984</v>
      </c>
      <c r="B1975" s="95">
        <v>30918</v>
      </c>
      <c r="C1975" s="96">
        <v>12.44</v>
      </c>
    </row>
    <row r="1976" spans="1:3">
      <c r="A1976" s="94">
        <f t="shared" si="33"/>
        <v>1984</v>
      </c>
      <c r="B1976" s="95">
        <v>30921</v>
      </c>
      <c r="C1976" s="96">
        <v>12.6</v>
      </c>
    </row>
    <row r="1977" spans="1:3">
      <c r="A1977" s="94">
        <f t="shared" si="33"/>
        <v>1984</v>
      </c>
      <c r="B1977" s="95">
        <v>30922</v>
      </c>
      <c r="C1977" s="96">
        <v>12.57</v>
      </c>
    </row>
    <row r="1978" spans="1:3">
      <c r="A1978" s="94">
        <f t="shared" si="33"/>
        <v>1984</v>
      </c>
      <c r="B1978" s="95">
        <v>30923</v>
      </c>
      <c r="C1978" s="96">
        <v>12.57</v>
      </c>
    </row>
    <row r="1979" spans="1:3">
      <c r="A1979" s="94">
        <f t="shared" si="33"/>
        <v>1984</v>
      </c>
      <c r="B1979" s="95">
        <v>30924</v>
      </c>
      <c r="C1979" s="96">
        <v>12.56</v>
      </c>
    </row>
    <row r="1980" spans="1:3">
      <c r="A1980" s="94">
        <f t="shared" si="33"/>
        <v>1984</v>
      </c>
      <c r="B1980" s="95">
        <v>30925</v>
      </c>
      <c r="C1980" s="96">
        <v>12.51</v>
      </c>
    </row>
    <row r="1981" spans="1:3">
      <c r="A1981" s="94">
        <f t="shared" si="33"/>
        <v>1984</v>
      </c>
      <c r="B1981" s="95">
        <v>30928</v>
      </c>
      <c r="C1981" s="99"/>
    </row>
    <row r="1982" spans="1:3">
      <c r="A1982" s="94">
        <f t="shared" si="33"/>
        <v>1984</v>
      </c>
      <c r="B1982" s="95">
        <v>30929</v>
      </c>
      <c r="C1982" s="96">
        <v>12.57</v>
      </c>
    </row>
    <row r="1983" spans="1:3">
      <c r="A1983" s="94">
        <f t="shared" si="33"/>
        <v>1984</v>
      </c>
      <c r="B1983" s="95">
        <v>30930</v>
      </c>
      <c r="C1983" s="96">
        <v>12.61</v>
      </c>
    </row>
    <row r="1984" spans="1:3">
      <c r="A1984" s="94">
        <f t="shared" si="33"/>
        <v>1984</v>
      </c>
      <c r="B1984" s="95">
        <v>30931</v>
      </c>
      <c r="C1984" s="96">
        <v>12.48</v>
      </c>
    </row>
    <row r="1985" spans="1:3">
      <c r="A1985" s="94">
        <f t="shared" si="33"/>
        <v>1984</v>
      </c>
      <c r="B1985" s="95">
        <v>30932</v>
      </c>
      <c r="C1985" s="96">
        <v>12.44</v>
      </c>
    </row>
    <row r="1986" spans="1:3">
      <c r="A1986" s="94">
        <f t="shared" si="33"/>
        <v>1984</v>
      </c>
      <c r="B1986" s="95">
        <v>30935</v>
      </c>
      <c r="C1986" s="96">
        <v>12.37</v>
      </c>
    </row>
    <row r="1987" spans="1:3">
      <c r="A1987" s="94">
        <f t="shared" si="33"/>
        <v>1984</v>
      </c>
      <c r="B1987" s="95">
        <v>30936</v>
      </c>
      <c r="C1987" s="96">
        <v>12.31</v>
      </c>
    </row>
    <row r="1988" spans="1:3">
      <c r="A1988" s="94">
        <f t="shared" si="33"/>
        <v>1984</v>
      </c>
      <c r="B1988" s="95">
        <v>30937</v>
      </c>
      <c r="C1988" s="96">
        <v>12.33</v>
      </c>
    </row>
    <row r="1989" spans="1:3">
      <c r="A1989" s="94">
        <f t="shared" si="33"/>
        <v>1984</v>
      </c>
      <c r="B1989" s="95">
        <v>30938</v>
      </c>
      <c r="C1989" s="96">
        <v>12.22</v>
      </c>
    </row>
    <row r="1990" spans="1:3">
      <c r="A1990" s="94">
        <f t="shared" si="33"/>
        <v>1984</v>
      </c>
      <c r="B1990" s="95">
        <v>30939</v>
      </c>
      <c r="C1990" s="96">
        <v>12.22</v>
      </c>
    </row>
    <row r="1991" spans="1:3">
      <c r="A1991" s="94">
        <f t="shared" si="33"/>
        <v>1984</v>
      </c>
      <c r="B1991" s="95">
        <v>30942</v>
      </c>
      <c r="C1991" s="96">
        <v>12.18</v>
      </c>
    </row>
    <row r="1992" spans="1:3">
      <c r="A1992" s="94">
        <f t="shared" si="33"/>
        <v>1984</v>
      </c>
      <c r="B1992" s="95">
        <v>30943</v>
      </c>
      <c r="C1992" s="96">
        <v>12.15</v>
      </c>
    </row>
    <row r="1993" spans="1:3">
      <c r="A1993" s="94">
        <f t="shared" si="33"/>
        <v>1984</v>
      </c>
      <c r="B1993" s="95">
        <v>30944</v>
      </c>
      <c r="C1993" s="96">
        <v>12.07</v>
      </c>
    </row>
    <row r="1994" spans="1:3">
      <c r="A1994" s="94">
        <f t="shared" si="33"/>
        <v>1984</v>
      </c>
      <c r="B1994" s="95">
        <v>30945</v>
      </c>
      <c r="C1994" s="96">
        <v>12.08</v>
      </c>
    </row>
    <row r="1995" spans="1:3">
      <c r="A1995" s="94">
        <f t="shared" si="33"/>
        <v>1984</v>
      </c>
      <c r="B1995" s="95">
        <v>30946</v>
      </c>
      <c r="C1995" s="96">
        <v>12.22</v>
      </c>
    </row>
    <row r="1996" spans="1:3">
      <c r="A1996" s="94">
        <f t="shared" si="33"/>
        <v>1984</v>
      </c>
      <c r="B1996" s="95">
        <v>30949</v>
      </c>
      <c r="C1996" s="96">
        <v>12.31</v>
      </c>
    </row>
    <row r="1997" spans="1:3">
      <c r="A1997" s="94">
        <f t="shared" ref="A1997:A2060" si="34">YEAR(B1997)</f>
        <v>1984</v>
      </c>
      <c r="B1997" s="95">
        <v>30950</v>
      </c>
      <c r="C1997" s="96">
        <v>12.34</v>
      </c>
    </row>
    <row r="1998" spans="1:3">
      <c r="A1998" s="94">
        <f t="shared" si="34"/>
        <v>1984</v>
      </c>
      <c r="B1998" s="95">
        <v>30951</v>
      </c>
      <c r="C1998" s="96">
        <v>12.27</v>
      </c>
    </row>
    <row r="1999" spans="1:3">
      <c r="A1999" s="94">
        <f t="shared" si="34"/>
        <v>1984</v>
      </c>
      <c r="B1999" s="95">
        <v>30952</v>
      </c>
      <c r="C1999" s="96">
        <v>12.12</v>
      </c>
    </row>
    <row r="2000" spans="1:3">
      <c r="A2000" s="94">
        <f t="shared" si="34"/>
        <v>1984</v>
      </c>
      <c r="B2000" s="95">
        <v>30953</v>
      </c>
      <c r="C2000" s="96">
        <v>12.28</v>
      </c>
    </row>
    <row r="2001" spans="1:3">
      <c r="A2001" s="94">
        <f t="shared" si="34"/>
        <v>1984</v>
      </c>
      <c r="B2001" s="95">
        <v>30956</v>
      </c>
      <c r="C2001" s="96">
        <v>12.35</v>
      </c>
    </row>
    <row r="2002" spans="1:3">
      <c r="A2002" s="94">
        <f t="shared" si="34"/>
        <v>1984</v>
      </c>
      <c r="B2002" s="95">
        <v>30957</v>
      </c>
      <c r="C2002" s="96">
        <v>12.35</v>
      </c>
    </row>
    <row r="2003" spans="1:3">
      <c r="A2003" s="94">
        <f t="shared" si="34"/>
        <v>1984</v>
      </c>
      <c r="B2003" s="95">
        <v>30958</v>
      </c>
      <c r="C2003" s="96">
        <v>12.36</v>
      </c>
    </row>
    <row r="2004" spans="1:3">
      <c r="A2004" s="94">
        <f t="shared" si="34"/>
        <v>1984</v>
      </c>
      <c r="B2004" s="95">
        <v>30959</v>
      </c>
      <c r="C2004" s="96">
        <v>12.31</v>
      </c>
    </row>
    <row r="2005" spans="1:3">
      <c r="A2005" s="94">
        <f t="shared" si="34"/>
        <v>1984</v>
      </c>
      <c r="B2005" s="95">
        <v>30960</v>
      </c>
      <c r="C2005" s="96">
        <v>12.2</v>
      </c>
    </row>
    <row r="2006" spans="1:3">
      <c r="A2006" s="94">
        <f t="shared" si="34"/>
        <v>1984</v>
      </c>
      <c r="B2006" s="95">
        <v>30963</v>
      </c>
      <c r="C2006" s="99"/>
    </row>
    <row r="2007" spans="1:3">
      <c r="A2007" s="94">
        <f t="shared" si="34"/>
        <v>1984</v>
      </c>
      <c r="B2007" s="95">
        <v>30964</v>
      </c>
      <c r="C2007" s="96">
        <v>12.18</v>
      </c>
    </row>
    <row r="2008" spans="1:3">
      <c r="A2008" s="94">
        <f t="shared" si="34"/>
        <v>1984</v>
      </c>
      <c r="B2008" s="95">
        <v>30965</v>
      </c>
      <c r="C2008" s="96">
        <v>12.19</v>
      </c>
    </row>
    <row r="2009" spans="1:3">
      <c r="A2009" s="94">
        <f t="shared" si="34"/>
        <v>1984</v>
      </c>
      <c r="B2009" s="95">
        <v>30966</v>
      </c>
      <c r="C2009" s="96">
        <v>12.15</v>
      </c>
    </row>
    <row r="2010" spans="1:3">
      <c r="A2010" s="94">
        <f t="shared" si="34"/>
        <v>1984</v>
      </c>
      <c r="B2010" s="95">
        <v>30967</v>
      </c>
      <c r="C2010" s="96">
        <v>12.12</v>
      </c>
    </row>
    <row r="2011" spans="1:3">
      <c r="A2011" s="94">
        <f t="shared" si="34"/>
        <v>1984</v>
      </c>
      <c r="B2011" s="95">
        <v>30970</v>
      </c>
      <c r="C2011" s="96">
        <v>12.16</v>
      </c>
    </row>
    <row r="2012" spans="1:3">
      <c r="A2012" s="94">
        <f t="shared" si="34"/>
        <v>1984</v>
      </c>
      <c r="B2012" s="95">
        <v>30971</v>
      </c>
      <c r="C2012" s="96">
        <v>12.15</v>
      </c>
    </row>
    <row r="2013" spans="1:3">
      <c r="A2013" s="94">
        <f t="shared" si="34"/>
        <v>1984</v>
      </c>
      <c r="B2013" s="95">
        <v>30972</v>
      </c>
      <c r="C2013" s="96">
        <v>12.08</v>
      </c>
    </row>
    <row r="2014" spans="1:3">
      <c r="A2014" s="94">
        <f t="shared" si="34"/>
        <v>1984</v>
      </c>
      <c r="B2014" s="95">
        <v>30973</v>
      </c>
      <c r="C2014" s="96">
        <v>11.88</v>
      </c>
    </row>
    <row r="2015" spans="1:3">
      <c r="A2015" s="94">
        <f t="shared" si="34"/>
        <v>1984</v>
      </c>
      <c r="B2015" s="95">
        <v>30974</v>
      </c>
      <c r="C2015" s="96">
        <v>11.74</v>
      </c>
    </row>
    <row r="2016" spans="1:3">
      <c r="A2016" s="94">
        <f t="shared" si="34"/>
        <v>1984</v>
      </c>
      <c r="B2016" s="95">
        <v>30977</v>
      </c>
      <c r="C2016" s="96">
        <v>11.69</v>
      </c>
    </row>
    <row r="2017" spans="1:3">
      <c r="A2017" s="94">
        <f t="shared" si="34"/>
        <v>1984</v>
      </c>
      <c r="B2017" s="95">
        <v>30978</v>
      </c>
      <c r="C2017" s="96">
        <v>11.64</v>
      </c>
    </row>
    <row r="2018" spans="1:3">
      <c r="A2018" s="94">
        <f t="shared" si="34"/>
        <v>1984</v>
      </c>
      <c r="B2018" s="95">
        <v>30979</v>
      </c>
      <c r="C2018" s="96">
        <v>11.62</v>
      </c>
    </row>
    <row r="2019" spans="1:3">
      <c r="A2019" s="94">
        <f t="shared" si="34"/>
        <v>1984</v>
      </c>
      <c r="B2019" s="95">
        <v>30980</v>
      </c>
      <c r="C2019" s="96">
        <v>11.68</v>
      </c>
    </row>
    <row r="2020" spans="1:3">
      <c r="A2020" s="94">
        <f t="shared" si="34"/>
        <v>1984</v>
      </c>
      <c r="B2020" s="95">
        <v>30981</v>
      </c>
      <c r="C2020" s="96">
        <v>11.78</v>
      </c>
    </row>
    <row r="2021" spans="1:3">
      <c r="A2021" s="94">
        <f t="shared" si="34"/>
        <v>1984</v>
      </c>
      <c r="B2021" s="95">
        <v>30984</v>
      </c>
      <c r="C2021" s="96">
        <v>11.75</v>
      </c>
    </row>
    <row r="2022" spans="1:3">
      <c r="A2022" s="94">
        <f t="shared" si="34"/>
        <v>1984</v>
      </c>
      <c r="B2022" s="95">
        <v>30985</v>
      </c>
      <c r="C2022" s="96">
        <v>11.61</v>
      </c>
    </row>
    <row r="2023" spans="1:3">
      <c r="A2023" s="94">
        <f t="shared" si="34"/>
        <v>1984</v>
      </c>
      <c r="B2023" s="95">
        <v>30986</v>
      </c>
      <c r="C2023" s="96">
        <v>11.64</v>
      </c>
    </row>
    <row r="2024" spans="1:3">
      <c r="A2024" s="94">
        <f t="shared" si="34"/>
        <v>1984</v>
      </c>
      <c r="B2024" s="95">
        <v>30987</v>
      </c>
      <c r="C2024" s="96">
        <v>11.53</v>
      </c>
    </row>
    <row r="2025" spans="1:3">
      <c r="A2025" s="94">
        <f t="shared" si="34"/>
        <v>1984</v>
      </c>
      <c r="B2025" s="95">
        <v>30988</v>
      </c>
      <c r="C2025" s="96">
        <v>11.55</v>
      </c>
    </row>
    <row r="2026" spans="1:3">
      <c r="A2026" s="94">
        <f t="shared" si="34"/>
        <v>1984</v>
      </c>
      <c r="B2026" s="95">
        <v>30991</v>
      </c>
      <c r="C2026" s="96">
        <v>11.5</v>
      </c>
    </row>
    <row r="2027" spans="1:3">
      <c r="A2027" s="94">
        <f t="shared" si="34"/>
        <v>1984</v>
      </c>
      <c r="B2027" s="95">
        <v>30992</v>
      </c>
      <c r="C2027" s="99"/>
    </row>
    <row r="2028" spans="1:3">
      <c r="A2028" s="94">
        <f t="shared" si="34"/>
        <v>1984</v>
      </c>
      <c r="B2028" s="95">
        <v>30993</v>
      </c>
      <c r="C2028" s="96">
        <v>11.63</v>
      </c>
    </row>
    <row r="2029" spans="1:3">
      <c r="A2029" s="94">
        <f t="shared" si="34"/>
        <v>1984</v>
      </c>
      <c r="B2029" s="95">
        <v>30994</v>
      </c>
      <c r="C2029" s="96">
        <v>11.78</v>
      </c>
    </row>
    <row r="2030" spans="1:3">
      <c r="A2030" s="94">
        <f t="shared" si="34"/>
        <v>1984</v>
      </c>
      <c r="B2030" s="95">
        <v>30995</v>
      </c>
      <c r="C2030" s="96">
        <v>11.66</v>
      </c>
    </row>
    <row r="2031" spans="1:3">
      <c r="A2031" s="94">
        <f t="shared" si="34"/>
        <v>1984</v>
      </c>
      <c r="B2031" s="95">
        <v>30998</v>
      </c>
      <c r="C2031" s="99"/>
    </row>
    <row r="2032" spans="1:3">
      <c r="A2032" s="94">
        <f t="shared" si="34"/>
        <v>1984</v>
      </c>
      <c r="B2032" s="95">
        <v>30999</v>
      </c>
      <c r="C2032" s="96">
        <v>11.74</v>
      </c>
    </row>
    <row r="2033" spans="1:3">
      <c r="A2033" s="94">
        <f t="shared" si="34"/>
        <v>1984</v>
      </c>
      <c r="B2033" s="95">
        <v>31000</v>
      </c>
      <c r="C2033" s="96">
        <v>11.78</v>
      </c>
    </row>
    <row r="2034" spans="1:3">
      <c r="A2034" s="94">
        <f t="shared" si="34"/>
        <v>1984</v>
      </c>
      <c r="B2034" s="95">
        <v>31001</v>
      </c>
      <c r="C2034" s="96">
        <v>11.7</v>
      </c>
    </row>
    <row r="2035" spans="1:3">
      <c r="A2035" s="94">
        <f t="shared" si="34"/>
        <v>1984</v>
      </c>
      <c r="B2035" s="95">
        <v>31002</v>
      </c>
      <c r="C2035" s="96">
        <v>11.67</v>
      </c>
    </row>
    <row r="2036" spans="1:3">
      <c r="A2036" s="94">
        <f t="shared" si="34"/>
        <v>1984</v>
      </c>
      <c r="B2036" s="95">
        <v>31005</v>
      </c>
      <c r="C2036" s="96">
        <v>11.6</v>
      </c>
    </row>
    <row r="2037" spans="1:3">
      <c r="A2037" s="94">
        <f t="shared" si="34"/>
        <v>1984</v>
      </c>
      <c r="B2037" s="95">
        <v>31006</v>
      </c>
      <c r="C2037" s="96">
        <v>11.56</v>
      </c>
    </row>
    <row r="2038" spans="1:3">
      <c r="A2038" s="94">
        <f t="shared" si="34"/>
        <v>1984</v>
      </c>
      <c r="B2038" s="95">
        <v>31007</v>
      </c>
      <c r="C2038" s="96">
        <v>11.46</v>
      </c>
    </row>
    <row r="2039" spans="1:3">
      <c r="A2039" s="94">
        <f t="shared" si="34"/>
        <v>1984</v>
      </c>
      <c r="B2039" s="95">
        <v>31008</v>
      </c>
      <c r="C2039" s="99"/>
    </row>
    <row r="2040" spans="1:3">
      <c r="A2040" s="94">
        <f t="shared" si="34"/>
        <v>1984</v>
      </c>
      <c r="B2040" s="95">
        <v>31009</v>
      </c>
      <c r="C2040" s="96">
        <v>11.32</v>
      </c>
    </row>
    <row r="2041" spans="1:3">
      <c r="A2041" s="94">
        <f t="shared" si="34"/>
        <v>1984</v>
      </c>
      <c r="B2041" s="95">
        <v>31012</v>
      </c>
      <c r="C2041" s="96">
        <v>11.35</v>
      </c>
    </row>
    <row r="2042" spans="1:3">
      <c r="A2042" s="94">
        <f t="shared" si="34"/>
        <v>1984</v>
      </c>
      <c r="B2042" s="95">
        <v>31013</v>
      </c>
      <c r="C2042" s="96">
        <v>11.33</v>
      </c>
    </row>
    <row r="2043" spans="1:3">
      <c r="A2043" s="94">
        <f t="shared" si="34"/>
        <v>1984</v>
      </c>
      <c r="B2043" s="95">
        <v>31014</v>
      </c>
      <c r="C2043" s="96">
        <v>11.44</v>
      </c>
    </row>
    <row r="2044" spans="1:3">
      <c r="A2044" s="94">
        <f t="shared" si="34"/>
        <v>1984</v>
      </c>
      <c r="B2044" s="95">
        <v>31015</v>
      </c>
      <c r="C2044" s="96">
        <v>11.47</v>
      </c>
    </row>
    <row r="2045" spans="1:3">
      <c r="A2045" s="94">
        <f t="shared" si="34"/>
        <v>1984</v>
      </c>
      <c r="B2045" s="95">
        <v>31016</v>
      </c>
      <c r="C2045" s="96">
        <v>11.58</v>
      </c>
    </row>
    <row r="2046" spans="1:3">
      <c r="A2046" s="94">
        <f t="shared" si="34"/>
        <v>1984</v>
      </c>
      <c r="B2046" s="95">
        <v>31019</v>
      </c>
      <c r="C2046" s="96">
        <v>11.56</v>
      </c>
    </row>
    <row r="2047" spans="1:3">
      <c r="A2047" s="94">
        <f t="shared" si="34"/>
        <v>1984</v>
      </c>
      <c r="B2047" s="95">
        <v>31020</v>
      </c>
      <c r="C2047" s="96">
        <v>11.53</v>
      </c>
    </row>
    <row r="2048" spans="1:3">
      <c r="A2048" s="94">
        <f t="shared" si="34"/>
        <v>1984</v>
      </c>
      <c r="B2048" s="95">
        <v>31021</v>
      </c>
      <c r="C2048" s="96">
        <v>11.53</v>
      </c>
    </row>
    <row r="2049" spans="1:3">
      <c r="A2049" s="94">
        <f t="shared" si="34"/>
        <v>1984</v>
      </c>
      <c r="B2049" s="95">
        <v>31022</v>
      </c>
      <c r="C2049" s="96">
        <v>11.62</v>
      </c>
    </row>
    <row r="2050" spans="1:3">
      <c r="A2050" s="94">
        <f t="shared" si="34"/>
        <v>1984</v>
      </c>
      <c r="B2050" s="95">
        <v>31023</v>
      </c>
      <c r="C2050" s="96">
        <v>11.7</v>
      </c>
    </row>
    <row r="2051" spans="1:3">
      <c r="A2051" s="94">
        <f t="shared" si="34"/>
        <v>1984</v>
      </c>
      <c r="B2051" s="95">
        <v>31026</v>
      </c>
      <c r="C2051" s="96">
        <v>11.66</v>
      </c>
    </row>
    <row r="2052" spans="1:3">
      <c r="A2052" s="94">
        <f t="shared" si="34"/>
        <v>1984</v>
      </c>
      <c r="B2052" s="95">
        <v>31027</v>
      </c>
      <c r="C2052" s="96">
        <v>11.59</v>
      </c>
    </row>
    <row r="2053" spans="1:3">
      <c r="A2053" s="94">
        <f t="shared" si="34"/>
        <v>1984</v>
      </c>
      <c r="B2053" s="95">
        <v>31028</v>
      </c>
      <c r="C2053" s="96">
        <v>11.56</v>
      </c>
    </row>
    <row r="2054" spans="1:3">
      <c r="A2054" s="94">
        <f t="shared" si="34"/>
        <v>1984</v>
      </c>
      <c r="B2054" s="95">
        <v>31029</v>
      </c>
      <c r="C2054" s="96">
        <v>11.67</v>
      </c>
    </row>
    <row r="2055" spans="1:3">
      <c r="A2055" s="94">
        <f t="shared" si="34"/>
        <v>1984</v>
      </c>
      <c r="B2055" s="95">
        <v>31030</v>
      </c>
      <c r="C2055" s="96">
        <v>11.56</v>
      </c>
    </row>
    <row r="2056" spans="1:3">
      <c r="A2056" s="94">
        <f t="shared" si="34"/>
        <v>1984</v>
      </c>
      <c r="B2056" s="95">
        <v>31033</v>
      </c>
      <c r="C2056" s="96">
        <v>11.5</v>
      </c>
    </row>
    <row r="2057" spans="1:3">
      <c r="A2057" s="94">
        <f t="shared" si="34"/>
        <v>1984</v>
      </c>
      <c r="B2057" s="95">
        <v>31034</v>
      </c>
      <c r="C2057" s="96">
        <v>11.35</v>
      </c>
    </row>
    <row r="2058" spans="1:3">
      <c r="A2058" s="94">
        <f t="shared" si="34"/>
        <v>1984</v>
      </c>
      <c r="B2058" s="95">
        <v>31035</v>
      </c>
      <c r="C2058" s="96">
        <v>11.38</v>
      </c>
    </row>
    <row r="2059" spans="1:3">
      <c r="A2059" s="94">
        <f t="shared" si="34"/>
        <v>1984</v>
      </c>
      <c r="B2059" s="95">
        <v>31036</v>
      </c>
      <c r="C2059" s="96">
        <v>11.43</v>
      </c>
    </row>
    <row r="2060" spans="1:3">
      <c r="A2060" s="94">
        <f t="shared" si="34"/>
        <v>1984</v>
      </c>
      <c r="B2060" s="95">
        <v>31037</v>
      </c>
      <c r="C2060" s="96">
        <v>11.38</v>
      </c>
    </row>
    <row r="2061" spans="1:3">
      <c r="A2061" s="94">
        <f t="shared" ref="A2061:A2124" si="35">YEAR(B2061)</f>
        <v>1984</v>
      </c>
      <c r="B2061" s="95">
        <v>31040</v>
      </c>
      <c r="C2061" s="96">
        <v>11.36</v>
      </c>
    </row>
    <row r="2062" spans="1:3">
      <c r="A2062" s="94">
        <f t="shared" si="35"/>
        <v>1984</v>
      </c>
      <c r="B2062" s="95">
        <v>31041</v>
      </c>
      <c r="C2062" s="99"/>
    </row>
    <row r="2063" spans="1:3">
      <c r="A2063" s="94">
        <f t="shared" si="35"/>
        <v>1984</v>
      </c>
      <c r="B2063" s="95">
        <v>31042</v>
      </c>
      <c r="C2063" s="96">
        <v>11.46</v>
      </c>
    </row>
    <row r="2064" spans="1:3">
      <c r="A2064" s="94">
        <f t="shared" si="35"/>
        <v>1984</v>
      </c>
      <c r="B2064" s="95">
        <v>31043</v>
      </c>
      <c r="C2064" s="96">
        <v>11.48</v>
      </c>
    </row>
    <row r="2065" spans="1:3">
      <c r="A2065" s="94">
        <f t="shared" si="35"/>
        <v>1984</v>
      </c>
      <c r="B2065" s="95">
        <v>31044</v>
      </c>
      <c r="C2065" s="96">
        <v>11.49</v>
      </c>
    </row>
    <row r="2066" spans="1:3">
      <c r="A2066" s="94">
        <f t="shared" si="35"/>
        <v>1984</v>
      </c>
      <c r="B2066" s="95">
        <v>31047</v>
      </c>
      <c r="C2066" s="96">
        <v>11.54</v>
      </c>
    </row>
    <row r="2067" spans="1:3">
      <c r="A2067" s="94">
        <f t="shared" si="35"/>
        <v>1985</v>
      </c>
      <c r="B2067" s="95">
        <v>31048</v>
      </c>
      <c r="C2067" s="99"/>
    </row>
    <row r="2068" spans="1:3">
      <c r="A2068" s="94">
        <f t="shared" si="35"/>
        <v>1985</v>
      </c>
      <c r="B2068" s="95">
        <v>31049</v>
      </c>
      <c r="C2068" s="96">
        <v>11.69</v>
      </c>
    </row>
    <row r="2069" spans="1:3">
      <c r="A2069" s="94">
        <f t="shared" si="35"/>
        <v>1985</v>
      </c>
      <c r="B2069" s="95">
        <v>31050</v>
      </c>
      <c r="C2069" s="96">
        <v>11.64</v>
      </c>
    </row>
    <row r="2070" spans="1:3">
      <c r="A2070" s="94">
        <f t="shared" si="35"/>
        <v>1985</v>
      </c>
      <c r="B2070" s="95">
        <v>31051</v>
      </c>
      <c r="C2070" s="96">
        <v>11.7</v>
      </c>
    </row>
    <row r="2071" spans="1:3">
      <c r="A2071" s="94">
        <f t="shared" si="35"/>
        <v>1985</v>
      </c>
      <c r="B2071" s="95">
        <v>31054</v>
      </c>
      <c r="C2071" s="96">
        <v>11.53</v>
      </c>
    </row>
    <row r="2072" spans="1:3">
      <c r="A2072" s="94">
        <f t="shared" si="35"/>
        <v>1985</v>
      </c>
      <c r="B2072" s="95">
        <v>31055</v>
      </c>
      <c r="C2072" s="96">
        <v>11.49</v>
      </c>
    </row>
    <row r="2073" spans="1:3">
      <c r="A2073" s="94">
        <f t="shared" si="35"/>
        <v>1985</v>
      </c>
      <c r="B2073" s="95">
        <v>31056</v>
      </c>
      <c r="C2073" s="96">
        <v>11.5</v>
      </c>
    </row>
    <row r="2074" spans="1:3">
      <c r="A2074" s="94">
        <f t="shared" si="35"/>
        <v>1985</v>
      </c>
      <c r="B2074" s="95">
        <v>31057</v>
      </c>
      <c r="C2074" s="96">
        <v>11.53</v>
      </c>
    </row>
    <row r="2075" spans="1:3">
      <c r="A2075" s="94">
        <f t="shared" si="35"/>
        <v>1985</v>
      </c>
      <c r="B2075" s="95">
        <v>31058</v>
      </c>
      <c r="C2075" s="96">
        <v>11.64</v>
      </c>
    </row>
    <row r="2076" spans="1:3">
      <c r="A2076" s="94">
        <f t="shared" si="35"/>
        <v>1985</v>
      </c>
      <c r="B2076" s="95">
        <v>31061</v>
      </c>
      <c r="C2076" s="96">
        <v>11.68</v>
      </c>
    </row>
    <row r="2077" spans="1:3">
      <c r="A2077" s="94">
        <f t="shared" si="35"/>
        <v>1985</v>
      </c>
      <c r="B2077" s="95">
        <v>31062</v>
      </c>
      <c r="C2077" s="96">
        <v>11.57</v>
      </c>
    </row>
    <row r="2078" spans="1:3">
      <c r="A2078" s="94">
        <f t="shared" si="35"/>
        <v>1985</v>
      </c>
      <c r="B2078" s="95">
        <v>31063</v>
      </c>
      <c r="C2078" s="96">
        <v>11.59</v>
      </c>
    </row>
    <row r="2079" spans="1:3">
      <c r="A2079" s="94">
        <f t="shared" si="35"/>
        <v>1985</v>
      </c>
      <c r="B2079" s="95">
        <v>31064</v>
      </c>
      <c r="C2079" s="96">
        <v>11.59</v>
      </c>
    </row>
    <row r="2080" spans="1:3">
      <c r="A2080" s="94">
        <f t="shared" si="35"/>
        <v>1985</v>
      </c>
      <c r="B2080" s="95">
        <v>31065</v>
      </c>
      <c r="C2080" s="96">
        <v>11.51</v>
      </c>
    </row>
    <row r="2081" spans="1:3">
      <c r="A2081" s="94">
        <f t="shared" si="35"/>
        <v>1985</v>
      </c>
      <c r="B2081" s="95">
        <v>31068</v>
      </c>
      <c r="C2081" s="99"/>
    </row>
    <row r="2082" spans="1:3">
      <c r="A2082" s="94">
        <f t="shared" si="35"/>
        <v>1985</v>
      </c>
      <c r="B2082" s="95">
        <v>31069</v>
      </c>
      <c r="C2082" s="96">
        <v>11.38</v>
      </c>
    </row>
    <row r="2083" spans="1:3">
      <c r="A2083" s="94">
        <f t="shared" si="35"/>
        <v>1985</v>
      </c>
      <c r="B2083" s="95">
        <v>31070</v>
      </c>
      <c r="C2083" s="96">
        <v>11.33</v>
      </c>
    </row>
    <row r="2084" spans="1:3">
      <c r="A2084" s="94">
        <f t="shared" si="35"/>
        <v>1985</v>
      </c>
      <c r="B2084" s="95">
        <v>31071</v>
      </c>
      <c r="C2084" s="96">
        <v>11.18</v>
      </c>
    </row>
    <row r="2085" spans="1:3">
      <c r="A2085" s="94">
        <f t="shared" si="35"/>
        <v>1985</v>
      </c>
      <c r="B2085" s="95">
        <v>31072</v>
      </c>
      <c r="C2085" s="96">
        <v>11.21</v>
      </c>
    </row>
    <row r="2086" spans="1:3">
      <c r="A2086" s="94">
        <f t="shared" si="35"/>
        <v>1985</v>
      </c>
      <c r="B2086" s="95">
        <v>31075</v>
      </c>
      <c r="C2086" s="96">
        <v>11.2</v>
      </c>
    </row>
    <row r="2087" spans="1:3">
      <c r="A2087" s="94">
        <f t="shared" si="35"/>
        <v>1985</v>
      </c>
      <c r="B2087" s="95">
        <v>31076</v>
      </c>
      <c r="C2087" s="96">
        <v>11.18</v>
      </c>
    </row>
    <row r="2088" spans="1:3">
      <c r="A2088" s="94">
        <f t="shared" si="35"/>
        <v>1985</v>
      </c>
      <c r="B2088" s="95">
        <v>31077</v>
      </c>
      <c r="C2088" s="96">
        <v>11.16</v>
      </c>
    </row>
    <row r="2089" spans="1:3">
      <c r="A2089" s="94">
        <f t="shared" si="35"/>
        <v>1985</v>
      </c>
      <c r="B2089" s="95">
        <v>31078</v>
      </c>
      <c r="C2089" s="96">
        <v>11.21</v>
      </c>
    </row>
    <row r="2090" spans="1:3">
      <c r="A2090" s="94">
        <f t="shared" si="35"/>
        <v>1985</v>
      </c>
      <c r="B2090" s="95">
        <v>31079</v>
      </c>
      <c r="C2090" s="96">
        <v>11.32</v>
      </c>
    </row>
    <row r="2091" spans="1:3">
      <c r="A2091" s="94">
        <f t="shared" si="35"/>
        <v>1985</v>
      </c>
      <c r="B2091" s="95">
        <v>31082</v>
      </c>
      <c r="C2091" s="96">
        <v>11.34</v>
      </c>
    </row>
    <row r="2092" spans="1:3">
      <c r="A2092" s="94">
        <f t="shared" si="35"/>
        <v>1985</v>
      </c>
      <c r="B2092" s="95">
        <v>31083</v>
      </c>
      <c r="C2092" s="96">
        <v>11.3</v>
      </c>
    </row>
    <row r="2093" spans="1:3">
      <c r="A2093" s="94">
        <f t="shared" si="35"/>
        <v>1985</v>
      </c>
      <c r="B2093" s="95">
        <v>31084</v>
      </c>
      <c r="C2093" s="96">
        <v>11.37</v>
      </c>
    </row>
    <row r="2094" spans="1:3">
      <c r="A2094" s="94">
        <f t="shared" si="35"/>
        <v>1985</v>
      </c>
      <c r="B2094" s="95">
        <v>31085</v>
      </c>
      <c r="C2094" s="96">
        <v>11.29</v>
      </c>
    </row>
    <row r="2095" spans="1:3">
      <c r="A2095" s="94">
        <f t="shared" si="35"/>
        <v>1985</v>
      </c>
      <c r="B2095" s="95">
        <v>31086</v>
      </c>
      <c r="C2095" s="96">
        <v>11.27</v>
      </c>
    </row>
    <row r="2096" spans="1:3">
      <c r="A2096" s="94">
        <f t="shared" si="35"/>
        <v>1985</v>
      </c>
      <c r="B2096" s="95">
        <v>31089</v>
      </c>
      <c r="C2096" s="96">
        <v>11.35</v>
      </c>
    </row>
    <row r="2097" spans="1:3">
      <c r="A2097" s="94">
        <f t="shared" si="35"/>
        <v>1985</v>
      </c>
      <c r="B2097" s="95">
        <v>31090</v>
      </c>
      <c r="C2097" s="99"/>
    </row>
    <row r="2098" spans="1:3">
      <c r="A2098" s="94">
        <f t="shared" si="35"/>
        <v>1985</v>
      </c>
      <c r="B2098" s="95">
        <v>31091</v>
      </c>
      <c r="C2098" s="96">
        <v>11.31</v>
      </c>
    </row>
    <row r="2099" spans="1:3">
      <c r="A2099" s="94">
        <f t="shared" si="35"/>
        <v>1985</v>
      </c>
      <c r="B2099" s="95">
        <v>31092</v>
      </c>
      <c r="C2099" s="96">
        <v>11.24</v>
      </c>
    </row>
    <row r="2100" spans="1:3">
      <c r="A2100" s="94">
        <f t="shared" si="35"/>
        <v>1985</v>
      </c>
      <c r="B2100" s="95">
        <v>31093</v>
      </c>
      <c r="C2100" s="96">
        <v>11.37</v>
      </c>
    </row>
    <row r="2101" spans="1:3">
      <c r="A2101" s="94">
        <f t="shared" si="35"/>
        <v>1985</v>
      </c>
      <c r="B2101" s="95">
        <v>31096</v>
      </c>
      <c r="C2101" s="99"/>
    </row>
    <row r="2102" spans="1:3">
      <c r="A2102" s="94">
        <f t="shared" si="35"/>
        <v>1985</v>
      </c>
      <c r="B2102" s="95">
        <v>31097</v>
      </c>
      <c r="C2102" s="96">
        <v>11.35</v>
      </c>
    </row>
    <row r="2103" spans="1:3">
      <c r="A2103" s="94">
        <f t="shared" si="35"/>
        <v>1985</v>
      </c>
      <c r="B2103" s="95">
        <v>31098</v>
      </c>
      <c r="C2103" s="96">
        <v>11.5</v>
      </c>
    </row>
    <row r="2104" spans="1:3">
      <c r="A2104" s="94">
        <f t="shared" si="35"/>
        <v>1985</v>
      </c>
      <c r="B2104" s="95">
        <v>31099</v>
      </c>
      <c r="C2104" s="96">
        <v>11.58</v>
      </c>
    </row>
    <row r="2105" spans="1:3">
      <c r="A2105" s="94">
        <f t="shared" si="35"/>
        <v>1985</v>
      </c>
      <c r="B2105" s="95">
        <v>31100</v>
      </c>
      <c r="C2105" s="96">
        <v>11.71</v>
      </c>
    </row>
    <row r="2106" spans="1:3">
      <c r="A2106" s="94">
        <f t="shared" si="35"/>
        <v>1985</v>
      </c>
      <c r="B2106" s="95">
        <v>31103</v>
      </c>
      <c r="C2106" s="96">
        <v>11.71</v>
      </c>
    </row>
    <row r="2107" spans="1:3">
      <c r="A2107" s="94">
        <f t="shared" si="35"/>
        <v>1985</v>
      </c>
      <c r="B2107" s="95">
        <v>31104</v>
      </c>
      <c r="C2107" s="96">
        <v>11.67</v>
      </c>
    </row>
    <row r="2108" spans="1:3">
      <c r="A2108" s="94">
        <f t="shared" si="35"/>
        <v>1985</v>
      </c>
      <c r="B2108" s="95">
        <v>31105</v>
      </c>
      <c r="C2108" s="96">
        <v>11.88</v>
      </c>
    </row>
    <row r="2109" spans="1:3">
      <c r="A2109" s="94">
        <f t="shared" si="35"/>
        <v>1985</v>
      </c>
      <c r="B2109" s="95">
        <v>31106</v>
      </c>
      <c r="C2109" s="96">
        <v>11.9</v>
      </c>
    </row>
    <row r="2110" spans="1:3">
      <c r="A2110" s="94">
        <f t="shared" si="35"/>
        <v>1985</v>
      </c>
      <c r="B2110" s="95">
        <v>31107</v>
      </c>
      <c r="C2110" s="96">
        <v>11.82</v>
      </c>
    </row>
    <row r="2111" spans="1:3">
      <c r="A2111" s="94">
        <f t="shared" si="35"/>
        <v>1985</v>
      </c>
      <c r="B2111" s="95">
        <v>31110</v>
      </c>
      <c r="C2111" s="96">
        <v>11.91</v>
      </c>
    </row>
    <row r="2112" spans="1:3">
      <c r="A2112" s="94">
        <f t="shared" si="35"/>
        <v>1985</v>
      </c>
      <c r="B2112" s="95">
        <v>31111</v>
      </c>
      <c r="C2112" s="96">
        <v>11.83</v>
      </c>
    </row>
    <row r="2113" spans="1:3">
      <c r="A2113" s="94">
        <f t="shared" si="35"/>
        <v>1985</v>
      </c>
      <c r="B2113" s="95">
        <v>31112</v>
      </c>
      <c r="C2113" s="96">
        <v>11.89</v>
      </c>
    </row>
    <row r="2114" spans="1:3">
      <c r="A2114" s="94">
        <f t="shared" si="35"/>
        <v>1985</v>
      </c>
      <c r="B2114" s="95">
        <v>31113</v>
      </c>
      <c r="C2114" s="96">
        <v>11.93</v>
      </c>
    </row>
    <row r="2115" spans="1:3">
      <c r="A2115" s="94">
        <f t="shared" si="35"/>
        <v>1985</v>
      </c>
      <c r="B2115" s="95">
        <v>31114</v>
      </c>
      <c r="C2115" s="96">
        <v>11.71</v>
      </c>
    </row>
    <row r="2116" spans="1:3">
      <c r="A2116" s="94">
        <f t="shared" si="35"/>
        <v>1985</v>
      </c>
      <c r="B2116" s="95">
        <v>31117</v>
      </c>
      <c r="C2116" s="96">
        <v>11.71</v>
      </c>
    </row>
    <row r="2117" spans="1:3">
      <c r="A2117" s="94">
        <f t="shared" si="35"/>
        <v>1985</v>
      </c>
      <c r="B2117" s="95">
        <v>31118</v>
      </c>
      <c r="C2117" s="96">
        <v>11.74</v>
      </c>
    </row>
    <row r="2118" spans="1:3">
      <c r="A2118" s="94">
        <f t="shared" si="35"/>
        <v>1985</v>
      </c>
      <c r="B2118" s="95">
        <v>31119</v>
      </c>
      <c r="C2118" s="96">
        <v>11.83</v>
      </c>
    </row>
    <row r="2119" spans="1:3">
      <c r="A2119" s="94">
        <f t="shared" si="35"/>
        <v>1985</v>
      </c>
      <c r="B2119" s="95">
        <v>31120</v>
      </c>
      <c r="C2119" s="96">
        <v>11.84</v>
      </c>
    </row>
    <row r="2120" spans="1:3">
      <c r="A2120" s="94">
        <f t="shared" si="35"/>
        <v>1985</v>
      </c>
      <c r="B2120" s="95">
        <v>31121</v>
      </c>
      <c r="C2120" s="96">
        <v>11.86</v>
      </c>
    </row>
    <row r="2121" spans="1:3">
      <c r="A2121" s="94">
        <f t="shared" si="35"/>
        <v>1985</v>
      </c>
      <c r="B2121" s="95">
        <v>31124</v>
      </c>
      <c r="C2121" s="96">
        <v>11.97</v>
      </c>
    </row>
    <row r="2122" spans="1:3">
      <c r="A2122" s="94">
        <f t="shared" si="35"/>
        <v>1985</v>
      </c>
      <c r="B2122" s="95">
        <v>31125</v>
      </c>
      <c r="C2122" s="96">
        <v>11.93</v>
      </c>
    </row>
    <row r="2123" spans="1:3">
      <c r="A2123" s="94">
        <f t="shared" si="35"/>
        <v>1985</v>
      </c>
      <c r="B2123" s="95">
        <v>31126</v>
      </c>
      <c r="C2123" s="96">
        <v>11.84</v>
      </c>
    </row>
    <row r="2124" spans="1:3">
      <c r="A2124" s="94">
        <f t="shared" si="35"/>
        <v>1985</v>
      </c>
      <c r="B2124" s="95">
        <v>31127</v>
      </c>
      <c r="C2124" s="96">
        <v>11.77</v>
      </c>
    </row>
    <row r="2125" spans="1:3">
      <c r="A2125" s="94">
        <f t="shared" ref="A2125:A2188" si="36">YEAR(B2125)</f>
        <v>1985</v>
      </c>
      <c r="B2125" s="95">
        <v>31128</v>
      </c>
      <c r="C2125" s="96">
        <v>11.83</v>
      </c>
    </row>
    <row r="2126" spans="1:3">
      <c r="A2126" s="94">
        <f t="shared" si="36"/>
        <v>1985</v>
      </c>
      <c r="B2126" s="95">
        <v>31131</v>
      </c>
      <c r="C2126" s="96">
        <v>11.79</v>
      </c>
    </row>
    <row r="2127" spans="1:3">
      <c r="A2127" s="94">
        <f t="shared" si="36"/>
        <v>1985</v>
      </c>
      <c r="B2127" s="95">
        <v>31132</v>
      </c>
      <c r="C2127" s="96">
        <v>11.72</v>
      </c>
    </row>
    <row r="2128" spans="1:3">
      <c r="A2128" s="94">
        <f t="shared" si="36"/>
        <v>1985</v>
      </c>
      <c r="B2128" s="95">
        <v>31133</v>
      </c>
      <c r="C2128" s="96">
        <v>11.78</v>
      </c>
    </row>
    <row r="2129" spans="1:3">
      <c r="A2129" s="94">
        <f t="shared" si="36"/>
        <v>1985</v>
      </c>
      <c r="B2129" s="95">
        <v>31134</v>
      </c>
      <c r="C2129" s="96">
        <v>11.73</v>
      </c>
    </row>
    <row r="2130" spans="1:3">
      <c r="A2130" s="94">
        <f t="shared" si="36"/>
        <v>1985</v>
      </c>
      <c r="B2130" s="95">
        <v>31135</v>
      </c>
      <c r="C2130" s="96">
        <v>11.64</v>
      </c>
    </row>
    <row r="2131" spans="1:3">
      <c r="A2131" s="94">
        <f t="shared" si="36"/>
        <v>1985</v>
      </c>
      <c r="B2131" s="95">
        <v>31138</v>
      </c>
      <c r="C2131" s="96">
        <v>11.65</v>
      </c>
    </row>
    <row r="2132" spans="1:3">
      <c r="A2132" s="94">
        <f t="shared" si="36"/>
        <v>1985</v>
      </c>
      <c r="B2132" s="95">
        <v>31139</v>
      </c>
      <c r="C2132" s="96">
        <v>11.68</v>
      </c>
    </row>
    <row r="2133" spans="1:3">
      <c r="A2133" s="94">
        <f t="shared" si="36"/>
        <v>1985</v>
      </c>
      <c r="B2133" s="95">
        <v>31140</v>
      </c>
      <c r="C2133" s="96">
        <v>11.71</v>
      </c>
    </row>
    <row r="2134" spans="1:3">
      <c r="A2134" s="94">
        <f t="shared" si="36"/>
        <v>1985</v>
      </c>
      <c r="B2134" s="95">
        <v>31141</v>
      </c>
      <c r="C2134" s="96">
        <v>11.74</v>
      </c>
    </row>
    <row r="2135" spans="1:3">
      <c r="A2135" s="94">
        <f t="shared" si="36"/>
        <v>1985</v>
      </c>
      <c r="B2135" s="95">
        <v>31142</v>
      </c>
      <c r="C2135" s="99"/>
    </row>
    <row r="2136" spans="1:3">
      <c r="A2136" s="94">
        <f t="shared" si="36"/>
        <v>1985</v>
      </c>
      <c r="B2136" s="95">
        <v>31145</v>
      </c>
      <c r="C2136" s="96">
        <v>11.75</v>
      </c>
    </row>
    <row r="2137" spans="1:3">
      <c r="A2137" s="94">
        <f t="shared" si="36"/>
        <v>1985</v>
      </c>
      <c r="B2137" s="95">
        <v>31146</v>
      </c>
      <c r="C2137" s="96">
        <v>11.66</v>
      </c>
    </row>
    <row r="2138" spans="1:3">
      <c r="A2138" s="94">
        <f t="shared" si="36"/>
        <v>1985</v>
      </c>
      <c r="B2138" s="95">
        <v>31147</v>
      </c>
      <c r="C2138" s="96">
        <v>11.54</v>
      </c>
    </row>
    <row r="2139" spans="1:3">
      <c r="A2139" s="94">
        <f t="shared" si="36"/>
        <v>1985</v>
      </c>
      <c r="B2139" s="95">
        <v>31148</v>
      </c>
      <c r="C2139" s="96">
        <v>11.4</v>
      </c>
    </row>
    <row r="2140" spans="1:3">
      <c r="A2140" s="94">
        <f t="shared" si="36"/>
        <v>1985</v>
      </c>
      <c r="B2140" s="95">
        <v>31149</v>
      </c>
      <c r="C2140" s="96">
        <v>11.42</v>
      </c>
    </row>
    <row r="2141" spans="1:3">
      <c r="A2141" s="94">
        <f t="shared" si="36"/>
        <v>1985</v>
      </c>
      <c r="B2141" s="95">
        <v>31152</v>
      </c>
      <c r="C2141" s="96">
        <v>11.37</v>
      </c>
    </row>
    <row r="2142" spans="1:3">
      <c r="A2142" s="94">
        <f t="shared" si="36"/>
        <v>1985</v>
      </c>
      <c r="B2142" s="95">
        <v>31153</v>
      </c>
      <c r="C2142" s="96">
        <v>11.3</v>
      </c>
    </row>
    <row r="2143" spans="1:3">
      <c r="A2143" s="94">
        <f t="shared" si="36"/>
        <v>1985</v>
      </c>
      <c r="B2143" s="95">
        <v>31154</v>
      </c>
      <c r="C2143" s="96">
        <v>11.33</v>
      </c>
    </row>
    <row r="2144" spans="1:3">
      <c r="A2144" s="94">
        <f t="shared" si="36"/>
        <v>1985</v>
      </c>
      <c r="B2144" s="95">
        <v>31155</v>
      </c>
      <c r="C2144" s="96">
        <v>11.21</v>
      </c>
    </row>
    <row r="2145" spans="1:3">
      <c r="A2145" s="94">
        <f t="shared" si="36"/>
        <v>1985</v>
      </c>
      <c r="B2145" s="95">
        <v>31156</v>
      </c>
      <c r="C2145" s="96">
        <v>11.26</v>
      </c>
    </row>
    <row r="2146" spans="1:3">
      <c r="A2146" s="94">
        <f t="shared" si="36"/>
        <v>1985</v>
      </c>
      <c r="B2146" s="95">
        <v>31159</v>
      </c>
      <c r="C2146" s="96">
        <v>11.23</v>
      </c>
    </row>
    <row r="2147" spans="1:3">
      <c r="A2147" s="94">
        <f t="shared" si="36"/>
        <v>1985</v>
      </c>
      <c r="B2147" s="95">
        <v>31160</v>
      </c>
      <c r="C2147" s="96">
        <v>11.34</v>
      </c>
    </row>
    <row r="2148" spans="1:3">
      <c r="A2148" s="94">
        <f t="shared" si="36"/>
        <v>1985</v>
      </c>
      <c r="B2148" s="95">
        <v>31161</v>
      </c>
      <c r="C2148" s="96">
        <v>11.36</v>
      </c>
    </row>
    <row r="2149" spans="1:3">
      <c r="A2149" s="94">
        <f t="shared" si="36"/>
        <v>1985</v>
      </c>
      <c r="B2149" s="95">
        <v>31162</v>
      </c>
      <c r="C2149" s="96">
        <v>11.44</v>
      </c>
    </row>
    <row r="2150" spans="1:3">
      <c r="A2150" s="94">
        <f t="shared" si="36"/>
        <v>1985</v>
      </c>
      <c r="B2150" s="95">
        <v>31163</v>
      </c>
      <c r="C2150" s="96">
        <v>11.42</v>
      </c>
    </row>
    <row r="2151" spans="1:3">
      <c r="A2151" s="94">
        <f t="shared" si="36"/>
        <v>1985</v>
      </c>
      <c r="B2151" s="95">
        <v>31166</v>
      </c>
      <c r="C2151" s="96">
        <v>11.54</v>
      </c>
    </row>
    <row r="2152" spans="1:3">
      <c r="A2152" s="94">
        <f t="shared" si="36"/>
        <v>1985</v>
      </c>
      <c r="B2152" s="95">
        <v>31167</v>
      </c>
      <c r="C2152" s="96">
        <v>11.48</v>
      </c>
    </row>
    <row r="2153" spans="1:3">
      <c r="A2153" s="94">
        <f t="shared" si="36"/>
        <v>1985</v>
      </c>
      <c r="B2153" s="95">
        <v>31168</v>
      </c>
      <c r="C2153" s="96">
        <v>11.37</v>
      </c>
    </row>
    <row r="2154" spans="1:3">
      <c r="A2154" s="94">
        <f t="shared" si="36"/>
        <v>1985</v>
      </c>
      <c r="B2154" s="95">
        <v>31169</v>
      </c>
      <c r="C2154" s="96">
        <v>11.36</v>
      </c>
    </row>
    <row r="2155" spans="1:3">
      <c r="A2155" s="94">
        <f t="shared" si="36"/>
        <v>1985</v>
      </c>
      <c r="B2155" s="95">
        <v>31170</v>
      </c>
      <c r="C2155" s="96">
        <v>11.31</v>
      </c>
    </row>
    <row r="2156" spans="1:3">
      <c r="A2156" s="94">
        <f t="shared" si="36"/>
        <v>1985</v>
      </c>
      <c r="B2156" s="95">
        <v>31173</v>
      </c>
      <c r="C2156" s="96">
        <v>11.3</v>
      </c>
    </row>
    <row r="2157" spans="1:3">
      <c r="A2157" s="94">
        <f t="shared" si="36"/>
        <v>1985</v>
      </c>
      <c r="B2157" s="95">
        <v>31174</v>
      </c>
      <c r="C2157" s="96">
        <v>11.29</v>
      </c>
    </row>
    <row r="2158" spans="1:3">
      <c r="A2158" s="94">
        <f t="shared" si="36"/>
        <v>1985</v>
      </c>
      <c r="B2158" s="95">
        <v>31175</v>
      </c>
      <c r="C2158" s="96">
        <v>11.39</v>
      </c>
    </row>
    <row r="2159" spans="1:3">
      <c r="A2159" s="94">
        <f t="shared" si="36"/>
        <v>1985</v>
      </c>
      <c r="B2159" s="95">
        <v>31176</v>
      </c>
      <c r="C2159" s="96">
        <v>11.34</v>
      </c>
    </row>
    <row r="2160" spans="1:3">
      <c r="A2160" s="94">
        <f t="shared" si="36"/>
        <v>1985</v>
      </c>
      <c r="B2160" s="95">
        <v>31177</v>
      </c>
      <c r="C2160" s="96">
        <v>11.2</v>
      </c>
    </row>
    <row r="2161" spans="1:3">
      <c r="A2161" s="94">
        <f t="shared" si="36"/>
        <v>1985</v>
      </c>
      <c r="B2161" s="95">
        <v>31180</v>
      </c>
      <c r="C2161" s="96">
        <v>11.2</v>
      </c>
    </row>
    <row r="2162" spans="1:3">
      <c r="A2162" s="94">
        <f t="shared" si="36"/>
        <v>1985</v>
      </c>
      <c r="B2162" s="95">
        <v>31181</v>
      </c>
      <c r="C2162" s="96">
        <v>11.07</v>
      </c>
    </row>
    <row r="2163" spans="1:3">
      <c r="A2163" s="94">
        <f t="shared" si="36"/>
        <v>1985</v>
      </c>
      <c r="B2163" s="95">
        <v>31182</v>
      </c>
      <c r="C2163" s="96">
        <v>11.08</v>
      </c>
    </row>
    <row r="2164" spans="1:3">
      <c r="A2164" s="94">
        <f t="shared" si="36"/>
        <v>1985</v>
      </c>
      <c r="B2164" s="95">
        <v>31183</v>
      </c>
      <c r="C2164" s="96">
        <v>11.02</v>
      </c>
    </row>
    <row r="2165" spans="1:3">
      <c r="A2165" s="94">
        <f t="shared" si="36"/>
        <v>1985</v>
      </c>
      <c r="B2165" s="95">
        <v>31184</v>
      </c>
      <c r="C2165" s="96">
        <v>11.05</v>
      </c>
    </row>
    <row r="2166" spans="1:3">
      <c r="A2166" s="94">
        <f t="shared" si="36"/>
        <v>1985</v>
      </c>
      <c r="B2166" s="95">
        <v>31187</v>
      </c>
      <c r="C2166" s="96">
        <v>10.82</v>
      </c>
    </row>
    <row r="2167" spans="1:3">
      <c r="A2167" s="94">
        <f t="shared" si="36"/>
        <v>1985</v>
      </c>
      <c r="B2167" s="95">
        <v>31188</v>
      </c>
      <c r="C2167" s="96">
        <v>10.85</v>
      </c>
    </row>
    <row r="2168" spans="1:3">
      <c r="A2168" s="94">
        <f t="shared" si="36"/>
        <v>1985</v>
      </c>
      <c r="B2168" s="95">
        <v>31189</v>
      </c>
      <c r="C2168" s="96">
        <v>10.9</v>
      </c>
    </row>
    <row r="2169" spans="1:3">
      <c r="A2169" s="94">
        <f t="shared" si="36"/>
        <v>1985</v>
      </c>
      <c r="B2169" s="95">
        <v>31190</v>
      </c>
      <c r="C2169" s="96">
        <v>10.91</v>
      </c>
    </row>
    <row r="2170" spans="1:3">
      <c r="A2170" s="94">
        <f t="shared" si="36"/>
        <v>1985</v>
      </c>
      <c r="B2170" s="95">
        <v>31191</v>
      </c>
      <c r="C2170" s="96">
        <v>10.85</v>
      </c>
    </row>
    <row r="2171" spans="1:3">
      <c r="A2171" s="94">
        <f t="shared" si="36"/>
        <v>1985</v>
      </c>
      <c r="B2171" s="95">
        <v>31194</v>
      </c>
      <c r="C2171" s="99"/>
    </row>
    <row r="2172" spans="1:3">
      <c r="A2172" s="94">
        <f t="shared" si="36"/>
        <v>1985</v>
      </c>
      <c r="B2172" s="95">
        <v>31195</v>
      </c>
      <c r="C2172" s="96">
        <v>10.72</v>
      </c>
    </row>
    <row r="2173" spans="1:3">
      <c r="A2173" s="94">
        <f t="shared" si="36"/>
        <v>1985</v>
      </c>
      <c r="B2173" s="95">
        <v>31196</v>
      </c>
      <c r="C2173" s="96">
        <v>10.73</v>
      </c>
    </row>
    <row r="2174" spans="1:3">
      <c r="A2174" s="94">
        <f t="shared" si="36"/>
        <v>1985</v>
      </c>
      <c r="B2174" s="95">
        <v>31197</v>
      </c>
      <c r="C2174" s="96">
        <v>10.67</v>
      </c>
    </row>
    <row r="2175" spans="1:3">
      <c r="A2175" s="94">
        <f t="shared" si="36"/>
        <v>1985</v>
      </c>
      <c r="B2175" s="95">
        <v>31198</v>
      </c>
      <c r="C2175" s="96">
        <v>10.58</v>
      </c>
    </row>
    <row r="2176" spans="1:3">
      <c r="A2176" s="94">
        <f t="shared" si="36"/>
        <v>1985</v>
      </c>
      <c r="B2176" s="95">
        <v>31201</v>
      </c>
      <c r="C2176" s="96">
        <v>10.4</v>
      </c>
    </row>
    <row r="2177" spans="1:3">
      <c r="A2177" s="94">
        <f t="shared" si="36"/>
        <v>1985</v>
      </c>
      <c r="B2177" s="95">
        <v>31202</v>
      </c>
      <c r="C2177" s="96">
        <v>10.39</v>
      </c>
    </row>
    <row r="2178" spans="1:3">
      <c r="A2178" s="94">
        <f t="shared" si="36"/>
        <v>1985</v>
      </c>
      <c r="B2178" s="95">
        <v>31203</v>
      </c>
      <c r="C2178" s="96">
        <v>10.25</v>
      </c>
    </row>
    <row r="2179" spans="1:3">
      <c r="A2179" s="94">
        <f t="shared" si="36"/>
        <v>1985</v>
      </c>
      <c r="B2179" s="95">
        <v>31204</v>
      </c>
      <c r="C2179" s="96">
        <v>10.29</v>
      </c>
    </row>
    <row r="2180" spans="1:3">
      <c r="A2180" s="94">
        <f t="shared" si="36"/>
        <v>1985</v>
      </c>
      <c r="B2180" s="95">
        <v>31205</v>
      </c>
      <c r="C2180" s="96">
        <v>10.52</v>
      </c>
    </row>
    <row r="2181" spans="1:3">
      <c r="A2181" s="94">
        <f t="shared" si="36"/>
        <v>1985</v>
      </c>
      <c r="B2181" s="95">
        <v>31208</v>
      </c>
      <c r="C2181" s="96">
        <v>10.47</v>
      </c>
    </row>
    <row r="2182" spans="1:3">
      <c r="A2182" s="94">
        <f t="shared" si="36"/>
        <v>1985</v>
      </c>
      <c r="B2182" s="95">
        <v>31209</v>
      </c>
      <c r="C2182" s="96">
        <v>10.41</v>
      </c>
    </row>
    <row r="2183" spans="1:3">
      <c r="A2183" s="94">
        <f t="shared" si="36"/>
        <v>1985</v>
      </c>
      <c r="B2183" s="95">
        <v>31210</v>
      </c>
      <c r="C2183" s="96">
        <v>10.46</v>
      </c>
    </row>
    <row r="2184" spans="1:3">
      <c r="A2184" s="94">
        <f t="shared" si="36"/>
        <v>1985</v>
      </c>
      <c r="B2184" s="95">
        <v>31211</v>
      </c>
      <c r="C2184" s="96">
        <v>10.51</v>
      </c>
    </row>
    <row r="2185" spans="1:3">
      <c r="A2185" s="94">
        <f t="shared" si="36"/>
        <v>1985</v>
      </c>
      <c r="B2185" s="95">
        <v>31212</v>
      </c>
      <c r="C2185" s="96">
        <v>10.31</v>
      </c>
    </row>
    <row r="2186" spans="1:3">
      <c r="A2186" s="94">
        <f t="shared" si="36"/>
        <v>1985</v>
      </c>
      <c r="B2186" s="95">
        <v>31215</v>
      </c>
      <c r="C2186" s="96">
        <v>10.28</v>
      </c>
    </row>
    <row r="2187" spans="1:3">
      <c r="A2187" s="94">
        <f t="shared" si="36"/>
        <v>1985</v>
      </c>
      <c r="B2187" s="95">
        <v>31216</v>
      </c>
      <c r="C2187" s="96">
        <v>10.23</v>
      </c>
    </row>
    <row r="2188" spans="1:3">
      <c r="A2188" s="94">
        <f t="shared" si="36"/>
        <v>1985</v>
      </c>
      <c r="B2188" s="95">
        <v>31217</v>
      </c>
      <c r="C2188" s="96">
        <v>10.37</v>
      </c>
    </row>
    <row r="2189" spans="1:3">
      <c r="A2189" s="94">
        <f t="shared" ref="A2189:A2252" si="37">YEAR(B2189)</f>
        <v>1985</v>
      </c>
      <c r="B2189" s="95">
        <v>31218</v>
      </c>
      <c r="C2189" s="96">
        <v>10.44</v>
      </c>
    </row>
    <row r="2190" spans="1:3">
      <c r="A2190" s="94">
        <f t="shared" si="37"/>
        <v>1985</v>
      </c>
      <c r="B2190" s="95">
        <v>31219</v>
      </c>
      <c r="C2190" s="96">
        <v>10.57</v>
      </c>
    </row>
    <row r="2191" spans="1:3">
      <c r="A2191" s="94">
        <f t="shared" si="37"/>
        <v>1985</v>
      </c>
      <c r="B2191" s="95">
        <v>31222</v>
      </c>
      <c r="C2191" s="96">
        <v>10.64</v>
      </c>
    </row>
    <row r="2192" spans="1:3">
      <c r="A2192" s="94">
        <f t="shared" si="37"/>
        <v>1985</v>
      </c>
      <c r="B2192" s="95">
        <v>31223</v>
      </c>
      <c r="C2192" s="96">
        <v>10.67</v>
      </c>
    </row>
    <row r="2193" spans="1:3">
      <c r="A2193" s="94">
        <f t="shared" si="37"/>
        <v>1985</v>
      </c>
      <c r="B2193" s="95">
        <v>31224</v>
      </c>
      <c r="C2193" s="96">
        <v>10.68</v>
      </c>
    </row>
    <row r="2194" spans="1:3">
      <c r="A2194" s="94">
        <f t="shared" si="37"/>
        <v>1985</v>
      </c>
      <c r="B2194" s="95">
        <v>31225</v>
      </c>
      <c r="C2194" s="96">
        <v>10.54</v>
      </c>
    </row>
    <row r="2195" spans="1:3">
      <c r="A2195" s="94">
        <f t="shared" si="37"/>
        <v>1985</v>
      </c>
      <c r="B2195" s="95">
        <v>31226</v>
      </c>
      <c r="C2195" s="96">
        <v>10.47</v>
      </c>
    </row>
    <row r="2196" spans="1:3">
      <c r="A2196" s="94">
        <f t="shared" si="37"/>
        <v>1985</v>
      </c>
      <c r="B2196" s="95">
        <v>31229</v>
      </c>
      <c r="C2196" s="96">
        <v>10.44</v>
      </c>
    </row>
    <row r="2197" spans="1:3">
      <c r="A2197" s="94">
        <f t="shared" si="37"/>
        <v>1985</v>
      </c>
      <c r="B2197" s="95">
        <v>31230</v>
      </c>
      <c r="C2197" s="96">
        <v>10.43</v>
      </c>
    </row>
    <row r="2198" spans="1:3">
      <c r="A2198" s="94">
        <f t="shared" si="37"/>
        <v>1985</v>
      </c>
      <c r="B2198" s="95">
        <v>31231</v>
      </c>
      <c r="C2198" s="96">
        <v>10.45</v>
      </c>
    </row>
    <row r="2199" spans="1:3">
      <c r="A2199" s="94">
        <f t="shared" si="37"/>
        <v>1985</v>
      </c>
      <c r="B2199" s="95">
        <v>31232</v>
      </c>
      <c r="C2199" s="99"/>
    </row>
    <row r="2200" spans="1:3">
      <c r="A2200" s="94">
        <f t="shared" si="37"/>
        <v>1985</v>
      </c>
      <c r="B2200" s="95">
        <v>31233</v>
      </c>
      <c r="C2200" s="96">
        <v>10.23</v>
      </c>
    </row>
    <row r="2201" spans="1:3">
      <c r="A2201" s="94">
        <f t="shared" si="37"/>
        <v>1985</v>
      </c>
      <c r="B2201" s="95">
        <v>31236</v>
      </c>
      <c r="C2201" s="96">
        <v>10.31</v>
      </c>
    </row>
    <row r="2202" spans="1:3">
      <c r="A2202" s="94">
        <f t="shared" si="37"/>
        <v>1985</v>
      </c>
      <c r="B2202" s="95">
        <v>31237</v>
      </c>
      <c r="C2202" s="96">
        <v>10.31</v>
      </c>
    </row>
    <row r="2203" spans="1:3">
      <c r="A2203" s="94">
        <f t="shared" si="37"/>
        <v>1985</v>
      </c>
      <c r="B2203" s="95">
        <v>31238</v>
      </c>
      <c r="C2203" s="96">
        <v>10.33</v>
      </c>
    </row>
    <row r="2204" spans="1:3">
      <c r="A2204" s="94">
        <f t="shared" si="37"/>
        <v>1985</v>
      </c>
      <c r="B2204" s="95">
        <v>31239</v>
      </c>
      <c r="C2204" s="96">
        <v>10.43</v>
      </c>
    </row>
    <row r="2205" spans="1:3">
      <c r="A2205" s="94">
        <f t="shared" si="37"/>
        <v>1985</v>
      </c>
      <c r="B2205" s="95">
        <v>31240</v>
      </c>
      <c r="C2205" s="96">
        <v>10.42</v>
      </c>
    </row>
    <row r="2206" spans="1:3">
      <c r="A2206" s="94">
        <f t="shared" si="37"/>
        <v>1985</v>
      </c>
      <c r="B2206" s="95">
        <v>31243</v>
      </c>
      <c r="C2206" s="96">
        <v>10.42</v>
      </c>
    </row>
    <row r="2207" spans="1:3">
      <c r="A2207" s="94">
        <f t="shared" si="37"/>
        <v>1985</v>
      </c>
      <c r="B2207" s="95">
        <v>31244</v>
      </c>
      <c r="C2207" s="96">
        <v>10.37</v>
      </c>
    </row>
    <row r="2208" spans="1:3">
      <c r="A2208" s="94">
        <f t="shared" si="37"/>
        <v>1985</v>
      </c>
      <c r="B2208" s="95">
        <v>31245</v>
      </c>
      <c r="C2208" s="96">
        <v>10.32</v>
      </c>
    </row>
    <row r="2209" spans="1:3">
      <c r="A2209" s="94">
        <f t="shared" si="37"/>
        <v>1985</v>
      </c>
      <c r="B2209" s="95">
        <v>31246</v>
      </c>
      <c r="C2209" s="96">
        <v>10.48</v>
      </c>
    </row>
    <row r="2210" spans="1:3">
      <c r="A2210" s="94">
        <f t="shared" si="37"/>
        <v>1985</v>
      </c>
      <c r="B2210" s="95">
        <v>31247</v>
      </c>
      <c r="C2210" s="96">
        <v>10.52</v>
      </c>
    </row>
    <row r="2211" spans="1:3">
      <c r="A2211" s="94">
        <f t="shared" si="37"/>
        <v>1985</v>
      </c>
      <c r="B2211" s="95">
        <v>31250</v>
      </c>
      <c r="C2211" s="96">
        <v>10.6</v>
      </c>
    </row>
    <row r="2212" spans="1:3">
      <c r="A2212" s="94">
        <f t="shared" si="37"/>
        <v>1985</v>
      </c>
      <c r="B2212" s="95">
        <v>31251</v>
      </c>
      <c r="C2212" s="96">
        <v>10.6</v>
      </c>
    </row>
    <row r="2213" spans="1:3">
      <c r="A2213" s="94">
        <f t="shared" si="37"/>
        <v>1985</v>
      </c>
      <c r="B2213" s="95">
        <v>31252</v>
      </c>
      <c r="C2213" s="96">
        <v>10.63</v>
      </c>
    </row>
    <row r="2214" spans="1:3">
      <c r="A2214" s="94">
        <f t="shared" si="37"/>
        <v>1985</v>
      </c>
      <c r="B2214" s="95">
        <v>31253</v>
      </c>
      <c r="C2214" s="96">
        <v>10.64</v>
      </c>
    </row>
    <row r="2215" spans="1:3">
      <c r="A2215" s="94">
        <f t="shared" si="37"/>
        <v>1985</v>
      </c>
      <c r="B2215" s="95">
        <v>31254</v>
      </c>
      <c r="C2215" s="96">
        <v>10.72</v>
      </c>
    </row>
    <row r="2216" spans="1:3">
      <c r="A2216" s="94">
        <f t="shared" si="37"/>
        <v>1985</v>
      </c>
      <c r="B2216" s="95">
        <v>31257</v>
      </c>
      <c r="C2216" s="96">
        <v>10.79</v>
      </c>
    </row>
    <row r="2217" spans="1:3">
      <c r="A2217" s="94">
        <f t="shared" si="37"/>
        <v>1985</v>
      </c>
      <c r="B2217" s="95">
        <v>31258</v>
      </c>
      <c r="C2217" s="96">
        <v>10.78</v>
      </c>
    </row>
    <row r="2218" spans="1:3">
      <c r="A2218" s="94">
        <f t="shared" si="37"/>
        <v>1985</v>
      </c>
      <c r="B2218" s="95">
        <v>31259</v>
      </c>
      <c r="C2218" s="96">
        <v>10.7</v>
      </c>
    </row>
    <row r="2219" spans="1:3">
      <c r="A2219" s="94">
        <f t="shared" si="37"/>
        <v>1985</v>
      </c>
      <c r="B2219" s="95">
        <v>31260</v>
      </c>
      <c r="C2219" s="96">
        <v>10.62</v>
      </c>
    </row>
    <row r="2220" spans="1:3">
      <c r="A2220" s="94">
        <f t="shared" si="37"/>
        <v>1985</v>
      </c>
      <c r="B2220" s="95">
        <v>31261</v>
      </c>
      <c r="C2220" s="96">
        <v>10.77</v>
      </c>
    </row>
    <row r="2221" spans="1:3">
      <c r="A2221" s="94">
        <f t="shared" si="37"/>
        <v>1985</v>
      </c>
      <c r="B2221" s="95">
        <v>31264</v>
      </c>
      <c r="C2221" s="96">
        <v>10.73</v>
      </c>
    </row>
    <row r="2222" spans="1:3">
      <c r="A2222" s="94">
        <f t="shared" si="37"/>
        <v>1985</v>
      </c>
      <c r="B2222" s="95">
        <v>31265</v>
      </c>
      <c r="C2222" s="96">
        <v>10.75</v>
      </c>
    </row>
    <row r="2223" spans="1:3">
      <c r="A2223" s="94">
        <f t="shared" si="37"/>
        <v>1985</v>
      </c>
      <c r="B2223" s="95">
        <v>31266</v>
      </c>
      <c r="C2223" s="96">
        <v>10.71</v>
      </c>
    </row>
    <row r="2224" spans="1:3">
      <c r="A2224" s="94">
        <f t="shared" si="37"/>
        <v>1985</v>
      </c>
      <c r="B2224" s="95">
        <v>31267</v>
      </c>
      <c r="C2224" s="96">
        <v>10.63</v>
      </c>
    </row>
    <row r="2225" spans="1:3">
      <c r="A2225" s="94">
        <f t="shared" si="37"/>
        <v>1985</v>
      </c>
      <c r="B2225" s="95">
        <v>31268</v>
      </c>
      <c r="C2225" s="96">
        <v>10.61</v>
      </c>
    </row>
    <row r="2226" spans="1:3">
      <c r="A2226" s="94">
        <f t="shared" si="37"/>
        <v>1985</v>
      </c>
      <c r="B2226" s="95">
        <v>31271</v>
      </c>
      <c r="C2226" s="96">
        <v>10.66</v>
      </c>
    </row>
    <row r="2227" spans="1:3">
      <c r="A2227" s="94">
        <f t="shared" si="37"/>
        <v>1985</v>
      </c>
      <c r="B2227" s="95">
        <v>31272</v>
      </c>
      <c r="C2227" s="96">
        <v>10.71</v>
      </c>
    </row>
    <row r="2228" spans="1:3">
      <c r="A2228" s="94">
        <f t="shared" si="37"/>
        <v>1985</v>
      </c>
      <c r="B2228" s="95">
        <v>31273</v>
      </c>
      <c r="C2228" s="96">
        <v>10.61</v>
      </c>
    </row>
    <row r="2229" spans="1:3">
      <c r="A2229" s="94">
        <f t="shared" si="37"/>
        <v>1985</v>
      </c>
      <c r="B2229" s="95">
        <v>31274</v>
      </c>
      <c r="C2229" s="96">
        <v>10.64</v>
      </c>
    </row>
    <row r="2230" spans="1:3">
      <c r="A2230" s="94">
        <f t="shared" si="37"/>
        <v>1985</v>
      </c>
      <c r="B2230" s="95">
        <v>31275</v>
      </c>
      <c r="C2230" s="96">
        <v>10.54</v>
      </c>
    </row>
    <row r="2231" spans="1:3">
      <c r="A2231" s="94">
        <f t="shared" si="37"/>
        <v>1985</v>
      </c>
      <c r="B2231" s="95">
        <v>31278</v>
      </c>
      <c r="C2231" s="96">
        <v>10.5</v>
      </c>
    </row>
    <row r="2232" spans="1:3">
      <c r="A2232" s="94">
        <f t="shared" si="37"/>
        <v>1985</v>
      </c>
      <c r="B2232" s="95">
        <v>31279</v>
      </c>
      <c r="C2232" s="96">
        <v>10.48</v>
      </c>
    </row>
    <row r="2233" spans="1:3">
      <c r="A2233" s="94">
        <f t="shared" si="37"/>
        <v>1985</v>
      </c>
      <c r="B2233" s="95">
        <v>31280</v>
      </c>
      <c r="C2233" s="96">
        <v>10.42</v>
      </c>
    </row>
    <row r="2234" spans="1:3">
      <c r="A2234" s="94">
        <f t="shared" si="37"/>
        <v>1985</v>
      </c>
      <c r="B2234" s="95">
        <v>31281</v>
      </c>
      <c r="C2234" s="96">
        <v>10.41</v>
      </c>
    </row>
    <row r="2235" spans="1:3">
      <c r="A2235" s="94">
        <f t="shared" si="37"/>
        <v>1985</v>
      </c>
      <c r="B2235" s="95">
        <v>31282</v>
      </c>
      <c r="C2235" s="96">
        <v>10.42</v>
      </c>
    </row>
    <row r="2236" spans="1:3">
      <c r="A2236" s="94">
        <f t="shared" si="37"/>
        <v>1985</v>
      </c>
      <c r="B2236" s="95">
        <v>31285</v>
      </c>
      <c r="C2236" s="96">
        <v>10.46</v>
      </c>
    </row>
    <row r="2237" spans="1:3">
      <c r="A2237" s="94">
        <f t="shared" si="37"/>
        <v>1985</v>
      </c>
      <c r="B2237" s="95">
        <v>31286</v>
      </c>
      <c r="C2237" s="96">
        <v>10.38</v>
      </c>
    </row>
    <row r="2238" spans="1:3">
      <c r="A2238" s="94">
        <f t="shared" si="37"/>
        <v>1985</v>
      </c>
      <c r="B2238" s="95">
        <v>31287</v>
      </c>
      <c r="C2238" s="96">
        <v>10.41</v>
      </c>
    </row>
    <row r="2239" spans="1:3">
      <c r="A2239" s="94">
        <f t="shared" si="37"/>
        <v>1985</v>
      </c>
      <c r="B2239" s="95">
        <v>31288</v>
      </c>
      <c r="C2239" s="96">
        <v>10.37</v>
      </c>
    </row>
    <row r="2240" spans="1:3">
      <c r="A2240" s="94">
        <f t="shared" si="37"/>
        <v>1985</v>
      </c>
      <c r="B2240" s="95">
        <v>31289</v>
      </c>
      <c r="C2240" s="96">
        <v>10.48</v>
      </c>
    </row>
    <row r="2241" spans="1:3">
      <c r="A2241" s="94">
        <f t="shared" si="37"/>
        <v>1985</v>
      </c>
      <c r="B2241" s="95">
        <v>31292</v>
      </c>
      <c r="C2241" s="99"/>
    </row>
    <row r="2242" spans="1:3">
      <c r="A2242" s="94">
        <f t="shared" si="37"/>
        <v>1985</v>
      </c>
      <c r="B2242" s="95">
        <v>31293</v>
      </c>
      <c r="C2242" s="96">
        <v>10.46</v>
      </c>
    </row>
    <row r="2243" spans="1:3">
      <c r="A2243" s="94">
        <f t="shared" si="37"/>
        <v>1985</v>
      </c>
      <c r="B2243" s="95">
        <v>31294</v>
      </c>
      <c r="C2243" s="96">
        <v>10.4</v>
      </c>
    </row>
    <row r="2244" spans="1:3">
      <c r="A2244" s="94">
        <f t="shared" si="37"/>
        <v>1985</v>
      </c>
      <c r="B2244" s="95">
        <v>31295</v>
      </c>
      <c r="C2244" s="96">
        <v>10.49</v>
      </c>
    </row>
    <row r="2245" spans="1:3">
      <c r="A2245" s="94">
        <f t="shared" si="37"/>
        <v>1985</v>
      </c>
      <c r="B2245" s="95">
        <v>31296</v>
      </c>
      <c r="C2245" s="96">
        <v>10.73</v>
      </c>
    </row>
    <row r="2246" spans="1:3">
      <c r="A2246" s="94">
        <f t="shared" si="37"/>
        <v>1985</v>
      </c>
      <c r="B2246" s="95">
        <v>31299</v>
      </c>
      <c r="C2246" s="96">
        <v>10.73</v>
      </c>
    </row>
    <row r="2247" spans="1:3">
      <c r="A2247" s="94">
        <f t="shared" si="37"/>
        <v>1985</v>
      </c>
      <c r="B2247" s="95">
        <v>31300</v>
      </c>
      <c r="C2247" s="96">
        <v>10.71</v>
      </c>
    </row>
    <row r="2248" spans="1:3">
      <c r="A2248" s="94">
        <f t="shared" si="37"/>
        <v>1985</v>
      </c>
      <c r="B2248" s="95">
        <v>31301</v>
      </c>
      <c r="C2248" s="96">
        <v>10.73</v>
      </c>
    </row>
    <row r="2249" spans="1:3">
      <c r="A2249" s="94">
        <f t="shared" si="37"/>
        <v>1985</v>
      </c>
      <c r="B2249" s="95">
        <v>31302</v>
      </c>
      <c r="C2249" s="96">
        <v>10.73</v>
      </c>
    </row>
    <row r="2250" spans="1:3">
      <c r="A2250" s="94">
        <f t="shared" si="37"/>
        <v>1985</v>
      </c>
      <c r="B2250" s="95">
        <v>31303</v>
      </c>
      <c r="C2250" s="96">
        <v>10.62</v>
      </c>
    </row>
    <row r="2251" spans="1:3">
      <c r="A2251" s="94">
        <f t="shared" si="37"/>
        <v>1985</v>
      </c>
      <c r="B2251" s="95">
        <v>31306</v>
      </c>
      <c r="C2251" s="96">
        <v>10.58</v>
      </c>
    </row>
    <row r="2252" spans="1:3">
      <c r="A2252" s="94">
        <f t="shared" si="37"/>
        <v>1985</v>
      </c>
      <c r="B2252" s="95">
        <v>31307</v>
      </c>
      <c r="C2252" s="96">
        <v>10.64</v>
      </c>
    </row>
    <row r="2253" spans="1:3">
      <c r="A2253" s="94">
        <f t="shared" ref="A2253:A2316" si="38">YEAR(B2253)</f>
        <v>1985</v>
      </c>
      <c r="B2253" s="95">
        <v>31308</v>
      </c>
      <c r="C2253" s="96">
        <v>10.67</v>
      </c>
    </row>
    <row r="2254" spans="1:3">
      <c r="A2254" s="94">
        <f t="shared" si="38"/>
        <v>1985</v>
      </c>
      <c r="B2254" s="95">
        <v>31309</v>
      </c>
      <c r="C2254" s="96">
        <v>10.65</v>
      </c>
    </row>
    <row r="2255" spans="1:3">
      <c r="A2255" s="94">
        <f t="shared" si="38"/>
        <v>1985</v>
      </c>
      <c r="B2255" s="95">
        <v>31310</v>
      </c>
      <c r="C2255" s="96">
        <v>10.58</v>
      </c>
    </row>
    <row r="2256" spans="1:3">
      <c r="A2256" s="94">
        <f t="shared" si="38"/>
        <v>1985</v>
      </c>
      <c r="B2256" s="95">
        <v>31313</v>
      </c>
      <c r="C2256" s="96">
        <v>10.64</v>
      </c>
    </row>
    <row r="2257" spans="1:3">
      <c r="A2257" s="94">
        <f t="shared" si="38"/>
        <v>1985</v>
      </c>
      <c r="B2257" s="95">
        <v>31314</v>
      </c>
      <c r="C2257" s="96">
        <v>10.62</v>
      </c>
    </row>
    <row r="2258" spans="1:3">
      <c r="A2258" s="94">
        <f t="shared" si="38"/>
        <v>1985</v>
      </c>
      <c r="B2258" s="95">
        <v>31315</v>
      </c>
      <c r="C2258" s="96">
        <v>10.56</v>
      </c>
    </row>
    <row r="2259" spans="1:3">
      <c r="A2259" s="94">
        <f t="shared" si="38"/>
        <v>1985</v>
      </c>
      <c r="B2259" s="95">
        <v>31316</v>
      </c>
      <c r="C2259" s="96">
        <v>10.5</v>
      </c>
    </row>
    <row r="2260" spans="1:3">
      <c r="A2260" s="94">
        <f t="shared" si="38"/>
        <v>1985</v>
      </c>
      <c r="B2260" s="95">
        <v>31317</v>
      </c>
      <c r="C2260" s="99"/>
    </row>
    <row r="2261" spans="1:3">
      <c r="A2261" s="94">
        <f t="shared" si="38"/>
        <v>1985</v>
      </c>
      <c r="B2261" s="95">
        <v>31320</v>
      </c>
      <c r="C2261" s="96">
        <v>10.57</v>
      </c>
    </row>
    <row r="2262" spans="1:3">
      <c r="A2262" s="94">
        <f t="shared" si="38"/>
        <v>1985</v>
      </c>
      <c r="B2262" s="95">
        <v>31321</v>
      </c>
      <c r="C2262" s="96">
        <v>10.55</v>
      </c>
    </row>
    <row r="2263" spans="1:3">
      <c r="A2263" s="94">
        <f t="shared" si="38"/>
        <v>1985</v>
      </c>
      <c r="B2263" s="95">
        <v>31322</v>
      </c>
      <c r="C2263" s="96">
        <v>10.59</v>
      </c>
    </row>
    <row r="2264" spans="1:3">
      <c r="A2264" s="94">
        <f t="shared" si="38"/>
        <v>1985</v>
      </c>
      <c r="B2264" s="95">
        <v>31323</v>
      </c>
      <c r="C2264" s="96">
        <v>10.59</v>
      </c>
    </row>
    <row r="2265" spans="1:3">
      <c r="A2265" s="94">
        <f t="shared" si="38"/>
        <v>1985</v>
      </c>
      <c r="B2265" s="95">
        <v>31324</v>
      </c>
      <c r="C2265" s="96">
        <v>10.61</v>
      </c>
    </row>
    <row r="2266" spans="1:3">
      <c r="A2266" s="94">
        <f t="shared" si="38"/>
        <v>1985</v>
      </c>
      <c r="B2266" s="95">
        <v>31327</v>
      </c>
      <c r="C2266" s="96">
        <v>10.66</v>
      </c>
    </row>
    <row r="2267" spans="1:3">
      <c r="A2267" s="94">
        <f t="shared" si="38"/>
        <v>1985</v>
      </c>
      <c r="B2267" s="95">
        <v>31328</v>
      </c>
      <c r="C2267" s="96">
        <v>10.63</v>
      </c>
    </row>
    <row r="2268" spans="1:3">
      <c r="A2268" s="94">
        <f t="shared" si="38"/>
        <v>1985</v>
      </c>
      <c r="B2268" s="95">
        <v>31329</v>
      </c>
      <c r="C2268" s="96">
        <v>10.64</v>
      </c>
    </row>
    <row r="2269" spans="1:3">
      <c r="A2269" s="94">
        <f t="shared" si="38"/>
        <v>1985</v>
      </c>
      <c r="B2269" s="95">
        <v>31330</v>
      </c>
      <c r="C2269" s="96">
        <v>10.61</v>
      </c>
    </row>
    <row r="2270" spans="1:3">
      <c r="A2270" s="94">
        <f t="shared" si="38"/>
        <v>1985</v>
      </c>
      <c r="B2270" s="95">
        <v>31331</v>
      </c>
      <c r="C2270" s="96">
        <v>10.61</v>
      </c>
    </row>
    <row r="2271" spans="1:3">
      <c r="A2271" s="94">
        <f t="shared" si="38"/>
        <v>1985</v>
      </c>
      <c r="B2271" s="95">
        <v>31334</v>
      </c>
      <c r="C2271" s="99"/>
    </row>
    <row r="2272" spans="1:3">
      <c r="A2272" s="94">
        <f t="shared" si="38"/>
        <v>1985</v>
      </c>
      <c r="B2272" s="95">
        <v>31335</v>
      </c>
      <c r="C2272" s="96">
        <v>10.56</v>
      </c>
    </row>
    <row r="2273" spans="1:3">
      <c r="A2273" s="94">
        <f t="shared" si="38"/>
        <v>1985</v>
      </c>
      <c r="B2273" s="95">
        <v>31336</v>
      </c>
      <c r="C2273" s="96">
        <v>10.52</v>
      </c>
    </row>
    <row r="2274" spans="1:3">
      <c r="A2274" s="94">
        <f t="shared" si="38"/>
        <v>1985</v>
      </c>
      <c r="B2274" s="95">
        <v>31337</v>
      </c>
      <c r="C2274" s="96">
        <v>10.47</v>
      </c>
    </row>
    <row r="2275" spans="1:3">
      <c r="A2275" s="94">
        <f t="shared" si="38"/>
        <v>1985</v>
      </c>
      <c r="B2275" s="95">
        <v>31338</v>
      </c>
      <c r="C2275" s="96">
        <v>10.44</v>
      </c>
    </row>
    <row r="2276" spans="1:3">
      <c r="A2276" s="94">
        <f t="shared" si="38"/>
        <v>1985</v>
      </c>
      <c r="B2276" s="95">
        <v>31341</v>
      </c>
      <c r="C2276" s="96">
        <v>10.44</v>
      </c>
    </row>
    <row r="2277" spans="1:3">
      <c r="A2277" s="94">
        <f t="shared" si="38"/>
        <v>1985</v>
      </c>
      <c r="B2277" s="95">
        <v>31342</v>
      </c>
      <c r="C2277" s="96">
        <v>10.39</v>
      </c>
    </row>
    <row r="2278" spans="1:3">
      <c r="A2278" s="94">
        <f t="shared" si="38"/>
        <v>1985</v>
      </c>
      <c r="B2278" s="95">
        <v>31343</v>
      </c>
      <c r="C2278" s="96">
        <v>10.39</v>
      </c>
    </row>
    <row r="2279" spans="1:3">
      <c r="A2279" s="94">
        <f t="shared" si="38"/>
        <v>1985</v>
      </c>
      <c r="B2279" s="95">
        <v>31344</v>
      </c>
      <c r="C2279" s="96">
        <v>10.41</v>
      </c>
    </row>
    <row r="2280" spans="1:3">
      <c r="A2280" s="94">
        <f t="shared" si="38"/>
        <v>1985</v>
      </c>
      <c r="B2280" s="95">
        <v>31345</v>
      </c>
      <c r="C2280" s="96">
        <v>10.47</v>
      </c>
    </row>
    <row r="2281" spans="1:3">
      <c r="A2281" s="94">
        <f t="shared" si="38"/>
        <v>1985</v>
      </c>
      <c r="B2281" s="95">
        <v>31348</v>
      </c>
      <c r="C2281" s="96">
        <v>10.53</v>
      </c>
    </row>
    <row r="2282" spans="1:3">
      <c r="A2282" s="94">
        <f t="shared" si="38"/>
        <v>1985</v>
      </c>
      <c r="B2282" s="95">
        <v>31349</v>
      </c>
      <c r="C2282" s="96">
        <v>10.37</v>
      </c>
    </row>
    <row r="2283" spans="1:3">
      <c r="A2283" s="94">
        <f t="shared" si="38"/>
        <v>1985</v>
      </c>
      <c r="B2283" s="95">
        <v>31350</v>
      </c>
      <c r="C2283" s="96">
        <v>10.26</v>
      </c>
    </row>
    <row r="2284" spans="1:3">
      <c r="A2284" s="94">
        <f t="shared" si="38"/>
        <v>1985</v>
      </c>
      <c r="B2284" s="95">
        <v>31351</v>
      </c>
      <c r="C2284" s="96">
        <v>10.28</v>
      </c>
    </row>
    <row r="2285" spans="1:3">
      <c r="A2285" s="94">
        <f t="shared" si="38"/>
        <v>1985</v>
      </c>
      <c r="B2285" s="95">
        <v>31352</v>
      </c>
      <c r="C2285" s="96">
        <v>10.24</v>
      </c>
    </row>
    <row r="2286" spans="1:3">
      <c r="A2286" s="94">
        <f t="shared" si="38"/>
        <v>1985</v>
      </c>
      <c r="B2286" s="95">
        <v>31355</v>
      </c>
      <c r="C2286" s="96">
        <v>10.23</v>
      </c>
    </row>
    <row r="2287" spans="1:3">
      <c r="A2287" s="94">
        <f t="shared" si="38"/>
        <v>1985</v>
      </c>
      <c r="B2287" s="95">
        <v>31356</v>
      </c>
      <c r="C2287" s="96">
        <v>10.18</v>
      </c>
    </row>
    <row r="2288" spans="1:3">
      <c r="A2288" s="94">
        <f t="shared" si="38"/>
        <v>1985</v>
      </c>
      <c r="B2288" s="95">
        <v>31357</v>
      </c>
      <c r="C2288" s="96">
        <v>10.19</v>
      </c>
    </row>
    <row r="2289" spans="1:3">
      <c r="A2289" s="94">
        <f t="shared" si="38"/>
        <v>1985</v>
      </c>
      <c r="B2289" s="95">
        <v>31358</v>
      </c>
      <c r="C2289" s="96">
        <v>10.18</v>
      </c>
    </row>
    <row r="2290" spans="1:3">
      <c r="A2290" s="94">
        <f t="shared" si="38"/>
        <v>1985</v>
      </c>
      <c r="B2290" s="95">
        <v>31359</v>
      </c>
      <c r="C2290" s="96">
        <v>10.130000000000001</v>
      </c>
    </row>
    <row r="2291" spans="1:3">
      <c r="A2291" s="94">
        <f t="shared" si="38"/>
        <v>1985</v>
      </c>
      <c r="B2291" s="95">
        <v>31362</v>
      </c>
      <c r="C2291" s="99"/>
    </row>
    <row r="2292" spans="1:3">
      <c r="A2292" s="94">
        <f t="shared" si="38"/>
        <v>1985</v>
      </c>
      <c r="B2292" s="95">
        <v>31363</v>
      </c>
      <c r="C2292" s="96">
        <v>10.029999999999999</v>
      </c>
    </row>
    <row r="2293" spans="1:3">
      <c r="A2293" s="94">
        <f t="shared" si="38"/>
        <v>1985</v>
      </c>
      <c r="B2293" s="95">
        <v>31364</v>
      </c>
      <c r="C2293" s="96">
        <v>10.07</v>
      </c>
    </row>
    <row r="2294" spans="1:3">
      <c r="A2294" s="94">
        <f t="shared" si="38"/>
        <v>1985</v>
      </c>
      <c r="B2294" s="95">
        <v>31365</v>
      </c>
      <c r="C2294" s="96">
        <v>10.119999999999999</v>
      </c>
    </row>
    <row r="2295" spans="1:3">
      <c r="A2295" s="94">
        <f t="shared" si="38"/>
        <v>1985</v>
      </c>
      <c r="B2295" s="95">
        <v>31366</v>
      </c>
      <c r="C2295" s="96">
        <v>10.18</v>
      </c>
    </row>
    <row r="2296" spans="1:3">
      <c r="A2296" s="94">
        <f t="shared" si="38"/>
        <v>1985</v>
      </c>
      <c r="B2296" s="95">
        <v>31369</v>
      </c>
      <c r="C2296" s="96">
        <v>10.029999999999999</v>
      </c>
    </row>
    <row r="2297" spans="1:3">
      <c r="A2297" s="94">
        <f t="shared" si="38"/>
        <v>1985</v>
      </c>
      <c r="B2297" s="95">
        <v>31370</v>
      </c>
      <c r="C2297" s="96">
        <v>10</v>
      </c>
    </row>
    <row r="2298" spans="1:3">
      <c r="A2298" s="94">
        <f t="shared" si="38"/>
        <v>1985</v>
      </c>
      <c r="B2298" s="95">
        <v>31371</v>
      </c>
      <c r="C2298" s="96">
        <v>10</v>
      </c>
    </row>
    <row r="2299" spans="1:3">
      <c r="A2299" s="94">
        <f t="shared" si="38"/>
        <v>1985</v>
      </c>
      <c r="B2299" s="95">
        <v>31372</v>
      </c>
      <c r="C2299" s="96">
        <v>9.93</v>
      </c>
    </row>
    <row r="2300" spans="1:3">
      <c r="A2300" s="94">
        <f t="shared" si="38"/>
        <v>1985</v>
      </c>
      <c r="B2300" s="95">
        <v>31373</v>
      </c>
      <c r="C2300" s="96">
        <v>9.9499999999999993</v>
      </c>
    </row>
    <row r="2301" spans="1:3">
      <c r="A2301" s="94">
        <f t="shared" si="38"/>
        <v>1985</v>
      </c>
      <c r="B2301" s="95">
        <v>31376</v>
      </c>
      <c r="C2301" s="96">
        <v>9.98</v>
      </c>
    </row>
    <row r="2302" spans="1:3">
      <c r="A2302" s="94">
        <f t="shared" si="38"/>
        <v>1985</v>
      </c>
      <c r="B2302" s="95">
        <v>31377</v>
      </c>
      <c r="C2302" s="96">
        <v>9.9600000000000009</v>
      </c>
    </row>
    <row r="2303" spans="1:3">
      <c r="A2303" s="94">
        <f t="shared" si="38"/>
        <v>1985</v>
      </c>
      <c r="B2303" s="95">
        <v>31378</v>
      </c>
      <c r="C2303" s="96">
        <v>9.91</v>
      </c>
    </row>
    <row r="2304" spans="1:3">
      <c r="A2304" s="94">
        <f t="shared" si="38"/>
        <v>1985</v>
      </c>
      <c r="B2304" s="95">
        <v>31379</v>
      </c>
      <c r="C2304" s="99"/>
    </row>
    <row r="2305" spans="1:3">
      <c r="A2305" s="94">
        <f t="shared" si="38"/>
        <v>1985</v>
      </c>
      <c r="B2305" s="95">
        <v>31380</v>
      </c>
      <c r="C2305" s="96">
        <v>9.86</v>
      </c>
    </row>
    <row r="2306" spans="1:3">
      <c r="A2306" s="94">
        <f t="shared" si="38"/>
        <v>1985</v>
      </c>
      <c r="B2306" s="95">
        <v>31383</v>
      </c>
      <c r="C2306" s="96">
        <v>9.94</v>
      </c>
    </row>
    <row r="2307" spans="1:3">
      <c r="A2307" s="94">
        <f t="shared" si="38"/>
        <v>1985</v>
      </c>
      <c r="B2307" s="95">
        <v>31384</v>
      </c>
      <c r="C2307" s="96">
        <v>9.92</v>
      </c>
    </row>
    <row r="2308" spans="1:3">
      <c r="A2308" s="94">
        <f t="shared" si="38"/>
        <v>1985</v>
      </c>
      <c r="B2308" s="95">
        <v>31385</v>
      </c>
      <c r="C2308" s="96">
        <v>9.8800000000000008</v>
      </c>
    </row>
    <row r="2309" spans="1:3">
      <c r="A2309" s="94">
        <f t="shared" si="38"/>
        <v>1985</v>
      </c>
      <c r="B2309" s="95">
        <v>31386</v>
      </c>
      <c r="C2309" s="96">
        <v>9.8800000000000008</v>
      </c>
    </row>
    <row r="2310" spans="1:3">
      <c r="A2310" s="94">
        <f t="shared" si="38"/>
        <v>1985</v>
      </c>
      <c r="B2310" s="95">
        <v>31387</v>
      </c>
      <c r="C2310" s="96">
        <v>9.9</v>
      </c>
    </row>
    <row r="2311" spans="1:3">
      <c r="A2311" s="94">
        <f t="shared" si="38"/>
        <v>1985</v>
      </c>
      <c r="B2311" s="95">
        <v>31390</v>
      </c>
      <c r="C2311" s="96">
        <v>9.77</v>
      </c>
    </row>
    <row r="2312" spans="1:3">
      <c r="A2312" s="94">
        <f t="shared" si="38"/>
        <v>1985</v>
      </c>
      <c r="B2312" s="95">
        <v>31391</v>
      </c>
      <c r="C2312" s="96">
        <v>9.65</v>
      </c>
    </row>
    <row r="2313" spans="1:3">
      <c r="A2313" s="94">
        <f t="shared" si="38"/>
        <v>1985</v>
      </c>
      <c r="B2313" s="95">
        <v>31392</v>
      </c>
      <c r="C2313" s="96">
        <v>9.5299999999999994</v>
      </c>
    </row>
    <row r="2314" spans="1:3">
      <c r="A2314" s="94">
        <f t="shared" si="38"/>
        <v>1985</v>
      </c>
      <c r="B2314" s="95">
        <v>31393</v>
      </c>
      <c r="C2314" s="96">
        <v>9.58</v>
      </c>
    </row>
    <row r="2315" spans="1:3">
      <c r="A2315" s="94">
        <f t="shared" si="38"/>
        <v>1985</v>
      </c>
      <c r="B2315" s="95">
        <v>31394</v>
      </c>
      <c r="C2315" s="96">
        <v>9.5299999999999994</v>
      </c>
    </row>
    <row r="2316" spans="1:3">
      <c r="A2316" s="94">
        <f t="shared" si="38"/>
        <v>1985</v>
      </c>
      <c r="B2316" s="95">
        <v>31397</v>
      </c>
      <c r="C2316" s="96">
        <v>9.4499999999999993</v>
      </c>
    </row>
    <row r="2317" spans="1:3">
      <c r="A2317" s="94">
        <f t="shared" ref="A2317:A2380" si="39">YEAR(B2317)</f>
        <v>1985</v>
      </c>
      <c r="B2317" s="95">
        <v>31398</v>
      </c>
      <c r="C2317" s="96">
        <v>9.35</v>
      </c>
    </row>
    <row r="2318" spans="1:3">
      <c r="A2318" s="94">
        <f t="shared" si="39"/>
        <v>1985</v>
      </c>
      <c r="B2318" s="95">
        <v>31399</v>
      </c>
      <c r="C2318" s="96">
        <v>9.4</v>
      </c>
    </row>
    <row r="2319" spans="1:3">
      <c r="A2319" s="94">
        <f t="shared" si="39"/>
        <v>1985</v>
      </c>
      <c r="B2319" s="95">
        <v>31400</v>
      </c>
      <c r="C2319" s="96">
        <v>9.3699999999999992</v>
      </c>
    </row>
    <row r="2320" spans="1:3">
      <c r="A2320" s="94">
        <f t="shared" si="39"/>
        <v>1985</v>
      </c>
      <c r="B2320" s="95">
        <v>31401</v>
      </c>
      <c r="C2320" s="96">
        <v>9.33</v>
      </c>
    </row>
    <row r="2321" spans="1:3">
      <c r="A2321" s="94">
        <f t="shared" si="39"/>
        <v>1985</v>
      </c>
      <c r="B2321" s="95">
        <v>31404</v>
      </c>
      <c r="C2321" s="96">
        <v>9.34</v>
      </c>
    </row>
    <row r="2322" spans="1:3">
      <c r="A2322" s="94">
        <f t="shared" si="39"/>
        <v>1985</v>
      </c>
      <c r="B2322" s="95">
        <v>31405</v>
      </c>
      <c r="C2322" s="96">
        <v>9.33</v>
      </c>
    </row>
    <row r="2323" spans="1:3">
      <c r="A2323" s="94">
        <f t="shared" si="39"/>
        <v>1985</v>
      </c>
      <c r="B2323" s="95">
        <v>31406</v>
      </c>
      <c r="C2323" s="99"/>
    </row>
    <row r="2324" spans="1:3">
      <c r="A2324" s="94">
        <f t="shared" si="39"/>
        <v>1985</v>
      </c>
      <c r="B2324" s="95">
        <v>31407</v>
      </c>
      <c r="C2324" s="96">
        <v>9.31</v>
      </c>
    </row>
    <row r="2325" spans="1:3">
      <c r="A2325" s="94">
        <f t="shared" si="39"/>
        <v>1985</v>
      </c>
      <c r="B2325" s="95">
        <v>31408</v>
      </c>
      <c r="C2325" s="96">
        <v>9.27</v>
      </c>
    </row>
    <row r="2326" spans="1:3">
      <c r="A2326" s="94">
        <f t="shared" si="39"/>
        <v>1985</v>
      </c>
      <c r="B2326" s="95">
        <v>31411</v>
      </c>
      <c r="C2326" s="96">
        <v>9.2799999999999994</v>
      </c>
    </row>
    <row r="2327" spans="1:3">
      <c r="A2327" s="94">
        <f t="shared" si="39"/>
        <v>1985</v>
      </c>
      <c r="B2327" s="95">
        <v>31412</v>
      </c>
      <c r="C2327" s="96">
        <v>9.27</v>
      </c>
    </row>
    <row r="2328" spans="1:3">
      <c r="A2328" s="94">
        <f t="shared" si="39"/>
        <v>1986</v>
      </c>
      <c r="B2328" s="95">
        <v>31413</v>
      </c>
      <c r="C2328" s="99"/>
    </row>
    <row r="2329" spans="1:3">
      <c r="A2329" s="94">
        <f t="shared" si="39"/>
        <v>1986</v>
      </c>
      <c r="B2329" s="95">
        <v>31414</v>
      </c>
      <c r="C2329" s="96">
        <v>9.2799999999999994</v>
      </c>
    </row>
    <row r="2330" spans="1:3">
      <c r="A2330" s="94">
        <f t="shared" si="39"/>
        <v>1986</v>
      </c>
      <c r="B2330" s="95">
        <v>31415</v>
      </c>
      <c r="C2330" s="96">
        <v>9.3000000000000007</v>
      </c>
    </row>
    <row r="2331" spans="1:3">
      <c r="A2331" s="94">
        <f t="shared" si="39"/>
        <v>1986</v>
      </c>
      <c r="B2331" s="95">
        <v>31418</v>
      </c>
      <c r="C2331" s="96">
        <v>9.31</v>
      </c>
    </row>
    <row r="2332" spans="1:3">
      <c r="A2332" s="94">
        <f t="shared" si="39"/>
        <v>1986</v>
      </c>
      <c r="B2332" s="95">
        <v>31419</v>
      </c>
      <c r="C2332" s="96">
        <v>9.18</v>
      </c>
    </row>
    <row r="2333" spans="1:3">
      <c r="A2333" s="94">
        <f t="shared" si="39"/>
        <v>1986</v>
      </c>
      <c r="B2333" s="95">
        <v>31420</v>
      </c>
      <c r="C2333" s="96">
        <v>9.36</v>
      </c>
    </row>
    <row r="2334" spans="1:3">
      <c r="A2334" s="94">
        <f t="shared" si="39"/>
        <v>1986</v>
      </c>
      <c r="B2334" s="95">
        <v>31421</v>
      </c>
      <c r="C2334" s="96">
        <v>9.4499999999999993</v>
      </c>
    </row>
    <row r="2335" spans="1:3">
      <c r="A2335" s="94">
        <f t="shared" si="39"/>
        <v>1986</v>
      </c>
      <c r="B2335" s="95">
        <v>31422</v>
      </c>
      <c r="C2335" s="96">
        <v>9.5399999999999991</v>
      </c>
    </row>
    <row r="2336" spans="1:3">
      <c r="A2336" s="94">
        <f t="shared" si="39"/>
        <v>1986</v>
      </c>
      <c r="B2336" s="95">
        <v>31425</v>
      </c>
      <c r="C2336" s="96">
        <v>9.65</v>
      </c>
    </row>
    <row r="2337" spans="1:3">
      <c r="A2337" s="94">
        <f t="shared" si="39"/>
        <v>1986</v>
      </c>
      <c r="B2337" s="95">
        <v>31426</v>
      </c>
      <c r="C2337" s="96">
        <v>9.56</v>
      </c>
    </row>
    <row r="2338" spans="1:3">
      <c r="A2338" s="94">
        <f t="shared" si="39"/>
        <v>1986</v>
      </c>
      <c r="B2338" s="95">
        <v>31427</v>
      </c>
      <c r="C2338" s="96">
        <v>9.42</v>
      </c>
    </row>
    <row r="2339" spans="1:3">
      <c r="A2339" s="94">
        <f t="shared" si="39"/>
        <v>1986</v>
      </c>
      <c r="B2339" s="95">
        <v>31428</v>
      </c>
      <c r="C2339" s="96">
        <v>9.43</v>
      </c>
    </row>
    <row r="2340" spans="1:3">
      <c r="A2340" s="94">
        <f t="shared" si="39"/>
        <v>1986</v>
      </c>
      <c r="B2340" s="95">
        <v>31429</v>
      </c>
      <c r="C2340" s="96">
        <v>9.4</v>
      </c>
    </row>
    <row r="2341" spans="1:3">
      <c r="A2341" s="94">
        <f t="shared" si="39"/>
        <v>1986</v>
      </c>
      <c r="B2341" s="95">
        <v>31432</v>
      </c>
      <c r="C2341" s="99"/>
    </row>
    <row r="2342" spans="1:3">
      <c r="A2342" s="94">
        <f t="shared" si="39"/>
        <v>1986</v>
      </c>
      <c r="B2342" s="95">
        <v>31433</v>
      </c>
      <c r="C2342" s="96">
        <v>9.4</v>
      </c>
    </row>
    <row r="2343" spans="1:3">
      <c r="A2343" s="94">
        <f t="shared" si="39"/>
        <v>1986</v>
      </c>
      <c r="B2343" s="95">
        <v>31434</v>
      </c>
      <c r="C2343" s="96">
        <v>9.4499999999999993</v>
      </c>
    </row>
    <row r="2344" spans="1:3">
      <c r="A2344" s="94">
        <f t="shared" si="39"/>
        <v>1986</v>
      </c>
      <c r="B2344" s="95">
        <v>31435</v>
      </c>
      <c r="C2344" s="96">
        <v>9.42</v>
      </c>
    </row>
    <row r="2345" spans="1:3">
      <c r="A2345" s="94">
        <f t="shared" si="39"/>
        <v>1986</v>
      </c>
      <c r="B2345" s="95">
        <v>31436</v>
      </c>
      <c r="C2345" s="96">
        <v>9.4499999999999993</v>
      </c>
    </row>
    <row r="2346" spans="1:3">
      <c r="A2346" s="94">
        <f t="shared" si="39"/>
        <v>1986</v>
      </c>
      <c r="B2346" s="95">
        <v>31439</v>
      </c>
      <c r="C2346" s="96">
        <v>9.3699999999999992</v>
      </c>
    </row>
    <row r="2347" spans="1:3">
      <c r="A2347" s="94">
        <f t="shared" si="39"/>
        <v>1986</v>
      </c>
      <c r="B2347" s="95">
        <v>31440</v>
      </c>
      <c r="C2347" s="96">
        <v>9.3000000000000007</v>
      </c>
    </row>
    <row r="2348" spans="1:3">
      <c r="A2348" s="94">
        <f t="shared" si="39"/>
        <v>1986</v>
      </c>
      <c r="B2348" s="95">
        <v>31441</v>
      </c>
      <c r="C2348" s="96">
        <v>9.35</v>
      </c>
    </row>
    <row r="2349" spans="1:3">
      <c r="A2349" s="94">
        <f t="shared" si="39"/>
        <v>1986</v>
      </c>
      <c r="B2349" s="95">
        <v>31442</v>
      </c>
      <c r="C2349" s="96">
        <v>9.36</v>
      </c>
    </row>
    <row r="2350" spans="1:3">
      <c r="A2350" s="94">
        <f t="shared" si="39"/>
        <v>1986</v>
      </c>
      <c r="B2350" s="95">
        <v>31443</v>
      </c>
      <c r="C2350" s="96">
        <v>9.34</v>
      </c>
    </row>
    <row r="2351" spans="1:3">
      <c r="A2351" s="94">
        <f t="shared" si="39"/>
        <v>1986</v>
      </c>
      <c r="B2351" s="95">
        <v>31446</v>
      </c>
      <c r="C2351" s="96">
        <v>9.2799999999999994</v>
      </c>
    </row>
    <row r="2352" spans="1:3">
      <c r="A2352" s="94">
        <f t="shared" si="39"/>
        <v>1986</v>
      </c>
      <c r="B2352" s="95">
        <v>31447</v>
      </c>
      <c r="C2352" s="96">
        <v>9.23</v>
      </c>
    </row>
    <row r="2353" spans="1:3">
      <c r="A2353" s="94">
        <f t="shared" si="39"/>
        <v>1986</v>
      </c>
      <c r="B2353" s="95">
        <v>31448</v>
      </c>
      <c r="C2353" s="96">
        <v>9.2799999999999994</v>
      </c>
    </row>
    <row r="2354" spans="1:3">
      <c r="A2354" s="94">
        <f t="shared" si="39"/>
        <v>1986</v>
      </c>
      <c r="B2354" s="95">
        <v>31449</v>
      </c>
      <c r="C2354" s="96">
        <v>9.25</v>
      </c>
    </row>
    <row r="2355" spans="1:3">
      <c r="A2355" s="94">
        <f t="shared" si="39"/>
        <v>1986</v>
      </c>
      <c r="B2355" s="95">
        <v>31450</v>
      </c>
      <c r="C2355" s="96">
        <v>9.32</v>
      </c>
    </row>
    <row r="2356" spans="1:3">
      <c r="A2356" s="94">
        <f t="shared" si="39"/>
        <v>1986</v>
      </c>
      <c r="B2356" s="95">
        <v>31453</v>
      </c>
      <c r="C2356" s="96">
        <v>9.23</v>
      </c>
    </row>
    <row r="2357" spans="1:3">
      <c r="A2357" s="94">
        <f t="shared" si="39"/>
        <v>1986</v>
      </c>
      <c r="B2357" s="95">
        <v>31454</v>
      </c>
      <c r="C2357" s="96">
        <v>9.16</v>
      </c>
    </row>
    <row r="2358" spans="1:3">
      <c r="A2358" s="94">
        <f t="shared" si="39"/>
        <v>1986</v>
      </c>
      <c r="B2358" s="95">
        <v>31455</v>
      </c>
      <c r="C2358" s="96">
        <v>9.1300000000000008</v>
      </c>
    </row>
    <row r="2359" spans="1:3">
      <c r="A2359" s="94">
        <f t="shared" si="39"/>
        <v>1986</v>
      </c>
      <c r="B2359" s="95">
        <v>31456</v>
      </c>
      <c r="C2359" s="96">
        <v>9.08</v>
      </c>
    </row>
    <row r="2360" spans="1:3">
      <c r="A2360" s="94">
        <f t="shared" si="39"/>
        <v>1986</v>
      </c>
      <c r="B2360" s="95">
        <v>31457</v>
      </c>
      <c r="C2360" s="96">
        <v>8.93</v>
      </c>
    </row>
    <row r="2361" spans="1:3">
      <c r="A2361" s="94">
        <f t="shared" si="39"/>
        <v>1986</v>
      </c>
      <c r="B2361" s="95">
        <v>31460</v>
      </c>
      <c r="C2361" s="99"/>
    </row>
    <row r="2362" spans="1:3">
      <c r="A2362" s="94">
        <f t="shared" si="39"/>
        <v>1986</v>
      </c>
      <c r="B2362" s="95">
        <v>31461</v>
      </c>
      <c r="C2362" s="96">
        <v>8.89</v>
      </c>
    </row>
    <row r="2363" spans="1:3">
      <c r="A2363" s="94">
        <f t="shared" si="39"/>
        <v>1986</v>
      </c>
      <c r="B2363" s="95">
        <v>31462</v>
      </c>
      <c r="C2363" s="96">
        <v>8.92</v>
      </c>
    </row>
    <row r="2364" spans="1:3">
      <c r="A2364" s="94">
        <f t="shared" si="39"/>
        <v>1986</v>
      </c>
      <c r="B2364" s="95">
        <v>31463</v>
      </c>
      <c r="C2364" s="96">
        <v>8.8800000000000008</v>
      </c>
    </row>
    <row r="2365" spans="1:3">
      <c r="A2365" s="94">
        <f t="shared" si="39"/>
        <v>1986</v>
      </c>
      <c r="B2365" s="95">
        <v>31464</v>
      </c>
      <c r="C2365" s="96">
        <v>8.73</v>
      </c>
    </row>
    <row r="2366" spans="1:3">
      <c r="A2366" s="94">
        <f t="shared" si="39"/>
        <v>1986</v>
      </c>
      <c r="B2366" s="95">
        <v>31467</v>
      </c>
      <c r="C2366" s="96">
        <v>8.61</v>
      </c>
    </row>
    <row r="2367" spans="1:3">
      <c r="A2367" s="94">
        <f t="shared" si="39"/>
        <v>1986</v>
      </c>
      <c r="B2367" s="95">
        <v>31468</v>
      </c>
      <c r="C2367" s="96">
        <v>8.6</v>
      </c>
    </row>
    <row r="2368" spans="1:3">
      <c r="A2368" s="94">
        <f t="shared" si="39"/>
        <v>1986</v>
      </c>
      <c r="B2368" s="95">
        <v>31469</v>
      </c>
      <c r="C2368" s="96">
        <v>8.5399999999999991</v>
      </c>
    </row>
    <row r="2369" spans="1:3">
      <c r="A2369" s="94">
        <f t="shared" si="39"/>
        <v>1986</v>
      </c>
      <c r="B2369" s="95">
        <v>31470</v>
      </c>
      <c r="C2369" s="96">
        <v>8.32</v>
      </c>
    </row>
    <row r="2370" spans="1:3">
      <c r="A2370" s="94">
        <f t="shared" si="39"/>
        <v>1986</v>
      </c>
      <c r="B2370" s="95">
        <v>31471</v>
      </c>
      <c r="C2370" s="96">
        <v>8.27</v>
      </c>
    </row>
    <row r="2371" spans="1:3">
      <c r="A2371" s="94">
        <f t="shared" si="39"/>
        <v>1986</v>
      </c>
      <c r="B2371" s="95">
        <v>31474</v>
      </c>
      <c r="C2371" s="96">
        <v>8.16</v>
      </c>
    </row>
    <row r="2372" spans="1:3">
      <c r="A2372" s="94">
        <f t="shared" si="39"/>
        <v>1986</v>
      </c>
      <c r="B2372" s="95">
        <v>31475</v>
      </c>
      <c r="C2372" s="96">
        <v>8.1</v>
      </c>
    </row>
    <row r="2373" spans="1:3">
      <c r="A2373" s="94">
        <f t="shared" si="39"/>
        <v>1986</v>
      </c>
      <c r="B2373" s="95">
        <v>31476</v>
      </c>
      <c r="C2373" s="96">
        <v>8.26</v>
      </c>
    </row>
    <row r="2374" spans="1:3">
      <c r="A2374" s="94">
        <f t="shared" si="39"/>
        <v>1986</v>
      </c>
      <c r="B2374" s="95">
        <v>31477</v>
      </c>
      <c r="C2374" s="96">
        <v>8.19</v>
      </c>
    </row>
    <row r="2375" spans="1:3">
      <c r="A2375" s="94">
        <f t="shared" si="39"/>
        <v>1986</v>
      </c>
      <c r="B2375" s="95">
        <v>31478</v>
      </c>
      <c r="C2375" s="96">
        <v>8.15</v>
      </c>
    </row>
    <row r="2376" spans="1:3">
      <c r="A2376" s="94">
        <f t="shared" si="39"/>
        <v>1986</v>
      </c>
      <c r="B2376" s="95">
        <v>31481</v>
      </c>
      <c r="C2376" s="96">
        <v>8</v>
      </c>
    </row>
    <row r="2377" spans="1:3">
      <c r="A2377" s="94">
        <f t="shared" si="39"/>
        <v>1986</v>
      </c>
      <c r="B2377" s="95">
        <v>31482</v>
      </c>
      <c r="C2377" s="96">
        <v>7.94</v>
      </c>
    </row>
    <row r="2378" spans="1:3">
      <c r="A2378" s="94">
        <f t="shared" si="39"/>
        <v>1986</v>
      </c>
      <c r="B2378" s="95">
        <v>31483</v>
      </c>
      <c r="C2378" s="96">
        <v>7.91</v>
      </c>
    </row>
    <row r="2379" spans="1:3">
      <c r="A2379" s="94">
        <f t="shared" si="39"/>
        <v>1986</v>
      </c>
      <c r="B2379" s="95">
        <v>31484</v>
      </c>
      <c r="C2379" s="96">
        <v>7.95</v>
      </c>
    </row>
    <row r="2380" spans="1:3">
      <c r="A2380" s="94">
        <f t="shared" si="39"/>
        <v>1986</v>
      </c>
      <c r="B2380" s="95">
        <v>31485</v>
      </c>
      <c r="C2380" s="96">
        <v>7.95</v>
      </c>
    </row>
    <row r="2381" spans="1:3">
      <c r="A2381" s="94">
        <f t="shared" ref="A2381:A2444" si="40">YEAR(B2381)</f>
        <v>1986</v>
      </c>
      <c r="B2381" s="95">
        <v>31488</v>
      </c>
      <c r="C2381" s="96">
        <v>7.97</v>
      </c>
    </row>
    <row r="2382" spans="1:3">
      <c r="A2382" s="94">
        <f t="shared" si="40"/>
        <v>1986</v>
      </c>
      <c r="B2382" s="95">
        <v>31489</v>
      </c>
      <c r="C2382" s="96">
        <v>8</v>
      </c>
    </row>
    <row r="2383" spans="1:3">
      <c r="A2383" s="94">
        <f t="shared" si="40"/>
        <v>1986</v>
      </c>
      <c r="B2383" s="95">
        <v>31490</v>
      </c>
      <c r="C2383" s="96">
        <v>8</v>
      </c>
    </row>
    <row r="2384" spans="1:3">
      <c r="A2384" s="94">
        <f t="shared" si="40"/>
        <v>1986</v>
      </c>
      <c r="B2384" s="95">
        <v>31491</v>
      </c>
      <c r="C2384" s="96">
        <v>7.95</v>
      </c>
    </row>
    <row r="2385" spans="1:3">
      <c r="A2385" s="94">
        <f t="shared" si="40"/>
        <v>1986</v>
      </c>
      <c r="B2385" s="95">
        <v>31492</v>
      </c>
      <c r="C2385" s="96">
        <v>7.98</v>
      </c>
    </row>
    <row r="2386" spans="1:3">
      <c r="A2386" s="94">
        <f t="shared" si="40"/>
        <v>1986</v>
      </c>
      <c r="B2386" s="95">
        <v>31495</v>
      </c>
      <c r="C2386" s="96">
        <v>7.89</v>
      </c>
    </row>
    <row r="2387" spans="1:3">
      <c r="A2387" s="94">
        <f t="shared" si="40"/>
        <v>1986</v>
      </c>
      <c r="B2387" s="95">
        <v>31496</v>
      </c>
      <c r="C2387" s="96">
        <v>7.9</v>
      </c>
    </row>
    <row r="2388" spans="1:3">
      <c r="A2388" s="94">
        <f t="shared" si="40"/>
        <v>1986</v>
      </c>
      <c r="B2388" s="95">
        <v>31497</v>
      </c>
      <c r="C2388" s="96">
        <v>7.82</v>
      </c>
    </row>
    <row r="2389" spans="1:3">
      <c r="A2389" s="94">
        <f t="shared" si="40"/>
        <v>1986</v>
      </c>
      <c r="B2389" s="95">
        <v>31498</v>
      </c>
      <c r="C2389" s="96">
        <v>7.63</v>
      </c>
    </row>
    <row r="2390" spans="1:3">
      <c r="A2390" s="94">
        <f t="shared" si="40"/>
        <v>1986</v>
      </c>
      <c r="B2390" s="95">
        <v>31499</v>
      </c>
      <c r="C2390" s="99"/>
    </row>
    <row r="2391" spans="1:3">
      <c r="A2391" s="94">
        <f t="shared" si="40"/>
        <v>1986</v>
      </c>
      <c r="B2391" s="95">
        <v>31502</v>
      </c>
      <c r="C2391" s="96">
        <v>7.44</v>
      </c>
    </row>
    <row r="2392" spans="1:3">
      <c r="A2392" s="94">
        <f t="shared" si="40"/>
        <v>1986</v>
      </c>
      <c r="B2392" s="95">
        <v>31503</v>
      </c>
      <c r="C2392" s="96">
        <v>7.47</v>
      </c>
    </row>
    <row r="2393" spans="1:3">
      <c r="A2393" s="94">
        <f t="shared" si="40"/>
        <v>1986</v>
      </c>
      <c r="B2393" s="95">
        <v>31504</v>
      </c>
      <c r="C2393" s="96">
        <v>7.43</v>
      </c>
    </row>
    <row r="2394" spans="1:3">
      <c r="A2394" s="94">
        <f t="shared" si="40"/>
        <v>1986</v>
      </c>
      <c r="B2394" s="95">
        <v>31505</v>
      </c>
      <c r="C2394" s="96">
        <v>7.46</v>
      </c>
    </row>
    <row r="2395" spans="1:3">
      <c r="A2395" s="94">
        <f t="shared" si="40"/>
        <v>1986</v>
      </c>
      <c r="B2395" s="95">
        <v>31506</v>
      </c>
      <c r="C2395" s="96">
        <v>7.53</v>
      </c>
    </row>
    <row r="2396" spans="1:3">
      <c r="A2396" s="94">
        <f t="shared" si="40"/>
        <v>1986</v>
      </c>
      <c r="B2396" s="95">
        <v>31509</v>
      </c>
      <c r="C2396" s="96">
        <v>7.54</v>
      </c>
    </row>
    <row r="2397" spans="1:3">
      <c r="A2397" s="94">
        <f t="shared" si="40"/>
        <v>1986</v>
      </c>
      <c r="B2397" s="95">
        <v>31510</v>
      </c>
      <c r="C2397" s="96">
        <v>7.39</v>
      </c>
    </row>
    <row r="2398" spans="1:3">
      <c r="A2398" s="94">
        <f t="shared" si="40"/>
        <v>1986</v>
      </c>
      <c r="B2398" s="95">
        <v>31511</v>
      </c>
      <c r="C2398" s="96">
        <v>7.33</v>
      </c>
    </row>
    <row r="2399" spans="1:3">
      <c r="A2399" s="94">
        <f t="shared" si="40"/>
        <v>1986</v>
      </c>
      <c r="B2399" s="95">
        <v>31512</v>
      </c>
      <c r="C2399" s="96">
        <v>7.31</v>
      </c>
    </row>
    <row r="2400" spans="1:3">
      <c r="A2400" s="94">
        <f t="shared" si="40"/>
        <v>1986</v>
      </c>
      <c r="B2400" s="95">
        <v>31513</v>
      </c>
      <c r="C2400" s="96">
        <v>7.37</v>
      </c>
    </row>
    <row r="2401" spans="1:3">
      <c r="A2401" s="94">
        <f t="shared" si="40"/>
        <v>1986</v>
      </c>
      <c r="B2401" s="95">
        <v>31516</v>
      </c>
      <c r="C2401" s="96">
        <v>7.29</v>
      </c>
    </row>
    <row r="2402" spans="1:3">
      <c r="A2402" s="94">
        <f t="shared" si="40"/>
        <v>1986</v>
      </c>
      <c r="B2402" s="95">
        <v>31517</v>
      </c>
      <c r="C2402" s="96">
        <v>7.34</v>
      </c>
    </row>
    <row r="2403" spans="1:3">
      <c r="A2403" s="94">
        <f t="shared" si="40"/>
        <v>1986</v>
      </c>
      <c r="B2403" s="95">
        <v>31518</v>
      </c>
      <c r="C2403" s="96">
        <v>7.14</v>
      </c>
    </row>
    <row r="2404" spans="1:3">
      <c r="A2404" s="94">
        <f t="shared" si="40"/>
        <v>1986</v>
      </c>
      <c r="B2404" s="95">
        <v>31519</v>
      </c>
      <c r="C2404" s="96">
        <v>7.16</v>
      </c>
    </row>
    <row r="2405" spans="1:3">
      <c r="A2405" s="94">
        <f t="shared" si="40"/>
        <v>1986</v>
      </c>
      <c r="B2405" s="95">
        <v>31520</v>
      </c>
      <c r="C2405" s="96">
        <v>7.19</v>
      </c>
    </row>
    <row r="2406" spans="1:3">
      <c r="A2406" s="94">
        <f t="shared" si="40"/>
        <v>1986</v>
      </c>
      <c r="B2406" s="95">
        <v>31523</v>
      </c>
      <c r="C2406" s="96">
        <v>7.16</v>
      </c>
    </row>
    <row r="2407" spans="1:3">
      <c r="A2407" s="94">
        <f t="shared" si="40"/>
        <v>1986</v>
      </c>
      <c r="B2407" s="95">
        <v>31524</v>
      </c>
      <c r="C2407" s="96">
        <v>7.28</v>
      </c>
    </row>
    <row r="2408" spans="1:3">
      <c r="A2408" s="94">
        <f t="shared" si="40"/>
        <v>1986</v>
      </c>
      <c r="B2408" s="95">
        <v>31525</v>
      </c>
      <c r="C2408" s="96">
        <v>7.45</v>
      </c>
    </row>
    <row r="2409" spans="1:3">
      <c r="A2409" s="94">
        <f t="shared" si="40"/>
        <v>1986</v>
      </c>
      <c r="B2409" s="95">
        <v>31526</v>
      </c>
      <c r="C2409" s="96">
        <v>7.59</v>
      </c>
    </row>
    <row r="2410" spans="1:3">
      <c r="A2410" s="94">
        <f t="shared" si="40"/>
        <v>1986</v>
      </c>
      <c r="B2410" s="95">
        <v>31527</v>
      </c>
      <c r="C2410" s="96">
        <v>7.61</v>
      </c>
    </row>
    <row r="2411" spans="1:3">
      <c r="A2411" s="94">
        <f t="shared" si="40"/>
        <v>1986</v>
      </c>
      <c r="B2411" s="95">
        <v>31530</v>
      </c>
      <c r="C2411" s="96">
        <v>7.54</v>
      </c>
    </row>
    <row r="2412" spans="1:3">
      <c r="A2412" s="94">
        <f t="shared" si="40"/>
        <v>1986</v>
      </c>
      <c r="B2412" s="95">
        <v>31531</v>
      </c>
      <c r="C2412" s="96">
        <v>7.45</v>
      </c>
    </row>
    <row r="2413" spans="1:3">
      <c r="A2413" s="94">
        <f t="shared" si="40"/>
        <v>1986</v>
      </c>
      <c r="B2413" s="95">
        <v>31532</v>
      </c>
      <c r="C2413" s="96">
        <v>7.47</v>
      </c>
    </row>
    <row r="2414" spans="1:3">
      <c r="A2414" s="94">
        <f t="shared" si="40"/>
        <v>1986</v>
      </c>
      <c r="B2414" s="95">
        <v>31533</v>
      </c>
      <c r="C2414" s="96">
        <v>7.54</v>
      </c>
    </row>
    <row r="2415" spans="1:3">
      <c r="A2415" s="94">
        <f t="shared" si="40"/>
        <v>1986</v>
      </c>
      <c r="B2415" s="95">
        <v>31534</v>
      </c>
      <c r="C2415" s="96">
        <v>7.62</v>
      </c>
    </row>
    <row r="2416" spans="1:3">
      <c r="A2416" s="94">
        <f t="shared" si="40"/>
        <v>1986</v>
      </c>
      <c r="B2416" s="95">
        <v>31537</v>
      </c>
      <c r="C2416" s="96">
        <v>7.49</v>
      </c>
    </row>
    <row r="2417" spans="1:3">
      <c r="A2417" s="94">
        <f t="shared" si="40"/>
        <v>1986</v>
      </c>
      <c r="B2417" s="95">
        <v>31538</v>
      </c>
      <c r="C2417" s="96">
        <v>7.5</v>
      </c>
    </row>
    <row r="2418" spans="1:3">
      <c r="A2418" s="94">
        <f t="shared" si="40"/>
        <v>1986</v>
      </c>
      <c r="B2418" s="95">
        <v>31539</v>
      </c>
      <c r="C2418" s="96">
        <v>7.53</v>
      </c>
    </row>
    <row r="2419" spans="1:3">
      <c r="A2419" s="94">
        <f t="shared" si="40"/>
        <v>1986</v>
      </c>
      <c r="B2419" s="95">
        <v>31540</v>
      </c>
      <c r="C2419" s="96">
        <v>7.36</v>
      </c>
    </row>
    <row r="2420" spans="1:3">
      <c r="A2420" s="94">
        <f t="shared" si="40"/>
        <v>1986</v>
      </c>
      <c r="B2420" s="95">
        <v>31541</v>
      </c>
      <c r="C2420" s="96">
        <v>7.37</v>
      </c>
    </row>
    <row r="2421" spans="1:3">
      <c r="A2421" s="94">
        <f t="shared" si="40"/>
        <v>1986</v>
      </c>
      <c r="B2421" s="95">
        <v>31544</v>
      </c>
      <c r="C2421" s="96">
        <v>7.41</v>
      </c>
    </row>
    <row r="2422" spans="1:3">
      <c r="A2422" s="94">
        <f t="shared" si="40"/>
        <v>1986</v>
      </c>
      <c r="B2422" s="95">
        <v>31545</v>
      </c>
      <c r="C2422" s="96">
        <v>7.42</v>
      </c>
    </row>
    <row r="2423" spans="1:3">
      <c r="A2423" s="94">
        <f t="shared" si="40"/>
        <v>1986</v>
      </c>
      <c r="B2423" s="95">
        <v>31546</v>
      </c>
      <c r="C2423" s="96">
        <v>7.43</v>
      </c>
    </row>
    <row r="2424" spans="1:3">
      <c r="A2424" s="94">
        <f t="shared" si="40"/>
        <v>1986</v>
      </c>
      <c r="B2424" s="95">
        <v>31547</v>
      </c>
      <c r="C2424" s="96">
        <v>7.5</v>
      </c>
    </row>
    <row r="2425" spans="1:3">
      <c r="A2425" s="94">
        <f t="shared" si="40"/>
        <v>1986</v>
      </c>
      <c r="B2425" s="95">
        <v>31548</v>
      </c>
      <c r="C2425" s="96">
        <v>7.64</v>
      </c>
    </row>
    <row r="2426" spans="1:3">
      <c r="A2426" s="94">
        <f t="shared" si="40"/>
        <v>1986</v>
      </c>
      <c r="B2426" s="95">
        <v>31551</v>
      </c>
      <c r="C2426" s="96">
        <v>7.68</v>
      </c>
    </row>
    <row r="2427" spans="1:3">
      <c r="A2427" s="94">
        <f t="shared" si="40"/>
        <v>1986</v>
      </c>
      <c r="B2427" s="95">
        <v>31552</v>
      </c>
      <c r="C2427" s="96">
        <v>7.58</v>
      </c>
    </row>
    <row r="2428" spans="1:3">
      <c r="A2428" s="94">
        <f t="shared" si="40"/>
        <v>1986</v>
      </c>
      <c r="B2428" s="95">
        <v>31553</v>
      </c>
      <c r="C2428" s="96">
        <v>7.58</v>
      </c>
    </row>
    <row r="2429" spans="1:3">
      <c r="A2429" s="94">
        <f t="shared" si="40"/>
        <v>1986</v>
      </c>
      <c r="B2429" s="95">
        <v>31554</v>
      </c>
      <c r="C2429" s="96">
        <v>7.5</v>
      </c>
    </row>
    <row r="2430" spans="1:3">
      <c r="A2430" s="94">
        <f t="shared" si="40"/>
        <v>1986</v>
      </c>
      <c r="B2430" s="95">
        <v>31555</v>
      </c>
      <c r="C2430" s="96">
        <v>7.45</v>
      </c>
    </row>
    <row r="2431" spans="1:3">
      <c r="A2431" s="94">
        <f t="shared" si="40"/>
        <v>1986</v>
      </c>
      <c r="B2431" s="95">
        <v>31558</v>
      </c>
      <c r="C2431" s="99"/>
    </row>
    <row r="2432" spans="1:3">
      <c r="A2432" s="94">
        <f t="shared" si="40"/>
        <v>1986</v>
      </c>
      <c r="B2432" s="95">
        <v>31559</v>
      </c>
      <c r="C2432" s="96">
        <v>7.41</v>
      </c>
    </row>
    <row r="2433" spans="1:3">
      <c r="A2433" s="94">
        <f t="shared" si="40"/>
        <v>1986</v>
      </c>
      <c r="B2433" s="95">
        <v>31560</v>
      </c>
      <c r="C2433" s="96">
        <v>7.45</v>
      </c>
    </row>
    <row r="2434" spans="1:3">
      <c r="A2434" s="94">
        <f t="shared" si="40"/>
        <v>1986</v>
      </c>
      <c r="B2434" s="95">
        <v>31561</v>
      </c>
      <c r="C2434" s="96">
        <v>7.66</v>
      </c>
    </row>
    <row r="2435" spans="1:3">
      <c r="A2435" s="94">
        <f t="shared" si="40"/>
        <v>1986</v>
      </c>
      <c r="B2435" s="95">
        <v>31562</v>
      </c>
      <c r="C2435" s="96">
        <v>7.74</v>
      </c>
    </row>
    <row r="2436" spans="1:3">
      <c r="A2436" s="94">
        <f t="shared" si="40"/>
        <v>1986</v>
      </c>
      <c r="B2436" s="95">
        <v>31565</v>
      </c>
      <c r="C2436" s="96">
        <v>7.91</v>
      </c>
    </row>
    <row r="2437" spans="1:3">
      <c r="A2437" s="94">
        <f t="shared" si="40"/>
        <v>1986</v>
      </c>
      <c r="B2437" s="95">
        <v>31566</v>
      </c>
      <c r="C2437" s="96">
        <v>7.81</v>
      </c>
    </row>
    <row r="2438" spans="1:3">
      <c r="A2438" s="94">
        <f t="shared" si="40"/>
        <v>1986</v>
      </c>
      <c r="B2438" s="95">
        <v>31567</v>
      </c>
      <c r="C2438" s="96">
        <v>7.93</v>
      </c>
    </row>
    <row r="2439" spans="1:3">
      <c r="A2439" s="94">
        <f t="shared" si="40"/>
        <v>1986</v>
      </c>
      <c r="B2439" s="95">
        <v>31568</v>
      </c>
      <c r="C2439" s="96">
        <v>7.9</v>
      </c>
    </row>
    <row r="2440" spans="1:3">
      <c r="A2440" s="94">
        <f t="shared" si="40"/>
        <v>1986</v>
      </c>
      <c r="B2440" s="95">
        <v>31569</v>
      </c>
      <c r="C2440" s="96">
        <v>7.65</v>
      </c>
    </row>
    <row r="2441" spans="1:3">
      <c r="A2441" s="94">
        <f t="shared" si="40"/>
        <v>1986</v>
      </c>
      <c r="B2441" s="95">
        <v>31572</v>
      </c>
      <c r="C2441" s="96">
        <v>7.79</v>
      </c>
    </row>
    <row r="2442" spans="1:3">
      <c r="A2442" s="94">
        <f t="shared" si="40"/>
        <v>1986</v>
      </c>
      <c r="B2442" s="95">
        <v>31573</v>
      </c>
      <c r="C2442" s="96">
        <v>7.78</v>
      </c>
    </row>
    <row r="2443" spans="1:3">
      <c r="A2443" s="94">
        <f t="shared" si="40"/>
        <v>1986</v>
      </c>
      <c r="B2443" s="95">
        <v>31574</v>
      </c>
      <c r="C2443" s="96">
        <v>7.7</v>
      </c>
    </row>
    <row r="2444" spans="1:3">
      <c r="A2444" s="94">
        <f t="shared" si="40"/>
        <v>1986</v>
      </c>
      <c r="B2444" s="95">
        <v>31575</v>
      </c>
      <c r="C2444" s="96">
        <v>7.7</v>
      </c>
    </row>
    <row r="2445" spans="1:3">
      <c r="A2445" s="94">
        <f t="shared" ref="A2445:A2508" si="41">YEAR(B2445)</f>
        <v>1986</v>
      </c>
      <c r="B2445" s="95">
        <v>31576</v>
      </c>
      <c r="C2445" s="96">
        <v>7.52</v>
      </c>
    </row>
    <row r="2446" spans="1:3">
      <c r="A2446" s="94">
        <f t="shared" si="41"/>
        <v>1986</v>
      </c>
      <c r="B2446" s="95">
        <v>31579</v>
      </c>
      <c r="C2446" s="96">
        <v>7.43</v>
      </c>
    </row>
    <row r="2447" spans="1:3">
      <c r="A2447" s="94">
        <f t="shared" si="41"/>
        <v>1986</v>
      </c>
      <c r="B2447" s="95">
        <v>31580</v>
      </c>
      <c r="C2447" s="96">
        <v>7.43</v>
      </c>
    </row>
    <row r="2448" spans="1:3">
      <c r="A2448" s="94">
        <f t="shared" si="41"/>
        <v>1986</v>
      </c>
      <c r="B2448" s="95">
        <v>31581</v>
      </c>
      <c r="C2448" s="96">
        <v>7.44</v>
      </c>
    </row>
    <row r="2449" spans="1:3">
      <c r="A2449" s="94">
        <f t="shared" si="41"/>
        <v>1986</v>
      </c>
      <c r="B2449" s="95">
        <v>31582</v>
      </c>
      <c r="C2449" s="96">
        <v>7.52</v>
      </c>
    </row>
    <row r="2450" spans="1:3">
      <c r="A2450" s="94">
        <f t="shared" si="41"/>
        <v>1986</v>
      </c>
      <c r="B2450" s="95">
        <v>31583</v>
      </c>
      <c r="C2450" s="96">
        <v>7.47</v>
      </c>
    </row>
    <row r="2451" spans="1:3">
      <c r="A2451" s="94">
        <f t="shared" si="41"/>
        <v>1986</v>
      </c>
      <c r="B2451" s="95">
        <v>31586</v>
      </c>
      <c r="C2451" s="96">
        <v>7.43</v>
      </c>
    </row>
    <row r="2452" spans="1:3">
      <c r="A2452" s="94">
        <f t="shared" si="41"/>
        <v>1986</v>
      </c>
      <c r="B2452" s="95">
        <v>31587</v>
      </c>
      <c r="C2452" s="96">
        <v>7.39</v>
      </c>
    </row>
    <row r="2453" spans="1:3">
      <c r="A2453" s="94">
        <f t="shared" si="41"/>
        <v>1986</v>
      </c>
      <c r="B2453" s="95">
        <v>31588</v>
      </c>
      <c r="C2453" s="96">
        <v>7.36</v>
      </c>
    </row>
    <row r="2454" spans="1:3">
      <c r="A2454" s="94">
        <f t="shared" si="41"/>
        <v>1986</v>
      </c>
      <c r="B2454" s="95">
        <v>31589</v>
      </c>
      <c r="C2454" s="96">
        <v>7.35</v>
      </c>
    </row>
    <row r="2455" spans="1:3">
      <c r="A2455" s="94">
        <f t="shared" si="41"/>
        <v>1986</v>
      </c>
      <c r="B2455" s="95">
        <v>31590</v>
      </c>
      <c r="C2455" s="96">
        <v>7.29</v>
      </c>
    </row>
    <row r="2456" spans="1:3">
      <c r="A2456" s="94">
        <f t="shared" si="41"/>
        <v>1986</v>
      </c>
      <c r="B2456" s="95">
        <v>31593</v>
      </c>
      <c r="C2456" s="96">
        <v>7.24</v>
      </c>
    </row>
    <row r="2457" spans="1:3">
      <c r="A2457" s="94">
        <f t="shared" si="41"/>
        <v>1986</v>
      </c>
      <c r="B2457" s="95">
        <v>31594</v>
      </c>
      <c r="C2457" s="96">
        <v>7.21</v>
      </c>
    </row>
    <row r="2458" spans="1:3">
      <c r="A2458" s="94">
        <f t="shared" si="41"/>
        <v>1986</v>
      </c>
      <c r="B2458" s="95">
        <v>31595</v>
      </c>
      <c r="C2458" s="96">
        <v>7.22</v>
      </c>
    </row>
    <row r="2459" spans="1:3">
      <c r="A2459" s="94">
        <f t="shared" si="41"/>
        <v>1986</v>
      </c>
      <c r="B2459" s="95">
        <v>31596</v>
      </c>
      <c r="C2459" s="96">
        <v>7.18</v>
      </c>
    </row>
    <row r="2460" spans="1:3">
      <c r="A2460" s="94">
        <f t="shared" si="41"/>
        <v>1986</v>
      </c>
      <c r="B2460" s="95">
        <v>31597</v>
      </c>
      <c r="C2460" s="99"/>
    </row>
    <row r="2461" spans="1:3">
      <c r="A2461" s="94">
        <f t="shared" si="41"/>
        <v>1986</v>
      </c>
      <c r="B2461" s="95">
        <v>31600</v>
      </c>
      <c r="C2461" s="96">
        <v>7.16</v>
      </c>
    </row>
    <row r="2462" spans="1:3">
      <c r="A2462" s="94">
        <f t="shared" si="41"/>
        <v>1986</v>
      </c>
      <c r="B2462" s="95">
        <v>31601</v>
      </c>
      <c r="C2462" s="96">
        <v>7.23</v>
      </c>
    </row>
    <row r="2463" spans="1:3">
      <c r="A2463" s="94">
        <f t="shared" si="41"/>
        <v>1986</v>
      </c>
      <c r="B2463" s="95">
        <v>31602</v>
      </c>
      <c r="C2463" s="96">
        <v>7.15</v>
      </c>
    </row>
    <row r="2464" spans="1:3">
      <c r="A2464" s="94">
        <f t="shared" si="41"/>
        <v>1986</v>
      </c>
      <c r="B2464" s="95">
        <v>31603</v>
      </c>
      <c r="C2464" s="96">
        <v>7.16</v>
      </c>
    </row>
    <row r="2465" spans="1:3">
      <c r="A2465" s="94">
        <f t="shared" si="41"/>
        <v>1986</v>
      </c>
      <c r="B2465" s="95">
        <v>31604</v>
      </c>
      <c r="C2465" s="96">
        <v>7.19</v>
      </c>
    </row>
    <row r="2466" spans="1:3">
      <c r="A2466" s="94">
        <f t="shared" si="41"/>
        <v>1986</v>
      </c>
      <c r="B2466" s="95">
        <v>31607</v>
      </c>
      <c r="C2466" s="96">
        <v>7.14</v>
      </c>
    </row>
    <row r="2467" spans="1:3">
      <c r="A2467" s="94">
        <f t="shared" si="41"/>
        <v>1986</v>
      </c>
      <c r="B2467" s="95">
        <v>31608</v>
      </c>
      <c r="C2467" s="96">
        <v>7.12</v>
      </c>
    </row>
    <row r="2468" spans="1:3">
      <c r="A2468" s="94">
        <f t="shared" si="41"/>
        <v>1986</v>
      </c>
      <c r="B2468" s="95">
        <v>31609</v>
      </c>
      <c r="C2468" s="96">
        <v>7.17</v>
      </c>
    </row>
    <row r="2469" spans="1:3">
      <c r="A2469" s="94">
        <f t="shared" si="41"/>
        <v>1986</v>
      </c>
      <c r="B2469" s="95">
        <v>31610</v>
      </c>
      <c r="C2469" s="96">
        <v>7.2</v>
      </c>
    </row>
    <row r="2470" spans="1:3">
      <c r="A2470" s="94">
        <f t="shared" si="41"/>
        <v>1986</v>
      </c>
      <c r="B2470" s="95">
        <v>31611</v>
      </c>
      <c r="C2470" s="96">
        <v>7.19</v>
      </c>
    </row>
    <row r="2471" spans="1:3">
      <c r="A2471" s="94">
        <f t="shared" si="41"/>
        <v>1986</v>
      </c>
      <c r="B2471" s="95">
        <v>31614</v>
      </c>
      <c r="C2471" s="96">
        <v>7.17</v>
      </c>
    </row>
    <row r="2472" spans="1:3">
      <c r="A2472" s="94">
        <f t="shared" si="41"/>
        <v>1986</v>
      </c>
      <c r="B2472" s="95">
        <v>31615</v>
      </c>
      <c r="C2472" s="96">
        <v>7.27</v>
      </c>
    </row>
    <row r="2473" spans="1:3">
      <c r="A2473" s="94">
        <f t="shared" si="41"/>
        <v>1986</v>
      </c>
      <c r="B2473" s="95">
        <v>31616</v>
      </c>
      <c r="C2473" s="96">
        <v>7.36</v>
      </c>
    </row>
    <row r="2474" spans="1:3">
      <c r="A2474" s="94">
        <f t="shared" si="41"/>
        <v>1986</v>
      </c>
      <c r="B2474" s="95">
        <v>31617</v>
      </c>
      <c r="C2474" s="96">
        <v>7.41</v>
      </c>
    </row>
    <row r="2475" spans="1:3">
      <c r="A2475" s="94">
        <f t="shared" si="41"/>
        <v>1986</v>
      </c>
      <c r="B2475" s="95">
        <v>31618</v>
      </c>
      <c r="C2475" s="96">
        <v>7.4</v>
      </c>
    </row>
    <row r="2476" spans="1:3">
      <c r="A2476" s="94">
        <f t="shared" si="41"/>
        <v>1986</v>
      </c>
      <c r="B2476" s="95">
        <v>31621</v>
      </c>
      <c r="C2476" s="96">
        <v>7.59</v>
      </c>
    </row>
    <row r="2477" spans="1:3">
      <c r="A2477" s="94">
        <f t="shared" si="41"/>
        <v>1986</v>
      </c>
      <c r="B2477" s="95">
        <v>31622</v>
      </c>
      <c r="C2477" s="96">
        <v>7.5</v>
      </c>
    </row>
    <row r="2478" spans="1:3">
      <c r="A2478" s="94">
        <f t="shared" si="41"/>
        <v>1986</v>
      </c>
      <c r="B2478" s="95">
        <v>31623</v>
      </c>
      <c r="C2478" s="96">
        <v>7.51</v>
      </c>
    </row>
    <row r="2479" spans="1:3">
      <c r="A2479" s="94">
        <f t="shared" si="41"/>
        <v>1986</v>
      </c>
      <c r="B2479" s="95">
        <v>31624</v>
      </c>
      <c r="C2479" s="96">
        <v>7.46</v>
      </c>
    </row>
    <row r="2480" spans="1:3">
      <c r="A2480" s="94">
        <f t="shared" si="41"/>
        <v>1986</v>
      </c>
      <c r="B2480" s="95">
        <v>31625</v>
      </c>
      <c r="C2480" s="96">
        <v>7.46</v>
      </c>
    </row>
    <row r="2481" spans="1:3">
      <c r="A2481" s="94">
        <f t="shared" si="41"/>
        <v>1986</v>
      </c>
      <c r="B2481" s="95">
        <v>31628</v>
      </c>
      <c r="C2481" s="96">
        <v>7.46</v>
      </c>
    </row>
    <row r="2482" spans="1:3">
      <c r="A2482" s="94">
        <f t="shared" si="41"/>
        <v>1986</v>
      </c>
      <c r="B2482" s="95">
        <v>31629</v>
      </c>
      <c r="C2482" s="96">
        <v>7.54</v>
      </c>
    </row>
    <row r="2483" spans="1:3">
      <c r="A2483" s="94">
        <f t="shared" si="41"/>
        <v>1986</v>
      </c>
      <c r="B2483" s="95">
        <v>31630</v>
      </c>
      <c r="C2483" s="96">
        <v>7.57</v>
      </c>
    </row>
    <row r="2484" spans="1:3">
      <c r="A2484" s="94">
        <f t="shared" si="41"/>
        <v>1986</v>
      </c>
      <c r="B2484" s="95">
        <v>31631</v>
      </c>
      <c r="C2484" s="96">
        <v>7.56</v>
      </c>
    </row>
    <row r="2485" spans="1:3">
      <c r="A2485" s="94">
        <f t="shared" si="41"/>
        <v>1986</v>
      </c>
      <c r="B2485" s="95">
        <v>31632</v>
      </c>
      <c r="C2485" s="96">
        <v>7.41</v>
      </c>
    </row>
    <row r="2486" spans="1:3">
      <c r="A2486" s="94">
        <f t="shared" si="41"/>
        <v>1986</v>
      </c>
      <c r="B2486" s="95">
        <v>31635</v>
      </c>
      <c r="C2486" s="96">
        <v>7.35</v>
      </c>
    </row>
    <row r="2487" spans="1:3">
      <c r="A2487" s="94">
        <f t="shared" si="41"/>
        <v>1986</v>
      </c>
      <c r="B2487" s="95">
        <v>31636</v>
      </c>
      <c r="C2487" s="96">
        <v>7.34</v>
      </c>
    </row>
    <row r="2488" spans="1:3">
      <c r="A2488" s="94">
        <f t="shared" si="41"/>
        <v>1986</v>
      </c>
      <c r="B2488" s="95">
        <v>31637</v>
      </c>
      <c r="C2488" s="96">
        <v>7.28</v>
      </c>
    </row>
    <row r="2489" spans="1:3">
      <c r="A2489" s="94">
        <f t="shared" si="41"/>
        <v>1986</v>
      </c>
      <c r="B2489" s="95">
        <v>31638</v>
      </c>
      <c r="C2489" s="96">
        <v>7.29</v>
      </c>
    </row>
    <row r="2490" spans="1:3">
      <c r="A2490" s="94">
        <f t="shared" si="41"/>
        <v>1986</v>
      </c>
      <c r="B2490" s="95">
        <v>31639</v>
      </c>
      <c r="C2490" s="96">
        <v>7.29</v>
      </c>
    </row>
    <row r="2491" spans="1:3">
      <c r="A2491" s="94">
        <f t="shared" si="41"/>
        <v>1986</v>
      </c>
      <c r="B2491" s="95">
        <v>31642</v>
      </c>
      <c r="C2491" s="96">
        <v>7.28</v>
      </c>
    </row>
    <row r="2492" spans="1:3">
      <c r="A2492" s="94">
        <f t="shared" si="41"/>
        <v>1986</v>
      </c>
      <c r="B2492" s="95">
        <v>31643</v>
      </c>
      <c r="C2492" s="96">
        <v>7.19</v>
      </c>
    </row>
    <row r="2493" spans="1:3">
      <c r="A2493" s="94">
        <f t="shared" si="41"/>
        <v>1986</v>
      </c>
      <c r="B2493" s="95">
        <v>31644</v>
      </c>
      <c r="C2493" s="96">
        <v>7.17</v>
      </c>
    </row>
    <row r="2494" spans="1:3">
      <c r="A2494" s="94">
        <f t="shared" si="41"/>
        <v>1986</v>
      </c>
      <c r="B2494" s="95">
        <v>31645</v>
      </c>
      <c r="C2494" s="96">
        <v>7.19</v>
      </c>
    </row>
    <row r="2495" spans="1:3">
      <c r="A2495" s="94">
        <f t="shared" si="41"/>
        <v>1986</v>
      </c>
      <c r="B2495" s="95">
        <v>31646</v>
      </c>
      <c r="C2495" s="96">
        <v>7.27</v>
      </c>
    </row>
    <row r="2496" spans="1:3">
      <c r="A2496" s="94">
        <f t="shared" si="41"/>
        <v>1986</v>
      </c>
      <c r="B2496" s="95">
        <v>31649</v>
      </c>
      <c r="C2496" s="96">
        <v>7.25</v>
      </c>
    </row>
    <row r="2497" spans="1:3">
      <c r="A2497" s="94">
        <f t="shared" si="41"/>
        <v>1986</v>
      </c>
      <c r="B2497" s="95">
        <v>31650</v>
      </c>
      <c r="C2497" s="96">
        <v>7.2</v>
      </c>
    </row>
    <row r="2498" spans="1:3">
      <c r="A2498" s="94">
        <f t="shared" si="41"/>
        <v>1986</v>
      </c>
      <c r="B2498" s="95">
        <v>31651</v>
      </c>
      <c r="C2498" s="96">
        <v>7.28</v>
      </c>
    </row>
    <row r="2499" spans="1:3">
      <c r="A2499" s="94">
        <f t="shared" si="41"/>
        <v>1986</v>
      </c>
      <c r="B2499" s="95">
        <v>31652</v>
      </c>
      <c r="C2499" s="96">
        <v>7.26</v>
      </c>
    </row>
    <row r="2500" spans="1:3">
      <c r="A2500" s="94">
        <f t="shared" si="41"/>
        <v>1986</v>
      </c>
      <c r="B2500" s="95">
        <v>31653</v>
      </c>
      <c r="C2500" s="96">
        <v>7.21</v>
      </c>
    </row>
    <row r="2501" spans="1:3">
      <c r="A2501" s="94">
        <f t="shared" si="41"/>
        <v>1986</v>
      </c>
      <c r="B2501" s="95">
        <v>31656</v>
      </c>
      <c r="C2501" s="99"/>
    </row>
    <row r="2502" spans="1:3">
      <c r="A2502" s="94">
        <f t="shared" si="41"/>
        <v>1986</v>
      </c>
      <c r="B2502" s="95">
        <v>31657</v>
      </c>
      <c r="C2502" s="96">
        <v>7.23</v>
      </c>
    </row>
    <row r="2503" spans="1:3">
      <c r="A2503" s="94">
        <f t="shared" si="41"/>
        <v>1986</v>
      </c>
      <c r="B2503" s="95">
        <v>31658</v>
      </c>
      <c r="C2503" s="96">
        <v>7.43</v>
      </c>
    </row>
    <row r="2504" spans="1:3">
      <c r="A2504" s="94">
        <f t="shared" si="41"/>
        <v>1986</v>
      </c>
      <c r="B2504" s="95">
        <v>31659</v>
      </c>
      <c r="C2504" s="96">
        <v>7.4</v>
      </c>
    </row>
    <row r="2505" spans="1:3">
      <c r="A2505" s="94">
        <f t="shared" si="41"/>
        <v>1986</v>
      </c>
      <c r="B2505" s="95">
        <v>31660</v>
      </c>
      <c r="C2505" s="96">
        <v>7.54</v>
      </c>
    </row>
    <row r="2506" spans="1:3">
      <c r="A2506" s="94">
        <f t="shared" si="41"/>
        <v>1986</v>
      </c>
      <c r="B2506" s="95">
        <v>31663</v>
      </c>
      <c r="C2506" s="96">
        <v>7.59</v>
      </c>
    </row>
    <row r="2507" spans="1:3">
      <c r="A2507" s="94">
        <f t="shared" si="41"/>
        <v>1986</v>
      </c>
      <c r="B2507" s="95">
        <v>31664</v>
      </c>
      <c r="C2507" s="96">
        <v>7.53</v>
      </c>
    </row>
    <row r="2508" spans="1:3">
      <c r="A2508" s="94">
        <f t="shared" si="41"/>
        <v>1986</v>
      </c>
      <c r="B2508" s="95">
        <v>31665</v>
      </c>
      <c r="C2508" s="96">
        <v>7.54</v>
      </c>
    </row>
    <row r="2509" spans="1:3">
      <c r="A2509" s="94">
        <f t="shared" ref="A2509:A2572" si="42">YEAR(B2509)</f>
        <v>1986</v>
      </c>
      <c r="B2509" s="95">
        <v>31666</v>
      </c>
      <c r="C2509" s="96">
        <v>7.74</v>
      </c>
    </row>
    <row r="2510" spans="1:3">
      <c r="A2510" s="94">
        <f t="shared" si="42"/>
        <v>1986</v>
      </c>
      <c r="B2510" s="95">
        <v>31667</v>
      </c>
      <c r="C2510" s="96">
        <v>7.74</v>
      </c>
    </row>
    <row r="2511" spans="1:3">
      <c r="A2511" s="94">
        <f t="shared" si="42"/>
        <v>1986</v>
      </c>
      <c r="B2511" s="95">
        <v>31670</v>
      </c>
      <c r="C2511" s="96">
        <v>7.66</v>
      </c>
    </row>
    <row r="2512" spans="1:3">
      <c r="A2512" s="94">
        <f t="shared" si="42"/>
        <v>1986</v>
      </c>
      <c r="B2512" s="95">
        <v>31671</v>
      </c>
      <c r="C2512" s="96">
        <v>7.67</v>
      </c>
    </row>
    <row r="2513" spans="1:3">
      <c r="A2513" s="94">
        <f t="shared" si="42"/>
        <v>1986</v>
      </c>
      <c r="B2513" s="95">
        <v>31672</v>
      </c>
      <c r="C2513" s="96">
        <v>7.64</v>
      </c>
    </row>
    <row r="2514" spans="1:3">
      <c r="A2514" s="94">
        <f t="shared" si="42"/>
        <v>1986</v>
      </c>
      <c r="B2514" s="95">
        <v>31673</v>
      </c>
      <c r="C2514" s="96">
        <v>7.74</v>
      </c>
    </row>
    <row r="2515" spans="1:3">
      <c r="A2515" s="94">
        <f t="shared" si="42"/>
        <v>1986</v>
      </c>
      <c r="B2515" s="95">
        <v>31674</v>
      </c>
      <c r="C2515" s="96">
        <v>7.83</v>
      </c>
    </row>
    <row r="2516" spans="1:3">
      <c r="A2516" s="94">
        <f t="shared" si="42"/>
        <v>1986</v>
      </c>
      <c r="B2516" s="95">
        <v>31677</v>
      </c>
      <c r="C2516" s="96">
        <v>7.79</v>
      </c>
    </row>
    <row r="2517" spans="1:3">
      <c r="A2517" s="94">
        <f t="shared" si="42"/>
        <v>1986</v>
      </c>
      <c r="B2517" s="95">
        <v>31678</v>
      </c>
      <c r="C2517" s="96">
        <v>7.76</v>
      </c>
    </row>
    <row r="2518" spans="1:3">
      <c r="A2518" s="94">
        <f t="shared" si="42"/>
        <v>1986</v>
      </c>
      <c r="B2518" s="95">
        <v>31679</v>
      </c>
      <c r="C2518" s="96">
        <v>7.64</v>
      </c>
    </row>
    <row r="2519" spans="1:3">
      <c r="A2519" s="94">
        <f t="shared" si="42"/>
        <v>1986</v>
      </c>
      <c r="B2519" s="95">
        <v>31680</v>
      </c>
      <c r="C2519" s="96">
        <v>7.64</v>
      </c>
    </row>
    <row r="2520" spans="1:3">
      <c r="A2520" s="94">
        <f t="shared" si="42"/>
        <v>1986</v>
      </c>
      <c r="B2520" s="95">
        <v>31681</v>
      </c>
      <c r="C2520" s="96">
        <v>7.63</v>
      </c>
    </row>
    <row r="2521" spans="1:3">
      <c r="A2521" s="94">
        <f t="shared" si="42"/>
        <v>1986</v>
      </c>
      <c r="B2521" s="95">
        <v>31684</v>
      </c>
      <c r="C2521" s="96">
        <v>7.69</v>
      </c>
    </row>
    <row r="2522" spans="1:3">
      <c r="A2522" s="94">
        <f t="shared" si="42"/>
        <v>1986</v>
      </c>
      <c r="B2522" s="95">
        <v>31685</v>
      </c>
      <c r="C2522" s="96">
        <v>7.6</v>
      </c>
    </row>
    <row r="2523" spans="1:3">
      <c r="A2523" s="94">
        <f t="shared" si="42"/>
        <v>1986</v>
      </c>
      <c r="B2523" s="95">
        <v>31686</v>
      </c>
      <c r="C2523" s="96">
        <v>7.57</v>
      </c>
    </row>
    <row r="2524" spans="1:3">
      <c r="A2524" s="94">
        <f t="shared" si="42"/>
        <v>1986</v>
      </c>
      <c r="B2524" s="95">
        <v>31687</v>
      </c>
      <c r="C2524" s="96">
        <v>7.61</v>
      </c>
    </row>
    <row r="2525" spans="1:3">
      <c r="A2525" s="94">
        <f t="shared" si="42"/>
        <v>1986</v>
      </c>
      <c r="B2525" s="95">
        <v>31688</v>
      </c>
      <c r="C2525" s="96">
        <v>7.53</v>
      </c>
    </row>
    <row r="2526" spans="1:3">
      <c r="A2526" s="94">
        <f t="shared" si="42"/>
        <v>1986</v>
      </c>
      <c r="B2526" s="95">
        <v>31691</v>
      </c>
      <c r="C2526" s="96">
        <v>7.53</v>
      </c>
    </row>
    <row r="2527" spans="1:3">
      <c r="A2527" s="94">
        <f t="shared" si="42"/>
        <v>1986</v>
      </c>
      <c r="B2527" s="95">
        <v>31692</v>
      </c>
      <c r="C2527" s="96">
        <v>7.54</v>
      </c>
    </row>
    <row r="2528" spans="1:3">
      <c r="A2528" s="94">
        <f t="shared" si="42"/>
        <v>1986</v>
      </c>
      <c r="B2528" s="95">
        <v>31693</v>
      </c>
      <c r="C2528" s="96">
        <v>7.6</v>
      </c>
    </row>
    <row r="2529" spans="1:3">
      <c r="A2529" s="94">
        <f t="shared" si="42"/>
        <v>1986</v>
      </c>
      <c r="B2529" s="95">
        <v>31694</v>
      </c>
      <c r="C2529" s="96">
        <v>7.63</v>
      </c>
    </row>
    <row r="2530" spans="1:3">
      <c r="A2530" s="94">
        <f t="shared" si="42"/>
        <v>1986</v>
      </c>
      <c r="B2530" s="95">
        <v>31695</v>
      </c>
      <c r="C2530" s="96">
        <v>7.66</v>
      </c>
    </row>
    <row r="2531" spans="1:3">
      <c r="A2531" s="94">
        <f t="shared" si="42"/>
        <v>1986</v>
      </c>
      <c r="B2531" s="95">
        <v>31698</v>
      </c>
      <c r="C2531" s="99"/>
    </row>
    <row r="2532" spans="1:3">
      <c r="A2532" s="94">
        <f t="shared" si="42"/>
        <v>1986</v>
      </c>
      <c r="B2532" s="95">
        <v>31699</v>
      </c>
      <c r="C2532" s="96">
        <v>7.79</v>
      </c>
    </row>
    <row r="2533" spans="1:3">
      <c r="A2533" s="94">
        <f t="shared" si="42"/>
        <v>1986</v>
      </c>
      <c r="B2533" s="95">
        <v>31700</v>
      </c>
      <c r="C2533" s="96">
        <v>7.78</v>
      </c>
    </row>
    <row r="2534" spans="1:3">
      <c r="A2534" s="94">
        <f t="shared" si="42"/>
        <v>1986</v>
      </c>
      <c r="B2534" s="95">
        <v>31701</v>
      </c>
      <c r="C2534" s="96">
        <v>7.81</v>
      </c>
    </row>
    <row r="2535" spans="1:3">
      <c r="A2535" s="94">
        <f t="shared" si="42"/>
        <v>1986</v>
      </c>
      <c r="B2535" s="95">
        <v>31702</v>
      </c>
      <c r="C2535" s="96">
        <v>7.84</v>
      </c>
    </row>
    <row r="2536" spans="1:3">
      <c r="A2536" s="94">
        <f t="shared" si="42"/>
        <v>1986</v>
      </c>
      <c r="B2536" s="95">
        <v>31705</v>
      </c>
      <c r="C2536" s="96">
        <v>7.92</v>
      </c>
    </row>
    <row r="2537" spans="1:3">
      <c r="A2537" s="94">
        <f t="shared" si="42"/>
        <v>1986</v>
      </c>
      <c r="B2537" s="95">
        <v>31706</v>
      </c>
      <c r="C2537" s="96">
        <v>7.84</v>
      </c>
    </row>
    <row r="2538" spans="1:3">
      <c r="A2538" s="94">
        <f t="shared" si="42"/>
        <v>1986</v>
      </c>
      <c r="B2538" s="95">
        <v>31707</v>
      </c>
      <c r="C2538" s="96">
        <v>7.78</v>
      </c>
    </row>
    <row r="2539" spans="1:3">
      <c r="A2539" s="94">
        <f t="shared" si="42"/>
        <v>1986</v>
      </c>
      <c r="B2539" s="95">
        <v>31708</v>
      </c>
      <c r="C2539" s="96">
        <v>7.72</v>
      </c>
    </row>
    <row r="2540" spans="1:3">
      <c r="A2540" s="94">
        <f t="shared" si="42"/>
        <v>1986</v>
      </c>
      <c r="B2540" s="95">
        <v>31709</v>
      </c>
      <c r="C2540" s="96">
        <v>7.76</v>
      </c>
    </row>
    <row r="2541" spans="1:3">
      <c r="A2541" s="94">
        <f t="shared" si="42"/>
        <v>1986</v>
      </c>
      <c r="B2541" s="95">
        <v>31712</v>
      </c>
      <c r="C2541" s="96">
        <v>7.71</v>
      </c>
    </row>
    <row r="2542" spans="1:3">
      <c r="A2542" s="94">
        <f t="shared" si="42"/>
        <v>1986</v>
      </c>
      <c r="B2542" s="95">
        <v>31713</v>
      </c>
      <c r="C2542" s="96">
        <v>7.75</v>
      </c>
    </row>
    <row r="2543" spans="1:3">
      <c r="A2543" s="94">
        <f t="shared" si="42"/>
        <v>1986</v>
      </c>
      <c r="B2543" s="95">
        <v>31714</v>
      </c>
      <c r="C2543" s="96">
        <v>7.71</v>
      </c>
    </row>
    <row r="2544" spans="1:3">
      <c r="A2544" s="94">
        <f t="shared" si="42"/>
        <v>1986</v>
      </c>
      <c r="B2544" s="95">
        <v>31715</v>
      </c>
      <c r="C2544" s="96">
        <v>7.61</v>
      </c>
    </row>
    <row r="2545" spans="1:3">
      <c r="A2545" s="94">
        <f t="shared" si="42"/>
        <v>1986</v>
      </c>
      <c r="B2545" s="95">
        <v>31716</v>
      </c>
      <c r="C2545" s="96">
        <v>7.61</v>
      </c>
    </row>
    <row r="2546" spans="1:3">
      <c r="A2546" s="94">
        <f t="shared" si="42"/>
        <v>1986</v>
      </c>
      <c r="B2546" s="95">
        <v>31719</v>
      </c>
      <c r="C2546" s="96">
        <v>7.57</v>
      </c>
    </row>
    <row r="2547" spans="1:3">
      <c r="A2547" s="94">
        <f t="shared" si="42"/>
        <v>1986</v>
      </c>
      <c r="B2547" s="95">
        <v>31720</v>
      </c>
      <c r="C2547" s="96">
        <v>7.59</v>
      </c>
    </row>
    <row r="2548" spans="1:3">
      <c r="A2548" s="94">
        <f t="shared" si="42"/>
        <v>1986</v>
      </c>
      <c r="B2548" s="95">
        <v>31721</v>
      </c>
      <c r="C2548" s="96">
        <v>7.58</v>
      </c>
    </row>
    <row r="2549" spans="1:3">
      <c r="A2549" s="94">
        <f t="shared" si="42"/>
        <v>1986</v>
      </c>
      <c r="B2549" s="95">
        <v>31722</v>
      </c>
      <c r="C2549" s="96">
        <v>7.55</v>
      </c>
    </row>
    <row r="2550" spans="1:3">
      <c r="A2550" s="94">
        <f t="shared" si="42"/>
        <v>1986</v>
      </c>
      <c r="B2550" s="95">
        <v>31723</v>
      </c>
      <c r="C2550" s="96">
        <v>7.63</v>
      </c>
    </row>
    <row r="2551" spans="1:3">
      <c r="A2551" s="94">
        <f t="shared" si="42"/>
        <v>1986</v>
      </c>
      <c r="B2551" s="95">
        <v>31726</v>
      </c>
      <c r="C2551" s="96">
        <v>7.64</v>
      </c>
    </row>
    <row r="2552" spans="1:3">
      <c r="A2552" s="94">
        <f t="shared" si="42"/>
        <v>1986</v>
      </c>
      <c r="B2552" s="95">
        <v>31727</v>
      </c>
      <c r="C2552" s="99"/>
    </row>
    <row r="2553" spans="1:3">
      <c r="A2553" s="94">
        <f t="shared" si="42"/>
        <v>1986</v>
      </c>
      <c r="B2553" s="95">
        <v>31728</v>
      </c>
      <c r="C2553" s="96">
        <v>7.59</v>
      </c>
    </row>
    <row r="2554" spans="1:3">
      <c r="A2554" s="94">
        <f t="shared" si="42"/>
        <v>1986</v>
      </c>
      <c r="B2554" s="95">
        <v>31729</v>
      </c>
      <c r="C2554" s="96">
        <v>7.59</v>
      </c>
    </row>
    <row r="2555" spans="1:3">
      <c r="A2555" s="94">
        <f t="shared" si="42"/>
        <v>1986</v>
      </c>
      <c r="B2555" s="95">
        <v>31730</v>
      </c>
      <c r="C2555" s="96">
        <v>7.53</v>
      </c>
    </row>
    <row r="2556" spans="1:3">
      <c r="A2556" s="94">
        <f t="shared" si="42"/>
        <v>1986</v>
      </c>
      <c r="B2556" s="95">
        <v>31733</v>
      </c>
      <c r="C2556" s="96">
        <v>7.48</v>
      </c>
    </row>
    <row r="2557" spans="1:3">
      <c r="A2557" s="94">
        <f t="shared" si="42"/>
        <v>1986</v>
      </c>
      <c r="B2557" s="95">
        <v>31734</v>
      </c>
      <c r="C2557" s="96">
        <v>7.52</v>
      </c>
    </row>
    <row r="2558" spans="1:3">
      <c r="A2558" s="94">
        <f t="shared" si="42"/>
        <v>1986</v>
      </c>
      <c r="B2558" s="95">
        <v>31735</v>
      </c>
      <c r="C2558" s="96">
        <v>7.44</v>
      </c>
    </row>
    <row r="2559" spans="1:3">
      <c r="A2559" s="94">
        <f t="shared" si="42"/>
        <v>1986</v>
      </c>
      <c r="B2559" s="95">
        <v>31736</v>
      </c>
      <c r="C2559" s="96">
        <v>7.45</v>
      </c>
    </row>
    <row r="2560" spans="1:3">
      <c r="A2560" s="94">
        <f t="shared" si="42"/>
        <v>1986</v>
      </c>
      <c r="B2560" s="95">
        <v>31737</v>
      </c>
      <c r="C2560" s="96">
        <v>7.44</v>
      </c>
    </row>
    <row r="2561" spans="1:3">
      <c r="A2561" s="94">
        <f t="shared" si="42"/>
        <v>1986</v>
      </c>
      <c r="B2561" s="95">
        <v>31740</v>
      </c>
      <c r="C2561" s="96">
        <v>7.4</v>
      </c>
    </row>
    <row r="2562" spans="1:3">
      <c r="A2562" s="94">
        <f t="shared" si="42"/>
        <v>1986</v>
      </c>
      <c r="B2562" s="95">
        <v>31741</v>
      </c>
      <c r="C2562" s="96">
        <v>7.44</v>
      </c>
    </row>
    <row r="2563" spans="1:3">
      <c r="A2563" s="94">
        <f t="shared" si="42"/>
        <v>1986</v>
      </c>
      <c r="B2563" s="95">
        <v>31742</v>
      </c>
      <c r="C2563" s="96">
        <v>7.42</v>
      </c>
    </row>
    <row r="2564" spans="1:3">
      <c r="A2564" s="94">
        <f t="shared" si="42"/>
        <v>1986</v>
      </c>
      <c r="B2564" s="95">
        <v>31743</v>
      </c>
      <c r="C2564" s="99"/>
    </row>
    <row r="2565" spans="1:3">
      <c r="A2565" s="94">
        <f t="shared" si="42"/>
        <v>1986</v>
      </c>
      <c r="B2565" s="95">
        <v>31744</v>
      </c>
      <c r="C2565" s="96">
        <v>7.41</v>
      </c>
    </row>
    <row r="2566" spans="1:3">
      <c r="A2566" s="94">
        <f t="shared" si="42"/>
        <v>1986</v>
      </c>
      <c r="B2566" s="95">
        <v>31747</v>
      </c>
      <c r="C2566" s="96">
        <v>7.42</v>
      </c>
    </row>
    <row r="2567" spans="1:3">
      <c r="A2567" s="94">
        <f t="shared" si="42"/>
        <v>1986</v>
      </c>
      <c r="B2567" s="95">
        <v>31748</v>
      </c>
      <c r="C2567" s="96">
        <v>7.34</v>
      </c>
    </row>
    <row r="2568" spans="1:3">
      <c r="A2568" s="94">
        <f t="shared" si="42"/>
        <v>1986</v>
      </c>
      <c r="B2568" s="95">
        <v>31749</v>
      </c>
      <c r="C2568" s="96">
        <v>7.31</v>
      </c>
    </row>
    <row r="2569" spans="1:3">
      <c r="A2569" s="94">
        <f t="shared" si="42"/>
        <v>1986</v>
      </c>
      <c r="B2569" s="95">
        <v>31750</v>
      </c>
      <c r="C2569" s="96">
        <v>7.29</v>
      </c>
    </row>
    <row r="2570" spans="1:3">
      <c r="A2570" s="94">
        <f t="shared" si="42"/>
        <v>1986</v>
      </c>
      <c r="B2570" s="95">
        <v>31751</v>
      </c>
      <c r="C2570" s="96">
        <v>7.38</v>
      </c>
    </row>
    <row r="2571" spans="1:3">
      <c r="A2571" s="94">
        <f t="shared" si="42"/>
        <v>1986</v>
      </c>
      <c r="B2571" s="95">
        <v>31754</v>
      </c>
      <c r="C2571" s="96">
        <v>7.34</v>
      </c>
    </row>
    <row r="2572" spans="1:3">
      <c r="A2572" s="94">
        <f t="shared" si="42"/>
        <v>1986</v>
      </c>
      <c r="B2572" s="95">
        <v>31755</v>
      </c>
      <c r="C2572" s="96">
        <v>7.33</v>
      </c>
    </row>
    <row r="2573" spans="1:3">
      <c r="A2573" s="94">
        <f t="shared" ref="A2573:A2636" si="43">YEAR(B2573)</f>
        <v>1986</v>
      </c>
      <c r="B2573" s="95">
        <v>31756</v>
      </c>
      <c r="C2573" s="96">
        <v>7.32</v>
      </c>
    </row>
    <row r="2574" spans="1:3">
      <c r="A2574" s="94">
        <f t="shared" si="43"/>
        <v>1986</v>
      </c>
      <c r="B2574" s="95">
        <v>31757</v>
      </c>
      <c r="C2574" s="96">
        <v>7.38</v>
      </c>
    </row>
    <row r="2575" spans="1:3">
      <c r="A2575" s="94">
        <f t="shared" si="43"/>
        <v>1986</v>
      </c>
      <c r="B2575" s="95">
        <v>31758</v>
      </c>
      <c r="C2575" s="96">
        <v>7.39</v>
      </c>
    </row>
    <row r="2576" spans="1:3">
      <c r="A2576" s="94">
        <f t="shared" si="43"/>
        <v>1986</v>
      </c>
      <c r="B2576" s="95">
        <v>31761</v>
      </c>
      <c r="C2576" s="96">
        <v>7.41</v>
      </c>
    </row>
    <row r="2577" spans="1:3">
      <c r="A2577" s="94">
        <f t="shared" si="43"/>
        <v>1986</v>
      </c>
      <c r="B2577" s="95">
        <v>31762</v>
      </c>
      <c r="C2577" s="96">
        <v>7.39</v>
      </c>
    </row>
    <row r="2578" spans="1:3">
      <c r="A2578" s="94">
        <f t="shared" si="43"/>
        <v>1986</v>
      </c>
      <c r="B2578" s="95">
        <v>31763</v>
      </c>
      <c r="C2578" s="96">
        <v>7.39</v>
      </c>
    </row>
    <row r="2579" spans="1:3">
      <c r="A2579" s="94">
        <f t="shared" si="43"/>
        <v>1986</v>
      </c>
      <c r="B2579" s="95">
        <v>31764</v>
      </c>
      <c r="C2579" s="96">
        <v>7.38</v>
      </c>
    </row>
    <row r="2580" spans="1:3">
      <c r="A2580" s="94">
        <f t="shared" si="43"/>
        <v>1986</v>
      </c>
      <c r="B2580" s="95">
        <v>31765</v>
      </c>
      <c r="C2580" s="96">
        <v>7.36</v>
      </c>
    </row>
    <row r="2581" spans="1:3">
      <c r="A2581" s="94">
        <f t="shared" si="43"/>
        <v>1986</v>
      </c>
      <c r="B2581" s="95">
        <v>31768</v>
      </c>
      <c r="C2581" s="96">
        <v>7.36</v>
      </c>
    </row>
    <row r="2582" spans="1:3">
      <c r="A2582" s="94">
        <f t="shared" si="43"/>
        <v>1986</v>
      </c>
      <c r="B2582" s="95">
        <v>31769</v>
      </c>
      <c r="C2582" s="96">
        <v>7.34</v>
      </c>
    </row>
    <row r="2583" spans="1:3">
      <c r="A2583" s="94">
        <f t="shared" si="43"/>
        <v>1986</v>
      </c>
      <c r="B2583" s="95">
        <v>31770</v>
      </c>
      <c r="C2583" s="96">
        <v>7.34</v>
      </c>
    </row>
    <row r="2584" spans="1:3">
      <c r="A2584" s="94">
        <f t="shared" si="43"/>
        <v>1986</v>
      </c>
      <c r="B2584" s="95">
        <v>31771</v>
      </c>
      <c r="C2584" s="99"/>
    </row>
    <row r="2585" spans="1:3">
      <c r="A2585" s="94">
        <f t="shared" si="43"/>
        <v>1986</v>
      </c>
      <c r="B2585" s="95">
        <v>31772</v>
      </c>
      <c r="C2585" s="96">
        <v>7.34</v>
      </c>
    </row>
    <row r="2586" spans="1:3">
      <c r="A2586" s="94">
        <f t="shared" si="43"/>
        <v>1986</v>
      </c>
      <c r="B2586" s="95">
        <v>31775</v>
      </c>
      <c r="C2586" s="96">
        <v>7.41</v>
      </c>
    </row>
    <row r="2587" spans="1:3">
      <c r="A2587" s="94">
        <f t="shared" si="43"/>
        <v>1986</v>
      </c>
      <c r="B2587" s="95">
        <v>31776</v>
      </c>
      <c r="C2587" s="96">
        <v>7.46</v>
      </c>
    </row>
    <row r="2588" spans="1:3">
      <c r="A2588" s="94">
        <f t="shared" si="43"/>
        <v>1986</v>
      </c>
      <c r="B2588" s="95">
        <v>31777</v>
      </c>
      <c r="C2588" s="96">
        <v>7.49</v>
      </c>
    </row>
    <row r="2589" spans="1:3">
      <c r="A2589" s="94">
        <f t="shared" si="43"/>
        <v>1987</v>
      </c>
      <c r="B2589" s="95">
        <v>31778</v>
      </c>
      <c r="C2589" s="99"/>
    </row>
    <row r="2590" spans="1:3">
      <c r="A2590" s="94">
        <f t="shared" si="43"/>
        <v>1987</v>
      </c>
      <c r="B2590" s="95">
        <v>31779</v>
      </c>
      <c r="C2590" s="96">
        <v>7.44</v>
      </c>
    </row>
    <row r="2591" spans="1:3">
      <c r="A2591" s="94">
        <f t="shared" si="43"/>
        <v>1987</v>
      </c>
      <c r="B2591" s="95">
        <v>31782</v>
      </c>
      <c r="C2591" s="96">
        <v>7.35</v>
      </c>
    </row>
    <row r="2592" spans="1:3">
      <c r="A2592" s="94">
        <f t="shared" si="43"/>
        <v>1987</v>
      </c>
      <c r="B2592" s="95">
        <v>31783</v>
      </c>
      <c r="C2592" s="96">
        <v>7.36</v>
      </c>
    </row>
    <row r="2593" spans="1:3">
      <c r="A2593" s="94">
        <f t="shared" si="43"/>
        <v>1987</v>
      </c>
      <c r="B2593" s="95">
        <v>31784</v>
      </c>
      <c r="C2593" s="96">
        <v>7.33</v>
      </c>
    </row>
    <row r="2594" spans="1:3">
      <c r="A2594" s="94">
        <f t="shared" si="43"/>
        <v>1987</v>
      </c>
      <c r="B2594" s="95">
        <v>31785</v>
      </c>
      <c r="C2594" s="96">
        <v>7.31</v>
      </c>
    </row>
    <row r="2595" spans="1:3">
      <c r="A2595" s="94">
        <f t="shared" si="43"/>
        <v>1987</v>
      </c>
      <c r="B2595" s="95">
        <v>31786</v>
      </c>
      <c r="C2595" s="96">
        <v>7.29</v>
      </c>
    </row>
    <row r="2596" spans="1:3">
      <c r="A2596" s="94">
        <f t="shared" si="43"/>
        <v>1987</v>
      </c>
      <c r="B2596" s="95">
        <v>31789</v>
      </c>
      <c r="C2596" s="96">
        <v>7.33</v>
      </c>
    </row>
    <row r="2597" spans="1:3">
      <c r="A2597" s="94">
        <f t="shared" si="43"/>
        <v>1987</v>
      </c>
      <c r="B2597" s="95">
        <v>31790</v>
      </c>
      <c r="C2597" s="96">
        <v>7.37</v>
      </c>
    </row>
    <row r="2598" spans="1:3">
      <c r="A2598" s="94">
        <f t="shared" si="43"/>
        <v>1987</v>
      </c>
      <c r="B2598" s="95">
        <v>31791</v>
      </c>
      <c r="C2598" s="96">
        <v>7.41</v>
      </c>
    </row>
    <row r="2599" spans="1:3">
      <c r="A2599" s="94">
        <f t="shared" si="43"/>
        <v>1987</v>
      </c>
      <c r="B2599" s="95">
        <v>31792</v>
      </c>
      <c r="C2599" s="96">
        <v>7.39</v>
      </c>
    </row>
    <row r="2600" spans="1:3">
      <c r="A2600" s="94">
        <f t="shared" si="43"/>
        <v>1987</v>
      </c>
      <c r="B2600" s="95">
        <v>31793</v>
      </c>
      <c r="C2600" s="96">
        <v>7.34</v>
      </c>
    </row>
    <row r="2601" spans="1:3">
      <c r="A2601" s="94">
        <f t="shared" si="43"/>
        <v>1987</v>
      </c>
      <c r="B2601" s="95">
        <v>31796</v>
      </c>
      <c r="C2601" s="99"/>
    </row>
    <row r="2602" spans="1:3">
      <c r="A2602" s="94">
        <f t="shared" si="43"/>
        <v>1987</v>
      </c>
      <c r="B2602" s="95">
        <v>31797</v>
      </c>
      <c r="C2602" s="96">
        <v>7.32</v>
      </c>
    </row>
    <row r="2603" spans="1:3">
      <c r="A2603" s="94">
        <f t="shared" si="43"/>
        <v>1987</v>
      </c>
      <c r="B2603" s="95">
        <v>31798</v>
      </c>
      <c r="C2603" s="96">
        <v>7.33</v>
      </c>
    </row>
    <row r="2604" spans="1:3">
      <c r="A2604" s="94">
        <f t="shared" si="43"/>
        <v>1987</v>
      </c>
      <c r="B2604" s="95">
        <v>31799</v>
      </c>
      <c r="C2604" s="96">
        <v>7.36</v>
      </c>
    </row>
    <row r="2605" spans="1:3">
      <c r="A2605" s="94">
        <f t="shared" si="43"/>
        <v>1987</v>
      </c>
      <c r="B2605" s="95">
        <v>31800</v>
      </c>
      <c r="C2605" s="96">
        <v>7.42</v>
      </c>
    </row>
    <row r="2606" spans="1:3">
      <c r="A2606" s="94">
        <f t="shared" si="43"/>
        <v>1987</v>
      </c>
      <c r="B2606" s="95">
        <v>31803</v>
      </c>
      <c r="C2606" s="96">
        <v>7.49</v>
      </c>
    </row>
    <row r="2607" spans="1:3">
      <c r="A2607" s="94">
        <f t="shared" si="43"/>
        <v>1987</v>
      </c>
      <c r="B2607" s="95">
        <v>31804</v>
      </c>
      <c r="C2607" s="96">
        <v>7.49</v>
      </c>
    </row>
    <row r="2608" spans="1:3">
      <c r="A2608" s="94">
        <f t="shared" si="43"/>
        <v>1987</v>
      </c>
      <c r="B2608" s="95">
        <v>31805</v>
      </c>
      <c r="C2608" s="96">
        <v>7.46</v>
      </c>
    </row>
    <row r="2609" spans="1:3">
      <c r="A2609" s="94">
        <f t="shared" si="43"/>
        <v>1987</v>
      </c>
      <c r="B2609" s="95">
        <v>31806</v>
      </c>
      <c r="C2609" s="96">
        <v>7.45</v>
      </c>
    </row>
    <row r="2610" spans="1:3">
      <c r="A2610" s="94">
        <f t="shared" si="43"/>
        <v>1987</v>
      </c>
      <c r="B2610" s="95">
        <v>31807</v>
      </c>
      <c r="C2610" s="96">
        <v>7.48</v>
      </c>
    </row>
    <row r="2611" spans="1:3">
      <c r="A2611" s="94">
        <f t="shared" si="43"/>
        <v>1987</v>
      </c>
      <c r="B2611" s="95">
        <v>31810</v>
      </c>
      <c r="C2611" s="96">
        <v>7.52</v>
      </c>
    </row>
    <row r="2612" spans="1:3">
      <c r="A2612" s="94">
        <f t="shared" si="43"/>
        <v>1987</v>
      </c>
      <c r="B2612" s="95">
        <v>31811</v>
      </c>
      <c r="C2612" s="96">
        <v>7.53</v>
      </c>
    </row>
    <row r="2613" spans="1:3">
      <c r="A2613" s="94">
        <f t="shared" si="43"/>
        <v>1987</v>
      </c>
      <c r="B2613" s="95">
        <v>31812</v>
      </c>
      <c r="C2613" s="96">
        <v>7.51</v>
      </c>
    </row>
    <row r="2614" spans="1:3">
      <c r="A2614" s="94">
        <f t="shared" si="43"/>
        <v>1987</v>
      </c>
      <c r="B2614" s="95">
        <v>31813</v>
      </c>
      <c r="C2614" s="96">
        <v>7.47</v>
      </c>
    </row>
    <row r="2615" spans="1:3">
      <c r="A2615" s="94">
        <f t="shared" si="43"/>
        <v>1987</v>
      </c>
      <c r="B2615" s="95">
        <v>31814</v>
      </c>
      <c r="C2615" s="96">
        <v>7.47</v>
      </c>
    </row>
    <row r="2616" spans="1:3">
      <c r="A2616" s="94">
        <f t="shared" si="43"/>
        <v>1987</v>
      </c>
      <c r="B2616" s="95">
        <v>31817</v>
      </c>
      <c r="C2616" s="96">
        <v>7.53</v>
      </c>
    </row>
    <row r="2617" spans="1:3">
      <c r="A2617" s="94">
        <f t="shared" si="43"/>
        <v>1987</v>
      </c>
      <c r="B2617" s="95">
        <v>31818</v>
      </c>
      <c r="C2617" s="96">
        <v>7.61</v>
      </c>
    </row>
    <row r="2618" spans="1:3">
      <c r="A2618" s="94">
        <f t="shared" si="43"/>
        <v>1987</v>
      </c>
      <c r="B2618" s="95">
        <v>31819</v>
      </c>
      <c r="C2618" s="96">
        <v>7.64</v>
      </c>
    </row>
    <row r="2619" spans="1:3">
      <c r="A2619" s="94">
        <f t="shared" si="43"/>
        <v>1987</v>
      </c>
      <c r="B2619" s="95">
        <v>31820</v>
      </c>
      <c r="C2619" s="96">
        <v>7.59</v>
      </c>
    </row>
    <row r="2620" spans="1:3">
      <c r="A2620" s="94">
        <f t="shared" si="43"/>
        <v>1987</v>
      </c>
      <c r="B2620" s="95">
        <v>31821</v>
      </c>
      <c r="C2620" s="96">
        <v>7.57</v>
      </c>
    </row>
    <row r="2621" spans="1:3">
      <c r="A2621" s="94">
        <f t="shared" si="43"/>
        <v>1987</v>
      </c>
      <c r="B2621" s="95">
        <v>31824</v>
      </c>
      <c r="C2621" s="99"/>
    </row>
    <row r="2622" spans="1:3">
      <c r="A2622" s="94">
        <f t="shared" si="43"/>
        <v>1987</v>
      </c>
      <c r="B2622" s="95">
        <v>31825</v>
      </c>
      <c r="C2622" s="96">
        <v>7.63</v>
      </c>
    </row>
    <row r="2623" spans="1:3">
      <c r="A2623" s="94">
        <f t="shared" si="43"/>
        <v>1987</v>
      </c>
      <c r="B2623" s="95">
        <v>31826</v>
      </c>
      <c r="C2623" s="96">
        <v>7.6</v>
      </c>
    </row>
    <row r="2624" spans="1:3">
      <c r="A2624" s="94">
        <f t="shared" si="43"/>
        <v>1987</v>
      </c>
      <c r="B2624" s="95">
        <v>31827</v>
      </c>
      <c r="C2624" s="96">
        <v>7.55</v>
      </c>
    </row>
    <row r="2625" spans="1:3">
      <c r="A2625" s="94">
        <f t="shared" si="43"/>
        <v>1987</v>
      </c>
      <c r="B2625" s="95">
        <v>31828</v>
      </c>
      <c r="C2625" s="96">
        <v>7.55</v>
      </c>
    </row>
    <row r="2626" spans="1:3">
      <c r="A2626" s="94">
        <f t="shared" si="43"/>
        <v>1987</v>
      </c>
      <c r="B2626" s="95">
        <v>31831</v>
      </c>
      <c r="C2626" s="96">
        <v>7.53</v>
      </c>
    </row>
    <row r="2627" spans="1:3">
      <c r="A2627" s="94">
        <f t="shared" si="43"/>
        <v>1987</v>
      </c>
      <c r="B2627" s="95">
        <v>31832</v>
      </c>
      <c r="C2627" s="96">
        <v>7.48</v>
      </c>
    </row>
    <row r="2628" spans="1:3">
      <c r="A2628" s="94">
        <f t="shared" si="43"/>
        <v>1987</v>
      </c>
      <c r="B2628" s="95">
        <v>31833</v>
      </c>
      <c r="C2628" s="96">
        <v>7.5</v>
      </c>
    </row>
    <row r="2629" spans="1:3">
      <c r="A2629" s="94">
        <f t="shared" si="43"/>
        <v>1987</v>
      </c>
      <c r="B2629" s="95">
        <v>31834</v>
      </c>
      <c r="C2629" s="96">
        <v>7.5</v>
      </c>
    </row>
    <row r="2630" spans="1:3">
      <c r="A2630" s="94">
        <f t="shared" si="43"/>
        <v>1987</v>
      </c>
      <c r="B2630" s="95">
        <v>31835</v>
      </c>
      <c r="C2630" s="96">
        <v>7.48</v>
      </c>
    </row>
    <row r="2631" spans="1:3">
      <c r="A2631" s="94">
        <f t="shared" si="43"/>
        <v>1987</v>
      </c>
      <c r="B2631" s="95">
        <v>31838</v>
      </c>
      <c r="C2631" s="96">
        <v>7.46</v>
      </c>
    </row>
    <row r="2632" spans="1:3">
      <c r="A2632" s="94">
        <f t="shared" si="43"/>
        <v>1987</v>
      </c>
      <c r="B2632" s="95">
        <v>31839</v>
      </c>
      <c r="C2632" s="96">
        <v>7.49</v>
      </c>
    </row>
    <row r="2633" spans="1:3">
      <c r="A2633" s="94">
        <f t="shared" si="43"/>
        <v>1987</v>
      </c>
      <c r="B2633" s="95">
        <v>31840</v>
      </c>
      <c r="C2633" s="96">
        <v>7.44</v>
      </c>
    </row>
    <row r="2634" spans="1:3">
      <c r="A2634" s="94">
        <f t="shared" si="43"/>
        <v>1987</v>
      </c>
      <c r="B2634" s="95">
        <v>31841</v>
      </c>
      <c r="C2634" s="96">
        <v>7.45</v>
      </c>
    </row>
    <row r="2635" spans="1:3">
      <c r="A2635" s="94">
        <f t="shared" si="43"/>
        <v>1987</v>
      </c>
      <c r="B2635" s="95">
        <v>31842</v>
      </c>
      <c r="C2635" s="96">
        <v>7.52</v>
      </c>
    </row>
    <row r="2636" spans="1:3">
      <c r="A2636" s="94">
        <f t="shared" si="43"/>
        <v>1987</v>
      </c>
      <c r="B2636" s="95">
        <v>31845</v>
      </c>
      <c r="C2636" s="96">
        <v>7.53</v>
      </c>
    </row>
    <row r="2637" spans="1:3">
      <c r="A2637" s="94">
        <f t="shared" ref="A2637:A2700" si="44">YEAR(B2637)</f>
        <v>1987</v>
      </c>
      <c r="B2637" s="95">
        <v>31846</v>
      </c>
      <c r="C2637" s="96">
        <v>7.53</v>
      </c>
    </row>
    <row r="2638" spans="1:3">
      <c r="A2638" s="94">
        <f t="shared" si="44"/>
        <v>1987</v>
      </c>
      <c r="B2638" s="95">
        <v>31847</v>
      </c>
      <c r="C2638" s="96">
        <v>7.53</v>
      </c>
    </row>
    <row r="2639" spans="1:3">
      <c r="A2639" s="94">
        <f t="shared" si="44"/>
        <v>1987</v>
      </c>
      <c r="B2639" s="95">
        <v>31848</v>
      </c>
      <c r="C2639" s="96">
        <v>7.52</v>
      </c>
    </row>
    <row r="2640" spans="1:3">
      <c r="A2640" s="94">
        <f t="shared" si="44"/>
        <v>1987</v>
      </c>
      <c r="B2640" s="95">
        <v>31849</v>
      </c>
      <c r="C2640" s="96">
        <v>7.49</v>
      </c>
    </row>
    <row r="2641" spans="1:3">
      <c r="A2641" s="94">
        <f t="shared" si="44"/>
        <v>1987</v>
      </c>
      <c r="B2641" s="95">
        <v>31852</v>
      </c>
      <c r="C2641" s="96">
        <v>7.52</v>
      </c>
    </row>
    <row r="2642" spans="1:3">
      <c r="A2642" s="94">
        <f t="shared" si="44"/>
        <v>1987</v>
      </c>
      <c r="B2642" s="95">
        <v>31853</v>
      </c>
      <c r="C2642" s="96">
        <v>7.51</v>
      </c>
    </row>
    <row r="2643" spans="1:3">
      <c r="A2643" s="94">
        <f t="shared" si="44"/>
        <v>1987</v>
      </c>
      <c r="B2643" s="95">
        <v>31854</v>
      </c>
      <c r="C2643" s="96">
        <v>7.52</v>
      </c>
    </row>
    <row r="2644" spans="1:3">
      <c r="A2644" s="94">
        <f t="shared" si="44"/>
        <v>1987</v>
      </c>
      <c r="B2644" s="95">
        <v>31855</v>
      </c>
      <c r="C2644" s="96">
        <v>7.51</v>
      </c>
    </row>
    <row r="2645" spans="1:3">
      <c r="A2645" s="94">
        <f t="shared" si="44"/>
        <v>1987</v>
      </c>
      <c r="B2645" s="95">
        <v>31856</v>
      </c>
      <c r="C2645" s="96">
        <v>7.53</v>
      </c>
    </row>
    <row r="2646" spans="1:3">
      <c r="A2646" s="94">
        <f t="shared" si="44"/>
        <v>1987</v>
      </c>
      <c r="B2646" s="95">
        <v>31859</v>
      </c>
      <c r="C2646" s="96">
        <v>7.56</v>
      </c>
    </row>
    <row r="2647" spans="1:3">
      <c r="A2647" s="94">
        <f t="shared" si="44"/>
        <v>1987</v>
      </c>
      <c r="B2647" s="95">
        <v>31860</v>
      </c>
      <c r="C2647" s="96">
        <v>7.59</v>
      </c>
    </row>
    <row r="2648" spans="1:3">
      <c r="A2648" s="94">
        <f t="shared" si="44"/>
        <v>1987</v>
      </c>
      <c r="B2648" s="95">
        <v>31861</v>
      </c>
      <c r="C2648" s="96">
        <v>7.58</v>
      </c>
    </row>
    <row r="2649" spans="1:3">
      <c r="A2649" s="94">
        <f t="shared" si="44"/>
        <v>1987</v>
      </c>
      <c r="B2649" s="95">
        <v>31862</v>
      </c>
      <c r="C2649" s="96">
        <v>7.56</v>
      </c>
    </row>
    <row r="2650" spans="1:3">
      <c r="A2650" s="94">
        <f t="shared" si="44"/>
        <v>1987</v>
      </c>
      <c r="B2650" s="95">
        <v>31863</v>
      </c>
      <c r="C2650" s="96">
        <v>7.64</v>
      </c>
    </row>
    <row r="2651" spans="1:3">
      <c r="A2651" s="94">
        <f t="shared" si="44"/>
        <v>1987</v>
      </c>
      <c r="B2651" s="95">
        <v>31866</v>
      </c>
      <c r="C2651" s="96">
        <v>7.84</v>
      </c>
    </row>
    <row r="2652" spans="1:3">
      <c r="A2652" s="94">
        <f t="shared" si="44"/>
        <v>1987</v>
      </c>
      <c r="B2652" s="95">
        <v>31867</v>
      </c>
      <c r="C2652" s="96">
        <v>7.81</v>
      </c>
    </row>
    <row r="2653" spans="1:3">
      <c r="A2653" s="94">
        <f t="shared" si="44"/>
        <v>1987</v>
      </c>
      <c r="B2653" s="95">
        <v>31868</v>
      </c>
      <c r="C2653" s="96">
        <v>7.89</v>
      </c>
    </row>
    <row r="2654" spans="1:3">
      <c r="A2654" s="94">
        <f t="shared" si="44"/>
        <v>1987</v>
      </c>
      <c r="B2654" s="95">
        <v>31869</v>
      </c>
      <c r="C2654" s="96">
        <v>7.9</v>
      </c>
    </row>
    <row r="2655" spans="1:3">
      <c r="A2655" s="94">
        <f t="shared" si="44"/>
        <v>1987</v>
      </c>
      <c r="B2655" s="95">
        <v>31870</v>
      </c>
      <c r="C2655" s="96">
        <v>7.89</v>
      </c>
    </row>
    <row r="2656" spans="1:3">
      <c r="A2656" s="94">
        <f t="shared" si="44"/>
        <v>1987</v>
      </c>
      <c r="B2656" s="95">
        <v>31873</v>
      </c>
      <c r="C2656" s="96">
        <v>7.84</v>
      </c>
    </row>
    <row r="2657" spans="1:3">
      <c r="A2657" s="94">
        <f t="shared" si="44"/>
        <v>1987</v>
      </c>
      <c r="B2657" s="95">
        <v>31874</v>
      </c>
      <c r="C2657" s="96">
        <v>7.92</v>
      </c>
    </row>
    <row r="2658" spans="1:3">
      <c r="A2658" s="94">
        <f t="shared" si="44"/>
        <v>1987</v>
      </c>
      <c r="B2658" s="95">
        <v>31875</v>
      </c>
      <c r="C2658" s="96">
        <v>7.9</v>
      </c>
    </row>
    <row r="2659" spans="1:3">
      <c r="A2659" s="94">
        <f t="shared" si="44"/>
        <v>1987</v>
      </c>
      <c r="B2659" s="95">
        <v>31876</v>
      </c>
      <c r="C2659" s="96">
        <v>8.06</v>
      </c>
    </row>
    <row r="2660" spans="1:3">
      <c r="A2660" s="94">
        <f t="shared" si="44"/>
        <v>1987</v>
      </c>
      <c r="B2660" s="95">
        <v>31877</v>
      </c>
      <c r="C2660" s="96">
        <v>8.19</v>
      </c>
    </row>
    <row r="2661" spans="1:3">
      <c r="A2661" s="94">
        <f t="shared" si="44"/>
        <v>1987</v>
      </c>
      <c r="B2661" s="95">
        <v>31880</v>
      </c>
      <c r="C2661" s="96">
        <v>8.26</v>
      </c>
    </row>
    <row r="2662" spans="1:3">
      <c r="A2662" s="94">
        <f t="shared" si="44"/>
        <v>1987</v>
      </c>
      <c r="B2662" s="95">
        <v>31881</v>
      </c>
      <c r="C2662" s="96">
        <v>8.4</v>
      </c>
    </row>
    <row r="2663" spans="1:3">
      <c r="A2663" s="94">
        <f t="shared" si="44"/>
        <v>1987</v>
      </c>
      <c r="B2663" s="95">
        <v>31882</v>
      </c>
      <c r="C2663" s="96">
        <v>8.32</v>
      </c>
    </row>
    <row r="2664" spans="1:3">
      <c r="A2664" s="94">
        <f t="shared" si="44"/>
        <v>1987</v>
      </c>
      <c r="B2664" s="95">
        <v>31883</v>
      </c>
      <c r="C2664" s="96">
        <v>8.2200000000000006</v>
      </c>
    </row>
    <row r="2665" spans="1:3">
      <c r="A2665" s="94">
        <f t="shared" si="44"/>
        <v>1987</v>
      </c>
      <c r="B2665" s="95">
        <v>31884</v>
      </c>
      <c r="C2665" s="99"/>
    </row>
    <row r="2666" spans="1:3">
      <c r="A2666" s="94">
        <f t="shared" si="44"/>
        <v>1987</v>
      </c>
      <c r="B2666" s="95">
        <v>31887</v>
      </c>
      <c r="C2666" s="96">
        <v>8.39</v>
      </c>
    </row>
    <row r="2667" spans="1:3">
      <c r="A2667" s="94">
        <f t="shared" si="44"/>
        <v>1987</v>
      </c>
      <c r="B2667" s="95">
        <v>31888</v>
      </c>
      <c r="C2667" s="96">
        <v>8.3800000000000008</v>
      </c>
    </row>
    <row r="2668" spans="1:3">
      <c r="A2668" s="94">
        <f t="shared" si="44"/>
        <v>1987</v>
      </c>
      <c r="B2668" s="95">
        <v>31889</v>
      </c>
      <c r="C2668" s="96">
        <v>8.44</v>
      </c>
    </row>
    <row r="2669" spans="1:3">
      <c r="A2669" s="94">
        <f t="shared" si="44"/>
        <v>1987</v>
      </c>
      <c r="B2669" s="95">
        <v>31890</v>
      </c>
      <c r="C2669" s="96">
        <v>8.51</v>
      </c>
    </row>
    <row r="2670" spans="1:3">
      <c r="A2670" s="94">
        <f t="shared" si="44"/>
        <v>1987</v>
      </c>
      <c r="B2670" s="95">
        <v>31891</v>
      </c>
      <c r="C2670" s="96">
        <v>8.69</v>
      </c>
    </row>
    <row r="2671" spans="1:3">
      <c r="A2671" s="94">
        <f t="shared" si="44"/>
        <v>1987</v>
      </c>
      <c r="B2671" s="95">
        <v>31894</v>
      </c>
      <c r="C2671" s="96">
        <v>8.59</v>
      </c>
    </row>
    <row r="2672" spans="1:3">
      <c r="A2672" s="94">
        <f t="shared" si="44"/>
        <v>1987</v>
      </c>
      <c r="B2672" s="95">
        <v>31895</v>
      </c>
      <c r="C2672" s="96">
        <v>8.5</v>
      </c>
    </row>
    <row r="2673" spans="1:3">
      <c r="A2673" s="94">
        <f t="shared" si="44"/>
        <v>1987</v>
      </c>
      <c r="B2673" s="95">
        <v>31896</v>
      </c>
      <c r="C2673" s="96">
        <v>8.56</v>
      </c>
    </row>
    <row r="2674" spans="1:3">
      <c r="A2674" s="94">
        <f t="shared" si="44"/>
        <v>1987</v>
      </c>
      <c r="B2674" s="95">
        <v>31897</v>
      </c>
      <c r="C2674" s="96">
        <v>8.4499999999999993</v>
      </c>
    </row>
    <row r="2675" spans="1:3">
      <c r="A2675" s="94">
        <f t="shared" si="44"/>
        <v>1987</v>
      </c>
      <c r="B2675" s="95">
        <v>31898</v>
      </c>
      <c r="C2675" s="96">
        <v>8.59</v>
      </c>
    </row>
    <row r="2676" spans="1:3">
      <c r="A2676" s="94">
        <f t="shared" si="44"/>
        <v>1987</v>
      </c>
      <c r="B2676" s="95">
        <v>31901</v>
      </c>
      <c r="C2676" s="96">
        <v>8.7200000000000006</v>
      </c>
    </row>
    <row r="2677" spans="1:3">
      <c r="A2677" s="94">
        <f t="shared" si="44"/>
        <v>1987</v>
      </c>
      <c r="B2677" s="95">
        <v>31902</v>
      </c>
      <c r="C2677" s="96">
        <v>8.64</v>
      </c>
    </row>
    <row r="2678" spans="1:3">
      <c r="A2678" s="94">
        <f t="shared" si="44"/>
        <v>1987</v>
      </c>
      <c r="B2678" s="95">
        <v>31903</v>
      </c>
      <c r="C2678" s="96">
        <v>8.75</v>
      </c>
    </row>
    <row r="2679" spans="1:3">
      <c r="A2679" s="94">
        <f t="shared" si="44"/>
        <v>1987</v>
      </c>
      <c r="B2679" s="95">
        <v>31904</v>
      </c>
      <c r="C2679" s="96">
        <v>8.6300000000000008</v>
      </c>
    </row>
    <row r="2680" spans="1:3">
      <c r="A2680" s="94">
        <f t="shared" si="44"/>
        <v>1987</v>
      </c>
      <c r="B2680" s="95">
        <v>31905</v>
      </c>
      <c r="C2680" s="96">
        <v>8.61</v>
      </c>
    </row>
    <row r="2681" spans="1:3">
      <c r="A2681" s="94">
        <f t="shared" si="44"/>
        <v>1987</v>
      </c>
      <c r="B2681" s="95">
        <v>31908</v>
      </c>
      <c r="C2681" s="96">
        <v>8.76</v>
      </c>
    </row>
    <row r="2682" spans="1:3">
      <c r="A2682" s="94">
        <f t="shared" si="44"/>
        <v>1987</v>
      </c>
      <c r="B2682" s="95">
        <v>31909</v>
      </c>
      <c r="C2682" s="96">
        <v>8.7200000000000006</v>
      </c>
    </row>
    <row r="2683" spans="1:3">
      <c r="A2683" s="94">
        <f t="shared" si="44"/>
        <v>1987</v>
      </c>
      <c r="B2683" s="95">
        <v>31910</v>
      </c>
      <c r="C2683" s="96">
        <v>8.7100000000000009</v>
      </c>
    </row>
    <row r="2684" spans="1:3">
      <c r="A2684" s="94">
        <f t="shared" si="44"/>
        <v>1987</v>
      </c>
      <c r="B2684" s="95">
        <v>31911</v>
      </c>
      <c r="C2684" s="96">
        <v>8.73</v>
      </c>
    </row>
    <row r="2685" spans="1:3">
      <c r="A2685" s="94">
        <f t="shared" si="44"/>
        <v>1987</v>
      </c>
      <c r="B2685" s="95">
        <v>31912</v>
      </c>
      <c r="C2685" s="96">
        <v>8.92</v>
      </c>
    </row>
    <row r="2686" spans="1:3">
      <c r="A2686" s="94">
        <f t="shared" si="44"/>
        <v>1987</v>
      </c>
      <c r="B2686" s="95">
        <v>31915</v>
      </c>
      <c r="C2686" s="96">
        <v>8.8800000000000008</v>
      </c>
    </row>
    <row r="2687" spans="1:3">
      <c r="A2687" s="94">
        <f t="shared" si="44"/>
        <v>1987</v>
      </c>
      <c r="B2687" s="95">
        <v>31916</v>
      </c>
      <c r="C2687" s="96">
        <v>9.06</v>
      </c>
    </row>
    <row r="2688" spans="1:3">
      <c r="A2688" s="94">
        <f t="shared" si="44"/>
        <v>1987</v>
      </c>
      <c r="B2688" s="95">
        <v>31917</v>
      </c>
      <c r="C2688" s="96">
        <v>9.07</v>
      </c>
    </row>
    <row r="2689" spans="1:3">
      <c r="A2689" s="94">
        <f t="shared" si="44"/>
        <v>1987</v>
      </c>
      <c r="B2689" s="95">
        <v>31918</v>
      </c>
      <c r="C2689" s="96">
        <v>9.0299999999999994</v>
      </c>
    </row>
    <row r="2690" spans="1:3">
      <c r="A2690" s="94">
        <f t="shared" si="44"/>
        <v>1987</v>
      </c>
      <c r="B2690" s="95">
        <v>31919</v>
      </c>
      <c r="C2690" s="96">
        <v>8.9499999999999993</v>
      </c>
    </row>
    <row r="2691" spans="1:3">
      <c r="A2691" s="94">
        <f t="shared" si="44"/>
        <v>1987</v>
      </c>
      <c r="B2691" s="95">
        <v>31922</v>
      </c>
      <c r="C2691" s="99"/>
    </row>
    <row r="2692" spans="1:3">
      <c r="A2692" s="94">
        <f t="shared" si="44"/>
        <v>1987</v>
      </c>
      <c r="B2692" s="95">
        <v>31923</v>
      </c>
      <c r="C2692" s="96">
        <v>8.69</v>
      </c>
    </row>
    <row r="2693" spans="1:3">
      <c r="A2693" s="94">
        <f t="shared" si="44"/>
        <v>1987</v>
      </c>
      <c r="B2693" s="95">
        <v>31924</v>
      </c>
      <c r="C2693" s="96">
        <v>8.75</v>
      </c>
    </row>
    <row r="2694" spans="1:3">
      <c r="A2694" s="94">
        <f t="shared" si="44"/>
        <v>1987</v>
      </c>
      <c r="B2694" s="95">
        <v>31925</v>
      </c>
      <c r="C2694" s="96">
        <v>8.74</v>
      </c>
    </row>
    <row r="2695" spans="1:3">
      <c r="A2695" s="94">
        <f t="shared" si="44"/>
        <v>1987</v>
      </c>
      <c r="B2695" s="95">
        <v>31926</v>
      </c>
      <c r="C2695" s="96">
        <v>8.65</v>
      </c>
    </row>
    <row r="2696" spans="1:3">
      <c r="A2696" s="94">
        <f t="shared" si="44"/>
        <v>1987</v>
      </c>
      <c r="B2696" s="95">
        <v>31929</v>
      </c>
      <c r="C2696" s="96">
        <v>8.6300000000000008</v>
      </c>
    </row>
    <row r="2697" spans="1:3">
      <c r="A2697" s="94">
        <f t="shared" si="44"/>
        <v>1987</v>
      </c>
      <c r="B2697" s="95">
        <v>31930</v>
      </c>
      <c r="C2697" s="96">
        <v>8.9</v>
      </c>
    </row>
    <row r="2698" spans="1:3">
      <c r="A2698" s="94">
        <f t="shared" si="44"/>
        <v>1987</v>
      </c>
      <c r="B2698" s="95">
        <v>31931</v>
      </c>
      <c r="C2698" s="96">
        <v>8.7899999999999991</v>
      </c>
    </row>
    <row r="2699" spans="1:3">
      <c r="A2699" s="94">
        <f t="shared" si="44"/>
        <v>1987</v>
      </c>
      <c r="B2699" s="95">
        <v>31932</v>
      </c>
      <c r="C2699" s="96">
        <v>8.76</v>
      </c>
    </row>
    <row r="2700" spans="1:3">
      <c r="A2700" s="94">
        <f t="shared" si="44"/>
        <v>1987</v>
      </c>
      <c r="B2700" s="95">
        <v>31933</v>
      </c>
      <c r="C2700" s="96">
        <v>8.66</v>
      </c>
    </row>
    <row r="2701" spans="1:3">
      <c r="A2701" s="94">
        <f t="shared" ref="A2701:A2764" si="45">YEAR(B2701)</f>
        <v>1987</v>
      </c>
      <c r="B2701" s="95">
        <v>31936</v>
      </c>
      <c r="C2701" s="96">
        <v>8.68</v>
      </c>
    </row>
    <row r="2702" spans="1:3">
      <c r="A2702" s="94">
        <f t="shared" si="45"/>
        <v>1987</v>
      </c>
      <c r="B2702" s="95">
        <v>31937</v>
      </c>
      <c r="C2702" s="96">
        <v>8.73</v>
      </c>
    </row>
    <row r="2703" spans="1:3">
      <c r="A2703" s="94">
        <f t="shared" si="45"/>
        <v>1987</v>
      </c>
      <c r="B2703" s="95">
        <v>31938</v>
      </c>
      <c r="C2703" s="96">
        <v>8.7200000000000006</v>
      </c>
    </row>
    <row r="2704" spans="1:3">
      <c r="A2704" s="94">
        <f t="shared" si="45"/>
        <v>1987</v>
      </c>
      <c r="B2704" s="95">
        <v>31939</v>
      </c>
      <c r="C2704" s="96">
        <v>8.69</v>
      </c>
    </row>
    <row r="2705" spans="1:3">
      <c r="A2705" s="94">
        <f t="shared" si="45"/>
        <v>1987</v>
      </c>
      <c r="B2705" s="95">
        <v>31940</v>
      </c>
      <c r="C2705" s="96">
        <v>8.5</v>
      </c>
    </row>
    <row r="2706" spans="1:3">
      <c r="A2706" s="94">
        <f t="shared" si="45"/>
        <v>1987</v>
      </c>
      <c r="B2706" s="95">
        <v>31943</v>
      </c>
      <c r="C2706" s="96">
        <v>8.4600000000000009</v>
      </c>
    </row>
    <row r="2707" spans="1:3">
      <c r="A2707" s="94">
        <f t="shared" si="45"/>
        <v>1987</v>
      </c>
      <c r="B2707" s="95">
        <v>31944</v>
      </c>
      <c r="C2707" s="96">
        <v>8.4700000000000006</v>
      </c>
    </row>
    <row r="2708" spans="1:3">
      <c r="A2708" s="94">
        <f t="shared" si="45"/>
        <v>1987</v>
      </c>
      <c r="B2708" s="95">
        <v>31945</v>
      </c>
      <c r="C2708" s="96">
        <v>8.42</v>
      </c>
    </row>
    <row r="2709" spans="1:3">
      <c r="A2709" s="94">
        <f t="shared" si="45"/>
        <v>1987</v>
      </c>
      <c r="B2709" s="95">
        <v>31946</v>
      </c>
      <c r="C2709" s="96">
        <v>8.4499999999999993</v>
      </c>
    </row>
    <row r="2710" spans="1:3">
      <c r="A2710" s="94">
        <f t="shared" si="45"/>
        <v>1987</v>
      </c>
      <c r="B2710" s="95">
        <v>31947</v>
      </c>
      <c r="C2710" s="96">
        <v>8.48</v>
      </c>
    </row>
    <row r="2711" spans="1:3">
      <c r="A2711" s="94">
        <f t="shared" si="45"/>
        <v>1987</v>
      </c>
      <c r="B2711" s="95">
        <v>31950</v>
      </c>
      <c r="C2711" s="96">
        <v>8.41</v>
      </c>
    </row>
    <row r="2712" spans="1:3">
      <c r="A2712" s="94">
        <f t="shared" si="45"/>
        <v>1987</v>
      </c>
      <c r="B2712" s="95">
        <v>31951</v>
      </c>
      <c r="C2712" s="96">
        <v>8.41</v>
      </c>
    </row>
    <row r="2713" spans="1:3">
      <c r="A2713" s="94">
        <f t="shared" si="45"/>
        <v>1987</v>
      </c>
      <c r="B2713" s="95">
        <v>31952</v>
      </c>
      <c r="C2713" s="96">
        <v>8.4700000000000006</v>
      </c>
    </row>
    <row r="2714" spans="1:3">
      <c r="A2714" s="94">
        <f t="shared" si="45"/>
        <v>1987</v>
      </c>
      <c r="B2714" s="95">
        <v>31953</v>
      </c>
      <c r="C2714" s="96">
        <v>8.4</v>
      </c>
    </row>
    <row r="2715" spans="1:3">
      <c r="A2715" s="94">
        <f t="shared" si="45"/>
        <v>1987</v>
      </c>
      <c r="B2715" s="95">
        <v>31954</v>
      </c>
      <c r="C2715" s="96">
        <v>8.5</v>
      </c>
    </row>
    <row r="2716" spans="1:3">
      <c r="A2716" s="94">
        <f t="shared" si="45"/>
        <v>1987</v>
      </c>
      <c r="B2716" s="95">
        <v>31957</v>
      </c>
      <c r="C2716" s="96">
        <v>8.49</v>
      </c>
    </row>
    <row r="2717" spans="1:3">
      <c r="A2717" s="94">
        <f t="shared" si="45"/>
        <v>1987</v>
      </c>
      <c r="B2717" s="95">
        <v>31958</v>
      </c>
      <c r="C2717" s="96">
        <v>8.51</v>
      </c>
    </row>
    <row r="2718" spans="1:3">
      <c r="A2718" s="94">
        <f t="shared" si="45"/>
        <v>1987</v>
      </c>
      <c r="B2718" s="95">
        <v>31959</v>
      </c>
      <c r="C2718" s="96">
        <v>8.49</v>
      </c>
    </row>
    <row r="2719" spans="1:3">
      <c r="A2719" s="94">
        <f t="shared" si="45"/>
        <v>1987</v>
      </c>
      <c r="B2719" s="95">
        <v>31960</v>
      </c>
      <c r="C2719" s="96">
        <v>8.43</v>
      </c>
    </row>
    <row r="2720" spans="1:3">
      <c r="A2720" s="94">
        <f t="shared" si="45"/>
        <v>1987</v>
      </c>
      <c r="B2720" s="95">
        <v>31961</v>
      </c>
      <c r="C2720" s="99"/>
    </row>
    <row r="2721" spans="1:3">
      <c r="A2721" s="94">
        <f t="shared" si="45"/>
        <v>1987</v>
      </c>
      <c r="B2721" s="95">
        <v>31964</v>
      </c>
      <c r="C2721" s="96">
        <v>8.42</v>
      </c>
    </row>
    <row r="2722" spans="1:3">
      <c r="A2722" s="94">
        <f t="shared" si="45"/>
        <v>1987</v>
      </c>
      <c r="B2722" s="95">
        <v>31965</v>
      </c>
      <c r="C2722" s="96">
        <v>8.4</v>
      </c>
    </row>
    <row r="2723" spans="1:3">
      <c r="A2723" s="94">
        <f t="shared" si="45"/>
        <v>1987</v>
      </c>
      <c r="B2723" s="95">
        <v>31966</v>
      </c>
      <c r="C2723" s="96">
        <v>8.4499999999999993</v>
      </c>
    </row>
    <row r="2724" spans="1:3">
      <c r="A2724" s="94">
        <f t="shared" si="45"/>
        <v>1987</v>
      </c>
      <c r="B2724" s="95">
        <v>31967</v>
      </c>
      <c r="C2724" s="96">
        <v>8.52</v>
      </c>
    </row>
    <row r="2725" spans="1:3">
      <c r="A2725" s="94">
        <f t="shared" si="45"/>
        <v>1987</v>
      </c>
      <c r="B2725" s="95">
        <v>31968</v>
      </c>
      <c r="C2725" s="96">
        <v>8.4600000000000009</v>
      </c>
    </row>
    <row r="2726" spans="1:3">
      <c r="A2726" s="94">
        <f t="shared" si="45"/>
        <v>1987</v>
      </c>
      <c r="B2726" s="95">
        <v>31971</v>
      </c>
      <c r="C2726" s="96">
        <v>8.5399999999999991</v>
      </c>
    </row>
    <row r="2727" spans="1:3">
      <c r="A2727" s="94">
        <f t="shared" si="45"/>
        <v>1987</v>
      </c>
      <c r="B2727" s="95">
        <v>31972</v>
      </c>
      <c r="C2727" s="96">
        <v>8.51</v>
      </c>
    </row>
    <row r="2728" spans="1:3">
      <c r="A2728" s="94">
        <f t="shared" si="45"/>
        <v>1987</v>
      </c>
      <c r="B2728" s="95">
        <v>31973</v>
      </c>
      <c r="C2728" s="96">
        <v>8.61</v>
      </c>
    </row>
    <row r="2729" spans="1:3">
      <c r="A2729" s="94">
        <f t="shared" si="45"/>
        <v>1987</v>
      </c>
      <c r="B2729" s="95">
        <v>31974</v>
      </c>
      <c r="C2729" s="96">
        <v>8.59</v>
      </c>
    </row>
    <row r="2730" spans="1:3">
      <c r="A2730" s="94">
        <f t="shared" si="45"/>
        <v>1987</v>
      </c>
      <c r="B2730" s="95">
        <v>31975</v>
      </c>
      <c r="C2730" s="96">
        <v>8.5500000000000007</v>
      </c>
    </row>
    <row r="2731" spans="1:3">
      <c r="A2731" s="94">
        <f t="shared" si="45"/>
        <v>1987</v>
      </c>
      <c r="B2731" s="95">
        <v>31978</v>
      </c>
      <c r="C2731" s="96">
        <v>8.61</v>
      </c>
    </row>
    <row r="2732" spans="1:3">
      <c r="A2732" s="94">
        <f t="shared" si="45"/>
        <v>1987</v>
      </c>
      <c r="B2732" s="95">
        <v>31979</v>
      </c>
      <c r="C2732" s="96">
        <v>8.7200000000000006</v>
      </c>
    </row>
    <row r="2733" spans="1:3">
      <c r="A2733" s="94">
        <f t="shared" si="45"/>
        <v>1987</v>
      </c>
      <c r="B2733" s="95">
        <v>31980</v>
      </c>
      <c r="C2733" s="96">
        <v>8.7799999999999994</v>
      </c>
    </row>
    <row r="2734" spans="1:3">
      <c r="A2734" s="94">
        <f t="shared" si="45"/>
        <v>1987</v>
      </c>
      <c r="B2734" s="95">
        <v>31981</v>
      </c>
      <c r="C2734" s="96">
        <v>8.8000000000000007</v>
      </c>
    </row>
    <row r="2735" spans="1:3">
      <c r="A2735" s="94">
        <f t="shared" si="45"/>
        <v>1987</v>
      </c>
      <c r="B2735" s="95">
        <v>31982</v>
      </c>
      <c r="C2735" s="96">
        <v>8.83</v>
      </c>
    </row>
    <row r="2736" spans="1:3">
      <c r="A2736" s="94">
        <f t="shared" si="45"/>
        <v>1987</v>
      </c>
      <c r="B2736" s="95">
        <v>31985</v>
      </c>
      <c r="C2736" s="96">
        <v>8.84</v>
      </c>
    </row>
    <row r="2737" spans="1:3">
      <c r="A2737" s="94">
        <f t="shared" si="45"/>
        <v>1987</v>
      </c>
      <c r="B2737" s="95">
        <v>31986</v>
      </c>
      <c r="C2737" s="96">
        <v>8.86</v>
      </c>
    </row>
    <row r="2738" spans="1:3">
      <c r="A2738" s="94">
        <f t="shared" si="45"/>
        <v>1987</v>
      </c>
      <c r="B2738" s="95">
        <v>31987</v>
      </c>
      <c r="C2738" s="96">
        <v>8.85</v>
      </c>
    </row>
    <row r="2739" spans="1:3">
      <c r="A2739" s="94">
        <f t="shared" si="45"/>
        <v>1987</v>
      </c>
      <c r="B2739" s="95">
        <v>31988</v>
      </c>
      <c r="C2739" s="96">
        <v>8.84</v>
      </c>
    </row>
    <row r="2740" spans="1:3">
      <c r="A2740" s="94">
        <f t="shared" si="45"/>
        <v>1987</v>
      </c>
      <c r="B2740" s="95">
        <v>31989</v>
      </c>
      <c r="C2740" s="96">
        <v>8.89</v>
      </c>
    </row>
    <row r="2741" spans="1:3">
      <c r="A2741" s="94">
        <f t="shared" si="45"/>
        <v>1987</v>
      </c>
      <c r="B2741" s="95">
        <v>31992</v>
      </c>
      <c r="C2741" s="96">
        <v>9.02</v>
      </c>
    </row>
    <row r="2742" spans="1:3">
      <c r="A2742" s="94">
        <f t="shared" si="45"/>
        <v>1987</v>
      </c>
      <c r="B2742" s="95">
        <v>31993</v>
      </c>
      <c r="C2742" s="96">
        <v>9.0399999999999991</v>
      </c>
    </row>
    <row r="2743" spans="1:3">
      <c r="A2743" s="94">
        <f t="shared" si="45"/>
        <v>1987</v>
      </c>
      <c r="B2743" s="95">
        <v>31994</v>
      </c>
      <c r="C2743" s="96">
        <v>8.9499999999999993</v>
      </c>
    </row>
    <row r="2744" spans="1:3">
      <c r="A2744" s="94">
        <f t="shared" si="45"/>
        <v>1987</v>
      </c>
      <c r="B2744" s="95">
        <v>31995</v>
      </c>
      <c r="C2744" s="96">
        <v>8.9600000000000009</v>
      </c>
    </row>
    <row r="2745" spans="1:3">
      <c r="A2745" s="94">
        <f t="shared" si="45"/>
        <v>1987</v>
      </c>
      <c r="B2745" s="95">
        <v>31996</v>
      </c>
      <c r="C2745" s="96">
        <v>8.93</v>
      </c>
    </row>
    <row r="2746" spans="1:3">
      <c r="A2746" s="94">
        <f t="shared" si="45"/>
        <v>1987</v>
      </c>
      <c r="B2746" s="95">
        <v>31999</v>
      </c>
      <c r="C2746" s="96">
        <v>8.9600000000000009</v>
      </c>
    </row>
    <row r="2747" spans="1:3">
      <c r="A2747" s="94">
        <f t="shared" si="45"/>
        <v>1987</v>
      </c>
      <c r="B2747" s="95">
        <v>32000</v>
      </c>
      <c r="C2747" s="96">
        <v>8.9499999999999993</v>
      </c>
    </row>
    <row r="2748" spans="1:3">
      <c r="A2748" s="94">
        <f t="shared" si="45"/>
        <v>1987</v>
      </c>
      <c r="B2748" s="95">
        <v>32001</v>
      </c>
      <c r="C2748" s="96">
        <v>8.9499999999999993</v>
      </c>
    </row>
    <row r="2749" spans="1:3">
      <c r="A2749" s="94">
        <f t="shared" si="45"/>
        <v>1987</v>
      </c>
      <c r="B2749" s="95">
        <v>32002</v>
      </c>
      <c r="C2749" s="96">
        <v>8.85</v>
      </c>
    </row>
    <row r="2750" spans="1:3">
      <c r="A2750" s="94">
        <f t="shared" si="45"/>
        <v>1987</v>
      </c>
      <c r="B2750" s="95">
        <v>32003</v>
      </c>
      <c r="C2750" s="96">
        <v>8.77</v>
      </c>
    </row>
    <row r="2751" spans="1:3">
      <c r="A2751" s="94">
        <f t="shared" si="45"/>
        <v>1987</v>
      </c>
      <c r="B2751" s="95">
        <v>32006</v>
      </c>
      <c r="C2751" s="96">
        <v>8.77</v>
      </c>
    </row>
    <row r="2752" spans="1:3">
      <c r="A2752" s="94">
        <f t="shared" si="45"/>
        <v>1987</v>
      </c>
      <c r="B2752" s="95">
        <v>32007</v>
      </c>
      <c r="C2752" s="96">
        <v>8.9499999999999993</v>
      </c>
    </row>
    <row r="2753" spans="1:3">
      <c r="A2753" s="94">
        <f t="shared" si="45"/>
        <v>1987</v>
      </c>
      <c r="B2753" s="95">
        <v>32008</v>
      </c>
      <c r="C2753" s="96">
        <v>8.98</v>
      </c>
    </row>
    <row r="2754" spans="1:3">
      <c r="A2754" s="94">
        <f t="shared" si="45"/>
        <v>1987</v>
      </c>
      <c r="B2754" s="95">
        <v>32009</v>
      </c>
      <c r="C2754" s="96">
        <v>8.94</v>
      </c>
    </row>
    <row r="2755" spans="1:3">
      <c r="A2755" s="94">
        <f t="shared" si="45"/>
        <v>1987</v>
      </c>
      <c r="B2755" s="95">
        <v>32010</v>
      </c>
      <c r="C2755" s="96">
        <v>8.9700000000000006</v>
      </c>
    </row>
    <row r="2756" spans="1:3">
      <c r="A2756" s="94">
        <f t="shared" si="45"/>
        <v>1987</v>
      </c>
      <c r="B2756" s="95">
        <v>32013</v>
      </c>
      <c r="C2756" s="96">
        <v>8.99</v>
      </c>
    </row>
    <row r="2757" spans="1:3">
      <c r="A2757" s="94">
        <f t="shared" si="45"/>
        <v>1987</v>
      </c>
      <c r="B2757" s="95">
        <v>32014</v>
      </c>
      <c r="C2757" s="96">
        <v>8.94</v>
      </c>
    </row>
    <row r="2758" spans="1:3">
      <c r="A2758" s="94">
        <f t="shared" si="45"/>
        <v>1987</v>
      </c>
      <c r="B2758" s="95">
        <v>32015</v>
      </c>
      <c r="C2758" s="96">
        <v>8.99</v>
      </c>
    </row>
    <row r="2759" spans="1:3">
      <c r="A2759" s="94">
        <f t="shared" si="45"/>
        <v>1987</v>
      </c>
      <c r="B2759" s="95">
        <v>32016</v>
      </c>
      <c r="C2759" s="96">
        <v>9.11</v>
      </c>
    </row>
    <row r="2760" spans="1:3">
      <c r="A2760" s="94">
        <f t="shared" si="45"/>
        <v>1987</v>
      </c>
      <c r="B2760" s="95">
        <v>32017</v>
      </c>
      <c r="C2760" s="96">
        <v>9.18</v>
      </c>
    </row>
    <row r="2761" spans="1:3">
      <c r="A2761" s="94">
        <f t="shared" si="45"/>
        <v>1987</v>
      </c>
      <c r="B2761" s="95">
        <v>32020</v>
      </c>
      <c r="C2761" s="96">
        <v>9.17</v>
      </c>
    </row>
    <row r="2762" spans="1:3">
      <c r="A2762" s="94">
        <f t="shared" si="45"/>
        <v>1987</v>
      </c>
      <c r="B2762" s="95">
        <v>32021</v>
      </c>
      <c r="C2762" s="96">
        <v>9.24</v>
      </c>
    </row>
    <row r="2763" spans="1:3">
      <c r="A2763" s="94">
        <f t="shared" si="45"/>
        <v>1987</v>
      </c>
      <c r="B2763" s="95">
        <v>32022</v>
      </c>
      <c r="C2763" s="96">
        <v>9.4499999999999993</v>
      </c>
    </row>
    <row r="2764" spans="1:3">
      <c r="A2764" s="94">
        <f t="shared" si="45"/>
        <v>1987</v>
      </c>
      <c r="B2764" s="95">
        <v>32023</v>
      </c>
      <c r="C2764" s="96">
        <v>9.4700000000000006</v>
      </c>
    </row>
    <row r="2765" spans="1:3">
      <c r="A2765" s="94">
        <f t="shared" ref="A2765:A2828" si="46">YEAR(B2765)</f>
        <v>1987</v>
      </c>
      <c r="B2765" s="95">
        <v>32024</v>
      </c>
      <c r="C2765" s="96">
        <v>9.4700000000000006</v>
      </c>
    </row>
    <row r="2766" spans="1:3">
      <c r="A2766" s="94">
        <f t="shared" si="46"/>
        <v>1987</v>
      </c>
      <c r="B2766" s="95">
        <v>32027</v>
      </c>
      <c r="C2766" s="99"/>
    </row>
    <row r="2767" spans="1:3">
      <c r="A2767" s="94">
        <f t="shared" si="46"/>
        <v>1987</v>
      </c>
      <c r="B2767" s="95">
        <v>32028</v>
      </c>
      <c r="C2767" s="96">
        <v>9.65</v>
      </c>
    </row>
    <row r="2768" spans="1:3">
      <c r="A2768" s="94">
        <f t="shared" si="46"/>
        <v>1987</v>
      </c>
      <c r="B2768" s="95">
        <v>32029</v>
      </c>
      <c r="C2768" s="96">
        <v>9.66</v>
      </c>
    </row>
    <row r="2769" spans="1:3">
      <c r="A2769" s="94">
        <f t="shared" si="46"/>
        <v>1987</v>
      </c>
      <c r="B2769" s="95">
        <v>32030</v>
      </c>
      <c r="C2769" s="96">
        <v>9.6</v>
      </c>
    </row>
    <row r="2770" spans="1:3">
      <c r="A2770" s="94">
        <f t="shared" si="46"/>
        <v>1987</v>
      </c>
      <c r="B2770" s="95">
        <v>32031</v>
      </c>
      <c r="C2770" s="96">
        <v>9.5</v>
      </c>
    </row>
    <row r="2771" spans="1:3">
      <c r="A2771" s="94">
        <f t="shared" si="46"/>
        <v>1987</v>
      </c>
      <c r="B2771" s="95">
        <v>32034</v>
      </c>
      <c r="C2771" s="96">
        <v>9.52</v>
      </c>
    </row>
    <row r="2772" spans="1:3">
      <c r="A2772" s="94">
        <f t="shared" si="46"/>
        <v>1987</v>
      </c>
      <c r="B2772" s="95">
        <v>32035</v>
      </c>
      <c r="C2772" s="96">
        <v>9.64</v>
      </c>
    </row>
    <row r="2773" spans="1:3">
      <c r="A2773" s="94">
        <f t="shared" si="46"/>
        <v>1987</v>
      </c>
      <c r="B2773" s="95">
        <v>32036</v>
      </c>
      <c r="C2773" s="96">
        <v>9.6999999999999993</v>
      </c>
    </row>
    <row r="2774" spans="1:3">
      <c r="A2774" s="94">
        <f t="shared" si="46"/>
        <v>1987</v>
      </c>
      <c r="B2774" s="95">
        <v>32037</v>
      </c>
      <c r="C2774" s="96">
        <v>9.65</v>
      </c>
    </row>
    <row r="2775" spans="1:3">
      <c r="A2775" s="94">
        <f t="shared" si="46"/>
        <v>1987</v>
      </c>
      <c r="B2775" s="95">
        <v>32038</v>
      </c>
      <c r="C2775" s="96">
        <v>9.56</v>
      </c>
    </row>
    <row r="2776" spans="1:3">
      <c r="A2776" s="94">
        <f t="shared" si="46"/>
        <v>1987</v>
      </c>
      <c r="B2776" s="95">
        <v>32041</v>
      </c>
      <c r="C2776" s="96">
        <v>9.6300000000000008</v>
      </c>
    </row>
    <row r="2777" spans="1:3">
      <c r="A2777" s="94">
        <f t="shared" si="46"/>
        <v>1987</v>
      </c>
      <c r="B2777" s="95">
        <v>32042</v>
      </c>
      <c r="C2777" s="96">
        <v>9.5299999999999994</v>
      </c>
    </row>
    <row r="2778" spans="1:3">
      <c r="A2778" s="94">
        <f t="shared" si="46"/>
        <v>1987</v>
      </c>
      <c r="B2778" s="95">
        <v>32043</v>
      </c>
      <c r="C2778" s="96">
        <v>9.5500000000000007</v>
      </c>
    </row>
    <row r="2779" spans="1:3">
      <c r="A2779" s="94">
        <f t="shared" si="46"/>
        <v>1987</v>
      </c>
      <c r="B2779" s="95">
        <v>32044</v>
      </c>
      <c r="C2779" s="96">
        <v>9.67</v>
      </c>
    </row>
    <row r="2780" spans="1:3">
      <c r="A2780" s="94">
        <f t="shared" si="46"/>
        <v>1987</v>
      </c>
      <c r="B2780" s="95">
        <v>32045</v>
      </c>
      <c r="C2780" s="96">
        <v>9.68</v>
      </c>
    </row>
    <row r="2781" spans="1:3">
      <c r="A2781" s="94">
        <f t="shared" si="46"/>
        <v>1987</v>
      </c>
      <c r="B2781" s="95">
        <v>32048</v>
      </c>
      <c r="C2781" s="96">
        <v>9.67</v>
      </c>
    </row>
    <row r="2782" spans="1:3">
      <c r="A2782" s="94">
        <f t="shared" si="46"/>
        <v>1987</v>
      </c>
      <c r="B2782" s="95">
        <v>32049</v>
      </c>
      <c r="C2782" s="96">
        <v>9.8000000000000007</v>
      </c>
    </row>
    <row r="2783" spans="1:3">
      <c r="A2783" s="94">
        <f t="shared" si="46"/>
        <v>1987</v>
      </c>
      <c r="B2783" s="95">
        <v>32050</v>
      </c>
      <c r="C2783" s="96">
        <v>9.7899999999999991</v>
      </c>
    </row>
    <row r="2784" spans="1:3">
      <c r="A2784" s="94">
        <f t="shared" si="46"/>
        <v>1987</v>
      </c>
      <c r="B2784" s="95">
        <v>32051</v>
      </c>
      <c r="C2784" s="96">
        <v>9.8000000000000007</v>
      </c>
    </row>
    <row r="2785" spans="1:3">
      <c r="A2785" s="94">
        <f t="shared" si="46"/>
        <v>1987</v>
      </c>
      <c r="B2785" s="95">
        <v>32052</v>
      </c>
      <c r="C2785" s="96">
        <v>9.6999999999999993</v>
      </c>
    </row>
    <row r="2786" spans="1:3">
      <c r="A2786" s="94">
        <f t="shared" si="46"/>
        <v>1987</v>
      </c>
      <c r="B2786" s="95">
        <v>32055</v>
      </c>
      <c r="C2786" s="96">
        <v>9.7899999999999991</v>
      </c>
    </row>
    <row r="2787" spans="1:3">
      <c r="A2787" s="94">
        <f t="shared" si="46"/>
        <v>1987</v>
      </c>
      <c r="B2787" s="95">
        <v>32056</v>
      </c>
      <c r="C2787" s="96">
        <v>9.81</v>
      </c>
    </row>
    <row r="2788" spans="1:3">
      <c r="A2788" s="94">
        <f t="shared" si="46"/>
        <v>1987</v>
      </c>
      <c r="B2788" s="95">
        <v>32057</v>
      </c>
      <c r="C2788" s="96">
        <v>9.7899999999999991</v>
      </c>
    </row>
    <row r="2789" spans="1:3">
      <c r="A2789" s="94">
        <f t="shared" si="46"/>
        <v>1987</v>
      </c>
      <c r="B2789" s="95">
        <v>32058</v>
      </c>
      <c r="C2789" s="96">
        <v>9.86</v>
      </c>
    </row>
    <row r="2790" spans="1:3">
      <c r="A2790" s="94">
        <f t="shared" si="46"/>
        <v>1987</v>
      </c>
      <c r="B2790" s="95">
        <v>32059</v>
      </c>
      <c r="C2790" s="96">
        <v>9.9600000000000009</v>
      </c>
    </row>
    <row r="2791" spans="1:3">
      <c r="A2791" s="94">
        <f t="shared" si="46"/>
        <v>1987</v>
      </c>
      <c r="B2791" s="95">
        <v>32062</v>
      </c>
      <c r="C2791" s="99"/>
    </row>
    <row r="2792" spans="1:3">
      <c r="A2792" s="94">
        <f t="shared" si="46"/>
        <v>1987</v>
      </c>
      <c r="B2792" s="95">
        <v>32063</v>
      </c>
      <c r="C2792" s="96">
        <v>9.92</v>
      </c>
    </row>
    <row r="2793" spans="1:3">
      <c r="A2793" s="94">
        <f t="shared" si="46"/>
        <v>1987</v>
      </c>
      <c r="B2793" s="95">
        <v>32064</v>
      </c>
      <c r="C2793" s="96">
        <v>10.119999999999999</v>
      </c>
    </row>
    <row r="2794" spans="1:3">
      <c r="A2794" s="94">
        <f t="shared" si="46"/>
        <v>1987</v>
      </c>
      <c r="B2794" s="95">
        <v>32065</v>
      </c>
      <c r="C2794" s="96">
        <v>10.24</v>
      </c>
    </row>
    <row r="2795" spans="1:3">
      <c r="A2795" s="94">
        <f t="shared" si="46"/>
        <v>1987</v>
      </c>
      <c r="B2795" s="95">
        <v>32066</v>
      </c>
      <c r="C2795" s="96">
        <v>10.24</v>
      </c>
    </row>
    <row r="2796" spans="1:3">
      <c r="A2796" s="94">
        <f t="shared" si="46"/>
        <v>1987</v>
      </c>
      <c r="B2796" s="95">
        <v>32069</v>
      </c>
      <c r="C2796" s="96">
        <v>10.25</v>
      </c>
    </row>
    <row r="2797" spans="1:3">
      <c r="A2797" s="94">
        <f t="shared" si="46"/>
        <v>1987</v>
      </c>
      <c r="B2797" s="95">
        <v>32070</v>
      </c>
      <c r="C2797" s="96">
        <v>9.49</v>
      </c>
    </row>
    <row r="2798" spans="1:3">
      <c r="A2798" s="94">
        <f t="shared" si="46"/>
        <v>1987</v>
      </c>
      <c r="B2798" s="95">
        <v>32071</v>
      </c>
      <c r="C2798" s="96">
        <v>9.44</v>
      </c>
    </row>
    <row r="2799" spans="1:3">
      <c r="A2799" s="94">
        <f t="shared" si="46"/>
        <v>1987</v>
      </c>
      <c r="B2799" s="95">
        <v>32072</v>
      </c>
      <c r="C2799" s="96">
        <v>9.15</v>
      </c>
    </row>
    <row r="2800" spans="1:3">
      <c r="A2800" s="94">
        <f t="shared" si="46"/>
        <v>1987</v>
      </c>
      <c r="B2800" s="95">
        <v>32073</v>
      </c>
      <c r="C2800" s="96">
        <v>9.11</v>
      </c>
    </row>
    <row r="2801" spans="1:3">
      <c r="A2801" s="94">
        <f t="shared" si="46"/>
        <v>1987</v>
      </c>
      <c r="B2801" s="95">
        <v>32076</v>
      </c>
      <c r="C2801" s="96">
        <v>8.94</v>
      </c>
    </row>
    <row r="2802" spans="1:3">
      <c r="A2802" s="94">
        <f t="shared" si="46"/>
        <v>1987</v>
      </c>
      <c r="B2802" s="95">
        <v>32077</v>
      </c>
      <c r="C2802" s="96">
        <v>9.0399999999999991</v>
      </c>
    </row>
    <row r="2803" spans="1:3">
      <c r="A2803" s="94">
        <f t="shared" si="46"/>
        <v>1987</v>
      </c>
      <c r="B2803" s="95">
        <v>32078</v>
      </c>
      <c r="C2803" s="96">
        <v>9.14</v>
      </c>
    </row>
    <row r="2804" spans="1:3">
      <c r="A2804" s="94">
        <f t="shared" si="46"/>
        <v>1987</v>
      </c>
      <c r="B2804" s="95">
        <v>32079</v>
      </c>
      <c r="C2804" s="96">
        <v>9.08</v>
      </c>
    </row>
    <row r="2805" spans="1:3">
      <c r="A2805" s="94">
        <f t="shared" si="46"/>
        <v>1987</v>
      </c>
      <c r="B2805" s="95">
        <v>32080</v>
      </c>
      <c r="C2805" s="96">
        <v>9.0299999999999994</v>
      </c>
    </row>
    <row r="2806" spans="1:3">
      <c r="A2806" s="94">
        <f t="shared" si="46"/>
        <v>1987</v>
      </c>
      <c r="B2806" s="95">
        <v>32083</v>
      </c>
      <c r="C2806" s="96">
        <v>9.1300000000000008</v>
      </c>
    </row>
    <row r="2807" spans="1:3">
      <c r="A2807" s="94">
        <f t="shared" si="46"/>
        <v>1987</v>
      </c>
      <c r="B2807" s="95">
        <v>32084</v>
      </c>
      <c r="C2807" s="96">
        <v>9.0299999999999994</v>
      </c>
    </row>
    <row r="2808" spans="1:3">
      <c r="A2808" s="94">
        <f t="shared" si="46"/>
        <v>1987</v>
      </c>
      <c r="B2808" s="95">
        <v>32085</v>
      </c>
      <c r="C2808" s="96">
        <v>8.92</v>
      </c>
    </row>
    <row r="2809" spans="1:3">
      <c r="A2809" s="94">
        <f t="shared" si="46"/>
        <v>1987</v>
      </c>
      <c r="B2809" s="95">
        <v>32086</v>
      </c>
      <c r="C2809" s="96">
        <v>8.8000000000000007</v>
      </c>
    </row>
    <row r="2810" spans="1:3">
      <c r="A2810" s="94">
        <f t="shared" si="46"/>
        <v>1987</v>
      </c>
      <c r="B2810" s="95">
        <v>32087</v>
      </c>
      <c r="C2810" s="96">
        <v>8.85</v>
      </c>
    </row>
    <row r="2811" spans="1:3">
      <c r="A2811" s="94">
        <f t="shared" si="46"/>
        <v>1987</v>
      </c>
      <c r="B2811" s="95">
        <v>32090</v>
      </c>
      <c r="C2811" s="96">
        <v>8.86</v>
      </c>
    </row>
    <row r="2812" spans="1:3">
      <c r="A2812" s="94">
        <f t="shared" si="46"/>
        <v>1987</v>
      </c>
      <c r="B2812" s="95">
        <v>32091</v>
      </c>
      <c r="C2812" s="96">
        <v>8.8800000000000008</v>
      </c>
    </row>
    <row r="2813" spans="1:3">
      <c r="A2813" s="94">
        <f t="shared" si="46"/>
        <v>1987</v>
      </c>
      <c r="B2813" s="95">
        <v>32092</v>
      </c>
      <c r="C2813" s="99"/>
    </row>
    <row r="2814" spans="1:3">
      <c r="A2814" s="94">
        <f t="shared" si="46"/>
        <v>1987</v>
      </c>
      <c r="B2814" s="95">
        <v>32093</v>
      </c>
      <c r="C2814" s="96">
        <v>8.8800000000000008</v>
      </c>
    </row>
    <row r="2815" spans="1:3">
      <c r="A2815" s="94">
        <f t="shared" si="46"/>
        <v>1987</v>
      </c>
      <c r="B2815" s="95">
        <v>32094</v>
      </c>
      <c r="C2815" s="96">
        <v>8.93</v>
      </c>
    </row>
    <row r="2816" spans="1:3">
      <c r="A2816" s="94">
        <f t="shared" si="46"/>
        <v>1987</v>
      </c>
      <c r="B2816" s="95">
        <v>32097</v>
      </c>
      <c r="C2816" s="96">
        <v>8.9</v>
      </c>
    </row>
    <row r="2817" spans="1:3">
      <c r="A2817" s="94">
        <f t="shared" si="46"/>
        <v>1987</v>
      </c>
      <c r="B2817" s="95">
        <v>32098</v>
      </c>
      <c r="C2817" s="96">
        <v>8.94</v>
      </c>
    </row>
    <row r="2818" spans="1:3">
      <c r="A2818" s="94">
        <f t="shared" si="46"/>
        <v>1987</v>
      </c>
      <c r="B2818" s="95">
        <v>32099</v>
      </c>
      <c r="C2818" s="96">
        <v>8.94</v>
      </c>
    </row>
    <row r="2819" spans="1:3">
      <c r="A2819" s="94">
        <f t="shared" si="46"/>
        <v>1987</v>
      </c>
      <c r="B2819" s="95">
        <v>32100</v>
      </c>
      <c r="C2819" s="96">
        <v>8.92</v>
      </c>
    </row>
    <row r="2820" spans="1:3">
      <c r="A2820" s="94">
        <f t="shared" si="46"/>
        <v>1987</v>
      </c>
      <c r="B2820" s="95">
        <v>32101</v>
      </c>
      <c r="C2820" s="96">
        <v>8.8800000000000008</v>
      </c>
    </row>
    <row r="2821" spans="1:3">
      <c r="A2821" s="94">
        <f t="shared" si="46"/>
        <v>1987</v>
      </c>
      <c r="B2821" s="95">
        <v>32104</v>
      </c>
      <c r="C2821" s="96">
        <v>8.89</v>
      </c>
    </row>
    <row r="2822" spans="1:3">
      <c r="A2822" s="94">
        <f t="shared" si="46"/>
        <v>1987</v>
      </c>
      <c r="B2822" s="95">
        <v>32105</v>
      </c>
      <c r="C2822" s="96">
        <v>9</v>
      </c>
    </row>
    <row r="2823" spans="1:3">
      <c r="A2823" s="94">
        <f t="shared" si="46"/>
        <v>1987</v>
      </c>
      <c r="B2823" s="95">
        <v>32106</v>
      </c>
      <c r="C2823" s="96">
        <v>9.06</v>
      </c>
    </row>
    <row r="2824" spans="1:3">
      <c r="A2824" s="94">
        <f t="shared" si="46"/>
        <v>1987</v>
      </c>
      <c r="B2824" s="95">
        <v>32107</v>
      </c>
      <c r="C2824" s="99"/>
    </row>
    <row r="2825" spans="1:3">
      <c r="A2825" s="94">
        <f t="shared" si="46"/>
        <v>1987</v>
      </c>
      <c r="B2825" s="95">
        <v>32108</v>
      </c>
      <c r="C2825" s="96">
        <v>9.18</v>
      </c>
    </row>
    <row r="2826" spans="1:3">
      <c r="A2826" s="94">
        <f t="shared" si="46"/>
        <v>1987</v>
      </c>
      <c r="B2826" s="95">
        <v>32111</v>
      </c>
      <c r="C2826" s="96">
        <v>9.1</v>
      </c>
    </row>
    <row r="2827" spans="1:3">
      <c r="A2827" s="94">
        <f t="shared" si="46"/>
        <v>1987</v>
      </c>
      <c r="B2827" s="95">
        <v>32112</v>
      </c>
      <c r="C2827" s="96">
        <v>9.15</v>
      </c>
    </row>
    <row r="2828" spans="1:3">
      <c r="A2828" s="94">
        <f t="shared" si="46"/>
        <v>1987</v>
      </c>
      <c r="B2828" s="95">
        <v>32113</v>
      </c>
      <c r="C2828" s="96">
        <v>9.15</v>
      </c>
    </row>
    <row r="2829" spans="1:3">
      <c r="A2829" s="94">
        <f t="shared" ref="A2829:A2892" si="47">YEAR(B2829)</f>
        <v>1987</v>
      </c>
      <c r="B2829" s="95">
        <v>32114</v>
      </c>
      <c r="C2829" s="96">
        <v>9.09</v>
      </c>
    </row>
    <row r="2830" spans="1:3">
      <c r="A2830" s="94">
        <f t="shared" si="47"/>
        <v>1987</v>
      </c>
      <c r="B2830" s="95">
        <v>32115</v>
      </c>
      <c r="C2830" s="96">
        <v>9.1199999999999992</v>
      </c>
    </row>
    <row r="2831" spans="1:3">
      <c r="A2831" s="94">
        <f t="shared" si="47"/>
        <v>1987</v>
      </c>
      <c r="B2831" s="95">
        <v>32118</v>
      </c>
      <c r="C2831" s="96">
        <v>9.2200000000000006</v>
      </c>
    </row>
    <row r="2832" spans="1:3">
      <c r="A2832" s="94">
        <f t="shared" si="47"/>
        <v>1987</v>
      </c>
      <c r="B2832" s="95">
        <v>32119</v>
      </c>
      <c r="C2832" s="96">
        <v>9.26</v>
      </c>
    </row>
    <row r="2833" spans="1:3">
      <c r="A2833" s="94">
        <f t="shared" si="47"/>
        <v>1987</v>
      </c>
      <c r="B2833" s="95">
        <v>32120</v>
      </c>
      <c r="C2833" s="96">
        <v>9.2200000000000006</v>
      </c>
    </row>
    <row r="2834" spans="1:3">
      <c r="A2834" s="94">
        <f t="shared" si="47"/>
        <v>1987</v>
      </c>
      <c r="B2834" s="95">
        <v>32121</v>
      </c>
      <c r="C2834" s="96">
        <v>9.4</v>
      </c>
    </row>
    <row r="2835" spans="1:3">
      <c r="A2835" s="94">
        <f t="shared" si="47"/>
        <v>1987</v>
      </c>
      <c r="B2835" s="95">
        <v>32122</v>
      </c>
      <c r="C2835" s="96">
        <v>9.4499999999999993</v>
      </c>
    </row>
    <row r="2836" spans="1:3">
      <c r="A2836" s="94">
        <f t="shared" si="47"/>
        <v>1987</v>
      </c>
      <c r="B2836" s="95">
        <v>32125</v>
      </c>
      <c r="C2836" s="96">
        <v>9.41</v>
      </c>
    </row>
    <row r="2837" spans="1:3">
      <c r="A2837" s="94">
        <f t="shared" si="47"/>
        <v>1987</v>
      </c>
      <c r="B2837" s="95">
        <v>32126</v>
      </c>
      <c r="C2837" s="96">
        <v>9.24</v>
      </c>
    </row>
    <row r="2838" spans="1:3">
      <c r="A2838" s="94">
        <f t="shared" si="47"/>
        <v>1987</v>
      </c>
      <c r="B2838" s="95">
        <v>32127</v>
      </c>
      <c r="C2838" s="96">
        <v>9.14</v>
      </c>
    </row>
    <row r="2839" spans="1:3">
      <c r="A2839" s="94">
        <f t="shared" si="47"/>
        <v>1987</v>
      </c>
      <c r="B2839" s="95">
        <v>32128</v>
      </c>
      <c r="C2839" s="96">
        <v>9.15</v>
      </c>
    </row>
    <row r="2840" spans="1:3">
      <c r="A2840" s="94">
        <f t="shared" si="47"/>
        <v>1987</v>
      </c>
      <c r="B2840" s="95">
        <v>32129</v>
      </c>
      <c r="C2840" s="96">
        <v>8.9600000000000009</v>
      </c>
    </row>
    <row r="2841" spans="1:3">
      <c r="A2841" s="94">
        <f t="shared" si="47"/>
        <v>1987</v>
      </c>
      <c r="B2841" s="95">
        <v>32132</v>
      </c>
      <c r="C2841" s="96">
        <v>9.01</v>
      </c>
    </row>
    <row r="2842" spans="1:3">
      <c r="A2842" s="94">
        <f t="shared" si="47"/>
        <v>1987</v>
      </c>
      <c r="B2842" s="95">
        <v>32133</v>
      </c>
      <c r="C2842" s="96">
        <v>9.0500000000000007</v>
      </c>
    </row>
    <row r="2843" spans="1:3">
      <c r="A2843" s="94">
        <f t="shared" si="47"/>
        <v>1987</v>
      </c>
      <c r="B2843" s="95">
        <v>32134</v>
      </c>
      <c r="C2843" s="96">
        <v>8.91</v>
      </c>
    </row>
    <row r="2844" spans="1:3">
      <c r="A2844" s="94">
        <f t="shared" si="47"/>
        <v>1987</v>
      </c>
      <c r="B2844" s="95">
        <v>32135</v>
      </c>
      <c r="C2844" s="96">
        <v>8.9</v>
      </c>
    </row>
    <row r="2845" spans="1:3">
      <c r="A2845" s="94">
        <f t="shared" si="47"/>
        <v>1987</v>
      </c>
      <c r="B2845" s="95">
        <v>32136</v>
      </c>
      <c r="C2845" s="99"/>
    </row>
    <row r="2846" spans="1:3">
      <c r="A2846" s="94">
        <f t="shared" si="47"/>
        <v>1987</v>
      </c>
      <c r="B2846" s="95">
        <v>32139</v>
      </c>
      <c r="C2846" s="96">
        <v>9.01</v>
      </c>
    </row>
    <row r="2847" spans="1:3">
      <c r="A2847" s="94">
        <f t="shared" si="47"/>
        <v>1987</v>
      </c>
      <c r="B2847" s="95">
        <v>32140</v>
      </c>
      <c r="C2847" s="96">
        <v>8.9499999999999993</v>
      </c>
    </row>
    <row r="2848" spans="1:3">
      <c r="A2848" s="94">
        <f t="shared" si="47"/>
        <v>1987</v>
      </c>
      <c r="B2848" s="95">
        <v>32141</v>
      </c>
      <c r="C2848" s="96">
        <v>8.9</v>
      </c>
    </row>
    <row r="2849" spans="1:3">
      <c r="A2849" s="94">
        <f t="shared" si="47"/>
        <v>1987</v>
      </c>
      <c r="B2849" s="95">
        <v>32142</v>
      </c>
      <c r="C2849" s="96">
        <v>8.9499999999999993</v>
      </c>
    </row>
    <row r="2850" spans="1:3">
      <c r="A2850" s="94">
        <f t="shared" si="47"/>
        <v>1988</v>
      </c>
      <c r="B2850" s="95">
        <v>32143</v>
      </c>
      <c r="C2850" s="99"/>
    </row>
    <row r="2851" spans="1:3">
      <c r="A2851" s="94">
        <f t="shared" si="47"/>
        <v>1988</v>
      </c>
      <c r="B2851" s="95">
        <v>32146</v>
      </c>
      <c r="C2851" s="96">
        <v>8.9499999999999993</v>
      </c>
    </row>
    <row r="2852" spans="1:3">
      <c r="A2852" s="94">
        <f t="shared" si="47"/>
        <v>1988</v>
      </c>
      <c r="B2852" s="95">
        <v>32147</v>
      </c>
      <c r="C2852" s="96">
        <v>8.8800000000000008</v>
      </c>
    </row>
    <row r="2853" spans="1:3">
      <c r="A2853" s="94">
        <f t="shared" si="47"/>
        <v>1988</v>
      </c>
      <c r="B2853" s="95">
        <v>32148</v>
      </c>
      <c r="C2853" s="96">
        <v>8.9700000000000006</v>
      </c>
    </row>
    <row r="2854" spans="1:3">
      <c r="A2854" s="94">
        <f t="shared" si="47"/>
        <v>1988</v>
      </c>
      <c r="B2854" s="95">
        <v>32149</v>
      </c>
      <c r="C2854" s="96">
        <v>8.9700000000000006</v>
      </c>
    </row>
    <row r="2855" spans="1:3">
      <c r="A2855" s="94">
        <f t="shared" si="47"/>
        <v>1988</v>
      </c>
      <c r="B2855" s="95">
        <v>32150</v>
      </c>
      <c r="C2855" s="96">
        <v>9.1199999999999992</v>
      </c>
    </row>
    <row r="2856" spans="1:3">
      <c r="A2856" s="94">
        <f t="shared" si="47"/>
        <v>1988</v>
      </c>
      <c r="B2856" s="95">
        <v>32153</v>
      </c>
      <c r="C2856" s="96">
        <v>9.1</v>
      </c>
    </row>
    <row r="2857" spans="1:3">
      <c r="A2857" s="94">
        <f t="shared" si="47"/>
        <v>1988</v>
      </c>
      <c r="B2857" s="95">
        <v>32154</v>
      </c>
      <c r="C2857" s="96">
        <v>9.1</v>
      </c>
    </row>
    <row r="2858" spans="1:3">
      <c r="A2858" s="94">
        <f t="shared" si="47"/>
        <v>1988</v>
      </c>
      <c r="B2858" s="95">
        <v>32155</v>
      </c>
      <c r="C2858" s="96">
        <v>9.0500000000000007</v>
      </c>
    </row>
    <row r="2859" spans="1:3">
      <c r="A2859" s="94">
        <f t="shared" si="47"/>
        <v>1988</v>
      </c>
      <c r="B2859" s="95">
        <v>32156</v>
      </c>
      <c r="C2859" s="96">
        <v>9.0500000000000007</v>
      </c>
    </row>
    <row r="2860" spans="1:3">
      <c r="A2860" s="94">
        <f t="shared" si="47"/>
        <v>1988</v>
      </c>
      <c r="B2860" s="95">
        <v>32157</v>
      </c>
      <c r="C2860" s="96">
        <v>8.76</v>
      </c>
    </row>
    <row r="2861" spans="1:3">
      <c r="A2861" s="94">
        <f t="shared" si="47"/>
        <v>1988</v>
      </c>
      <c r="B2861" s="95">
        <v>32160</v>
      </c>
      <c r="C2861" s="99"/>
    </row>
    <row r="2862" spans="1:3">
      <c r="A2862" s="94">
        <f t="shared" si="47"/>
        <v>1988</v>
      </c>
      <c r="B2862" s="95">
        <v>32161</v>
      </c>
      <c r="C2862" s="96">
        <v>8.81</v>
      </c>
    </row>
    <row r="2863" spans="1:3">
      <c r="A2863" s="94">
        <f t="shared" si="47"/>
        <v>1988</v>
      </c>
      <c r="B2863" s="95">
        <v>32162</v>
      </c>
      <c r="C2863" s="96">
        <v>8.7799999999999994</v>
      </c>
    </row>
    <row r="2864" spans="1:3">
      <c r="A2864" s="94">
        <f t="shared" si="47"/>
        <v>1988</v>
      </c>
      <c r="B2864" s="95">
        <v>32163</v>
      </c>
      <c r="C2864" s="96">
        <v>8.6999999999999993</v>
      </c>
    </row>
    <row r="2865" spans="1:3">
      <c r="A2865" s="94">
        <f t="shared" si="47"/>
        <v>1988</v>
      </c>
      <c r="B2865" s="95">
        <v>32164</v>
      </c>
      <c r="C2865" s="96">
        <v>8.67</v>
      </c>
    </row>
    <row r="2866" spans="1:3">
      <c r="A2866" s="94">
        <f t="shared" si="47"/>
        <v>1988</v>
      </c>
      <c r="B2866" s="95">
        <v>32167</v>
      </c>
      <c r="C2866" s="96">
        <v>8.6199999999999992</v>
      </c>
    </row>
    <row r="2867" spans="1:3">
      <c r="A2867" s="94">
        <f t="shared" si="47"/>
        <v>1988</v>
      </c>
      <c r="B2867" s="95">
        <v>32168</v>
      </c>
      <c r="C2867" s="96">
        <v>8.7100000000000009</v>
      </c>
    </row>
    <row r="2868" spans="1:3">
      <c r="A2868" s="94">
        <f t="shared" si="47"/>
        <v>1988</v>
      </c>
      <c r="B2868" s="95">
        <v>32169</v>
      </c>
      <c r="C2868" s="96">
        <v>8.5500000000000007</v>
      </c>
    </row>
    <row r="2869" spans="1:3">
      <c r="A2869" s="94">
        <f t="shared" si="47"/>
        <v>1988</v>
      </c>
      <c r="B2869" s="95">
        <v>32170</v>
      </c>
      <c r="C2869" s="96">
        <v>8.49</v>
      </c>
    </row>
    <row r="2870" spans="1:3">
      <c r="A2870" s="94">
        <f t="shared" si="47"/>
        <v>1988</v>
      </c>
      <c r="B2870" s="95">
        <v>32171</v>
      </c>
      <c r="C2870" s="96">
        <v>8.42</v>
      </c>
    </row>
    <row r="2871" spans="1:3">
      <c r="A2871" s="94">
        <f t="shared" si="47"/>
        <v>1988</v>
      </c>
      <c r="B2871" s="95">
        <v>32174</v>
      </c>
      <c r="C2871" s="96">
        <v>8.42</v>
      </c>
    </row>
    <row r="2872" spans="1:3">
      <c r="A2872" s="94">
        <f t="shared" si="47"/>
        <v>1988</v>
      </c>
      <c r="B2872" s="95">
        <v>32175</v>
      </c>
      <c r="C2872" s="96">
        <v>8.32</v>
      </c>
    </row>
    <row r="2873" spans="1:3">
      <c r="A2873" s="94">
        <f t="shared" si="47"/>
        <v>1988</v>
      </c>
      <c r="B2873" s="95">
        <v>32176</v>
      </c>
      <c r="C2873" s="96">
        <v>8.39</v>
      </c>
    </row>
    <row r="2874" spans="1:3">
      <c r="A2874" s="94">
        <f t="shared" si="47"/>
        <v>1988</v>
      </c>
      <c r="B2874" s="95">
        <v>32177</v>
      </c>
      <c r="C2874" s="96">
        <v>8.4600000000000009</v>
      </c>
    </row>
    <row r="2875" spans="1:3">
      <c r="A2875" s="94">
        <f t="shared" si="47"/>
        <v>1988</v>
      </c>
      <c r="B2875" s="95">
        <v>32178</v>
      </c>
      <c r="C2875" s="96">
        <v>8.36</v>
      </c>
    </row>
    <row r="2876" spans="1:3">
      <c r="A2876" s="94">
        <f t="shared" si="47"/>
        <v>1988</v>
      </c>
      <c r="B2876" s="95">
        <v>32181</v>
      </c>
      <c r="C2876" s="96">
        <v>8.41</v>
      </c>
    </row>
    <row r="2877" spans="1:3">
      <c r="A2877" s="94">
        <f t="shared" si="47"/>
        <v>1988</v>
      </c>
      <c r="B2877" s="95">
        <v>32182</v>
      </c>
      <c r="C2877" s="96">
        <v>8.4</v>
      </c>
    </row>
    <row r="2878" spans="1:3">
      <c r="A2878" s="94">
        <f t="shared" si="47"/>
        <v>1988</v>
      </c>
      <c r="B2878" s="95">
        <v>32183</v>
      </c>
      <c r="C2878" s="96">
        <v>8.35</v>
      </c>
    </row>
    <row r="2879" spans="1:3">
      <c r="A2879" s="94">
        <f t="shared" si="47"/>
        <v>1988</v>
      </c>
      <c r="B2879" s="95">
        <v>32184</v>
      </c>
      <c r="C2879" s="96">
        <v>8.4</v>
      </c>
    </row>
    <row r="2880" spans="1:3">
      <c r="A2880" s="94">
        <f t="shared" si="47"/>
        <v>1988</v>
      </c>
      <c r="B2880" s="95">
        <v>32185</v>
      </c>
      <c r="C2880" s="96">
        <v>8.5</v>
      </c>
    </row>
    <row r="2881" spans="1:3">
      <c r="A2881" s="94">
        <f t="shared" si="47"/>
        <v>1988</v>
      </c>
      <c r="B2881" s="95">
        <v>32188</v>
      </c>
      <c r="C2881" s="99"/>
    </row>
    <row r="2882" spans="1:3">
      <c r="A2882" s="94">
        <f t="shared" si="47"/>
        <v>1988</v>
      </c>
      <c r="B2882" s="95">
        <v>32189</v>
      </c>
      <c r="C2882" s="96">
        <v>8.5299999999999994</v>
      </c>
    </row>
    <row r="2883" spans="1:3">
      <c r="A2883" s="94">
        <f t="shared" si="47"/>
        <v>1988</v>
      </c>
      <c r="B2883" s="95">
        <v>32190</v>
      </c>
      <c r="C2883" s="96">
        <v>8.5399999999999991</v>
      </c>
    </row>
    <row r="2884" spans="1:3">
      <c r="A2884" s="94">
        <f t="shared" si="47"/>
        <v>1988</v>
      </c>
      <c r="B2884" s="95">
        <v>32191</v>
      </c>
      <c r="C2884" s="96">
        <v>8.51</v>
      </c>
    </row>
    <row r="2885" spans="1:3">
      <c r="A2885" s="94">
        <f t="shared" si="47"/>
        <v>1988</v>
      </c>
      <c r="B2885" s="95">
        <v>32192</v>
      </c>
      <c r="C2885" s="96">
        <v>8.5</v>
      </c>
    </row>
    <row r="2886" spans="1:3">
      <c r="A2886" s="94">
        <f t="shared" si="47"/>
        <v>1988</v>
      </c>
      <c r="B2886" s="95">
        <v>32195</v>
      </c>
      <c r="C2886" s="96">
        <v>8.48</v>
      </c>
    </row>
    <row r="2887" spans="1:3">
      <c r="A2887" s="94">
        <f t="shared" si="47"/>
        <v>1988</v>
      </c>
      <c r="B2887" s="95">
        <v>32196</v>
      </c>
      <c r="C2887" s="96">
        <v>8.4</v>
      </c>
    </row>
    <row r="2888" spans="1:3">
      <c r="A2888" s="94">
        <f t="shared" si="47"/>
        <v>1988</v>
      </c>
      <c r="B2888" s="95">
        <v>32197</v>
      </c>
      <c r="C2888" s="96">
        <v>8.41</v>
      </c>
    </row>
    <row r="2889" spans="1:3">
      <c r="A2889" s="94">
        <f t="shared" si="47"/>
        <v>1988</v>
      </c>
      <c r="B2889" s="95">
        <v>32198</v>
      </c>
      <c r="C2889" s="96">
        <v>8.4499999999999993</v>
      </c>
    </row>
    <row r="2890" spans="1:3">
      <c r="A2890" s="94">
        <f t="shared" si="47"/>
        <v>1988</v>
      </c>
      <c r="B2890" s="95">
        <v>32199</v>
      </c>
      <c r="C2890" s="96">
        <v>8.42</v>
      </c>
    </row>
    <row r="2891" spans="1:3">
      <c r="A2891" s="94">
        <f t="shared" si="47"/>
        <v>1988</v>
      </c>
      <c r="B2891" s="95">
        <v>32202</v>
      </c>
      <c r="C2891" s="96">
        <v>8.39</v>
      </c>
    </row>
    <row r="2892" spans="1:3">
      <c r="A2892" s="94">
        <f t="shared" si="47"/>
        <v>1988</v>
      </c>
      <c r="B2892" s="95">
        <v>32203</v>
      </c>
      <c r="C2892" s="96">
        <v>8.4</v>
      </c>
    </row>
    <row r="2893" spans="1:3">
      <c r="A2893" s="94">
        <f t="shared" ref="A2893:A2956" si="48">YEAR(B2893)</f>
        <v>1988</v>
      </c>
      <c r="B2893" s="95">
        <v>32204</v>
      </c>
      <c r="C2893" s="96">
        <v>8.3699999999999992</v>
      </c>
    </row>
    <row r="2894" spans="1:3">
      <c r="A2894" s="94">
        <f t="shared" si="48"/>
        <v>1988</v>
      </c>
      <c r="B2894" s="95">
        <v>32205</v>
      </c>
      <c r="C2894" s="96">
        <v>8.36</v>
      </c>
    </row>
    <row r="2895" spans="1:3">
      <c r="A2895" s="94">
        <f t="shared" si="48"/>
        <v>1988</v>
      </c>
      <c r="B2895" s="95">
        <v>32206</v>
      </c>
      <c r="C2895" s="96">
        <v>8.52</v>
      </c>
    </row>
    <row r="2896" spans="1:3">
      <c r="A2896" s="94">
        <f t="shared" si="48"/>
        <v>1988</v>
      </c>
      <c r="B2896" s="95">
        <v>32209</v>
      </c>
      <c r="C2896" s="96">
        <v>8.5399999999999991</v>
      </c>
    </row>
    <row r="2897" spans="1:3">
      <c r="A2897" s="94">
        <f t="shared" si="48"/>
        <v>1988</v>
      </c>
      <c r="B2897" s="95">
        <v>32210</v>
      </c>
      <c r="C2897" s="96">
        <v>8.58</v>
      </c>
    </row>
    <row r="2898" spans="1:3">
      <c r="A2898" s="94">
        <f t="shared" si="48"/>
        <v>1988</v>
      </c>
      <c r="B2898" s="95">
        <v>32211</v>
      </c>
      <c r="C2898" s="96">
        <v>8.58</v>
      </c>
    </row>
    <row r="2899" spans="1:3">
      <c r="A2899" s="94">
        <f t="shared" si="48"/>
        <v>1988</v>
      </c>
      <c r="B2899" s="95">
        <v>32212</v>
      </c>
      <c r="C2899" s="96">
        <v>8.6</v>
      </c>
    </row>
    <row r="2900" spans="1:3">
      <c r="A2900" s="94">
        <f t="shared" si="48"/>
        <v>1988</v>
      </c>
      <c r="B2900" s="95">
        <v>32213</v>
      </c>
      <c r="C2900" s="96">
        <v>8.5500000000000007</v>
      </c>
    </row>
    <row r="2901" spans="1:3">
      <c r="A2901" s="94">
        <f t="shared" si="48"/>
        <v>1988</v>
      </c>
      <c r="B2901" s="95">
        <v>32216</v>
      </c>
      <c r="C2901" s="96">
        <v>8.5500000000000007</v>
      </c>
    </row>
    <row r="2902" spans="1:3">
      <c r="A2902" s="94">
        <f t="shared" si="48"/>
        <v>1988</v>
      </c>
      <c r="B2902" s="95">
        <v>32217</v>
      </c>
      <c r="C2902" s="96">
        <v>8.56</v>
      </c>
    </row>
    <row r="2903" spans="1:3">
      <c r="A2903" s="94">
        <f t="shared" si="48"/>
        <v>1988</v>
      </c>
      <c r="B2903" s="95">
        <v>32218</v>
      </c>
      <c r="C2903" s="96">
        <v>8.6300000000000008</v>
      </c>
    </row>
    <row r="2904" spans="1:3">
      <c r="A2904" s="94">
        <f t="shared" si="48"/>
        <v>1988</v>
      </c>
      <c r="B2904" s="95">
        <v>32219</v>
      </c>
      <c r="C2904" s="96">
        <v>8.57</v>
      </c>
    </row>
    <row r="2905" spans="1:3">
      <c r="A2905" s="94">
        <f t="shared" si="48"/>
        <v>1988</v>
      </c>
      <c r="B2905" s="95">
        <v>32220</v>
      </c>
      <c r="C2905" s="96">
        <v>8.69</v>
      </c>
    </row>
    <row r="2906" spans="1:3">
      <c r="A2906" s="94">
        <f t="shared" si="48"/>
        <v>1988</v>
      </c>
      <c r="B2906" s="95">
        <v>32223</v>
      </c>
      <c r="C2906" s="96">
        <v>8.74</v>
      </c>
    </row>
    <row r="2907" spans="1:3">
      <c r="A2907" s="94">
        <f t="shared" si="48"/>
        <v>1988</v>
      </c>
      <c r="B2907" s="95">
        <v>32224</v>
      </c>
      <c r="C2907" s="96">
        <v>8.73</v>
      </c>
    </row>
    <row r="2908" spans="1:3">
      <c r="A2908" s="94">
        <f t="shared" si="48"/>
        <v>1988</v>
      </c>
      <c r="B2908" s="95">
        <v>32225</v>
      </c>
      <c r="C2908" s="96">
        <v>8.76</v>
      </c>
    </row>
    <row r="2909" spans="1:3">
      <c r="A2909" s="94">
        <f t="shared" si="48"/>
        <v>1988</v>
      </c>
      <c r="B2909" s="95">
        <v>32226</v>
      </c>
      <c r="C2909" s="96">
        <v>8.77</v>
      </c>
    </row>
    <row r="2910" spans="1:3">
      <c r="A2910" s="94">
        <f t="shared" si="48"/>
        <v>1988</v>
      </c>
      <c r="B2910" s="95">
        <v>32227</v>
      </c>
      <c r="C2910" s="96">
        <v>8.7200000000000006</v>
      </c>
    </row>
    <row r="2911" spans="1:3">
      <c r="A2911" s="94">
        <f t="shared" si="48"/>
        <v>1988</v>
      </c>
      <c r="B2911" s="95">
        <v>32230</v>
      </c>
      <c r="C2911" s="96">
        <v>8.83</v>
      </c>
    </row>
    <row r="2912" spans="1:3">
      <c r="A2912" s="94">
        <f t="shared" si="48"/>
        <v>1988</v>
      </c>
      <c r="B2912" s="95">
        <v>32231</v>
      </c>
      <c r="C2912" s="96">
        <v>8.81</v>
      </c>
    </row>
    <row r="2913" spans="1:3">
      <c r="A2913" s="94">
        <f t="shared" si="48"/>
        <v>1988</v>
      </c>
      <c r="B2913" s="95">
        <v>32232</v>
      </c>
      <c r="C2913" s="96">
        <v>8.83</v>
      </c>
    </row>
    <row r="2914" spans="1:3">
      <c r="A2914" s="94">
        <f t="shared" si="48"/>
        <v>1988</v>
      </c>
      <c r="B2914" s="95">
        <v>32233</v>
      </c>
      <c r="C2914" s="96">
        <v>8.82</v>
      </c>
    </row>
    <row r="2915" spans="1:3">
      <c r="A2915" s="94">
        <f t="shared" si="48"/>
        <v>1988</v>
      </c>
      <c r="B2915" s="95">
        <v>32234</v>
      </c>
      <c r="C2915" s="99"/>
    </row>
    <row r="2916" spans="1:3">
      <c r="A2916" s="94">
        <f t="shared" si="48"/>
        <v>1988</v>
      </c>
      <c r="B2916" s="95">
        <v>32237</v>
      </c>
      <c r="C2916" s="96">
        <v>8.92</v>
      </c>
    </row>
    <row r="2917" spans="1:3">
      <c r="A2917" s="94">
        <f t="shared" si="48"/>
        <v>1988</v>
      </c>
      <c r="B2917" s="95">
        <v>32238</v>
      </c>
      <c r="C2917" s="96">
        <v>8.9</v>
      </c>
    </row>
    <row r="2918" spans="1:3">
      <c r="A2918" s="94">
        <f t="shared" si="48"/>
        <v>1988</v>
      </c>
      <c r="B2918" s="95">
        <v>32239</v>
      </c>
      <c r="C2918" s="96">
        <v>8.83</v>
      </c>
    </row>
    <row r="2919" spans="1:3">
      <c r="A2919" s="94">
        <f t="shared" si="48"/>
        <v>1988</v>
      </c>
      <c r="B2919" s="95">
        <v>32240</v>
      </c>
      <c r="C2919" s="96">
        <v>8.82</v>
      </c>
    </row>
    <row r="2920" spans="1:3">
      <c r="A2920" s="94">
        <f t="shared" si="48"/>
        <v>1988</v>
      </c>
      <c r="B2920" s="95">
        <v>32241</v>
      </c>
      <c r="C2920" s="96">
        <v>8.74</v>
      </c>
    </row>
    <row r="2921" spans="1:3">
      <c r="A2921" s="94">
        <f t="shared" si="48"/>
        <v>1988</v>
      </c>
      <c r="B2921" s="95">
        <v>32244</v>
      </c>
      <c r="C2921" s="96">
        <v>8.82</v>
      </c>
    </row>
    <row r="2922" spans="1:3">
      <c r="A2922" s="94">
        <f t="shared" si="48"/>
        <v>1988</v>
      </c>
      <c r="B2922" s="95">
        <v>32245</v>
      </c>
      <c r="C2922" s="96">
        <v>8.7899999999999991</v>
      </c>
    </row>
    <row r="2923" spans="1:3">
      <c r="A2923" s="94">
        <f t="shared" si="48"/>
        <v>1988</v>
      </c>
      <c r="B2923" s="95">
        <v>32246</v>
      </c>
      <c r="C2923" s="96">
        <v>8.77</v>
      </c>
    </row>
    <row r="2924" spans="1:3">
      <c r="A2924" s="94">
        <f t="shared" si="48"/>
        <v>1988</v>
      </c>
      <c r="B2924" s="95">
        <v>32247</v>
      </c>
      <c r="C2924" s="96">
        <v>8.91</v>
      </c>
    </row>
    <row r="2925" spans="1:3">
      <c r="A2925" s="94">
        <f t="shared" si="48"/>
        <v>1988</v>
      </c>
      <c r="B2925" s="95">
        <v>32248</v>
      </c>
      <c r="C2925" s="96">
        <v>8.9700000000000006</v>
      </c>
    </row>
    <row r="2926" spans="1:3">
      <c r="A2926" s="94">
        <f t="shared" si="48"/>
        <v>1988</v>
      </c>
      <c r="B2926" s="95">
        <v>32251</v>
      </c>
      <c r="C2926" s="96">
        <v>9.0299999999999994</v>
      </c>
    </row>
    <row r="2927" spans="1:3">
      <c r="A2927" s="94">
        <f t="shared" si="48"/>
        <v>1988</v>
      </c>
      <c r="B2927" s="95">
        <v>32252</v>
      </c>
      <c r="C2927" s="96">
        <v>9.06</v>
      </c>
    </row>
    <row r="2928" spans="1:3">
      <c r="A2928" s="94">
        <f t="shared" si="48"/>
        <v>1988</v>
      </c>
      <c r="B2928" s="95">
        <v>32253</v>
      </c>
      <c r="C2928" s="96">
        <v>9.06</v>
      </c>
    </row>
    <row r="2929" spans="1:3">
      <c r="A2929" s="94">
        <f t="shared" si="48"/>
        <v>1988</v>
      </c>
      <c r="B2929" s="95">
        <v>32254</v>
      </c>
      <c r="C2929" s="96">
        <v>9.06</v>
      </c>
    </row>
    <row r="2930" spans="1:3">
      <c r="A2930" s="94">
        <f t="shared" si="48"/>
        <v>1988</v>
      </c>
      <c r="B2930" s="95">
        <v>32255</v>
      </c>
      <c r="C2930" s="96">
        <v>9.0299999999999994</v>
      </c>
    </row>
    <row r="2931" spans="1:3">
      <c r="A2931" s="94">
        <f t="shared" si="48"/>
        <v>1988</v>
      </c>
      <c r="B2931" s="95">
        <v>32258</v>
      </c>
      <c r="C2931" s="96">
        <v>9.0299999999999994</v>
      </c>
    </row>
    <row r="2932" spans="1:3">
      <c r="A2932" s="94">
        <f t="shared" si="48"/>
        <v>1988</v>
      </c>
      <c r="B2932" s="95">
        <v>32259</v>
      </c>
      <c r="C2932" s="96">
        <v>9.0399999999999991</v>
      </c>
    </row>
    <row r="2933" spans="1:3">
      <c r="A2933" s="94">
        <f t="shared" si="48"/>
        <v>1988</v>
      </c>
      <c r="B2933" s="95">
        <v>32260</v>
      </c>
      <c r="C2933" s="96">
        <v>9.0500000000000007</v>
      </c>
    </row>
    <row r="2934" spans="1:3">
      <c r="A2934" s="94">
        <f t="shared" si="48"/>
        <v>1988</v>
      </c>
      <c r="B2934" s="95">
        <v>32261</v>
      </c>
      <c r="C2934" s="96">
        <v>9.11</v>
      </c>
    </row>
    <row r="2935" spans="1:3">
      <c r="A2935" s="94">
        <f t="shared" si="48"/>
        <v>1988</v>
      </c>
      <c r="B2935" s="95">
        <v>32262</v>
      </c>
      <c r="C2935" s="96">
        <v>9.11</v>
      </c>
    </row>
    <row r="2936" spans="1:3">
      <c r="A2936" s="94">
        <f t="shared" si="48"/>
        <v>1988</v>
      </c>
      <c r="B2936" s="95">
        <v>32265</v>
      </c>
      <c r="C2936" s="96">
        <v>9.17</v>
      </c>
    </row>
    <row r="2937" spans="1:3">
      <c r="A2937" s="94">
        <f t="shared" si="48"/>
        <v>1988</v>
      </c>
      <c r="B2937" s="95">
        <v>32266</v>
      </c>
      <c r="C2937" s="96">
        <v>9.1199999999999992</v>
      </c>
    </row>
    <row r="2938" spans="1:3">
      <c r="A2938" s="94">
        <f t="shared" si="48"/>
        <v>1988</v>
      </c>
      <c r="B2938" s="95">
        <v>32267</v>
      </c>
      <c r="C2938" s="96">
        <v>9.1300000000000008</v>
      </c>
    </row>
    <row r="2939" spans="1:3">
      <c r="A2939" s="94">
        <f t="shared" si="48"/>
        <v>1988</v>
      </c>
      <c r="B2939" s="95">
        <v>32268</v>
      </c>
      <c r="C2939" s="96">
        <v>9.1199999999999992</v>
      </c>
    </row>
    <row r="2940" spans="1:3">
      <c r="A2940" s="94">
        <f t="shared" si="48"/>
        <v>1988</v>
      </c>
      <c r="B2940" s="95">
        <v>32269</v>
      </c>
      <c r="C2940" s="96">
        <v>9.18</v>
      </c>
    </row>
    <row r="2941" spans="1:3">
      <c r="A2941" s="94">
        <f t="shared" si="48"/>
        <v>1988</v>
      </c>
      <c r="B2941" s="95">
        <v>32272</v>
      </c>
      <c r="C2941" s="96">
        <v>9.18</v>
      </c>
    </row>
    <row r="2942" spans="1:3">
      <c r="A2942" s="94">
        <f t="shared" si="48"/>
        <v>1988</v>
      </c>
      <c r="B2942" s="95">
        <v>32273</v>
      </c>
      <c r="C2942" s="96">
        <v>9.1999999999999993</v>
      </c>
    </row>
    <row r="2943" spans="1:3">
      <c r="A2943" s="94">
        <f t="shared" si="48"/>
        <v>1988</v>
      </c>
      <c r="B2943" s="95">
        <v>32274</v>
      </c>
      <c r="C2943" s="96">
        <v>9.2200000000000006</v>
      </c>
    </row>
    <row r="2944" spans="1:3">
      <c r="A2944" s="94">
        <f t="shared" si="48"/>
        <v>1988</v>
      </c>
      <c r="B2944" s="95">
        <v>32275</v>
      </c>
      <c r="C2944" s="96">
        <v>9.17</v>
      </c>
    </row>
    <row r="2945" spans="1:3">
      <c r="A2945" s="94">
        <f t="shared" si="48"/>
        <v>1988</v>
      </c>
      <c r="B2945" s="95">
        <v>32276</v>
      </c>
      <c r="C2945" s="96">
        <v>9.11</v>
      </c>
    </row>
    <row r="2946" spans="1:3">
      <c r="A2946" s="94">
        <f t="shared" si="48"/>
        <v>1988</v>
      </c>
      <c r="B2946" s="95">
        <v>32279</v>
      </c>
      <c r="C2946" s="96">
        <v>9.1300000000000008</v>
      </c>
    </row>
    <row r="2947" spans="1:3">
      <c r="A2947" s="94">
        <f t="shared" si="48"/>
        <v>1988</v>
      </c>
      <c r="B2947" s="95">
        <v>32280</v>
      </c>
      <c r="C2947" s="96">
        <v>9.2200000000000006</v>
      </c>
    </row>
    <row r="2948" spans="1:3">
      <c r="A2948" s="94">
        <f t="shared" si="48"/>
        <v>1988</v>
      </c>
      <c r="B2948" s="95">
        <v>32281</v>
      </c>
      <c r="C2948" s="96">
        <v>9.31</v>
      </c>
    </row>
    <row r="2949" spans="1:3">
      <c r="A2949" s="94">
        <f t="shared" si="48"/>
        <v>1988</v>
      </c>
      <c r="B2949" s="95">
        <v>32282</v>
      </c>
      <c r="C2949" s="96">
        <v>9.3000000000000007</v>
      </c>
    </row>
    <row r="2950" spans="1:3">
      <c r="A2950" s="94">
        <f t="shared" si="48"/>
        <v>1988</v>
      </c>
      <c r="B2950" s="95">
        <v>32283</v>
      </c>
      <c r="C2950" s="96">
        <v>9.35</v>
      </c>
    </row>
    <row r="2951" spans="1:3">
      <c r="A2951" s="94">
        <f t="shared" si="48"/>
        <v>1988</v>
      </c>
      <c r="B2951" s="95">
        <v>32286</v>
      </c>
      <c r="C2951" s="96">
        <v>9.36</v>
      </c>
    </row>
    <row r="2952" spans="1:3">
      <c r="A2952" s="94">
        <f t="shared" si="48"/>
        <v>1988</v>
      </c>
      <c r="B2952" s="95">
        <v>32287</v>
      </c>
      <c r="C2952" s="96">
        <v>9.34</v>
      </c>
    </row>
    <row r="2953" spans="1:3">
      <c r="A2953" s="94">
        <f t="shared" si="48"/>
        <v>1988</v>
      </c>
      <c r="B2953" s="95">
        <v>32288</v>
      </c>
      <c r="C2953" s="96">
        <v>9.31</v>
      </c>
    </row>
    <row r="2954" spans="1:3">
      <c r="A2954" s="94">
        <f t="shared" si="48"/>
        <v>1988</v>
      </c>
      <c r="B2954" s="95">
        <v>32289</v>
      </c>
      <c r="C2954" s="96">
        <v>9.32</v>
      </c>
    </row>
    <row r="2955" spans="1:3">
      <c r="A2955" s="94">
        <f t="shared" si="48"/>
        <v>1988</v>
      </c>
      <c r="B2955" s="95">
        <v>32290</v>
      </c>
      <c r="C2955" s="96">
        <v>9.33</v>
      </c>
    </row>
    <row r="2956" spans="1:3">
      <c r="A2956" s="94">
        <f t="shared" si="48"/>
        <v>1988</v>
      </c>
      <c r="B2956" s="95">
        <v>32293</v>
      </c>
      <c r="C2956" s="99"/>
    </row>
    <row r="2957" spans="1:3">
      <c r="A2957" s="94">
        <f t="shared" ref="A2957:A3020" si="49">YEAR(B2957)</f>
        <v>1988</v>
      </c>
      <c r="B2957" s="95">
        <v>32294</v>
      </c>
      <c r="C2957" s="96">
        <v>9.3000000000000007</v>
      </c>
    </row>
    <row r="2958" spans="1:3">
      <c r="A2958" s="94">
        <f t="shared" si="49"/>
        <v>1988</v>
      </c>
      <c r="B2958" s="95">
        <v>32295</v>
      </c>
      <c r="C2958" s="96">
        <v>9.1199999999999992</v>
      </c>
    </row>
    <row r="2959" spans="1:3">
      <c r="A2959" s="94">
        <f t="shared" si="49"/>
        <v>1988</v>
      </c>
      <c r="B2959" s="95">
        <v>32296</v>
      </c>
      <c r="C2959" s="96">
        <v>9.16</v>
      </c>
    </row>
    <row r="2960" spans="1:3">
      <c r="A2960" s="94">
        <f t="shared" si="49"/>
        <v>1988</v>
      </c>
      <c r="B2960" s="95">
        <v>32297</v>
      </c>
      <c r="C2960" s="96">
        <v>9.07</v>
      </c>
    </row>
    <row r="2961" spans="1:3">
      <c r="A2961" s="94">
        <f t="shared" si="49"/>
        <v>1988</v>
      </c>
      <c r="B2961" s="95">
        <v>32300</v>
      </c>
      <c r="C2961" s="96">
        <v>9.06</v>
      </c>
    </row>
    <row r="2962" spans="1:3">
      <c r="A2962" s="94">
        <f t="shared" si="49"/>
        <v>1988</v>
      </c>
      <c r="B2962" s="95">
        <v>32301</v>
      </c>
      <c r="C2962" s="96">
        <v>9.1199999999999992</v>
      </c>
    </row>
    <row r="2963" spans="1:3">
      <c r="A2963" s="94">
        <f t="shared" si="49"/>
        <v>1988</v>
      </c>
      <c r="B2963" s="95">
        <v>32302</v>
      </c>
      <c r="C2963" s="96">
        <v>9.02</v>
      </c>
    </row>
    <row r="2964" spans="1:3">
      <c r="A2964" s="94">
        <f t="shared" si="49"/>
        <v>1988</v>
      </c>
      <c r="B2964" s="95">
        <v>32303</v>
      </c>
      <c r="C2964" s="96">
        <v>9.06</v>
      </c>
    </row>
    <row r="2965" spans="1:3">
      <c r="A2965" s="94">
        <f t="shared" si="49"/>
        <v>1988</v>
      </c>
      <c r="B2965" s="95">
        <v>32304</v>
      </c>
      <c r="C2965" s="96">
        <v>9.0399999999999991</v>
      </c>
    </row>
    <row r="2966" spans="1:3">
      <c r="A2966" s="94">
        <f t="shared" si="49"/>
        <v>1988</v>
      </c>
      <c r="B2966" s="95">
        <v>32307</v>
      </c>
      <c r="C2966" s="96">
        <v>9.02</v>
      </c>
    </row>
    <row r="2967" spans="1:3">
      <c r="A2967" s="94">
        <f t="shared" si="49"/>
        <v>1988</v>
      </c>
      <c r="B2967" s="95">
        <v>32308</v>
      </c>
      <c r="C2967" s="96">
        <v>8.81</v>
      </c>
    </row>
    <row r="2968" spans="1:3">
      <c r="A2968" s="94">
        <f t="shared" si="49"/>
        <v>1988</v>
      </c>
      <c r="B2968" s="95">
        <v>32309</v>
      </c>
      <c r="C2968" s="96">
        <v>8.83</v>
      </c>
    </row>
    <row r="2969" spans="1:3">
      <c r="A2969" s="94">
        <f t="shared" si="49"/>
        <v>1988</v>
      </c>
      <c r="B2969" s="95">
        <v>32310</v>
      </c>
      <c r="C2969" s="96">
        <v>8.98</v>
      </c>
    </row>
    <row r="2970" spans="1:3">
      <c r="A2970" s="94">
        <f t="shared" si="49"/>
        <v>1988</v>
      </c>
      <c r="B2970" s="95">
        <v>32311</v>
      </c>
      <c r="C2970" s="96">
        <v>9.1199999999999992</v>
      </c>
    </row>
    <row r="2971" spans="1:3">
      <c r="A2971" s="94">
        <f t="shared" si="49"/>
        <v>1988</v>
      </c>
      <c r="B2971" s="95">
        <v>32314</v>
      </c>
      <c r="C2971" s="96">
        <v>9.09</v>
      </c>
    </row>
    <row r="2972" spans="1:3">
      <c r="A2972" s="94">
        <f t="shared" si="49"/>
        <v>1988</v>
      </c>
      <c r="B2972" s="95">
        <v>32315</v>
      </c>
      <c r="C2972" s="96">
        <v>9.1</v>
      </c>
    </row>
    <row r="2973" spans="1:3">
      <c r="A2973" s="94">
        <f t="shared" si="49"/>
        <v>1988</v>
      </c>
      <c r="B2973" s="95">
        <v>32316</v>
      </c>
      <c r="C2973" s="96">
        <v>8.94</v>
      </c>
    </row>
    <row r="2974" spans="1:3">
      <c r="A2974" s="94">
        <f t="shared" si="49"/>
        <v>1988</v>
      </c>
      <c r="B2974" s="95">
        <v>32317</v>
      </c>
      <c r="C2974" s="96">
        <v>8.9</v>
      </c>
    </row>
    <row r="2975" spans="1:3">
      <c r="A2975" s="94">
        <f t="shared" si="49"/>
        <v>1988</v>
      </c>
      <c r="B2975" s="95">
        <v>32318</v>
      </c>
      <c r="C2975" s="96">
        <v>8.8699999999999992</v>
      </c>
    </row>
    <row r="2976" spans="1:3">
      <c r="A2976" s="94">
        <f t="shared" si="49"/>
        <v>1988</v>
      </c>
      <c r="B2976" s="95">
        <v>32321</v>
      </c>
      <c r="C2976" s="96">
        <v>8.9600000000000009</v>
      </c>
    </row>
    <row r="2977" spans="1:3">
      <c r="A2977" s="94">
        <f t="shared" si="49"/>
        <v>1988</v>
      </c>
      <c r="B2977" s="95">
        <v>32322</v>
      </c>
      <c r="C2977" s="96">
        <v>8.89</v>
      </c>
    </row>
    <row r="2978" spans="1:3">
      <c r="A2978" s="94">
        <f t="shared" si="49"/>
        <v>1988</v>
      </c>
      <c r="B2978" s="95">
        <v>32323</v>
      </c>
      <c r="C2978" s="96">
        <v>8.92</v>
      </c>
    </row>
    <row r="2979" spans="1:3">
      <c r="A2979" s="94">
        <f t="shared" si="49"/>
        <v>1988</v>
      </c>
      <c r="B2979" s="95">
        <v>32324</v>
      </c>
      <c r="C2979" s="96">
        <v>8.8699999999999992</v>
      </c>
    </row>
    <row r="2980" spans="1:3">
      <c r="A2980" s="94">
        <f t="shared" si="49"/>
        <v>1988</v>
      </c>
      <c r="B2980" s="95">
        <v>32325</v>
      </c>
      <c r="C2980" s="96">
        <v>8.84</v>
      </c>
    </row>
    <row r="2981" spans="1:3">
      <c r="A2981" s="94">
        <f t="shared" si="49"/>
        <v>1988</v>
      </c>
      <c r="B2981" s="95">
        <v>32328</v>
      </c>
      <c r="C2981" s="99"/>
    </row>
    <row r="2982" spans="1:3">
      <c r="A2982" s="94">
        <f t="shared" si="49"/>
        <v>1988</v>
      </c>
      <c r="B2982" s="95">
        <v>32329</v>
      </c>
      <c r="C2982" s="96">
        <v>8.8800000000000008</v>
      </c>
    </row>
    <row r="2983" spans="1:3">
      <c r="A2983" s="94">
        <f t="shared" si="49"/>
        <v>1988</v>
      </c>
      <c r="B2983" s="95">
        <v>32330</v>
      </c>
      <c r="C2983" s="96">
        <v>8.98</v>
      </c>
    </row>
    <row r="2984" spans="1:3">
      <c r="A2984" s="94">
        <f t="shared" si="49"/>
        <v>1988</v>
      </c>
      <c r="B2984" s="95">
        <v>32331</v>
      </c>
      <c r="C2984" s="96">
        <v>9</v>
      </c>
    </row>
    <row r="2985" spans="1:3">
      <c r="A2985" s="94">
        <f t="shared" si="49"/>
        <v>1988</v>
      </c>
      <c r="B2985" s="95">
        <v>32332</v>
      </c>
      <c r="C2985" s="96">
        <v>9.1</v>
      </c>
    </row>
    <row r="2986" spans="1:3">
      <c r="A2986" s="94">
        <f t="shared" si="49"/>
        <v>1988</v>
      </c>
      <c r="B2986" s="95">
        <v>32335</v>
      </c>
      <c r="C2986" s="96">
        <v>9.06</v>
      </c>
    </row>
    <row r="2987" spans="1:3">
      <c r="A2987" s="94">
        <f t="shared" si="49"/>
        <v>1988</v>
      </c>
      <c r="B2987" s="95">
        <v>32336</v>
      </c>
      <c r="C2987" s="96">
        <v>9.11</v>
      </c>
    </row>
    <row r="2988" spans="1:3">
      <c r="A2988" s="94">
        <f t="shared" si="49"/>
        <v>1988</v>
      </c>
      <c r="B2988" s="95">
        <v>32337</v>
      </c>
      <c r="C2988" s="96">
        <v>9.1999999999999993</v>
      </c>
    </row>
    <row r="2989" spans="1:3">
      <c r="A2989" s="94">
        <f t="shared" si="49"/>
        <v>1988</v>
      </c>
      <c r="B2989" s="95">
        <v>32338</v>
      </c>
      <c r="C2989" s="96">
        <v>9.19</v>
      </c>
    </row>
    <row r="2990" spans="1:3">
      <c r="A2990" s="94">
        <f t="shared" si="49"/>
        <v>1988</v>
      </c>
      <c r="B2990" s="95">
        <v>32339</v>
      </c>
      <c r="C2990" s="96">
        <v>9.16</v>
      </c>
    </row>
    <row r="2991" spans="1:3">
      <c r="A2991" s="94">
        <f t="shared" si="49"/>
        <v>1988</v>
      </c>
      <c r="B2991" s="95">
        <v>32342</v>
      </c>
      <c r="C2991" s="96">
        <v>9.24</v>
      </c>
    </row>
    <row r="2992" spans="1:3">
      <c r="A2992" s="94">
        <f t="shared" si="49"/>
        <v>1988</v>
      </c>
      <c r="B2992" s="95">
        <v>32343</v>
      </c>
      <c r="C2992" s="96">
        <v>9.2100000000000009</v>
      </c>
    </row>
    <row r="2993" spans="1:3">
      <c r="A2993" s="94">
        <f t="shared" si="49"/>
        <v>1988</v>
      </c>
      <c r="B2993" s="95">
        <v>32344</v>
      </c>
      <c r="C2993" s="96">
        <v>9.24</v>
      </c>
    </row>
    <row r="2994" spans="1:3">
      <c r="A2994" s="94">
        <f t="shared" si="49"/>
        <v>1988</v>
      </c>
      <c r="B2994" s="95">
        <v>32345</v>
      </c>
      <c r="C2994" s="96">
        <v>9.27</v>
      </c>
    </row>
    <row r="2995" spans="1:3">
      <c r="A2995" s="94">
        <f t="shared" si="49"/>
        <v>1988</v>
      </c>
      <c r="B2995" s="95">
        <v>32346</v>
      </c>
      <c r="C2995" s="96">
        <v>9.2100000000000009</v>
      </c>
    </row>
    <row r="2996" spans="1:3">
      <c r="A2996" s="94">
        <f t="shared" si="49"/>
        <v>1988</v>
      </c>
      <c r="B2996" s="95">
        <v>32349</v>
      </c>
      <c r="C2996" s="96">
        <v>9.16</v>
      </c>
    </row>
    <row r="2997" spans="1:3">
      <c r="A2997" s="94">
        <f t="shared" si="49"/>
        <v>1988</v>
      </c>
      <c r="B2997" s="95">
        <v>32350</v>
      </c>
      <c r="C2997" s="96">
        <v>9.19</v>
      </c>
    </row>
    <row r="2998" spans="1:3">
      <c r="A2998" s="94">
        <f t="shared" si="49"/>
        <v>1988</v>
      </c>
      <c r="B2998" s="95">
        <v>32351</v>
      </c>
      <c r="C2998" s="96">
        <v>9.26</v>
      </c>
    </row>
    <row r="2999" spans="1:3">
      <c r="A2999" s="94">
        <f t="shared" si="49"/>
        <v>1988</v>
      </c>
      <c r="B2999" s="95">
        <v>32352</v>
      </c>
      <c r="C2999" s="96">
        <v>9.27</v>
      </c>
    </row>
    <row r="3000" spans="1:3">
      <c r="A3000" s="94">
        <f t="shared" si="49"/>
        <v>1988</v>
      </c>
      <c r="B3000" s="95">
        <v>32353</v>
      </c>
      <c r="C3000" s="96">
        <v>9.23</v>
      </c>
    </row>
    <row r="3001" spans="1:3">
      <c r="A3001" s="94">
        <f t="shared" si="49"/>
        <v>1988</v>
      </c>
      <c r="B3001" s="95">
        <v>32356</v>
      </c>
      <c r="C3001" s="96">
        <v>9.17</v>
      </c>
    </row>
    <row r="3002" spans="1:3">
      <c r="A3002" s="94">
        <f t="shared" si="49"/>
        <v>1988</v>
      </c>
      <c r="B3002" s="95">
        <v>32357</v>
      </c>
      <c r="C3002" s="96">
        <v>9.08</v>
      </c>
    </row>
    <row r="3003" spans="1:3">
      <c r="A3003" s="94">
        <f t="shared" si="49"/>
        <v>1988</v>
      </c>
      <c r="B3003" s="95">
        <v>32358</v>
      </c>
      <c r="C3003" s="96">
        <v>9.1</v>
      </c>
    </row>
    <row r="3004" spans="1:3">
      <c r="A3004" s="94">
        <f t="shared" si="49"/>
        <v>1988</v>
      </c>
      <c r="B3004" s="95">
        <v>32359</v>
      </c>
      <c r="C3004" s="96">
        <v>9.0399999999999991</v>
      </c>
    </row>
    <row r="3005" spans="1:3">
      <c r="A3005" s="94">
        <f t="shared" si="49"/>
        <v>1988</v>
      </c>
      <c r="B3005" s="95">
        <v>32360</v>
      </c>
      <c r="C3005" s="96">
        <v>9.14</v>
      </c>
    </row>
    <row r="3006" spans="1:3">
      <c r="A3006" s="94">
        <f t="shared" si="49"/>
        <v>1988</v>
      </c>
      <c r="B3006" s="95">
        <v>32363</v>
      </c>
      <c r="C3006" s="96">
        <v>9.1300000000000008</v>
      </c>
    </row>
    <row r="3007" spans="1:3">
      <c r="A3007" s="94">
        <f t="shared" si="49"/>
        <v>1988</v>
      </c>
      <c r="B3007" s="95">
        <v>32364</v>
      </c>
      <c r="C3007" s="96">
        <v>9.2100000000000009</v>
      </c>
    </row>
    <row r="3008" spans="1:3">
      <c r="A3008" s="94">
        <f t="shared" si="49"/>
        <v>1988</v>
      </c>
      <c r="B3008" s="95">
        <v>32365</v>
      </c>
      <c r="C3008" s="96">
        <v>9.36</v>
      </c>
    </row>
    <row r="3009" spans="1:3">
      <c r="A3009" s="94">
        <f t="shared" si="49"/>
        <v>1988</v>
      </c>
      <c r="B3009" s="95">
        <v>32366</v>
      </c>
      <c r="C3009" s="96">
        <v>9.4</v>
      </c>
    </row>
    <row r="3010" spans="1:3">
      <c r="A3010" s="94">
        <f t="shared" si="49"/>
        <v>1988</v>
      </c>
      <c r="B3010" s="95">
        <v>32367</v>
      </c>
      <c r="C3010" s="96">
        <v>9.42</v>
      </c>
    </row>
    <row r="3011" spans="1:3">
      <c r="A3011" s="94">
        <f t="shared" si="49"/>
        <v>1988</v>
      </c>
      <c r="B3011" s="95">
        <v>32370</v>
      </c>
      <c r="C3011" s="96">
        <v>9.44</v>
      </c>
    </row>
    <row r="3012" spans="1:3">
      <c r="A3012" s="94">
        <f t="shared" si="49"/>
        <v>1988</v>
      </c>
      <c r="B3012" s="95">
        <v>32371</v>
      </c>
      <c r="C3012" s="96">
        <v>9.4</v>
      </c>
    </row>
    <row r="3013" spans="1:3">
      <c r="A3013" s="94">
        <f t="shared" si="49"/>
        <v>1988</v>
      </c>
      <c r="B3013" s="95">
        <v>32372</v>
      </c>
      <c r="C3013" s="96">
        <v>9.43</v>
      </c>
    </row>
    <row r="3014" spans="1:3">
      <c r="A3014" s="94">
        <f t="shared" si="49"/>
        <v>1988</v>
      </c>
      <c r="B3014" s="95">
        <v>32373</v>
      </c>
      <c r="C3014" s="96">
        <v>9.41</v>
      </c>
    </row>
    <row r="3015" spans="1:3">
      <c r="A3015" s="94">
        <f t="shared" si="49"/>
        <v>1988</v>
      </c>
      <c r="B3015" s="95">
        <v>32374</v>
      </c>
      <c r="C3015" s="96">
        <v>9.41</v>
      </c>
    </row>
    <row r="3016" spans="1:3">
      <c r="A3016" s="94">
        <f t="shared" si="49"/>
        <v>1988</v>
      </c>
      <c r="B3016" s="95">
        <v>32377</v>
      </c>
      <c r="C3016" s="96">
        <v>9.44</v>
      </c>
    </row>
    <row r="3017" spans="1:3">
      <c r="A3017" s="94">
        <f t="shared" si="49"/>
        <v>1988</v>
      </c>
      <c r="B3017" s="95">
        <v>32378</v>
      </c>
      <c r="C3017" s="96">
        <v>9.39</v>
      </c>
    </row>
    <row r="3018" spans="1:3">
      <c r="A3018" s="94">
        <f t="shared" si="49"/>
        <v>1988</v>
      </c>
      <c r="B3018" s="95">
        <v>32379</v>
      </c>
      <c r="C3018" s="96">
        <v>9.4</v>
      </c>
    </row>
    <row r="3019" spans="1:3">
      <c r="A3019" s="94">
        <f t="shared" si="49"/>
        <v>1988</v>
      </c>
      <c r="B3019" s="95">
        <v>32380</v>
      </c>
      <c r="C3019" s="96">
        <v>9.4600000000000009</v>
      </c>
    </row>
    <row r="3020" spans="1:3">
      <c r="A3020" s="94">
        <f t="shared" si="49"/>
        <v>1988</v>
      </c>
      <c r="B3020" s="95">
        <v>32381</v>
      </c>
      <c r="C3020" s="96">
        <v>9.43</v>
      </c>
    </row>
    <row r="3021" spans="1:3">
      <c r="A3021" s="94">
        <f t="shared" ref="A3021:A3084" si="50">YEAR(B3021)</f>
        <v>1988</v>
      </c>
      <c r="B3021" s="95">
        <v>32384</v>
      </c>
      <c r="C3021" s="96">
        <v>9.36</v>
      </c>
    </row>
    <row r="3022" spans="1:3">
      <c r="A3022" s="94">
        <f t="shared" si="50"/>
        <v>1988</v>
      </c>
      <c r="B3022" s="95">
        <v>32385</v>
      </c>
      <c r="C3022" s="96">
        <v>9.33</v>
      </c>
    </row>
    <row r="3023" spans="1:3">
      <c r="A3023" s="94">
        <f t="shared" si="50"/>
        <v>1988</v>
      </c>
      <c r="B3023" s="95">
        <v>32386</v>
      </c>
      <c r="C3023" s="96">
        <v>9.31</v>
      </c>
    </row>
    <row r="3024" spans="1:3">
      <c r="A3024" s="94">
        <f t="shared" si="50"/>
        <v>1988</v>
      </c>
      <c r="B3024" s="95">
        <v>32387</v>
      </c>
      <c r="C3024" s="96">
        <v>9.31</v>
      </c>
    </row>
    <row r="3025" spans="1:3">
      <c r="A3025" s="94">
        <f t="shared" si="50"/>
        <v>1988</v>
      </c>
      <c r="B3025" s="95">
        <v>32388</v>
      </c>
      <c r="C3025" s="96">
        <v>9.0500000000000007</v>
      </c>
    </row>
    <row r="3026" spans="1:3">
      <c r="A3026" s="94">
        <f t="shared" si="50"/>
        <v>1988</v>
      </c>
      <c r="B3026" s="95">
        <v>32391</v>
      </c>
      <c r="C3026" s="99"/>
    </row>
    <row r="3027" spans="1:3">
      <c r="A3027" s="94">
        <f t="shared" si="50"/>
        <v>1988</v>
      </c>
      <c r="B3027" s="95">
        <v>32392</v>
      </c>
      <c r="C3027" s="96">
        <v>9.0500000000000007</v>
      </c>
    </row>
    <row r="3028" spans="1:3">
      <c r="A3028" s="94">
        <f t="shared" si="50"/>
        <v>1988</v>
      </c>
      <c r="B3028" s="95">
        <v>32393</v>
      </c>
      <c r="C3028" s="96">
        <v>9.0399999999999991</v>
      </c>
    </row>
    <row r="3029" spans="1:3">
      <c r="A3029" s="94">
        <f t="shared" si="50"/>
        <v>1988</v>
      </c>
      <c r="B3029" s="95">
        <v>32394</v>
      </c>
      <c r="C3029" s="96">
        <v>9.0500000000000007</v>
      </c>
    </row>
    <row r="3030" spans="1:3">
      <c r="A3030" s="94">
        <f t="shared" si="50"/>
        <v>1988</v>
      </c>
      <c r="B3030" s="95">
        <v>32395</v>
      </c>
      <c r="C3030" s="96">
        <v>8.99</v>
      </c>
    </row>
    <row r="3031" spans="1:3">
      <c r="A3031" s="94">
        <f t="shared" si="50"/>
        <v>1988</v>
      </c>
      <c r="B3031" s="95">
        <v>32398</v>
      </c>
      <c r="C3031" s="96">
        <v>9.0399999999999991</v>
      </c>
    </row>
    <row r="3032" spans="1:3">
      <c r="A3032" s="94">
        <f t="shared" si="50"/>
        <v>1988</v>
      </c>
      <c r="B3032" s="95">
        <v>32399</v>
      </c>
      <c r="C3032" s="96">
        <v>9.01</v>
      </c>
    </row>
    <row r="3033" spans="1:3">
      <c r="A3033" s="94">
        <f t="shared" si="50"/>
        <v>1988</v>
      </c>
      <c r="B3033" s="95">
        <v>32400</v>
      </c>
      <c r="C3033" s="96">
        <v>8.9600000000000009</v>
      </c>
    </row>
    <row r="3034" spans="1:3">
      <c r="A3034" s="94">
        <f t="shared" si="50"/>
        <v>1988</v>
      </c>
      <c r="B3034" s="95">
        <v>32401</v>
      </c>
      <c r="C3034" s="96">
        <v>9</v>
      </c>
    </row>
    <row r="3035" spans="1:3">
      <c r="A3035" s="94">
        <f t="shared" si="50"/>
        <v>1988</v>
      </c>
      <c r="B3035" s="95">
        <v>32402</v>
      </c>
      <c r="C3035" s="96">
        <v>9.01</v>
      </c>
    </row>
    <row r="3036" spans="1:3">
      <c r="A3036" s="94">
        <f t="shared" si="50"/>
        <v>1988</v>
      </c>
      <c r="B3036" s="95">
        <v>32405</v>
      </c>
      <c r="C3036" s="96">
        <v>9.07</v>
      </c>
    </row>
    <row r="3037" spans="1:3">
      <c r="A3037" s="94">
        <f t="shared" si="50"/>
        <v>1988</v>
      </c>
      <c r="B3037" s="95">
        <v>32406</v>
      </c>
      <c r="C3037" s="96">
        <v>9.06</v>
      </c>
    </row>
    <row r="3038" spans="1:3">
      <c r="A3038" s="94">
        <f t="shared" si="50"/>
        <v>1988</v>
      </c>
      <c r="B3038" s="95">
        <v>32407</v>
      </c>
      <c r="C3038" s="96">
        <v>9.02</v>
      </c>
    </row>
    <row r="3039" spans="1:3">
      <c r="A3039" s="94">
        <f t="shared" si="50"/>
        <v>1988</v>
      </c>
      <c r="B3039" s="95">
        <v>32408</v>
      </c>
      <c r="C3039" s="96">
        <v>9.0500000000000007</v>
      </c>
    </row>
    <row r="3040" spans="1:3">
      <c r="A3040" s="94">
        <f t="shared" si="50"/>
        <v>1988</v>
      </c>
      <c r="B3040" s="95">
        <v>32409</v>
      </c>
      <c r="C3040" s="96">
        <v>9.0500000000000007</v>
      </c>
    </row>
    <row r="3041" spans="1:3">
      <c r="A3041" s="94">
        <f t="shared" si="50"/>
        <v>1988</v>
      </c>
      <c r="B3041" s="95">
        <v>32412</v>
      </c>
      <c r="C3041" s="96">
        <v>9.09</v>
      </c>
    </row>
    <row r="3042" spans="1:3">
      <c r="A3042" s="94">
        <f t="shared" si="50"/>
        <v>1988</v>
      </c>
      <c r="B3042" s="95">
        <v>32413</v>
      </c>
      <c r="C3042" s="96">
        <v>9.11</v>
      </c>
    </row>
    <row r="3043" spans="1:3">
      <c r="A3043" s="94">
        <f t="shared" si="50"/>
        <v>1988</v>
      </c>
      <c r="B3043" s="95">
        <v>32414</v>
      </c>
      <c r="C3043" s="96">
        <v>9.15</v>
      </c>
    </row>
    <row r="3044" spans="1:3">
      <c r="A3044" s="94">
        <f t="shared" si="50"/>
        <v>1988</v>
      </c>
      <c r="B3044" s="95">
        <v>32415</v>
      </c>
      <c r="C3044" s="96">
        <v>9.08</v>
      </c>
    </row>
    <row r="3045" spans="1:3">
      <c r="A3045" s="94">
        <f t="shared" si="50"/>
        <v>1988</v>
      </c>
      <c r="B3045" s="95">
        <v>32416</v>
      </c>
      <c r="C3045" s="96">
        <v>8.98</v>
      </c>
    </row>
    <row r="3046" spans="1:3">
      <c r="A3046" s="94">
        <f t="shared" si="50"/>
        <v>1988</v>
      </c>
      <c r="B3046" s="95">
        <v>32419</v>
      </c>
      <c r="C3046" s="96">
        <v>8.9600000000000009</v>
      </c>
    </row>
    <row r="3047" spans="1:3">
      <c r="A3047" s="94">
        <f t="shared" si="50"/>
        <v>1988</v>
      </c>
      <c r="B3047" s="95">
        <v>32420</v>
      </c>
      <c r="C3047" s="96">
        <v>8.9700000000000006</v>
      </c>
    </row>
    <row r="3048" spans="1:3">
      <c r="A3048" s="94">
        <f t="shared" si="50"/>
        <v>1988</v>
      </c>
      <c r="B3048" s="95">
        <v>32421</v>
      </c>
      <c r="C3048" s="96">
        <v>8.98</v>
      </c>
    </row>
    <row r="3049" spans="1:3">
      <c r="A3049" s="94">
        <f t="shared" si="50"/>
        <v>1988</v>
      </c>
      <c r="B3049" s="95">
        <v>32422</v>
      </c>
      <c r="C3049" s="96">
        <v>8.9700000000000006</v>
      </c>
    </row>
    <row r="3050" spans="1:3">
      <c r="A3050" s="94">
        <f t="shared" si="50"/>
        <v>1988</v>
      </c>
      <c r="B3050" s="95">
        <v>32423</v>
      </c>
      <c r="C3050" s="96">
        <v>8.81</v>
      </c>
    </row>
    <row r="3051" spans="1:3">
      <c r="A3051" s="94">
        <f t="shared" si="50"/>
        <v>1988</v>
      </c>
      <c r="B3051" s="95">
        <v>32426</v>
      </c>
      <c r="C3051" s="99"/>
    </row>
    <row r="3052" spans="1:3">
      <c r="A3052" s="94">
        <f t="shared" si="50"/>
        <v>1988</v>
      </c>
      <c r="B3052" s="95">
        <v>32427</v>
      </c>
      <c r="C3052" s="96">
        <v>8.86</v>
      </c>
    </row>
    <row r="3053" spans="1:3">
      <c r="A3053" s="94">
        <f t="shared" si="50"/>
        <v>1988</v>
      </c>
      <c r="B3053" s="95">
        <v>32428</v>
      </c>
      <c r="C3053" s="96">
        <v>8.94</v>
      </c>
    </row>
    <row r="3054" spans="1:3">
      <c r="A3054" s="94">
        <f t="shared" si="50"/>
        <v>1988</v>
      </c>
      <c r="B3054" s="95">
        <v>32429</v>
      </c>
      <c r="C3054" s="96">
        <v>8.94</v>
      </c>
    </row>
    <row r="3055" spans="1:3">
      <c r="A3055" s="94">
        <f t="shared" si="50"/>
        <v>1988</v>
      </c>
      <c r="B3055" s="95">
        <v>32430</v>
      </c>
      <c r="C3055" s="96">
        <v>8.9</v>
      </c>
    </row>
    <row r="3056" spans="1:3">
      <c r="A3056" s="94">
        <f t="shared" si="50"/>
        <v>1988</v>
      </c>
      <c r="B3056" s="95">
        <v>32433</v>
      </c>
      <c r="C3056" s="96">
        <v>8.8800000000000008</v>
      </c>
    </row>
    <row r="3057" spans="1:3">
      <c r="A3057" s="94">
        <f t="shared" si="50"/>
        <v>1988</v>
      </c>
      <c r="B3057" s="95">
        <v>32434</v>
      </c>
      <c r="C3057" s="96">
        <v>8.8699999999999992</v>
      </c>
    </row>
    <row r="3058" spans="1:3">
      <c r="A3058" s="94">
        <f t="shared" si="50"/>
        <v>1988</v>
      </c>
      <c r="B3058" s="95">
        <v>32435</v>
      </c>
      <c r="C3058" s="96">
        <v>8.91</v>
      </c>
    </row>
    <row r="3059" spans="1:3">
      <c r="A3059" s="94">
        <f t="shared" si="50"/>
        <v>1988</v>
      </c>
      <c r="B3059" s="95">
        <v>32436</v>
      </c>
      <c r="C3059" s="96">
        <v>8.85</v>
      </c>
    </row>
    <row r="3060" spans="1:3">
      <c r="A3060" s="94">
        <f t="shared" si="50"/>
        <v>1988</v>
      </c>
      <c r="B3060" s="95">
        <v>32437</v>
      </c>
      <c r="C3060" s="96">
        <v>8.89</v>
      </c>
    </row>
    <row r="3061" spans="1:3">
      <c r="A3061" s="94">
        <f t="shared" si="50"/>
        <v>1988</v>
      </c>
      <c r="B3061" s="95">
        <v>32440</v>
      </c>
      <c r="C3061" s="96">
        <v>8.93</v>
      </c>
    </row>
    <row r="3062" spans="1:3">
      <c r="A3062" s="94">
        <f t="shared" si="50"/>
        <v>1988</v>
      </c>
      <c r="B3062" s="95">
        <v>32441</v>
      </c>
      <c r="C3062" s="96">
        <v>8.93</v>
      </c>
    </row>
    <row r="3063" spans="1:3">
      <c r="A3063" s="94">
        <f t="shared" si="50"/>
        <v>1988</v>
      </c>
      <c r="B3063" s="95">
        <v>32442</v>
      </c>
      <c r="C3063" s="96">
        <v>8.92</v>
      </c>
    </row>
    <row r="3064" spans="1:3">
      <c r="A3064" s="94">
        <f t="shared" si="50"/>
        <v>1988</v>
      </c>
      <c r="B3064" s="95">
        <v>32443</v>
      </c>
      <c r="C3064" s="96">
        <v>8.84</v>
      </c>
    </row>
    <row r="3065" spans="1:3">
      <c r="A3065" s="94">
        <f t="shared" si="50"/>
        <v>1988</v>
      </c>
      <c r="B3065" s="95">
        <v>32444</v>
      </c>
      <c r="C3065" s="96">
        <v>8.8000000000000007</v>
      </c>
    </row>
    <row r="3066" spans="1:3">
      <c r="A3066" s="94">
        <f t="shared" si="50"/>
        <v>1988</v>
      </c>
      <c r="B3066" s="95">
        <v>32447</v>
      </c>
      <c r="C3066" s="96">
        <v>8.74</v>
      </c>
    </row>
    <row r="3067" spans="1:3">
      <c r="A3067" s="94">
        <f t="shared" si="50"/>
        <v>1988</v>
      </c>
      <c r="B3067" s="95">
        <v>32448</v>
      </c>
      <c r="C3067" s="96">
        <v>8.76</v>
      </c>
    </row>
    <row r="3068" spans="1:3">
      <c r="A3068" s="94">
        <f t="shared" si="50"/>
        <v>1988</v>
      </c>
      <c r="B3068" s="95">
        <v>32449</v>
      </c>
      <c r="C3068" s="96">
        <v>8.81</v>
      </c>
    </row>
    <row r="3069" spans="1:3">
      <c r="A3069" s="94">
        <f t="shared" si="50"/>
        <v>1988</v>
      </c>
      <c r="B3069" s="95">
        <v>32450</v>
      </c>
      <c r="C3069" s="96">
        <v>8.76</v>
      </c>
    </row>
    <row r="3070" spans="1:3">
      <c r="A3070" s="94">
        <f t="shared" si="50"/>
        <v>1988</v>
      </c>
      <c r="B3070" s="95">
        <v>32451</v>
      </c>
      <c r="C3070" s="96">
        <v>8.91</v>
      </c>
    </row>
    <row r="3071" spans="1:3">
      <c r="A3071" s="94">
        <f t="shared" si="50"/>
        <v>1988</v>
      </c>
      <c r="B3071" s="95">
        <v>32454</v>
      </c>
      <c r="C3071" s="96">
        <v>8.9600000000000009</v>
      </c>
    </row>
    <row r="3072" spans="1:3">
      <c r="A3072" s="94">
        <f t="shared" si="50"/>
        <v>1988</v>
      </c>
      <c r="B3072" s="95">
        <v>32455</v>
      </c>
      <c r="C3072" s="96">
        <v>8.9700000000000006</v>
      </c>
    </row>
    <row r="3073" spans="1:3">
      <c r="A3073" s="94">
        <f t="shared" si="50"/>
        <v>1988</v>
      </c>
      <c r="B3073" s="95">
        <v>32456</v>
      </c>
      <c r="C3073" s="96">
        <v>9.01</v>
      </c>
    </row>
    <row r="3074" spans="1:3">
      <c r="A3074" s="94">
        <f t="shared" si="50"/>
        <v>1988</v>
      </c>
      <c r="B3074" s="95">
        <v>32457</v>
      </c>
      <c r="C3074" s="96">
        <v>8.99</v>
      </c>
    </row>
    <row r="3075" spans="1:3">
      <c r="A3075" s="94">
        <f t="shared" si="50"/>
        <v>1988</v>
      </c>
      <c r="B3075" s="95">
        <v>32458</v>
      </c>
      <c r="C3075" s="99"/>
    </row>
    <row r="3076" spans="1:3">
      <c r="A3076" s="94">
        <f t="shared" si="50"/>
        <v>1988</v>
      </c>
      <c r="B3076" s="95">
        <v>32461</v>
      </c>
      <c r="C3076" s="96">
        <v>9.01</v>
      </c>
    </row>
    <row r="3077" spans="1:3">
      <c r="A3077" s="94">
        <f t="shared" si="50"/>
        <v>1988</v>
      </c>
      <c r="B3077" s="95">
        <v>32462</v>
      </c>
      <c r="C3077" s="96">
        <v>9.01</v>
      </c>
    </row>
    <row r="3078" spans="1:3">
      <c r="A3078" s="94">
        <f t="shared" si="50"/>
        <v>1988</v>
      </c>
      <c r="B3078" s="95">
        <v>32463</v>
      </c>
      <c r="C3078" s="96">
        <v>9.1</v>
      </c>
    </row>
    <row r="3079" spans="1:3">
      <c r="A3079" s="94">
        <f t="shared" si="50"/>
        <v>1988</v>
      </c>
      <c r="B3079" s="95">
        <v>32464</v>
      </c>
      <c r="C3079" s="96">
        <v>9.14</v>
      </c>
    </row>
    <row r="3080" spans="1:3">
      <c r="A3080" s="94">
        <f t="shared" si="50"/>
        <v>1988</v>
      </c>
      <c r="B3080" s="95">
        <v>32465</v>
      </c>
      <c r="C3080" s="96">
        <v>9.1199999999999992</v>
      </c>
    </row>
    <row r="3081" spans="1:3">
      <c r="A3081" s="94">
        <f t="shared" si="50"/>
        <v>1988</v>
      </c>
      <c r="B3081" s="95">
        <v>32468</v>
      </c>
      <c r="C3081" s="96">
        <v>9.11</v>
      </c>
    </row>
    <row r="3082" spans="1:3">
      <c r="A3082" s="94">
        <f t="shared" si="50"/>
        <v>1988</v>
      </c>
      <c r="B3082" s="95">
        <v>32469</v>
      </c>
      <c r="C3082" s="96">
        <v>9.1199999999999992</v>
      </c>
    </row>
    <row r="3083" spans="1:3">
      <c r="A3083" s="94">
        <f t="shared" si="50"/>
        <v>1988</v>
      </c>
      <c r="B3083" s="95">
        <v>32470</v>
      </c>
      <c r="C3083" s="96">
        <v>9.11</v>
      </c>
    </row>
    <row r="3084" spans="1:3">
      <c r="A3084" s="94">
        <f t="shared" si="50"/>
        <v>1988</v>
      </c>
      <c r="B3084" s="95">
        <v>32471</v>
      </c>
      <c r="C3084" s="99"/>
    </row>
    <row r="3085" spans="1:3">
      <c r="A3085" s="94">
        <f t="shared" ref="A3085:A3148" si="51">YEAR(B3085)</f>
        <v>1988</v>
      </c>
      <c r="B3085" s="95">
        <v>32472</v>
      </c>
      <c r="C3085" s="96">
        <v>9.18</v>
      </c>
    </row>
    <row r="3086" spans="1:3">
      <c r="A3086" s="94">
        <f t="shared" si="51"/>
        <v>1988</v>
      </c>
      <c r="B3086" s="95">
        <v>32475</v>
      </c>
      <c r="C3086" s="96">
        <v>9.15</v>
      </c>
    </row>
    <row r="3087" spans="1:3">
      <c r="A3087" s="94">
        <f t="shared" si="51"/>
        <v>1988</v>
      </c>
      <c r="B3087" s="95">
        <v>32476</v>
      </c>
      <c r="C3087" s="96">
        <v>9.1300000000000008</v>
      </c>
    </row>
    <row r="3088" spans="1:3">
      <c r="A3088" s="94">
        <f t="shared" si="51"/>
        <v>1988</v>
      </c>
      <c r="B3088" s="95">
        <v>32477</v>
      </c>
      <c r="C3088" s="96">
        <v>9.07</v>
      </c>
    </row>
    <row r="3089" spans="1:3">
      <c r="A3089" s="94">
        <f t="shared" si="51"/>
        <v>1988</v>
      </c>
      <c r="B3089" s="95">
        <v>32478</v>
      </c>
      <c r="C3089" s="96">
        <v>9.02</v>
      </c>
    </row>
    <row r="3090" spans="1:3">
      <c r="A3090" s="94">
        <f t="shared" si="51"/>
        <v>1988</v>
      </c>
      <c r="B3090" s="95">
        <v>32479</v>
      </c>
      <c r="C3090" s="96">
        <v>9.18</v>
      </c>
    </row>
    <row r="3091" spans="1:3">
      <c r="A3091" s="94">
        <f t="shared" si="51"/>
        <v>1988</v>
      </c>
      <c r="B3091" s="95">
        <v>32482</v>
      </c>
      <c r="C3091" s="96">
        <v>9.1300000000000008</v>
      </c>
    </row>
    <row r="3092" spans="1:3">
      <c r="A3092" s="94">
        <f t="shared" si="51"/>
        <v>1988</v>
      </c>
      <c r="B3092" s="95">
        <v>32483</v>
      </c>
      <c r="C3092" s="96">
        <v>8.9499999999999993</v>
      </c>
    </row>
    <row r="3093" spans="1:3">
      <c r="A3093" s="94">
        <f t="shared" si="51"/>
        <v>1988</v>
      </c>
      <c r="B3093" s="95">
        <v>32484</v>
      </c>
      <c r="C3093" s="96">
        <v>8.98</v>
      </c>
    </row>
    <row r="3094" spans="1:3">
      <c r="A3094" s="94">
        <f t="shared" si="51"/>
        <v>1988</v>
      </c>
      <c r="B3094" s="95">
        <v>32485</v>
      </c>
      <c r="C3094" s="96">
        <v>8.9700000000000006</v>
      </c>
    </row>
    <row r="3095" spans="1:3">
      <c r="A3095" s="94">
        <f t="shared" si="51"/>
        <v>1988</v>
      </c>
      <c r="B3095" s="95">
        <v>32486</v>
      </c>
      <c r="C3095" s="96">
        <v>8.9700000000000006</v>
      </c>
    </row>
    <row r="3096" spans="1:3">
      <c r="A3096" s="94">
        <f t="shared" si="51"/>
        <v>1988</v>
      </c>
      <c r="B3096" s="95">
        <v>32489</v>
      </c>
      <c r="C3096" s="96">
        <v>8.94</v>
      </c>
    </row>
    <row r="3097" spans="1:3">
      <c r="A3097" s="94">
        <f t="shared" si="51"/>
        <v>1988</v>
      </c>
      <c r="B3097" s="95">
        <v>32490</v>
      </c>
      <c r="C3097" s="96">
        <v>8.98</v>
      </c>
    </row>
    <row r="3098" spans="1:3">
      <c r="A3098" s="94">
        <f t="shared" si="51"/>
        <v>1988</v>
      </c>
      <c r="B3098" s="95">
        <v>32491</v>
      </c>
      <c r="C3098" s="96">
        <v>9.06</v>
      </c>
    </row>
    <row r="3099" spans="1:3">
      <c r="A3099" s="94">
        <f t="shared" si="51"/>
        <v>1988</v>
      </c>
      <c r="B3099" s="95">
        <v>32492</v>
      </c>
      <c r="C3099" s="96">
        <v>9.07</v>
      </c>
    </row>
    <row r="3100" spans="1:3">
      <c r="A3100" s="94">
        <f t="shared" si="51"/>
        <v>1988</v>
      </c>
      <c r="B3100" s="95">
        <v>32493</v>
      </c>
      <c r="C3100" s="96">
        <v>9.0500000000000007</v>
      </c>
    </row>
    <row r="3101" spans="1:3">
      <c r="A3101" s="94">
        <f t="shared" si="51"/>
        <v>1988</v>
      </c>
      <c r="B3101" s="95">
        <v>32496</v>
      </c>
      <c r="C3101" s="96">
        <v>9.0500000000000007</v>
      </c>
    </row>
    <row r="3102" spans="1:3">
      <c r="A3102" s="94">
        <f t="shared" si="51"/>
        <v>1988</v>
      </c>
      <c r="B3102" s="95">
        <v>32497</v>
      </c>
      <c r="C3102" s="96">
        <v>8.9600000000000009</v>
      </c>
    </row>
    <row r="3103" spans="1:3">
      <c r="A3103" s="94">
        <f t="shared" si="51"/>
        <v>1988</v>
      </c>
      <c r="B3103" s="95">
        <v>32498</v>
      </c>
      <c r="C3103" s="96">
        <v>8.9600000000000009</v>
      </c>
    </row>
    <row r="3104" spans="1:3">
      <c r="A3104" s="94">
        <f t="shared" si="51"/>
        <v>1988</v>
      </c>
      <c r="B3104" s="95">
        <v>32499</v>
      </c>
      <c r="C3104" s="96">
        <v>8.94</v>
      </c>
    </row>
    <row r="3105" spans="1:3">
      <c r="A3105" s="94">
        <f t="shared" si="51"/>
        <v>1988</v>
      </c>
      <c r="B3105" s="95">
        <v>32500</v>
      </c>
      <c r="C3105" s="96">
        <v>8.92</v>
      </c>
    </row>
    <row r="3106" spans="1:3">
      <c r="A3106" s="94">
        <f t="shared" si="51"/>
        <v>1988</v>
      </c>
      <c r="B3106" s="95">
        <v>32503</v>
      </c>
      <c r="C3106" s="99"/>
    </row>
    <row r="3107" spans="1:3">
      <c r="A3107" s="94">
        <f t="shared" si="51"/>
        <v>1988</v>
      </c>
      <c r="B3107" s="95">
        <v>32504</v>
      </c>
      <c r="C3107" s="96">
        <v>8.9600000000000009</v>
      </c>
    </row>
    <row r="3108" spans="1:3">
      <c r="A3108" s="94">
        <f t="shared" si="51"/>
        <v>1988</v>
      </c>
      <c r="B3108" s="95">
        <v>32505</v>
      </c>
      <c r="C3108" s="96">
        <v>9.01</v>
      </c>
    </row>
    <row r="3109" spans="1:3">
      <c r="A3109" s="94">
        <f t="shared" si="51"/>
        <v>1988</v>
      </c>
      <c r="B3109" s="95">
        <v>32506</v>
      </c>
      <c r="C3109" s="96">
        <v>9.01</v>
      </c>
    </row>
    <row r="3110" spans="1:3">
      <c r="A3110" s="94">
        <f t="shared" si="51"/>
        <v>1988</v>
      </c>
      <c r="B3110" s="95">
        <v>32507</v>
      </c>
      <c r="C3110" s="96">
        <v>9</v>
      </c>
    </row>
    <row r="3111" spans="1:3">
      <c r="A3111" s="94">
        <f t="shared" si="51"/>
        <v>1989</v>
      </c>
      <c r="B3111" s="95">
        <v>32510</v>
      </c>
      <c r="C3111" s="99"/>
    </row>
    <row r="3112" spans="1:3">
      <c r="A3112" s="94">
        <f t="shared" si="51"/>
        <v>1989</v>
      </c>
      <c r="B3112" s="95">
        <v>32511</v>
      </c>
      <c r="C3112" s="96">
        <v>9.09</v>
      </c>
    </row>
    <row r="3113" spans="1:3">
      <c r="A3113" s="94">
        <f t="shared" si="51"/>
        <v>1989</v>
      </c>
      <c r="B3113" s="95">
        <v>32512</v>
      </c>
      <c r="C3113" s="96">
        <v>9.08</v>
      </c>
    </row>
    <row r="3114" spans="1:3">
      <c r="A3114" s="94">
        <f t="shared" si="51"/>
        <v>1989</v>
      </c>
      <c r="B3114" s="95">
        <v>32513</v>
      </c>
      <c r="C3114" s="96">
        <v>9.1</v>
      </c>
    </row>
    <row r="3115" spans="1:3">
      <c r="A3115" s="94">
        <f t="shared" si="51"/>
        <v>1989</v>
      </c>
      <c r="B3115" s="95">
        <v>32514</v>
      </c>
      <c r="C3115" s="96">
        <v>9.06</v>
      </c>
    </row>
    <row r="3116" spans="1:3">
      <c r="A3116" s="94">
        <f t="shared" si="51"/>
        <v>1989</v>
      </c>
      <c r="B3116" s="95">
        <v>32517</v>
      </c>
      <c r="C3116" s="96">
        <v>9.0500000000000007</v>
      </c>
    </row>
    <row r="3117" spans="1:3">
      <c r="A3117" s="94">
        <f t="shared" si="51"/>
        <v>1989</v>
      </c>
      <c r="B3117" s="95">
        <v>32518</v>
      </c>
      <c r="C3117" s="96">
        <v>9.0500000000000007</v>
      </c>
    </row>
    <row r="3118" spans="1:3">
      <c r="A3118" s="94">
        <f t="shared" si="51"/>
        <v>1989</v>
      </c>
      <c r="B3118" s="95">
        <v>32519</v>
      </c>
      <c r="C3118" s="96">
        <v>9.0500000000000007</v>
      </c>
    </row>
    <row r="3119" spans="1:3">
      <c r="A3119" s="94">
        <f t="shared" si="51"/>
        <v>1989</v>
      </c>
      <c r="B3119" s="95">
        <v>32520</v>
      </c>
      <c r="C3119" s="96">
        <v>8.98</v>
      </c>
    </row>
    <row r="3120" spans="1:3">
      <c r="A3120" s="94">
        <f t="shared" si="51"/>
        <v>1989</v>
      </c>
      <c r="B3120" s="95">
        <v>32521</v>
      </c>
      <c r="C3120" s="96">
        <v>8.89</v>
      </c>
    </row>
    <row r="3121" spans="1:3">
      <c r="A3121" s="94">
        <f t="shared" si="51"/>
        <v>1989</v>
      </c>
      <c r="B3121" s="95">
        <v>32524</v>
      </c>
      <c r="C3121" s="99"/>
    </row>
    <row r="3122" spans="1:3">
      <c r="A3122" s="94">
        <f t="shared" si="51"/>
        <v>1989</v>
      </c>
      <c r="B3122" s="95">
        <v>32525</v>
      </c>
      <c r="C3122" s="96">
        <v>8.89</v>
      </c>
    </row>
    <row r="3123" spans="1:3">
      <c r="A3123" s="94">
        <f t="shared" si="51"/>
        <v>1989</v>
      </c>
      <c r="B3123" s="95">
        <v>32526</v>
      </c>
      <c r="C3123" s="96">
        <v>8.84</v>
      </c>
    </row>
    <row r="3124" spans="1:3">
      <c r="A3124" s="94">
        <f t="shared" si="51"/>
        <v>1989</v>
      </c>
      <c r="B3124" s="95">
        <v>32527</v>
      </c>
      <c r="C3124" s="96">
        <v>8.86</v>
      </c>
    </row>
    <row r="3125" spans="1:3">
      <c r="A3125" s="94">
        <f t="shared" si="51"/>
        <v>1989</v>
      </c>
      <c r="B3125" s="95">
        <v>32528</v>
      </c>
      <c r="C3125" s="96">
        <v>8.89</v>
      </c>
    </row>
    <row r="3126" spans="1:3">
      <c r="A3126" s="94">
        <f t="shared" si="51"/>
        <v>1989</v>
      </c>
      <c r="B3126" s="95">
        <v>32531</v>
      </c>
      <c r="C3126" s="96">
        <v>8.8699999999999992</v>
      </c>
    </row>
    <row r="3127" spans="1:3">
      <c r="A3127" s="94">
        <f t="shared" si="51"/>
        <v>1989</v>
      </c>
      <c r="B3127" s="95">
        <v>32532</v>
      </c>
      <c r="C3127" s="96">
        <v>8.7799999999999994</v>
      </c>
    </row>
    <row r="3128" spans="1:3">
      <c r="A3128" s="94">
        <f t="shared" si="51"/>
        <v>1989</v>
      </c>
      <c r="B3128" s="95">
        <v>32533</v>
      </c>
      <c r="C3128" s="96">
        <v>8.82</v>
      </c>
    </row>
    <row r="3129" spans="1:3">
      <c r="A3129" s="94">
        <f t="shared" si="51"/>
        <v>1989</v>
      </c>
      <c r="B3129" s="95">
        <v>32534</v>
      </c>
      <c r="C3129" s="96">
        <v>8.81</v>
      </c>
    </row>
    <row r="3130" spans="1:3">
      <c r="A3130" s="94">
        <f t="shared" si="51"/>
        <v>1989</v>
      </c>
      <c r="B3130" s="95">
        <v>32535</v>
      </c>
      <c r="C3130" s="96">
        <v>8.76</v>
      </c>
    </row>
    <row r="3131" spans="1:3">
      <c r="A3131" s="94">
        <f t="shared" si="51"/>
        <v>1989</v>
      </c>
      <c r="B3131" s="95">
        <v>32538</v>
      </c>
      <c r="C3131" s="96">
        <v>8.83</v>
      </c>
    </row>
    <row r="3132" spans="1:3">
      <c r="A3132" s="94">
        <f t="shared" si="51"/>
        <v>1989</v>
      </c>
      <c r="B3132" s="95">
        <v>32539</v>
      </c>
      <c r="C3132" s="96">
        <v>8.84</v>
      </c>
    </row>
    <row r="3133" spans="1:3">
      <c r="A3133" s="94">
        <f t="shared" si="51"/>
        <v>1989</v>
      </c>
      <c r="B3133" s="95">
        <v>32540</v>
      </c>
      <c r="C3133" s="96">
        <v>8.83</v>
      </c>
    </row>
    <row r="3134" spans="1:3">
      <c r="A3134" s="94">
        <f t="shared" si="51"/>
        <v>1989</v>
      </c>
      <c r="B3134" s="95">
        <v>32541</v>
      </c>
      <c r="C3134" s="96">
        <v>8.82</v>
      </c>
    </row>
    <row r="3135" spans="1:3">
      <c r="A3135" s="94">
        <f t="shared" si="51"/>
        <v>1989</v>
      </c>
      <c r="B3135" s="95">
        <v>32542</v>
      </c>
      <c r="C3135" s="96">
        <v>8.84</v>
      </c>
    </row>
    <row r="3136" spans="1:3">
      <c r="A3136" s="94">
        <f t="shared" si="51"/>
        <v>1989</v>
      </c>
      <c r="B3136" s="95">
        <v>32545</v>
      </c>
      <c r="C3136" s="96">
        <v>8.85</v>
      </c>
    </row>
    <row r="3137" spans="1:3">
      <c r="A3137" s="94">
        <f t="shared" si="51"/>
        <v>1989</v>
      </c>
      <c r="B3137" s="95">
        <v>32546</v>
      </c>
      <c r="C3137" s="96">
        <v>8.8000000000000007</v>
      </c>
    </row>
    <row r="3138" spans="1:3">
      <c r="A3138" s="94">
        <f t="shared" si="51"/>
        <v>1989</v>
      </c>
      <c r="B3138" s="95">
        <v>32547</v>
      </c>
      <c r="C3138" s="96">
        <v>8.82</v>
      </c>
    </row>
    <row r="3139" spans="1:3">
      <c r="A3139" s="94">
        <f t="shared" si="51"/>
        <v>1989</v>
      </c>
      <c r="B3139" s="95">
        <v>32548</v>
      </c>
      <c r="C3139" s="96">
        <v>8.99</v>
      </c>
    </row>
    <row r="3140" spans="1:3">
      <c r="A3140" s="94">
        <f t="shared" si="51"/>
        <v>1989</v>
      </c>
      <c r="B3140" s="95">
        <v>32549</v>
      </c>
      <c r="C3140" s="96">
        <v>9.0500000000000007</v>
      </c>
    </row>
    <row r="3141" spans="1:3">
      <c r="A3141" s="94">
        <f t="shared" si="51"/>
        <v>1989</v>
      </c>
      <c r="B3141" s="95">
        <v>32552</v>
      </c>
      <c r="C3141" s="96">
        <v>9.06</v>
      </c>
    </row>
    <row r="3142" spans="1:3">
      <c r="A3142" s="94">
        <f t="shared" si="51"/>
        <v>1989</v>
      </c>
      <c r="B3142" s="95">
        <v>32553</v>
      </c>
      <c r="C3142" s="96">
        <v>9.1</v>
      </c>
    </row>
    <row r="3143" spans="1:3">
      <c r="A3143" s="94">
        <f t="shared" si="51"/>
        <v>1989</v>
      </c>
      <c r="B3143" s="95">
        <v>32554</v>
      </c>
      <c r="C3143" s="96">
        <v>9.09</v>
      </c>
    </row>
    <row r="3144" spans="1:3">
      <c r="A3144" s="94">
        <f t="shared" si="51"/>
        <v>1989</v>
      </c>
      <c r="B3144" s="95">
        <v>32555</v>
      </c>
      <c r="C3144" s="96">
        <v>9.06</v>
      </c>
    </row>
    <row r="3145" spans="1:3">
      <c r="A3145" s="94">
        <f t="shared" si="51"/>
        <v>1989</v>
      </c>
      <c r="B3145" s="95">
        <v>32556</v>
      </c>
      <c r="C3145" s="96">
        <v>9.0500000000000007</v>
      </c>
    </row>
    <row r="3146" spans="1:3">
      <c r="A3146" s="94">
        <f t="shared" si="51"/>
        <v>1989</v>
      </c>
      <c r="B3146" s="95">
        <v>32559</v>
      </c>
      <c r="C3146" s="99"/>
    </row>
    <row r="3147" spans="1:3">
      <c r="A3147" s="94">
        <f t="shared" si="51"/>
        <v>1989</v>
      </c>
      <c r="B3147" s="95">
        <v>32560</v>
      </c>
      <c r="C3147" s="96">
        <v>9.0500000000000007</v>
      </c>
    </row>
    <row r="3148" spans="1:3">
      <c r="A3148" s="94">
        <f t="shared" si="51"/>
        <v>1989</v>
      </c>
      <c r="B3148" s="95">
        <v>32561</v>
      </c>
      <c r="C3148" s="96">
        <v>9.1199999999999992</v>
      </c>
    </row>
    <row r="3149" spans="1:3">
      <c r="A3149" s="94">
        <f t="shared" ref="A3149:A3212" si="52">YEAR(B3149)</f>
        <v>1989</v>
      </c>
      <c r="B3149" s="95">
        <v>32562</v>
      </c>
      <c r="C3149" s="96">
        <v>9.17</v>
      </c>
    </row>
    <row r="3150" spans="1:3">
      <c r="A3150" s="94">
        <f t="shared" si="52"/>
        <v>1989</v>
      </c>
      <c r="B3150" s="95">
        <v>32563</v>
      </c>
      <c r="C3150" s="96">
        <v>9.18</v>
      </c>
    </row>
    <row r="3151" spans="1:3">
      <c r="A3151" s="94">
        <f t="shared" si="52"/>
        <v>1989</v>
      </c>
      <c r="B3151" s="95">
        <v>32566</v>
      </c>
      <c r="C3151" s="96">
        <v>9.17</v>
      </c>
    </row>
    <row r="3152" spans="1:3">
      <c r="A3152" s="94">
        <f t="shared" si="52"/>
        <v>1989</v>
      </c>
      <c r="B3152" s="95">
        <v>32567</v>
      </c>
      <c r="C3152" s="96">
        <v>9.14</v>
      </c>
    </row>
    <row r="3153" spans="1:3">
      <c r="A3153" s="94">
        <f t="shared" si="52"/>
        <v>1989</v>
      </c>
      <c r="B3153" s="95">
        <v>32568</v>
      </c>
      <c r="C3153" s="96">
        <v>9.18</v>
      </c>
    </row>
    <row r="3154" spans="1:3">
      <c r="A3154" s="94">
        <f t="shared" si="52"/>
        <v>1989</v>
      </c>
      <c r="B3154" s="95">
        <v>32569</v>
      </c>
      <c r="C3154" s="96">
        <v>9.1300000000000008</v>
      </c>
    </row>
    <row r="3155" spans="1:3">
      <c r="A3155" s="94">
        <f t="shared" si="52"/>
        <v>1989</v>
      </c>
      <c r="B3155" s="95">
        <v>32570</v>
      </c>
      <c r="C3155" s="96">
        <v>9.1300000000000008</v>
      </c>
    </row>
    <row r="3156" spans="1:3">
      <c r="A3156" s="94">
        <f t="shared" si="52"/>
        <v>1989</v>
      </c>
      <c r="B3156" s="95">
        <v>32573</v>
      </c>
      <c r="C3156" s="96">
        <v>9.09</v>
      </c>
    </row>
    <row r="3157" spans="1:3">
      <c r="A3157" s="94">
        <f t="shared" si="52"/>
        <v>1989</v>
      </c>
      <c r="B3157" s="95">
        <v>32574</v>
      </c>
      <c r="C3157" s="96">
        <v>9.09</v>
      </c>
    </row>
    <row r="3158" spans="1:3">
      <c r="A3158" s="94">
        <f t="shared" si="52"/>
        <v>1989</v>
      </c>
      <c r="B3158" s="95">
        <v>32575</v>
      </c>
      <c r="C3158" s="96">
        <v>9.0500000000000007</v>
      </c>
    </row>
    <row r="3159" spans="1:3">
      <c r="A3159" s="94">
        <f t="shared" si="52"/>
        <v>1989</v>
      </c>
      <c r="B3159" s="95">
        <v>32576</v>
      </c>
      <c r="C3159" s="96">
        <v>9.07</v>
      </c>
    </row>
    <row r="3160" spans="1:3">
      <c r="A3160" s="94">
        <f t="shared" si="52"/>
        <v>1989</v>
      </c>
      <c r="B3160" s="95">
        <v>32577</v>
      </c>
      <c r="C3160" s="96">
        <v>9.15</v>
      </c>
    </row>
    <row r="3161" spans="1:3">
      <c r="A3161" s="94">
        <f t="shared" si="52"/>
        <v>1989</v>
      </c>
      <c r="B3161" s="95">
        <v>32580</v>
      </c>
      <c r="C3161" s="96">
        <v>9.15</v>
      </c>
    </row>
    <row r="3162" spans="1:3">
      <c r="A3162" s="94">
        <f t="shared" si="52"/>
        <v>1989</v>
      </c>
      <c r="B3162" s="95">
        <v>32581</v>
      </c>
      <c r="C3162" s="96">
        <v>9.1300000000000008</v>
      </c>
    </row>
    <row r="3163" spans="1:3">
      <c r="A3163" s="94">
        <f t="shared" si="52"/>
        <v>1989</v>
      </c>
      <c r="B3163" s="95">
        <v>32582</v>
      </c>
      <c r="C3163" s="96">
        <v>9.1300000000000008</v>
      </c>
    </row>
    <row r="3164" spans="1:3">
      <c r="A3164" s="94">
        <f t="shared" si="52"/>
        <v>1989</v>
      </c>
      <c r="B3164" s="95">
        <v>32583</v>
      </c>
      <c r="C3164" s="96">
        <v>9.1199999999999992</v>
      </c>
    </row>
    <row r="3165" spans="1:3">
      <c r="A3165" s="94">
        <f t="shared" si="52"/>
        <v>1989</v>
      </c>
      <c r="B3165" s="95">
        <v>32584</v>
      </c>
      <c r="C3165" s="96">
        <v>9.3000000000000007</v>
      </c>
    </row>
    <row r="3166" spans="1:3">
      <c r="A3166" s="94">
        <f t="shared" si="52"/>
        <v>1989</v>
      </c>
      <c r="B3166" s="95">
        <v>32587</v>
      </c>
      <c r="C3166" s="96">
        <v>9.31</v>
      </c>
    </row>
    <row r="3167" spans="1:3">
      <c r="A3167" s="94">
        <f t="shared" si="52"/>
        <v>1989</v>
      </c>
      <c r="B3167" s="95">
        <v>32588</v>
      </c>
      <c r="C3167" s="96">
        <v>9.3000000000000007</v>
      </c>
    </row>
    <row r="3168" spans="1:3">
      <c r="A3168" s="94">
        <f t="shared" si="52"/>
        <v>1989</v>
      </c>
      <c r="B3168" s="95">
        <v>32589</v>
      </c>
      <c r="C3168" s="96">
        <v>9.25</v>
      </c>
    </row>
    <row r="3169" spans="1:3">
      <c r="A3169" s="94">
        <f t="shared" si="52"/>
        <v>1989</v>
      </c>
      <c r="B3169" s="95">
        <v>32590</v>
      </c>
      <c r="C3169" s="96">
        <v>9.23</v>
      </c>
    </row>
    <row r="3170" spans="1:3">
      <c r="A3170" s="94">
        <f t="shared" si="52"/>
        <v>1989</v>
      </c>
      <c r="B3170" s="95">
        <v>32591</v>
      </c>
      <c r="C3170" s="99"/>
    </row>
    <row r="3171" spans="1:3">
      <c r="A3171" s="94">
        <f t="shared" si="52"/>
        <v>1989</v>
      </c>
      <c r="B3171" s="95">
        <v>32594</v>
      </c>
      <c r="C3171" s="96">
        <v>9.23</v>
      </c>
    </row>
    <row r="3172" spans="1:3">
      <c r="A3172" s="94">
        <f t="shared" si="52"/>
        <v>1989</v>
      </c>
      <c r="B3172" s="95">
        <v>32595</v>
      </c>
      <c r="C3172" s="96">
        <v>9.1999999999999993</v>
      </c>
    </row>
    <row r="3173" spans="1:3">
      <c r="A3173" s="94">
        <f t="shared" si="52"/>
        <v>1989</v>
      </c>
      <c r="B3173" s="95">
        <v>32596</v>
      </c>
      <c r="C3173" s="96">
        <v>9.15</v>
      </c>
    </row>
    <row r="3174" spans="1:3">
      <c r="A3174" s="94">
        <f t="shared" si="52"/>
        <v>1989</v>
      </c>
      <c r="B3174" s="95">
        <v>32597</v>
      </c>
      <c r="C3174" s="96">
        <v>9.14</v>
      </c>
    </row>
    <row r="3175" spans="1:3">
      <c r="A3175" s="94">
        <f t="shared" si="52"/>
        <v>1989</v>
      </c>
      <c r="B3175" s="95">
        <v>32598</v>
      </c>
      <c r="C3175" s="96">
        <v>9.11</v>
      </c>
    </row>
    <row r="3176" spans="1:3">
      <c r="A3176" s="94">
        <f t="shared" si="52"/>
        <v>1989</v>
      </c>
      <c r="B3176" s="95">
        <v>32601</v>
      </c>
      <c r="C3176" s="96">
        <v>9.07</v>
      </c>
    </row>
    <row r="3177" spans="1:3">
      <c r="A3177" s="94">
        <f t="shared" si="52"/>
        <v>1989</v>
      </c>
      <c r="B3177" s="95">
        <v>32602</v>
      </c>
      <c r="C3177" s="96">
        <v>9.0299999999999994</v>
      </c>
    </row>
    <row r="3178" spans="1:3">
      <c r="A3178" s="94">
        <f t="shared" si="52"/>
        <v>1989</v>
      </c>
      <c r="B3178" s="95">
        <v>32603</v>
      </c>
      <c r="C3178" s="96">
        <v>9.02</v>
      </c>
    </row>
    <row r="3179" spans="1:3">
      <c r="A3179" s="94">
        <f t="shared" si="52"/>
        <v>1989</v>
      </c>
      <c r="B3179" s="95">
        <v>32604</v>
      </c>
      <c r="C3179" s="96">
        <v>9.0399999999999991</v>
      </c>
    </row>
    <row r="3180" spans="1:3">
      <c r="A3180" s="94">
        <f t="shared" si="52"/>
        <v>1989</v>
      </c>
      <c r="B3180" s="95">
        <v>32605</v>
      </c>
      <c r="C3180" s="96">
        <v>9.11</v>
      </c>
    </row>
    <row r="3181" spans="1:3">
      <c r="A3181" s="94">
        <f t="shared" si="52"/>
        <v>1989</v>
      </c>
      <c r="B3181" s="95">
        <v>32608</v>
      </c>
      <c r="C3181" s="96">
        <v>9.1</v>
      </c>
    </row>
    <row r="3182" spans="1:3">
      <c r="A3182" s="94">
        <f t="shared" si="52"/>
        <v>1989</v>
      </c>
      <c r="B3182" s="95">
        <v>32609</v>
      </c>
      <c r="C3182" s="96">
        <v>9.1</v>
      </c>
    </row>
    <row r="3183" spans="1:3">
      <c r="A3183" s="94">
        <f t="shared" si="52"/>
        <v>1989</v>
      </c>
      <c r="B3183" s="95">
        <v>32610</v>
      </c>
      <c r="C3183" s="96">
        <v>9.11</v>
      </c>
    </row>
    <row r="3184" spans="1:3">
      <c r="A3184" s="94">
        <f t="shared" si="52"/>
        <v>1989</v>
      </c>
      <c r="B3184" s="95">
        <v>32611</v>
      </c>
      <c r="C3184" s="96">
        <v>9.15</v>
      </c>
    </row>
    <row r="3185" spans="1:3">
      <c r="A3185" s="94">
        <f t="shared" si="52"/>
        <v>1989</v>
      </c>
      <c r="B3185" s="95">
        <v>32612</v>
      </c>
      <c r="C3185" s="96">
        <v>9.0399999999999991</v>
      </c>
    </row>
    <row r="3186" spans="1:3">
      <c r="A3186" s="94">
        <f t="shared" si="52"/>
        <v>1989</v>
      </c>
      <c r="B3186" s="95">
        <v>32615</v>
      </c>
      <c r="C3186" s="96">
        <v>9.06</v>
      </c>
    </row>
    <row r="3187" spans="1:3">
      <c r="A3187" s="94">
        <f t="shared" si="52"/>
        <v>1989</v>
      </c>
      <c r="B3187" s="95">
        <v>32616</v>
      </c>
      <c r="C3187" s="96">
        <v>8.94</v>
      </c>
    </row>
    <row r="3188" spans="1:3">
      <c r="A3188" s="94">
        <f t="shared" si="52"/>
        <v>1989</v>
      </c>
      <c r="B3188" s="95">
        <v>32617</v>
      </c>
      <c r="C3188" s="96">
        <v>8.9600000000000009</v>
      </c>
    </row>
    <row r="3189" spans="1:3">
      <c r="A3189" s="94">
        <f t="shared" si="52"/>
        <v>1989</v>
      </c>
      <c r="B3189" s="95">
        <v>32618</v>
      </c>
      <c r="C3189" s="96">
        <v>9.0299999999999994</v>
      </c>
    </row>
    <row r="3190" spans="1:3">
      <c r="A3190" s="94">
        <f t="shared" si="52"/>
        <v>1989</v>
      </c>
      <c r="B3190" s="95">
        <v>32619</v>
      </c>
      <c r="C3190" s="96">
        <v>8.99</v>
      </c>
    </row>
    <row r="3191" spans="1:3">
      <c r="A3191" s="94">
        <f t="shared" si="52"/>
        <v>1989</v>
      </c>
      <c r="B3191" s="95">
        <v>32622</v>
      </c>
      <c r="C3191" s="96">
        <v>8.99</v>
      </c>
    </row>
    <row r="3192" spans="1:3">
      <c r="A3192" s="94">
        <f t="shared" si="52"/>
        <v>1989</v>
      </c>
      <c r="B3192" s="95">
        <v>32623</v>
      </c>
      <c r="C3192" s="96">
        <v>8.9700000000000006</v>
      </c>
    </row>
    <row r="3193" spans="1:3">
      <c r="A3193" s="94">
        <f t="shared" si="52"/>
        <v>1989</v>
      </c>
      <c r="B3193" s="95">
        <v>32624</v>
      </c>
      <c r="C3193" s="96">
        <v>8.9600000000000009</v>
      </c>
    </row>
    <row r="3194" spans="1:3">
      <c r="A3194" s="94">
        <f t="shared" si="52"/>
        <v>1989</v>
      </c>
      <c r="B3194" s="95">
        <v>32625</v>
      </c>
      <c r="C3194" s="96">
        <v>8.92</v>
      </c>
    </row>
    <row r="3195" spans="1:3">
      <c r="A3195" s="94">
        <f t="shared" si="52"/>
        <v>1989</v>
      </c>
      <c r="B3195" s="95">
        <v>32626</v>
      </c>
      <c r="C3195" s="96">
        <v>8.91</v>
      </c>
    </row>
    <row r="3196" spans="1:3">
      <c r="A3196" s="94">
        <f t="shared" si="52"/>
        <v>1989</v>
      </c>
      <c r="B3196" s="95">
        <v>32629</v>
      </c>
      <c r="C3196" s="96">
        <v>9</v>
      </c>
    </row>
    <row r="3197" spans="1:3">
      <c r="A3197" s="94">
        <f t="shared" si="52"/>
        <v>1989</v>
      </c>
      <c r="B3197" s="95">
        <v>32630</v>
      </c>
      <c r="C3197" s="96">
        <v>8.9499999999999993</v>
      </c>
    </row>
    <row r="3198" spans="1:3">
      <c r="A3198" s="94">
        <f t="shared" si="52"/>
        <v>1989</v>
      </c>
      <c r="B3198" s="95">
        <v>32631</v>
      </c>
      <c r="C3198" s="96">
        <v>8.9499999999999993</v>
      </c>
    </row>
    <row r="3199" spans="1:3">
      <c r="A3199" s="94">
        <f t="shared" si="52"/>
        <v>1989</v>
      </c>
      <c r="B3199" s="95">
        <v>32632</v>
      </c>
      <c r="C3199" s="96">
        <v>8.99</v>
      </c>
    </row>
    <row r="3200" spans="1:3">
      <c r="A3200" s="94">
        <f t="shared" si="52"/>
        <v>1989</v>
      </c>
      <c r="B3200" s="95">
        <v>32633</v>
      </c>
      <c r="C3200" s="96">
        <v>8.9499999999999993</v>
      </c>
    </row>
    <row r="3201" spans="1:3">
      <c r="A3201" s="94">
        <f t="shared" si="52"/>
        <v>1989</v>
      </c>
      <c r="B3201" s="95">
        <v>32636</v>
      </c>
      <c r="C3201" s="96">
        <v>8.99</v>
      </c>
    </row>
    <row r="3202" spans="1:3">
      <c r="A3202" s="94">
        <f t="shared" si="52"/>
        <v>1989</v>
      </c>
      <c r="B3202" s="95">
        <v>32637</v>
      </c>
      <c r="C3202" s="96">
        <v>9.08</v>
      </c>
    </row>
    <row r="3203" spans="1:3">
      <c r="A3203" s="94">
        <f t="shared" si="52"/>
        <v>1989</v>
      </c>
      <c r="B3203" s="95">
        <v>32638</v>
      </c>
      <c r="C3203" s="96">
        <v>9.1199999999999992</v>
      </c>
    </row>
    <row r="3204" spans="1:3">
      <c r="A3204" s="94">
        <f t="shared" si="52"/>
        <v>1989</v>
      </c>
      <c r="B3204" s="95">
        <v>32639</v>
      </c>
      <c r="C3204" s="96">
        <v>9.07</v>
      </c>
    </row>
    <row r="3205" spans="1:3">
      <c r="A3205" s="94">
        <f t="shared" si="52"/>
        <v>1989</v>
      </c>
      <c r="B3205" s="95">
        <v>32640</v>
      </c>
      <c r="C3205" s="96">
        <v>8.84</v>
      </c>
    </row>
    <row r="3206" spans="1:3">
      <c r="A3206" s="94">
        <f t="shared" si="52"/>
        <v>1989</v>
      </c>
      <c r="B3206" s="95">
        <v>32643</v>
      </c>
      <c r="C3206" s="96">
        <v>8.85</v>
      </c>
    </row>
    <row r="3207" spans="1:3">
      <c r="A3207" s="94">
        <f t="shared" si="52"/>
        <v>1989</v>
      </c>
      <c r="B3207" s="95">
        <v>32644</v>
      </c>
      <c r="C3207" s="96">
        <v>8.84</v>
      </c>
    </row>
    <row r="3208" spans="1:3">
      <c r="A3208" s="94">
        <f t="shared" si="52"/>
        <v>1989</v>
      </c>
      <c r="B3208" s="95">
        <v>32645</v>
      </c>
      <c r="C3208" s="96">
        <v>8.81</v>
      </c>
    </row>
    <row r="3209" spans="1:3">
      <c r="A3209" s="94">
        <f t="shared" si="52"/>
        <v>1989</v>
      </c>
      <c r="B3209" s="95">
        <v>32646</v>
      </c>
      <c r="C3209" s="96">
        <v>8.7799999999999994</v>
      </c>
    </row>
    <row r="3210" spans="1:3">
      <c r="A3210" s="94">
        <f t="shared" si="52"/>
        <v>1989</v>
      </c>
      <c r="B3210" s="95">
        <v>32647</v>
      </c>
      <c r="C3210" s="96">
        <v>8.7200000000000006</v>
      </c>
    </row>
    <row r="3211" spans="1:3">
      <c r="A3211" s="94">
        <f t="shared" si="52"/>
        <v>1989</v>
      </c>
      <c r="B3211" s="95">
        <v>32650</v>
      </c>
      <c r="C3211" s="96">
        <v>8.6</v>
      </c>
    </row>
    <row r="3212" spans="1:3">
      <c r="A3212" s="94">
        <f t="shared" si="52"/>
        <v>1989</v>
      </c>
      <c r="B3212" s="95">
        <v>32651</v>
      </c>
      <c r="C3212" s="96">
        <v>8.6199999999999992</v>
      </c>
    </row>
    <row r="3213" spans="1:3">
      <c r="A3213" s="94">
        <f t="shared" ref="A3213:A3276" si="53">YEAR(B3213)</f>
        <v>1989</v>
      </c>
      <c r="B3213" s="95">
        <v>32652</v>
      </c>
      <c r="C3213" s="96">
        <v>8.6300000000000008</v>
      </c>
    </row>
    <row r="3214" spans="1:3">
      <c r="A3214" s="94">
        <f t="shared" si="53"/>
        <v>1989</v>
      </c>
      <c r="B3214" s="95">
        <v>32653</v>
      </c>
      <c r="C3214" s="96">
        <v>8.66</v>
      </c>
    </row>
    <row r="3215" spans="1:3">
      <c r="A3215" s="94">
        <f t="shared" si="53"/>
        <v>1989</v>
      </c>
      <c r="B3215" s="95">
        <v>32654</v>
      </c>
      <c r="C3215" s="96">
        <v>8.6300000000000008</v>
      </c>
    </row>
    <row r="3216" spans="1:3">
      <c r="A3216" s="94">
        <f t="shared" si="53"/>
        <v>1989</v>
      </c>
      <c r="B3216" s="95">
        <v>32657</v>
      </c>
      <c r="C3216" s="99"/>
    </row>
    <row r="3217" spans="1:3">
      <c r="A3217" s="94">
        <f t="shared" si="53"/>
        <v>1989</v>
      </c>
      <c r="B3217" s="95">
        <v>32658</v>
      </c>
      <c r="C3217" s="96">
        <v>8.6300000000000008</v>
      </c>
    </row>
    <row r="3218" spans="1:3">
      <c r="A3218" s="94">
        <f t="shared" si="53"/>
        <v>1989</v>
      </c>
      <c r="B3218" s="95">
        <v>32659</v>
      </c>
      <c r="C3218" s="96">
        <v>8.6</v>
      </c>
    </row>
    <row r="3219" spans="1:3">
      <c r="A3219" s="94">
        <f t="shared" si="53"/>
        <v>1989</v>
      </c>
      <c r="B3219" s="95">
        <v>32660</v>
      </c>
      <c r="C3219" s="96">
        <v>8.61</v>
      </c>
    </row>
    <row r="3220" spans="1:3">
      <c r="A3220" s="94">
        <f t="shared" si="53"/>
        <v>1989</v>
      </c>
      <c r="B3220" s="95">
        <v>32661</v>
      </c>
      <c r="C3220" s="96">
        <v>8.48</v>
      </c>
    </row>
    <row r="3221" spans="1:3">
      <c r="A3221" s="94">
        <f t="shared" si="53"/>
        <v>1989</v>
      </c>
      <c r="B3221" s="95">
        <v>32664</v>
      </c>
      <c r="C3221" s="96">
        <v>8.44</v>
      </c>
    </row>
    <row r="3222" spans="1:3">
      <c r="A3222" s="94">
        <f t="shared" si="53"/>
        <v>1989</v>
      </c>
      <c r="B3222" s="95">
        <v>32665</v>
      </c>
      <c r="C3222" s="96">
        <v>8.41</v>
      </c>
    </row>
    <row r="3223" spans="1:3">
      <c r="A3223" s="94">
        <f t="shared" si="53"/>
        <v>1989</v>
      </c>
      <c r="B3223" s="95">
        <v>32666</v>
      </c>
      <c r="C3223" s="96">
        <v>8.34</v>
      </c>
    </row>
    <row r="3224" spans="1:3">
      <c r="A3224" s="94">
        <f t="shared" si="53"/>
        <v>1989</v>
      </c>
      <c r="B3224" s="95">
        <v>32667</v>
      </c>
      <c r="C3224" s="96">
        <v>8.31</v>
      </c>
    </row>
    <row r="3225" spans="1:3">
      <c r="A3225" s="94">
        <f t="shared" si="53"/>
        <v>1989</v>
      </c>
      <c r="B3225" s="95">
        <v>32668</v>
      </c>
      <c r="C3225" s="96">
        <v>8.15</v>
      </c>
    </row>
    <row r="3226" spans="1:3">
      <c r="A3226" s="94">
        <f t="shared" si="53"/>
        <v>1989</v>
      </c>
      <c r="B3226" s="95">
        <v>32671</v>
      </c>
      <c r="C3226" s="96">
        <v>8.1300000000000008</v>
      </c>
    </row>
    <row r="3227" spans="1:3">
      <c r="A3227" s="94">
        <f t="shared" si="53"/>
        <v>1989</v>
      </c>
      <c r="B3227" s="95">
        <v>32672</v>
      </c>
      <c r="C3227" s="96">
        <v>8.2100000000000009</v>
      </c>
    </row>
    <row r="3228" spans="1:3">
      <c r="A3228" s="94">
        <f t="shared" si="53"/>
        <v>1989</v>
      </c>
      <c r="B3228" s="95">
        <v>32673</v>
      </c>
      <c r="C3228" s="96">
        <v>8.17</v>
      </c>
    </row>
    <row r="3229" spans="1:3">
      <c r="A3229" s="94">
        <f t="shared" si="53"/>
        <v>1989</v>
      </c>
      <c r="B3229" s="95">
        <v>32674</v>
      </c>
      <c r="C3229" s="96">
        <v>8.3000000000000007</v>
      </c>
    </row>
    <row r="3230" spans="1:3">
      <c r="A3230" s="94">
        <f t="shared" si="53"/>
        <v>1989</v>
      </c>
      <c r="B3230" s="95">
        <v>32675</v>
      </c>
      <c r="C3230" s="96">
        <v>8.31</v>
      </c>
    </row>
    <row r="3231" spans="1:3">
      <c r="A3231" s="94">
        <f t="shared" si="53"/>
        <v>1989</v>
      </c>
      <c r="B3231" s="95">
        <v>32678</v>
      </c>
      <c r="C3231" s="96">
        <v>8.34</v>
      </c>
    </row>
    <row r="3232" spans="1:3">
      <c r="A3232" s="94">
        <f t="shared" si="53"/>
        <v>1989</v>
      </c>
      <c r="B3232" s="95">
        <v>32679</v>
      </c>
      <c r="C3232" s="96">
        <v>8.2799999999999994</v>
      </c>
    </row>
    <row r="3233" spans="1:3">
      <c r="A3233" s="94">
        <f t="shared" si="53"/>
        <v>1989</v>
      </c>
      <c r="B3233" s="95">
        <v>32680</v>
      </c>
      <c r="C3233" s="96">
        <v>8.33</v>
      </c>
    </row>
    <row r="3234" spans="1:3">
      <c r="A3234" s="94">
        <f t="shared" si="53"/>
        <v>1989</v>
      </c>
      <c r="B3234" s="95">
        <v>32681</v>
      </c>
      <c r="C3234" s="96">
        <v>8.34</v>
      </c>
    </row>
    <row r="3235" spans="1:3">
      <c r="A3235" s="94">
        <f t="shared" si="53"/>
        <v>1989</v>
      </c>
      <c r="B3235" s="95">
        <v>32682</v>
      </c>
      <c r="C3235" s="96">
        <v>8.1999999999999993</v>
      </c>
    </row>
    <row r="3236" spans="1:3">
      <c r="A3236" s="94">
        <f t="shared" si="53"/>
        <v>1989</v>
      </c>
      <c r="B3236" s="95">
        <v>32685</v>
      </c>
      <c r="C3236" s="96">
        <v>8.16</v>
      </c>
    </row>
    <row r="3237" spans="1:3">
      <c r="A3237" s="94">
        <f t="shared" si="53"/>
        <v>1989</v>
      </c>
      <c r="B3237" s="95">
        <v>32686</v>
      </c>
      <c r="C3237" s="96">
        <v>8.08</v>
      </c>
    </row>
    <row r="3238" spans="1:3">
      <c r="A3238" s="94">
        <f t="shared" si="53"/>
        <v>1989</v>
      </c>
      <c r="B3238" s="95">
        <v>32687</v>
      </c>
      <c r="C3238" s="96">
        <v>8.1300000000000008</v>
      </c>
    </row>
    <row r="3239" spans="1:3">
      <c r="A3239" s="94">
        <f t="shared" si="53"/>
        <v>1989</v>
      </c>
      <c r="B3239" s="95">
        <v>32688</v>
      </c>
      <c r="C3239" s="96">
        <v>8.09</v>
      </c>
    </row>
    <row r="3240" spans="1:3">
      <c r="A3240" s="94">
        <f t="shared" si="53"/>
        <v>1989</v>
      </c>
      <c r="B3240" s="95">
        <v>32689</v>
      </c>
      <c r="C3240" s="96">
        <v>8.0500000000000007</v>
      </c>
    </row>
    <row r="3241" spans="1:3">
      <c r="A3241" s="94">
        <f t="shared" si="53"/>
        <v>1989</v>
      </c>
      <c r="B3241" s="95">
        <v>32692</v>
      </c>
      <c r="C3241" s="96">
        <v>8.07</v>
      </c>
    </row>
    <row r="3242" spans="1:3">
      <c r="A3242" s="94">
        <f t="shared" si="53"/>
        <v>1989</v>
      </c>
      <c r="B3242" s="95">
        <v>32693</v>
      </c>
      <c r="C3242" s="99"/>
    </row>
    <row r="3243" spans="1:3">
      <c r="A3243" s="94">
        <f t="shared" si="53"/>
        <v>1989</v>
      </c>
      <c r="B3243" s="95">
        <v>32694</v>
      </c>
      <c r="C3243" s="96">
        <v>8.14</v>
      </c>
    </row>
    <row r="3244" spans="1:3">
      <c r="A3244" s="94">
        <f t="shared" si="53"/>
        <v>1989</v>
      </c>
      <c r="B3244" s="95">
        <v>32695</v>
      </c>
      <c r="C3244" s="96">
        <v>8.1</v>
      </c>
    </row>
    <row r="3245" spans="1:3">
      <c r="A3245" s="94">
        <f t="shared" si="53"/>
        <v>1989</v>
      </c>
      <c r="B3245" s="95">
        <v>32696</v>
      </c>
      <c r="C3245" s="96">
        <v>8.0399999999999991</v>
      </c>
    </row>
    <row r="3246" spans="1:3">
      <c r="A3246" s="94">
        <f t="shared" si="53"/>
        <v>1989</v>
      </c>
      <c r="B3246" s="95">
        <v>32699</v>
      </c>
      <c r="C3246" s="96">
        <v>8.02</v>
      </c>
    </row>
    <row r="3247" spans="1:3">
      <c r="A3247" s="94">
        <f t="shared" si="53"/>
        <v>1989</v>
      </c>
      <c r="B3247" s="95">
        <v>32700</v>
      </c>
      <c r="C3247" s="96">
        <v>8.0399999999999991</v>
      </c>
    </row>
    <row r="3248" spans="1:3">
      <c r="A3248" s="94">
        <f t="shared" si="53"/>
        <v>1989</v>
      </c>
      <c r="B3248" s="95">
        <v>32701</v>
      </c>
      <c r="C3248" s="96">
        <v>8.0399999999999991</v>
      </c>
    </row>
    <row r="3249" spans="1:3">
      <c r="A3249" s="94">
        <f t="shared" si="53"/>
        <v>1989</v>
      </c>
      <c r="B3249" s="95">
        <v>32702</v>
      </c>
      <c r="C3249" s="96">
        <v>8.0500000000000007</v>
      </c>
    </row>
    <row r="3250" spans="1:3">
      <c r="A3250" s="94">
        <f t="shared" si="53"/>
        <v>1989</v>
      </c>
      <c r="B3250" s="95">
        <v>32703</v>
      </c>
      <c r="C3250" s="96">
        <v>8.09</v>
      </c>
    </row>
    <row r="3251" spans="1:3">
      <c r="A3251" s="94">
        <f t="shared" si="53"/>
        <v>1989</v>
      </c>
      <c r="B3251" s="95">
        <v>32706</v>
      </c>
      <c r="C3251" s="96">
        <v>8.11</v>
      </c>
    </row>
    <row r="3252" spans="1:3">
      <c r="A3252" s="94">
        <f t="shared" si="53"/>
        <v>1989</v>
      </c>
      <c r="B3252" s="95">
        <v>32707</v>
      </c>
      <c r="C3252" s="96">
        <v>8.17</v>
      </c>
    </row>
    <row r="3253" spans="1:3">
      <c r="A3253" s="94">
        <f t="shared" si="53"/>
        <v>1989</v>
      </c>
      <c r="B3253" s="95">
        <v>32708</v>
      </c>
      <c r="C3253" s="96">
        <v>8.14</v>
      </c>
    </row>
    <row r="3254" spans="1:3">
      <c r="A3254" s="94">
        <f t="shared" si="53"/>
        <v>1989</v>
      </c>
      <c r="B3254" s="95">
        <v>32709</v>
      </c>
      <c r="C3254" s="96">
        <v>8.1</v>
      </c>
    </row>
    <row r="3255" spans="1:3">
      <c r="A3255" s="94">
        <f t="shared" si="53"/>
        <v>1989</v>
      </c>
      <c r="B3255" s="95">
        <v>32710</v>
      </c>
      <c r="C3255" s="96">
        <v>8.16</v>
      </c>
    </row>
    <row r="3256" spans="1:3">
      <c r="A3256" s="94">
        <f t="shared" si="53"/>
        <v>1989</v>
      </c>
      <c r="B3256" s="95">
        <v>32713</v>
      </c>
      <c r="C3256" s="96">
        <v>8.14</v>
      </c>
    </row>
    <row r="3257" spans="1:3">
      <c r="A3257" s="94">
        <f t="shared" si="53"/>
        <v>1989</v>
      </c>
      <c r="B3257" s="95">
        <v>32714</v>
      </c>
      <c r="C3257" s="96">
        <v>8.1199999999999992</v>
      </c>
    </row>
    <row r="3258" spans="1:3">
      <c r="A3258" s="94">
        <f t="shared" si="53"/>
        <v>1989</v>
      </c>
      <c r="B3258" s="95">
        <v>32715</v>
      </c>
      <c r="C3258" s="96">
        <v>8.11</v>
      </c>
    </row>
    <row r="3259" spans="1:3">
      <c r="A3259" s="94">
        <f t="shared" si="53"/>
        <v>1989</v>
      </c>
      <c r="B3259" s="95">
        <v>32716</v>
      </c>
      <c r="C3259" s="96">
        <v>8.0299999999999994</v>
      </c>
    </row>
    <row r="3260" spans="1:3">
      <c r="A3260" s="94">
        <f t="shared" si="53"/>
        <v>1989</v>
      </c>
      <c r="B3260" s="95">
        <v>32717</v>
      </c>
      <c r="C3260" s="96">
        <v>7.99</v>
      </c>
    </row>
    <row r="3261" spans="1:3">
      <c r="A3261" s="94">
        <f t="shared" si="53"/>
        <v>1989</v>
      </c>
      <c r="B3261" s="95">
        <v>32720</v>
      </c>
      <c r="C3261" s="96">
        <v>7.92</v>
      </c>
    </row>
    <row r="3262" spans="1:3">
      <c r="A3262" s="94">
        <f t="shared" si="53"/>
        <v>1989</v>
      </c>
      <c r="B3262" s="95">
        <v>32721</v>
      </c>
      <c r="C3262" s="96">
        <v>7.83</v>
      </c>
    </row>
    <row r="3263" spans="1:3">
      <c r="A3263" s="94">
        <f t="shared" si="53"/>
        <v>1989</v>
      </c>
      <c r="B3263" s="95">
        <v>32722</v>
      </c>
      <c r="C3263" s="96">
        <v>7.84</v>
      </c>
    </row>
    <row r="3264" spans="1:3">
      <c r="A3264" s="94">
        <f t="shared" si="53"/>
        <v>1989</v>
      </c>
      <c r="B3264" s="95">
        <v>32723</v>
      </c>
      <c r="C3264" s="96">
        <v>7.9</v>
      </c>
    </row>
    <row r="3265" spans="1:3">
      <c r="A3265" s="94">
        <f t="shared" si="53"/>
        <v>1989</v>
      </c>
      <c r="B3265" s="95">
        <v>32724</v>
      </c>
      <c r="C3265" s="96">
        <v>8.08</v>
      </c>
    </row>
    <row r="3266" spans="1:3">
      <c r="A3266" s="94">
        <f t="shared" si="53"/>
        <v>1989</v>
      </c>
      <c r="B3266" s="95">
        <v>32727</v>
      </c>
      <c r="C3266" s="96">
        <v>8.08</v>
      </c>
    </row>
    <row r="3267" spans="1:3">
      <c r="A3267" s="94">
        <f t="shared" si="53"/>
        <v>1989</v>
      </c>
      <c r="B3267" s="95">
        <v>32728</v>
      </c>
      <c r="C3267" s="96">
        <v>8.08</v>
      </c>
    </row>
    <row r="3268" spans="1:3">
      <c r="A3268" s="94">
        <f t="shared" si="53"/>
        <v>1989</v>
      </c>
      <c r="B3268" s="95">
        <v>32729</v>
      </c>
      <c r="C3268" s="96">
        <v>8.1199999999999992</v>
      </c>
    </row>
    <row r="3269" spans="1:3">
      <c r="A3269" s="94">
        <f t="shared" si="53"/>
        <v>1989</v>
      </c>
      <c r="B3269" s="95">
        <v>32730</v>
      </c>
      <c r="C3269" s="96">
        <v>8.08</v>
      </c>
    </row>
    <row r="3270" spans="1:3">
      <c r="A3270" s="94">
        <f t="shared" si="53"/>
        <v>1989</v>
      </c>
      <c r="B3270" s="95">
        <v>32731</v>
      </c>
      <c r="C3270" s="96">
        <v>8.1300000000000008</v>
      </c>
    </row>
    <row r="3271" spans="1:3">
      <c r="A3271" s="94">
        <f t="shared" si="53"/>
        <v>1989</v>
      </c>
      <c r="B3271" s="95">
        <v>32734</v>
      </c>
      <c r="C3271" s="96">
        <v>8.23</v>
      </c>
    </row>
    <row r="3272" spans="1:3">
      <c r="A3272" s="94">
        <f t="shared" si="53"/>
        <v>1989</v>
      </c>
      <c r="B3272" s="95">
        <v>32735</v>
      </c>
      <c r="C3272" s="96">
        <v>8.19</v>
      </c>
    </row>
    <row r="3273" spans="1:3">
      <c r="A3273" s="94">
        <f t="shared" si="53"/>
        <v>1989</v>
      </c>
      <c r="B3273" s="95">
        <v>32736</v>
      </c>
      <c r="C3273" s="96">
        <v>8.1300000000000008</v>
      </c>
    </row>
    <row r="3274" spans="1:3">
      <c r="A3274" s="94">
        <f t="shared" si="53"/>
        <v>1989</v>
      </c>
      <c r="B3274" s="95">
        <v>32737</v>
      </c>
      <c r="C3274" s="96">
        <v>8.16</v>
      </c>
    </row>
    <row r="3275" spans="1:3">
      <c r="A3275" s="94">
        <f t="shared" si="53"/>
        <v>1989</v>
      </c>
      <c r="B3275" s="95">
        <v>32738</v>
      </c>
      <c r="C3275" s="96">
        <v>8.15</v>
      </c>
    </row>
    <row r="3276" spans="1:3">
      <c r="A3276" s="94">
        <f t="shared" si="53"/>
        <v>1989</v>
      </c>
      <c r="B3276" s="95">
        <v>32741</v>
      </c>
      <c r="C3276" s="96">
        <v>8.18</v>
      </c>
    </row>
    <row r="3277" spans="1:3">
      <c r="A3277" s="94">
        <f t="shared" ref="A3277:A3340" si="54">YEAR(B3277)</f>
        <v>1989</v>
      </c>
      <c r="B3277" s="95">
        <v>32742</v>
      </c>
      <c r="C3277" s="96">
        <v>8.25</v>
      </c>
    </row>
    <row r="3278" spans="1:3">
      <c r="A3278" s="94">
        <f t="shared" si="54"/>
        <v>1989</v>
      </c>
      <c r="B3278" s="95">
        <v>32743</v>
      </c>
      <c r="C3278" s="96">
        <v>8.19</v>
      </c>
    </row>
    <row r="3279" spans="1:3">
      <c r="A3279" s="94">
        <f t="shared" si="54"/>
        <v>1989</v>
      </c>
      <c r="B3279" s="95">
        <v>32744</v>
      </c>
      <c r="C3279" s="96">
        <v>8.16</v>
      </c>
    </row>
    <row r="3280" spans="1:3">
      <c r="A3280" s="94">
        <f t="shared" si="54"/>
        <v>1989</v>
      </c>
      <c r="B3280" s="95">
        <v>32745</v>
      </c>
      <c r="C3280" s="96">
        <v>8.18</v>
      </c>
    </row>
    <row r="3281" spans="1:3">
      <c r="A3281" s="94">
        <f t="shared" si="54"/>
        <v>1989</v>
      </c>
      <c r="B3281" s="95">
        <v>32748</v>
      </c>
      <c r="C3281" s="96">
        <v>8.23</v>
      </c>
    </row>
    <row r="3282" spans="1:3">
      <c r="A3282" s="94">
        <f t="shared" si="54"/>
        <v>1989</v>
      </c>
      <c r="B3282" s="95">
        <v>32749</v>
      </c>
      <c r="C3282" s="96">
        <v>8.2100000000000009</v>
      </c>
    </row>
    <row r="3283" spans="1:3">
      <c r="A3283" s="94">
        <f t="shared" si="54"/>
        <v>1989</v>
      </c>
      <c r="B3283" s="95">
        <v>32750</v>
      </c>
      <c r="C3283" s="96">
        <v>8.1999999999999993</v>
      </c>
    </row>
    <row r="3284" spans="1:3">
      <c r="A3284" s="94">
        <f t="shared" si="54"/>
        <v>1989</v>
      </c>
      <c r="B3284" s="95">
        <v>32751</v>
      </c>
      <c r="C3284" s="96">
        <v>8.2100000000000009</v>
      </c>
    </row>
    <row r="3285" spans="1:3">
      <c r="A3285" s="94">
        <f t="shared" si="54"/>
        <v>1989</v>
      </c>
      <c r="B3285" s="95">
        <v>32752</v>
      </c>
      <c r="C3285" s="96">
        <v>8.14</v>
      </c>
    </row>
    <row r="3286" spans="1:3">
      <c r="A3286" s="94">
        <f t="shared" si="54"/>
        <v>1989</v>
      </c>
      <c r="B3286" s="95">
        <v>32755</v>
      </c>
      <c r="C3286" s="99"/>
    </row>
    <row r="3287" spans="1:3">
      <c r="A3287" s="94">
        <f t="shared" si="54"/>
        <v>1989</v>
      </c>
      <c r="B3287" s="95">
        <v>32756</v>
      </c>
      <c r="C3287" s="96">
        <v>8.14</v>
      </c>
    </row>
    <row r="3288" spans="1:3">
      <c r="A3288" s="94">
        <f t="shared" si="54"/>
        <v>1989</v>
      </c>
      <c r="B3288" s="95">
        <v>32757</v>
      </c>
      <c r="C3288" s="96">
        <v>8.11</v>
      </c>
    </row>
    <row r="3289" spans="1:3">
      <c r="A3289" s="94">
        <f t="shared" si="54"/>
        <v>1989</v>
      </c>
      <c r="B3289" s="95">
        <v>32758</v>
      </c>
      <c r="C3289" s="96">
        <v>8.11</v>
      </c>
    </row>
    <row r="3290" spans="1:3">
      <c r="A3290" s="94">
        <f t="shared" si="54"/>
        <v>1989</v>
      </c>
      <c r="B3290" s="95">
        <v>32759</v>
      </c>
      <c r="C3290" s="96">
        <v>8.07</v>
      </c>
    </row>
    <row r="3291" spans="1:3">
      <c r="A3291" s="94">
        <f t="shared" si="54"/>
        <v>1989</v>
      </c>
      <c r="B3291" s="95">
        <v>32762</v>
      </c>
      <c r="C3291" s="96">
        <v>8.07</v>
      </c>
    </row>
    <row r="3292" spans="1:3">
      <c r="A3292" s="94">
        <f t="shared" si="54"/>
        <v>1989</v>
      </c>
      <c r="B3292" s="95">
        <v>32763</v>
      </c>
      <c r="C3292" s="96">
        <v>8.09</v>
      </c>
    </row>
    <row r="3293" spans="1:3">
      <c r="A3293" s="94">
        <f t="shared" si="54"/>
        <v>1989</v>
      </c>
      <c r="B3293" s="95">
        <v>32764</v>
      </c>
      <c r="C3293" s="96">
        <v>8.15</v>
      </c>
    </row>
    <row r="3294" spans="1:3">
      <c r="A3294" s="94">
        <f t="shared" si="54"/>
        <v>1989</v>
      </c>
      <c r="B3294" s="95">
        <v>32765</v>
      </c>
      <c r="C3294" s="96">
        <v>8.1199999999999992</v>
      </c>
    </row>
    <row r="3295" spans="1:3">
      <c r="A3295" s="94">
        <f t="shared" si="54"/>
        <v>1989</v>
      </c>
      <c r="B3295" s="95">
        <v>32766</v>
      </c>
      <c r="C3295" s="96">
        <v>8.08</v>
      </c>
    </row>
    <row r="3296" spans="1:3">
      <c r="A3296" s="94">
        <f t="shared" si="54"/>
        <v>1989</v>
      </c>
      <c r="B3296" s="95">
        <v>32769</v>
      </c>
      <c r="C3296" s="96">
        <v>8.09</v>
      </c>
    </row>
    <row r="3297" spans="1:3">
      <c r="A3297" s="94">
        <f t="shared" si="54"/>
        <v>1989</v>
      </c>
      <c r="B3297" s="95">
        <v>32770</v>
      </c>
      <c r="C3297" s="96">
        <v>8.09</v>
      </c>
    </row>
    <row r="3298" spans="1:3">
      <c r="A3298" s="94">
        <f t="shared" si="54"/>
        <v>1989</v>
      </c>
      <c r="B3298" s="95">
        <v>32771</v>
      </c>
      <c r="C3298" s="96">
        <v>8.15</v>
      </c>
    </row>
    <row r="3299" spans="1:3">
      <c r="A3299" s="94">
        <f t="shared" si="54"/>
        <v>1989</v>
      </c>
      <c r="B3299" s="95">
        <v>32772</v>
      </c>
      <c r="C3299" s="96">
        <v>8.19</v>
      </c>
    </row>
    <row r="3300" spans="1:3">
      <c r="A3300" s="94">
        <f t="shared" si="54"/>
        <v>1989</v>
      </c>
      <c r="B3300" s="95">
        <v>32773</v>
      </c>
      <c r="C3300" s="96">
        <v>8.1999999999999993</v>
      </c>
    </row>
    <row r="3301" spans="1:3">
      <c r="A3301" s="94">
        <f t="shared" si="54"/>
        <v>1989</v>
      </c>
      <c r="B3301" s="95">
        <v>32776</v>
      </c>
      <c r="C3301" s="96">
        <v>8.3000000000000007</v>
      </c>
    </row>
    <row r="3302" spans="1:3">
      <c r="A3302" s="94">
        <f t="shared" si="54"/>
        <v>1989</v>
      </c>
      <c r="B3302" s="95">
        <v>32777</v>
      </c>
      <c r="C3302" s="96">
        <v>8.25</v>
      </c>
    </row>
    <row r="3303" spans="1:3">
      <c r="A3303" s="94">
        <f t="shared" si="54"/>
        <v>1989</v>
      </c>
      <c r="B3303" s="95">
        <v>32778</v>
      </c>
      <c r="C3303" s="96">
        <v>8.25</v>
      </c>
    </row>
    <row r="3304" spans="1:3">
      <c r="A3304" s="94">
        <f t="shared" si="54"/>
        <v>1989</v>
      </c>
      <c r="B3304" s="95">
        <v>32779</v>
      </c>
      <c r="C3304" s="96">
        <v>8.25</v>
      </c>
    </row>
    <row r="3305" spans="1:3">
      <c r="A3305" s="94">
        <f t="shared" si="54"/>
        <v>1989</v>
      </c>
      <c r="B3305" s="95">
        <v>32780</v>
      </c>
      <c r="C3305" s="96">
        <v>8.24</v>
      </c>
    </row>
    <row r="3306" spans="1:3">
      <c r="A3306" s="94">
        <f t="shared" si="54"/>
        <v>1989</v>
      </c>
      <c r="B3306" s="95">
        <v>32783</v>
      </c>
      <c r="C3306" s="96">
        <v>8.2200000000000006</v>
      </c>
    </row>
    <row r="3307" spans="1:3">
      <c r="A3307" s="94">
        <f t="shared" si="54"/>
        <v>1989</v>
      </c>
      <c r="B3307" s="95">
        <v>32784</v>
      </c>
      <c r="C3307" s="96">
        <v>8.19</v>
      </c>
    </row>
    <row r="3308" spans="1:3">
      <c r="A3308" s="94">
        <f t="shared" si="54"/>
        <v>1989</v>
      </c>
      <c r="B3308" s="95">
        <v>32785</v>
      </c>
      <c r="C3308" s="96">
        <v>8.16</v>
      </c>
    </row>
    <row r="3309" spans="1:3">
      <c r="A3309" s="94">
        <f t="shared" si="54"/>
        <v>1989</v>
      </c>
      <c r="B3309" s="95">
        <v>32786</v>
      </c>
      <c r="C3309" s="96">
        <v>8.09</v>
      </c>
    </row>
    <row r="3310" spans="1:3">
      <c r="A3310" s="94">
        <f t="shared" si="54"/>
        <v>1989</v>
      </c>
      <c r="B3310" s="95">
        <v>32787</v>
      </c>
      <c r="C3310" s="96">
        <v>8.01</v>
      </c>
    </row>
    <row r="3311" spans="1:3">
      <c r="A3311" s="94">
        <f t="shared" si="54"/>
        <v>1989</v>
      </c>
      <c r="B3311" s="95">
        <v>32790</v>
      </c>
      <c r="C3311" s="99"/>
    </row>
    <row r="3312" spans="1:3">
      <c r="A3312" s="94">
        <f t="shared" si="54"/>
        <v>1989</v>
      </c>
      <c r="B3312" s="95">
        <v>32791</v>
      </c>
      <c r="C3312" s="96">
        <v>8.01</v>
      </c>
    </row>
    <row r="3313" spans="1:3">
      <c r="A3313" s="94">
        <f t="shared" si="54"/>
        <v>1989</v>
      </c>
      <c r="B3313" s="95">
        <v>32792</v>
      </c>
      <c r="C3313" s="96">
        <v>8.0500000000000007</v>
      </c>
    </row>
    <row r="3314" spans="1:3">
      <c r="A3314" s="94">
        <f t="shared" si="54"/>
        <v>1989</v>
      </c>
      <c r="B3314" s="95">
        <v>32793</v>
      </c>
      <c r="C3314" s="96">
        <v>8.02</v>
      </c>
    </row>
    <row r="3315" spans="1:3">
      <c r="A3315" s="94">
        <f t="shared" si="54"/>
        <v>1989</v>
      </c>
      <c r="B3315" s="95">
        <v>32794</v>
      </c>
      <c r="C3315" s="96">
        <v>7.88</v>
      </c>
    </row>
    <row r="3316" spans="1:3">
      <c r="A3316" s="94">
        <f t="shared" si="54"/>
        <v>1989</v>
      </c>
      <c r="B3316" s="95">
        <v>32797</v>
      </c>
      <c r="C3316" s="96">
        <v>7.98</v>
      </c>
    </row>
    <row r="3317" spans="1:3">
      <c r="A3317" s="94">
        <f t="shared" si="54"/>
        <v>1989</v>
      </c>
      <c r="B3317" s="95">
        <v>32798</v>
      </c>
      <c r="C3317" s="96">
        <v>8.01</v>
      </c>
    </row>
    <row r="3318" spans="1:3">
      <c r="A3318" s="94">
        <f t="shared" si="54"/>
        <v>1989</v>
      </c>
      <c r="B3318" s="95">
        <v>32799</v>
      </c>
      <c r="C3318" s="96">
        <v>8.0299999999999994</v>
      </c>
    </row>
    <row r="3319" spans="1:3">
      <c r="A3319" s="94">
        <f t="shared" si="54"/>
        <v>1989</v>
      </c>
      <c r="B3319" s="95">
        <v>32800</v>
      </c>
      <c r="C3319" s="96">
        <v>7.97</v>
      </c>
    </row>
    <row r="3320" spans="1:3">
      <c r="A3320" s="94">
        <f t="shared" si="54"/>
        <v>1989</v>
      </c>
      <c r="B3320" s="95">
        <v>32801</v>
      </c>
      <c r="C3320" s="96">
        <v>7.98</v>
      </c>
    </row>
    <row r="3321" spans="1:3">
      <c r="A3321" s="94">
        <f t="shared" si="54"/>
        <v>1989</v>
      </c>
      <c r="B3321" s="95">
        <v>32804</v>
      </c>
      <c r="C3321" s="96">
        <v>7.94</v>
      </c>
    </row>
    <row r="3322" spans="1:3">
      <c r="A3322" s="94">
        <f t="shared" si="54"/>
        <v>1989</v>
      </c>
      <c r="B3322" s="95">
        <v>32805</v>
      </c>
      <c r="C3322" s="96">
        <v>7.87</v>
      </c>
    </row>
    <row r="3323" spans="1:3">
      <c r="A3323" s="94">
        <f t="shared" si="54"/>
        <v>1989</v>
      </c>
      <c r="B3323" s="95">
        <v>32806</v>
      </c>
      <c r="C3323" s="96">
        <v>7.88</v>
      </c>
    </row>
    <row r="3324" spans="1:3">
      <c r="A3324" s="94">
        <f t="shared" si="54"/>
        <v>1989</v>
      </c>
      <c r="B3324" s="95">
        <v>32807</v>
      </c>
      <c r="C3324" s="96">
        <v>7.89</v>
      </c>
    </row>
    <row r="3325" spans="1:3">
      <c r="A3325" s="94">
        <f t="shared" si="54"/>
        <v>1989</v>
      </c>
      <c r="B3325" s="95">
        <v>32808</v>
      </c>
      <c r="C3325" s="96">
        <v>7.95</v>
      </c>
    </row>
    <row r="3326" spans="1:3">
      <c r="A3326" s="94">
        <f t="shared" si="54"/>
        <v>1989</v>
      </c>
      <c r="B3326" s="95">
        <v>32811</v>
      </c>
      <c r="C3326" s="96">
        <v>7.93</v>
      </c>
    </row>
    <row r="3327" spans="1:3">
      <c r="A3327" s="94">
        <f t="shared" si="54"/>
        <v>1989</v>
      </c>
      <c r="B3327" s="95">
        <v>32812</v>
      </c>
      <c r="C3327" s="96">
        <v>7.92</v>
      </c>
    </row>
    <row r="3328" spans="1:3">
      <c r="A3328" s="94">
        <f t="shared" si="54"/>
        <v>1989</v>
      </c>
      <c r="B3328" s="95">
        <v>32813</v>
      </c>
      <c r="C3328" s="96">
        <v>7.89</v>
      </c>
    </row>
    <row r="3329" spans="1:3">
      <c r="A3329" s="94">
        <f t="shared" si="54"/>
        <v>1989</v>
      </c>
      <c r="B3329" s="95">
        <v>32814</v>
      </c>
      <c r="C3329" s="96">
        <v>7.88</v>
      </c>
    </row>
    <row r="3330" spans="1:3">
      <c r="A3330" s="94">
        <f t="shared" si="54"/>
        <v>1989</v>
      </c>
      <c r="B3330" s="95">
        <v>32815</v>
      </c>
      <c r="C3330" s="96">
        <v>7.92</v>
      </c>
    </row>
    <row r="3331" spans="1:3">
      <c r="A3331" s="94">
        <f t="shared" si="54"/>
        <v>1989</v>
      </c>
      <c r="B3331" s="95">
        <v>32818</v>
      </c>
      <c r="C3331" s="96">
        <v>7.97</v>
      </c>
    </row>
    <row r="3332" spans="1:3">
      <c r="A3332" s="94">
        <f t="shared" si="54"/>
        <v>1989</v>
      </c>
      <c r="B3332" s="95">
        <v>32819</v>
      </c>
      <c r="C3332" s="96">
        <v>7.88</v>
      </c>
    </row>
    <row r="3333" spans="1:3">
      <c r="A3333" s="94">
        <f t="shared" si="54"/>
        <v>1989</v>
      </c>
      <c r="B3333" s="95">
        <v>32820</v>
      </c>
      <c r="C3333" s="96">
        <v>7.88</v>
      </c>
    </row>
    <row r="3334" spans="1:3">
      <c r="A3334" s="94">
        <f t="shared" si="54"/>
        <v>1989</v>
      </c>
      <c r="B3334" s="95">
        <v>32821</v>
      </c>
      <c r="C3334" s="96">
        <v>7.91</v>
      </c>
    </row>
    <row r="3335" spans="1:3">
      <c r="A3335" s="94">
        <f t="shared" si="54"/>
        <v>1989</v>
      </c>
      <c r="B3335" s="95">
        <v>32822</v>
      </c>
      <c r="C3335" s="96">
        <v>7.9</v>
      </c>
    </row>
    <row r="3336" spans="1:3">
      <c r="A3336" s="94">
        <f t="shared" si="54"/>
        <v>1989</v>
      </c>
      <c r="B3336" s="95">
        <v>32825</v>
      </c>
      <c r="C3336" s="96">
        <v>7.89</v>
      </c>
    </row>
    <row r="3337" spans="1:3">
      <c r="A3337" s="94">
        <f t="shared" si="54"/>
        <v>1989</v>
      </c>
      <c r="B3337" s="95">
        <v>32826</v>
      </c>
      <c r="C3337" s="96">
        <v>7.9</v>
      </c>
    </row>
    <row r="3338" spans="1:3">
      <c r="A3338" s="94">
        <f t="shared" si="54"/>
        <v>1989</v>
      </c>
      <c r="B3338" s="95">
        <v>32827</v>
      </c>
      <c r="C3338" s="96">
        <v>7.87</v>
      </c>
    </row>
    <row r="3339" spans="1:3">
      <c r="A3339" s="94">
        <f t="shared" si="54"/>
        <v>1989</v>
      </c>
      <c r="B3339" s="95">
        <v>32828</v>
      </c>
      <c r="C3339" s="96">
        <v>7.87</v>
      </c>
    </row>
    <row r="3340" spans="1:3">
      <c r="A3340" s="94">
        <f t="shared" si="54"/>
        <v>1989</v>
      </c>
      <c r="B3340" s="95">
        <v>32829</v>
      </c>
      <c r="C3340" s="96">
        <v>7.94</v>
      </c>
    </row>
    <row r="3341" spans="1:3">
      <c r="A3341" s="94">
        <f t="shared" ref="A3341:A3404" si="55">YEAR(B3341)</f>
        <v>1989</v>
      </c>
      <c r="B3341" s="95">
        <v>32832</v>
      </c>
      <c r="C3341" s="96">
        <v>7.92</v>
      </c>
    </row>
    <row r="3342" spans="1:3">
      <c r="A3342" s="94">
        <f t="shared" si="55"/>
        <v>1989</v>
      </c>
      <c r="B3342" s="95">
        <v>32833</v>
      </c>
      <c r="C3342" s="96">
        <v>7.91</v>
      </c>
    </row>
    <row r="3343" spans="1:3">
      <c r="A3343" s="94">
        <f t="shared" si="55"/>
        <v>1989</v>
      </c>
      <c r="B3343" s="95">
        <v>32834</v>
      </c>
      <c r="C3343" s="96">
        <v>7.88</v>
      </c>
    </row>
    <row r="3344" spans="1:3">
      <c r="A3344" s="94">
        <f t="shared" si="55"/>
        <v>1989</v>
      </c>
      <c r="B3344" s="95">
        <v>32835</v>
      </c>
      <c r="C3344" s="99"/>
    </row>
    <row r="3345" spans="1:3">
      <c r="A3345" s="94">
        <f t="shared" si="55"/>
        <v>1989</v>
      </c>
      <c r="B3345" s="95">
        <v>32836</v>
      </c>
      <c r="C3345" s="96">
        <v>7.88</v>
      </c>
    </row>
    <row r="3346" spans="1:3">
      <c r="A3346" s="94">
        <f t="shared" si="55"/>
        <v>1989</v>
      </c>
      <c r="B3346" s="95">
        <v>32839</v>
      </c>
      <c r="C3346" s="96">
        <v>7.92</v>
      </c>
    </row>
    <row r="3347" spans="1:3">
      <c r="A3347" s="94">
        <f t="shared" si="55"/>
        <v>1989</v>
      </c>
      <c r="B3347" s="95">
        <v>32840</v>
      </c>
      <c r="C3347" s="96">
        <v>7.91</v>
      </c>
    </row>
    <row r="3348" spans="1:3">
      <c r="A3348" s="94">
        <f t="shared" si="55"/>
        <v>1989</v>
      </c>
      <c r="B3348" s="95">
        <v>32841</v>
      </c>
      <c r="C3348" s="96">
        <v>7.93</v>
      </c>
    </row>
    <row r="3349" spans="1:3">
      <c r="A3349" s="94">
        <f t="shared" si="55"/>
        <v>1989</v>
      </c>
      <c r="B3349" s="95">
        <v>32842</v>
      </c>
      <c r="C3349" s="96">
        <v>7.9</v>
      </c>
    </row>
    <row r="3350" spans="1:3">
      <c r="A3350" s="94">
        <f t="shared" si="55"/>
        <v>1989</v>
      </c>
      <c r="B3350" s="95">
        <v>32843</v>
      </c>
      <c r="C3350" s="96">
        <v>7.88</v>
      </c>
    </row>
    <row r="3351" spans="1:3">
      <c r="A3351" s="94">
        <f t="shared" si="55"/>
        <v>1989</v>
      </c>
      <c r="B3351" s="95">
        <v>32846</v>
      </c>
      <c r="C3351" s="96">
        <v>7.88</v>
      </c>
    </row>
    <row r="3352" spans="1:3">
      <c r="A3352" s="94">
        <f t="shared" si="55"/>
        <v>1989</v>
      </c>
      <c r="B3352" s="95">
        <v>32847</v>
      </c>
      <c r="C3352" s="96">
        <v>7.88</v>
      </c>
    </row>
    <row r="3353" spans="1:3">
      <c r="A3353" s="94">
        <f t="shared" si="55"/>
        <v>1989</v>
      </c>
      <c r="B3353" s="95">
        <v>32848</v>
      </c>
      <c r="C3353" s="96">
        <v>7.91</v>
      </c>
    </row>
    <row r="3354" spans="1:3">
      <c r="A3354" s="94">
        <f t="shared" si="55"/>
        <v>1989</v>
      </c>
      <c r="B3354" s="95">
        <v>32849</v>
      </c>
      <c r="C3354" s="96">
        <v>7.93</v>
      </c>
    </row>
    <row r="3355" spans="1:3">
      <c r="A3355" s="94">
        <f t="shared" si="55"/>
        <v>1989</v>
      </c>
      <c r="B3355" s="95">
        <v>32850</v>
      </c>
      <c r="C3355" s="96">
        <v>7.88</v>
      </c>
    </row>
    <row r="3356" spans="1:3">
      <c r="A3356" s="94">
        <f t="shared" si="55"/>
        <v>1989</v>
      </c>
      <c r="B3356" s="95">
        <v>32853</v>
      </c>
      <c r="C3356" s="96">
        <v>7.89</v>
      </c>
    </row>
    <row r="3357" spans="1:3">
      <c r="A3357" s="94">
        <f t="shared" si="55"/>
        <v>1989</v>
      </c>
      <c r="B3357" s="95">
        <v>32854</v>
      </c>
      <c r="C3357" s="96">
        <v>7.9</v>
      </c>
    </row>
    <row r="3358" spans="1:3">
      <c r="A3358" s="94">
        <f t="shared" si="55"/>
        <v>1989</v>
      </c>
      <c r="B3358" s="95">
        <v>32855</v>
      </c>
      <c r="C3358" s="96">
        <v>7.88</v>
      </c>
    </row>
    <row r="3359" spans="1:3">
      <c r="A3359" s="94">
        <f t="shared" si="55"/>
        <v>1989</v>
      </c>
      <c r="B3359" s="95">
        <v>32856</v>
      </c>
      <c r="C3359" s="96">
        <v>7.85</v>
      </c>
    </row>
    <row r="3360" spans="1:3">
      <c r="A3360" s="94">
        <f t="shared" si="55"/>
        <v>1989</v>
      </c>
      <c r="B3360" s="95">
        <v>32857</v>
      </c>
      <c r="C3360" s="96">
        <v>7.86</v>
      </c>
    </row>
    <row r="3361" spans="1:3">
      <c r="A3361" s="94">
        <f t="shared" si="55"/>
        <v>1989</v>
      </c>
      <c r="B3361" s="95">
        <v>32860</v>
      </c>
      <c r="C3361" s="96">
        <v>7.83</v>
      </c>
    </row>
    <row r="3362" spans="1:3">
      <c r="A3362" s="94">
        <f t="shared" si="55"/>
        <v>1989</v>
      </c>
      <c r="B3362" s="95">
        <v>32861</v>
      </c>
      <c r="C3362" s="96">
        <v>7.85</v>
      </c>
    </row>
    <row r="3363" spans="1:3">
      <c r="A3363" s="94">
        <f t="shared" si="55"/>
        <v>1989</v>
      </c>
      <c r="B3363" s="95">
        <v>32862</v>
      </c>
      <c r="C3363" s="96">
        <v>7.84</v>
      </c>
    </row>
    <row r="3364" spans="1:3">
      <c r="A3364" s="94">
        <f t="shared" si="55"/>
        <v>1989</v>
      </c>
      <c r="B3364" s="95">
        <v>32863</v>
      </c>
      <c r="C3364" s="96">
        <v>7.86</v>
      </c>
    </row>
    <row r="3365" spans="1:3">
      <c r="A3365" s="94">
        <f t="shared" si="55"/>
        <v>1989</v>
      </c>
      <c r="B3365" s="95">
        <v>32864</v>
      </c>
      <c r="C3365" s="96">
        <v>7.88</v>
      </c>
    </row>
    <row r="3366" spans="1:3">
      <c r="A3366" s="94">
        <f t="shared" si="55"/>
        <v>1989</v>
      </c>
      <c r="B3366" s="95">
        <v>32867</v>
      </c>
      <c r="C3366" s="99"/>
    </row>
    <row r="3367" spans="1:3">
      <c r="A3367" s="94">
        <f t="shared" si="55"/>
        <v>1989</v>
      </c>
      <c r="B3367" s="95">
        <v>32868</v>
      </c>
      <c r="C3367" s="96">
        <v>8</v>
      </c>
    </row>
    <row r="3368" spans="1:3">
      <c r="A3368" s="94">
        <f t="shared" si="55"/>
        <v>1989</v>
      </c>
      <c r="B3368" s="95">
        <v>32869</v>
      </c>
      <c r="C3368" s="96">
        <v>7.98</v>
      </c>
    </row>
    <row r="3369" spans="1:3">
      <c r="A3369" s="94">
        <f t="shared" si="55"/>
        <v>1989</v>
      </c>
      <c r="B3369" s="95">
        <v>32870</v>
      </c>
      <c r="C3369" s="96">
        <v>7.97</v>
      </c>
    </row>
    <row r="3370" spans="1:3">
      <c r="A3370" s="94">
        <f t="shared" si="55"/>
        <v>1989</v>
      </c>
      <c r="B3370" s="95">
        <v>32871</v>
      </c>
      <c r="C3370" s="96">
        <v>7.98</v>
      </c>
    </row>
    <row r="3371" spans="1:3">
      <c r="A3371" s="94">
        <f t="shared" si="55"/>
        <v>1990</v>
      </c>
      <c r="B3371" s="95">
        <v>32874</v>
      </c>
      <c r="C3371" s="99"/>
    </row>
    <row r="3372" spans="1:3">
      <c r="A3372" s="94">
        <f t="shared" si="55"/>
        <v>1990</v>
      </c>
      <c r="B3372" s="95">
        <v>32875</v>
      </c>
      <c r="C3372" s="96">
        <v>8</v>
      </c>
    </row>
    <row r="3373" spans="1:3">
      <c r="A3373" s="94">
        <f t="shared" si="55"/>
        <v>1990</v>
      </c>
      <c r="B3373" s="95">
        <v>32876</v>
      </c>
      <c r="C3373" s="96">
        <v>8.0399999999999991</v>
      </c>
    </row>
    <row r="3374" spans="1:3">
      <c r="A3374" s="94">
        <f t="shared" si="55"/>
        <v>1990</v>
      </c>
      <c r="B3374" s="95">
        <v>32877</v>
      </c>
      <c r="C3374" s="96">
        <v>8.0399999999999991</v>
      </c>
    </row>
    <row r="3375" spans="1:3">
      <c r="A3375" s="94">
        <f t="shared" si="55"/>
        <v>1990</v>
      </c>
      <c r="B3375" s="95">
        <v>32878</v>
      </c>
      <c r="C3375" s="96">
        <v>8.06</v>
      </c>
    </row>
    <row r="3376" spans="1:3">
      <c r="A3376" s="94">
        <f t="shared" si="55"/>
        <v>1990</v>
      </c>
      <c r="B3376" s="95">
        <v>32881</v>
      </c>
      <c r="C3376" s="96">
        <v>8.09</v>
      </c>
    </row>
    <row r="3377" spans="1:3">
      <c r="A3377" s="94">
        <f t="shared" si="55"/>
        <v>1990</v>
      </c>
      <c r="B3377" s="95">
        <v>32882</v>
      </c>
      <c r="C3377" s="96">
        <v>8.1</v>
      </c>
    </row>
    <row r="3378" spans="1:3">
      <c r="A3378" s="94">
        <f t="shared" si="55"/>
        <v>1990</v>
      </c>
      <c r="B3378" s="95">
        <v>32883</v>
      </c>
      <c r="C3378" s="96">
        <v>8.11</v>
      </c>
    </row>
    <row r="3379" spans="1:3">
      <c r="A3379" s="94">
        <f t="shared" si="55"/>
        <v>1990</v>
      </c>
      <c r="B3379" s="95">
        <v>32884</v>
      </c>
      <c r="C3379" s="96">
        <v>8.11</v>
      </c>
    </row>
    <row r="3380" spans="1:3">
      <c r="A3380" s="94">
        <f t="shared" si="55"/>
        <v>1990</v>
      </c>
      <c r="B3380" s="95">
        <v>32885</v>
      </c>
      <c r="C3380" s="96">
        <v>8.17</v>
      </c>
    </row>
    <row r="3381" spans="1:3">
      <c r="A3381" s="94">
        <f t="shared" si="55"/>
        <v>1990</v>
      </c>
      <c r="B3381" s="95">
        <v>32888</v>
      </c>
      <c r="C3381" s="99"/>
    </row>
    <row r="3382" spans="1:3">
      <c r="A3382" s="94">
        <f t="shared" si="55"/>
        <v>1990</v>
      </c>
      <c r="B3382" s="95">
        <v>32889</v>
      </c>
      <c r="C3382" s="96">
        <v>8.25</v>
      </c>
    </row>
    <row r="3383" spans="1:3">
      <c r="A3383" s="94">
        <f t="shared" si="55"/>
        <v>1990</v>
      </c>
      <c r="B3383" s="95">
        <v>32890</v>
      </c>
      <c r="C3383" s="96">
        <v>8.25</v>
      </c>
    </row>
    <row r="3384" spans="1:3">
      <c r="A3384" s="94">
        <f t="shared" si="55"/>
        <v>1990</v>
      </c>
      <c r="B3384" s="95">
        <v>32891</v>
      </c>
      <c r="C3384" s="96">
        <v>8.35</v>
      </c>
    </row>
    <row r="3385" spans="1:3">
      <c r="A3385" s="94">
        <f t="shared" si="55"/>
        <v>1990</v>
      </c>
      <c r="B3385" s="95">
        <v>32892</v>
      </c>
      <c r="C3385" s="96">
        <v>8.2899999999999991</v>
      </c>
    </row>
    <row r="3386" spans="1:3">
      <c r="A3386" s="94">
        <f t="shared" si="55"/>
        <v>1990</v>
      </c>
      <c r="B3386" s="95">
        <v>32895</v>
      </c>
      <c r="C3386" s="96">
        <v>8.31</v>
      </c>
    </row>
    <row r="3387" spans="1:3">
      <c r="A3387" s="94">
        <f t="shared" si="55"/>
        <v>1990</v>
      </c>
      <c r="B3387" s="95">
        <v>32896</v>
      </c>
      <c r="C3387" s="96">
        <v>8.2899999999999991</v>
      </c>
    </row>
    <row r="3388" spans="1:3">
      <c r="A3388" s="94">
        <f t="shared" si="55"/>
        <v>1990</v>
      </c>
      <c r="B3388" s="95">
        <v>32897</v>
      </c>
      <c r="C3388" s="96">
        <v>8.41</v>
      </c>
    </row>
    <row r="3389" spans="1:3">
      <c r="A3389" s="94">
        <f t="shared" si="55"/>
        <v>1990</v>
      </c>
      <c r="B3389" s="95">
        <v>32898</v>
      </c>
      <c r="C3389" s="96">
        <v>8.4600000000000009</v>
      </c>
    </row>
    <row r="3390" spans="1:3">
      <c r="A3390" s="94">
        <f t="shared" si="55"/>
        <v>1990</v>
      </c>
      <c r="B3390" s="95">
        <v>32899</v>
      </c>
      <c r="C3390" s="96">
        <v>8.5500000000000007</v>
      </c>
    </row>
    <row r="3391" spans="1:3">
      <c r="A3391" s="94">
        <f t="shared" si="55"/>
        <v>1990</v>
      </c>
      <c r="B3391" s="95">
        <v>32902</v>
      </c>
      <c r="C3391" s="96">
        <v>8.5399999999999991</v>
      </c>
    </row>
    <row r="3392" spans="1:3">
      <c r="A3392" s="94">
        <f t="shared" si="55"/>
        <v>1990</v>
      </c>
      <c r="B3392" s="95">
        <v>32903</v>
      </c>
      <c r="C3392" s="96">
        <v>8.5500000000000007</v>
      </c>
    </row>
    <row r="3393" spans="1:3">
      <c r="A3393" s="94">
        <f t="shared" si="55"/>
        <v>1990</v>
      </c>
      <c r="B3393" s="95">
        <v>32904</v>
      </c>
      <c r="C3393" s="96">
        <v>8.4600000000000009</v>
      </c>
    </row>
    <row r="3394" spans="1:3">
      <c r="A3394" s="94">
        <f t="shared" si="55"/>
        <v>1990</v>
      </c>
      <c r="B3394" s="95">
        <v>32905</v>
      </c>
      <c r="C3394" s="96">
        <v>8.44</v>
      </c>
    </row>
    <row r="3395" spans="1:3">
      <c r="A3395" s="94">
        <f t="shared" si="55"/>
        <v>1990</v>
      </c>
      <c r="B3395" s="95">
        <v>32906</v>
      </c>
      <c r="C3395" s="96">
        <v>8.51</v>
      </c>
    </row>
    <row r="3396" spans="1:3">
      <c r="A3396" s="94">
        <f t="shared" si="55"/>
        <v>1990</v>
      </c>
      <c r="B3396" s="95">
        <v>32909</v>
      </c>
      <c r="C3396" s="96">
        <v>8.5299999999999994</v>
      </c>
    </row>
    <row r="3397" spans="1:3">
      <c r="A3397" s="94">
        <f t="shared" si="55"/>
        <v>1990</v>
      </c>
      <c r="B3397" s="95">
        <v>32910</v>
      </c>
      <c r="C3397" s="96">
        <v>8.58</v>
      </c>
    </row>
    <row r="3398" spans="1:3">
      <c r="A3398" s="94">
        <f t="shared" si="55"/>
        <v>1990</v>
      </c>
      <c r="B3398" s="95">
        <v>32911</v>
      </c>
      <c r="C3398" s="96">
        <v>8.57</v>
      </c>
    </row>
    <row r="3399" spans="1:3">
      <c r="A3399" s="94">
        <f t="shared" si="55"/>
        <v>1990</v>
      </c>
      <c r="B3399" s="95">
        <v>32912</v>
      </c>
      <c r="C3399" s="96">
        <v>8.5</v>
      </c>
    </row>
    <row r="3400" spans="1:3">
      <c r="A3400" s="94">
        <f t="shared" si="55"/>
        <v>1990</v>
      </c>
      <c r="B3400" s="95">
        <v>32913</v>
      </c>
      <c r="C3400" s="96">
        <v>8.36</v>
      </c>
    </row>
    <row r="3401" spans="1:3">
      <c r="A3401" s="94">
        <f t="shared" si="55"/>
        <v>1990</v>
      </c>
      <c r="B3401" s="95">
        <v>32916</v>
      </c>
      <c r="C3401" s="96">
        <v>8.43</v>
      </c>
    </row>
    <row r="3402" spans="1:3">
      <c r="A3402" s="94">
        <f t="shared" si="55"/>
        <v>1990</v>
      </c>
      <c r="B3402" s="95">
        <v>32917</v>
      </c>
      <c r="C3402" s="96">
        <v>8.39</v>
      </c>
    </row>
    <row r="3403" spans="1:3">
      <c r="A3403" s="94">
        <f t="shared" si="55"/>
        <v>1990</v>
      </c>
      <c r="B3403" s="95">
        <v>32918</v>
      </c>
      <c r="C3403" s="96">
        <v>8.41</v>
      </c>
    </row>
    <row r="3404" spans="1:3">
      <c r="A3404" s="94">
        <f t="shared" si="55"/>
        <v>1990</v>
      </c>
      <c r="B3404" s="95">
        <v>32919</v>
      </c>
      <c r="C3404" s="96">
        <v>8.4700000000000006</v>
      </c>
    </row>
    <row r="3405" spans="1:3">
      <c r="A3405" s="94">
        <f t="shared" ref="A3405:A3468" si="56">YEAR(B3405)</f>
        <v>1990</v>
      </c>
      <c r="B3405" s="95">
        <v>32920</v>
      </c>
      <c r="C3405" s="96">
        <v>8.4600000000000009</v>
      </c>
    </row>
    <row r="3406" spans="1:3">
      <c r="A3406" s="94">
        <f t="shared" si="56"/>
        <v>1990</v>
      </c>
      <c r="B3406" s="95">
        <v>32923</v>
      </c>
      <c r="C3406" s="99"/>
    </row>
    <row r="3407" spans="1:3">
      <c r="A3407" s="94">
        <f t="shared" si="56"/>
        <v>1990</v>
      </c>
      <c r="B3407" s="95">
        <v>32924</v>
      </c>
      <c r="C3407" s="96">
        <v>8.66</v>
      </c>
    </row>
    <row r="3408" spans="1:3">
      <c r="A3408" s="94">
        <f t="shared" si="56"/>
        <v>1990</v>
      </c>
      <c r="B3408" s="95">
        <v>32925</v>
      </c>
      <c r="C3408" s="96">
        <v>8.66</v>
      </c>
    </row>
    <row r="3409" spans="1:3">
      <c r="A3409" s="94">
        <f t="shared" si="56"/>
        <v>1990</v>
      </c>
      <c r="B3409" s="95">
        <v>32926</v>
      </c>
      <c r="C3409" s="96">
        <v>8.56</v>
      </c>
    </row>
    <row r="3410" spans="1:3">
      <c r="A3410" s="94">
        <f t="shared" si="56"/>
        <v>1990</v>
      </c>
      <c r="B3410" s="95">
        <v>32927</v>
      </c>
      <c r="C3410" s="96">
        <v>8.56</v>
      </c>
    </row>
    <row r="3411" spans="1:3">
      <c r="A3411" s="94">
        <f t="shared" si="56"/>
        <v>1990</v>
      </c>
      <c r="B3411" s="95">
        <v>32930</v>
      </c>
      <c r="C3411" s="96">
        <v>8.49</v>
      </c>
    </row>
    <row r="3412" spans="1:3">
      <c r="A3412" s="94">
        <f t="shared" si="56"/>
        <v>1990</v>
      </c>
      <c r="B3412" s="95">
        <v>32931</v>
      </c>
      <c r="C3412" s="96">
        <v>8.4499999999999993</v>
      </c>
    </row>
    <row r="3413" spans="1:3">
      <c r="A3413" s="94">
        <f t="shared" si="56"/>
        <v>1990</v>
      </c>
      <c r="B3413" s="95">
        <v>32932</v>
      </c>
      <c r="C3413" s="96">
        <v>8.5399999999999991</v>
      </c>
    </row>
    <row r="3414" spans="1:3">
      <c r="A3414" s="94">
        <f t="shared" si="56"/>
        <v>1990</v>
      </c>
      <c r="B3414" s="95">
        <v>32933</v>
      </c>
      <c r="C3414" s="96">
        <v>8.61</v>
      </c>
    </row>
    <row r="3415" spans="1:3">
      <c r="A3415" s="94">
        <f t="shared" si="56"/>
        <v>1990</v>
      </c>
      <c r="B3415" s="95">
        <v>32934</v>
      </c>
      <c r="C3415" s="96">
        <v>8.5500000000000007</v>
      </c>
    </row>
    <row r="3416" spans="1:3">
      <c r="A3416" s="94">
        <f t="shared" si="56"/>
        <v>1990</v>
      </c>
      <c r="B3416" s="95">
        <v>32937</v>
      </c>
      <c r="C3416" s="96">
        <v>8.66</v>
      </c>
    </row>
    <row r="3417" spans="1:3">
      <c r="A3417" s="94">
        <f t="shared" si="56"/>
        <v>1990</v>
      </c>
      <c r="B3417" s="95">
        <v>32938</v>
      </c>
      <c r="C3417" s="96">
        <v>8.59</v>
      </c>
    </row>
    <row r="3418" spans="1:3">
      <c r="A3418" s="94">
        <f t="shared" si="56"/>
        <v>1990</v>
      </c>
      <c r="B3418" s="95">
        <v>32939</v>
      </c>
      <c r="C3418" s="96">
        <v>8.58</v>
      </c>
    </row>
    <row r="3419" spans="1:3">
      <c r="A3419" s="94">
        <f t="shared" si="56"/>
        <v>1990</v>
      </c>
      <c r="B3419" s="95">
        <v>32940</v>
      </c>
      <c r="C3419" s="96">
        <v>8.56</v>
      </c>
    </row>
    <row r="3420" spans="1:3">
      <c r="A3420" s="94">
        <f t="shared" si="56"/>
        <v>1990</v>
      </c>
      <c r="B3420" s="95">
        <v>32941</v>
      </c>
      <c r="C3420" s="96">
        <v>8.6300000000000008</v>
      </c>
    </row>
    <row r="3421" spans="1:3">
      <c r="A3421" s="94">
        <f t="shared" si="56"/>
        <v>1990</v>
      </c>
      <c r="B3421" s="95">
        <v>32944</v>
      </c>
      <c r="C3421" s="96">
        <v>8.6199999999999992</v>
      </c>
    </row>
    <row r="3422" spans="1:3">
      <c r="A3422" s="94">
        <f t="shared" si="56"/>
        <v>1990</v>
      </c>
      <c r="B3422" s="95">
        <v>32945</v>
      </c>
      <c r="C3422" s="96">
        <v>8.7200000000000006</v>
      </c>
    </row>
    <row r="3423" spans="1:3">
      <c r="A3423" s="94">
        <f t="shared" si="56"/>
        <v>1990</v>
      </c>
      <c r="B3423" s="95">
        <v>32946</v>
      </c>
      <c r="C3423" s="96">
        <v>8.61</v>
      </c>
    </row>
    <row r="3424" spans="1:3">
      <c r="A3424" s="94">
        <f t="shared" si="56"/>
        <v>1990</v>
      </c>
      <c r="B3424" s="95">
        <v>32947</v>
      </c>
      <c r="C3424" s="96">
        <v>8.6300000000000008</v>
      </c>
    </row>
    <row r="3425" spans="1:3">
      <c r="A3425" s="94">
        <f t="shared" si="56"/>
        <v>1990</v>
      </c>
      <c r="B3425" s="95">
        <v>32948</v>
      </c>
      <c r="C3425" s="96">
        <v>8.5500000000000007</v>
      </c>
    </row>
    <row r="3426" spans="1:3">
      <c r="A3426" s="94">
        <f t="shared" si="56"/>
        <v>1990</v>
      </c>
      <c r="B3426" s="95">
        <v>32951</v>
      </c>
      <c r="C3426" s="96">
        <v>8.5399999999999991</v>
      </c>
    </row>
    <row r="3427" spans="1:3">
      <c r="A3427" s="94">
        <f t="shared" si="56"/>
        <v>1990</v>
      </c>
      <c r="B3427" s="95">
        <v>32952</v>
      </c>
      <c r="C3427" s="96">
        <v>8.4700000000000006</v>
      </c>
    </row>
    <row r="3428" spans="1:3">
      <c r="A3428" s="94">
        <f t="shared" si="56"/>
        <v>1990</v>
      </c>
      <c r="B3428" s="95">
        <v>32953</v>
      </c>
      <c r="C3428" s="96">
        <v>8.4700000000000006</v>
      </c>
    </row>
    <row r="3429" spans="1:3">
      <c r="A3429" s="94">
        <f t="shared" si="56"/>
        <v>1990</v>
      </c>
      <c r="B3429" s="95">
        <v>32954</v>
      </c>
      <c r="C3429" s="96">
        <v>8.49</v>
      </c>
    </row>
    <row r="3430" spans="1:3">
      <c r="A3430" s="94">
        <f t="shared" si="56"/>
        <v>1990</v>
      </c>
      <c r="B3430" s="95">
        <v>32955</v>
      </c>
      <c r="C3430" s="96">
        <v>8.48</v>
      </c>
    </row>
    <row r="3431" spans="1:3">
      <c r="A3431" s="94">
        <f t="shared" si="56"/>
        <v>1990</v>
      </c>
      <c r="B3431" s="95">
        <v>32958</v>
      </c>
      <c r="C3431" s="96">
        <v>8.4700000000000006</v>
      </c>
    </row>
    <row r="3432" spans="1:3">
      <c r="A3432" s="94">
        <f t="shared" si="56"/>
        <v>1990</v>
      </c>
      <c r="B3432" s="95">
        <v>32959</v>
      </c>
      <c r="C3432" s="96">
        <v>8.48</v>
      </c>
    </row>
    <row r="3433" spans="1:3">
      <c r="A3433" s="94">
        <f t="shared" si="56"/>
        <v>1990</v>
      </c>
      <c r="B3433" s="95">
        <v>32960</v>
      </c>
      <c r="C3433" s="96">
        <v>8.4700000000000006</v>
      </c>
    </row>
    <row r="3434" spans="1:3">
      <c r="A3434" s="94">
        <f t="shared" si="56"/>
        <v>1990</v>
      </c>
      <c r="B3434" s="95">
        <v>32961</v>
      </c>
      <c r="C3434" s="96">
        <v>8.58</v>
      </c>
    </row>
    <row r="3435" spans="1:3">
      <c r="A3435" s="94">
        <f t="shared" si="56"/>
        <v>1990</v>
      </c>
      <c r="B3435" s="95">
        <v>32962</v>
      </c>
      <c r="C3435" s="96">
        <v>8.6300000000000008</v>
      </c>
    </row>
    <row r="3436" spans="1:3">
      <c r="A3436" s="94">
        <f t="shared" si="56"/>
        <v>1990</v>
      </c>
      <c r="B3436" s="95">
        <v>32965</v>
      </c>
      <c r="C3436" s="96">
        <v>8.6300000000000008</v>
      </c>
    </row>
    <row r="3437" spans="1:3">
      <c r="A3437" s="94">
        <f t="shared" si="56"/>
        <v>1990</v>
      </c>
      <c r="B3437" s="95">
        <v>32966</v>
      </c>
      <c r="C3437" s="96">
        <v>8.61</v>
      </c>
    </row>
    <row r="3438" spans="1:3">
      <c r="A3438" s="94">
        <f t="shared" si="56"/>
        <v>1990</v>
      </c>
      <c r="B3438" s="95">
        <v>32967</v>
      </c>
      <c r="C3438" s="96">
        <v>8.52</v>
      </c>
    </row>
    <row r="3439" spans="1:3">
      <c r="A3439" s="94">
        <f t="shared" si="56"/>
        <v>1990</v>
      </c>
      <c r="B3439" s="95">
        <v>32968</v>
      </c>
      <c r="C3439" s="96">
        <v>8.52</v>
      </c>
    </row>
    <row r="3440" spans="1:3">
      <c r="A3440" s="94">
        <f t="shared" si="56"/>
        <v>1990</v>
      </c>
      <c r="B3440" s="95">
        <v>32969</v>
      </c>
      <c r="C3440" s="96">
        <v>8.52</v>
      </c>
    </row>
    <row r="3441" spans="1:3">
      <c r="A3441" s="94">
        <f t="shared" si="56"/>
        <v>1990</v>
      </c>
      <c r="B3441" s="95">
        <v>32972</v>
      </c>
      <c r="C3441" s="96">
        <v>8.5500000000000007</v>
      </c>
    </row>
    <row r="3442" spans="1:3">
      <c r="A3442" s="94">
        <f t="shared" si="56"/>
        <v>1990</v>
      </c>
      <c r="B3442" s="95">
        <v>32973</v>
      </c>
      <c r="C3442" s="96">
        <v>8.57</v>
      </c>
    </row>
    <row r="3443" spans="1:3">
      <c r="A3443" s="94">
        <f t="shared" si="56"/>
        <v>1990</v>
      </c>
      <c r="B3443" s="95">
        <v>32974</v>
      </c>
      <c r="C3443" s="96">
        <v>8.58</v>
      </c>
    </row>
    <row r="3444" spans="1:3">
      <c r="A3444" s="94">
        <f t="shared" si="56"/>
        <v>1990</v>
      </c>
      <c r="B3444" s="95">
        <v>32975</v>
      </c>
      <c r="C3444" s="96">
        <v>8.6</v>
      </c>
    </row>
    <row r="3445" spans="1:3">
      <c r="A3445" s="94">
        <f t="shared" si="56"/>
        <v>1990</v>
      </c>
      <c r="B3445" s="95">
        <v>32976</v>
      </c>
      <c r="C3445" s="99"/>
    </row>
    <row r="3446" spans="1:3">
      <c r="A3446" s="94">
        <f t="shared" si="56"/>
        <v>1990</v>
      </c>
      <c r="B3446" s="95">
        <v>32979</v>
      </c>
      <c r="C3446" s="96">
        <v>8.64</v>
      </c>
    </row>
    <row r="3447" spans="1:3">
      <c r="A3447" s="94">
        <f t="shared" si="56"/>
        <v>1990</v>
      </c>
      <c r="B3447" s="95">
        <v>32980</v>
      </c>
      <c r="C3447" s="96">
        <v>8.74</v>
      </c>
    </row>
    <row r="3448" spans="1:3">
      <c r="A3448" s="94">
        <f t="shared" si="56"/>
        <v>1990</v>
      </c>
      <c r="B3448" s="95">
        <v>32981</v>
      </c>
      <c r="C3448" s="96">
        <v>8.85</v>
      </c>
    </row>
    <row r="3449" spans="1:3">
      <c r="A3449" s="94">
        <f t="shared" si="56"/>
        <v>1990</v>
      </c>
      <c r="B3449" s="95">
        <v>32982</v>
      </c>
      <c r="C3449" s="96">
        <v>8.86</v>
      </c>
    </row>
    <row r="3450" spans="1:3">
      <c r="A3450" s="94">
        <f t="shared" si="56"/>
        <v>1990</v>
      </c>
      <c r="B3450" s="95">
        <v>32983</v>
      </c>
      <c r="C3450" s="96">
        <v>8.93</v>
      </c>
    </row>
    <row r="3451" spans="1:3">
      <c r="A3451" s="94">
        <f t="shared" si="56"/>
        <v>1990</v>
      </c>
      <c r="B3451" s="95">
        <v>32986</v>
      </c>
      <c r="C3451" s="96">
        <v>8.9600000000000009</v>
      </c>
    </row>
    <row r="3452" spans="1:3">
      <c r="A3452" s="94">
        <f t="shared" si="56"/>
        <v>1990</v>
      </c>
      <c r="B3452" s="95">
        <v>32987</v>
      </c>
      <c r="C3452" s="96">
        <v>8.98</v>
      </c>
    </row>
    <row r="3453" spans="1:3">
      <c r="A3453" s="94">
        <f t="shared" si="56"/>
        <v>1990</v>
      </c>
      <c r="B3453" s="95">
        <v>32988</v>
      </c>
      <c r="C3453" s="96">
        <v>8.98</v>
      </c>
    </row>
    <row r="3454" spans="1:3">
      <c r="A3454" s="94">
        <f t="shared" si="56"/>
        <v>1990</v>
      </c>
      <c r="B3454" s="95">
        <v>32989</v>
      </c>
      <c r="C3454" s="96">
        <v>9.0399999999999991</v>
      </c>
    </row>
    <row r="3455" spans="1:3">
      <c r="A3455" s="94">
        <f t="shared" si="56"/>
        <v>1990</v>
      </c>
      <c r="B3455" s="95">
        <v>32990</v>
      </c>
      <c r="C3455" s="96">
        <v>9.0399999999999991</v>
      </c>
    </row>
    <row r="3456" spans="1:3">
      <c r="A3456" s="94">
        <f t="shared" si="56"/>
        <v>1990</v>
      </c>
      <c r="B3456" s="95">
        <v>32993</v>
      </c>
      <c r="C3456" s="96">
        <v>9</v>
      </c>
    </row>
    <row r="3457" spans="1:3">
      <c r="A3457" s="94">
        <f t="shared" si="56"/>
        <v>1990</v>
      </c>
      <c r="B3457" s="95">
        <v>32994</v>
      </c>
      <c r="C3457" s="96">
        <v>9.0399999999999991</v>
      </c>
    </row>
    <row r="3458" spans="1:3">
      <c r="A3458" s="94">
        <f t="shared" si="56"/>
        <v>1990</v>
      </c>
      <c r="B3458" s="95">
        <v>32995</v>
      </c>
      <c r="C3458" s="96">
        <v>9.0500000000000007</v>
      </c>
    </row>
    <row r="3459" spans="1:3">
      <c r="A3459" s="94">
        <f t="shared" si="56"/>
        <v>1990</v>
      </c>
      <c r="B3459" s="95">
        <v>32996</v>
      </c>
      <c r="C3459" s="96">
        <v>8.99</v>
      </c>
    </row>
    <row r="3460" spans="1:3">
      <c r="A3460" s="94">
        <f t="shared" si="56"/>
        <v>1990</v>
      </c>
      <c r="B3460" s="95">
        <v>32997</v>
      </c>
      <c r="C3460" s="96">
        <v>8.83</v>
      </c>
    </row>
    <row r="3461" spans="1:3">
      <c r="A3461" s="94">
        <f t="shared" si="56"/>
        <v>1990</v>
      </c>
      <c r="B3461" s="95">
        <v>33000</v>
      </c>
      <c r="C3461" s="96">
        <v>8.85</v>
      </c>
    </row>
    <row r="3462" spans="1:3">
      <c r="A3462" s="94">
        <f t="shared" si="56"/>
        <v>1990</v>
      </c>
      <c r="B3462" s="95">
        <v>33001</v>
      </c>
      <c r="C3462" s="96">
        <v>8.81</v>
      </c>
    </row>
    <row r="3463" spans="1:3">
      <c r="A3463" s="94">
        <f t="shared" si="56"/>
        <v>1990</v>
      </c>
      <c r="B3463" s="95">
        <v>33002</v>
      </c>
      <c r="C3463" s="96">
        <v>8.9</v>
      </c>
    </row>
    <row r="3464" spans="1:3">
      <c r="A3464" s="94">
        <f t="shared" si="56"/>
        <v>1990</v>
      </c>
      <c r="B3464" s="95">
        <v>33003</v>
      </c>
      <c r="C3464" s="96">
        <v>8.81</v>
      </c>
    </row>
    <row r="3465" spans="1:3">
      <c r="A3465" s="94">
        <f t="shared" si="56"/>
        <v>1990</v>
      </c>
      <c r="B3465" s="95">
        <v>33004</v>
      </c>
      <c r="C3465" s="96">
        <v>8.64</v>
      </c>
    </row>
    <row r="3466" spans="1:3">
      <c r="A3466" s="94">
        <f t="shared" si="56"/>
        <v>1990</v>
      </c>
      <c r="B3466" s="95">
        <v>33007</v>
      </c>
      <c r="C3466" s="96">
        <v>8.58</v>
      </c>
    </row>
    <row r="3467" spans="1:3">
      <c r="A3467" s="94">
        <f t="shared" si="56"/>
        <v>1990</v>
      </c>
      <c r="B3467" s="95">
        <v>33008</v>
      </c>
      <c r="C3467" s="96">
        <v>8.6199999999999992</v>
      </c>
    </row>
    <row r="3468" spans="1:3">
      <c r="A3468" s="94">
        <f t="shared" si="56"/>
        <v>1990</v>
      </c>
      <c r="B3468" s="95">
        <v>33009</v>
      </c>
      <c r="C3468" s="96">
        <v>8.64</v>
      </c>
    </row>
    <row r="3469" spans="1:3">
      <c r="A3469" s="94">
        <f t="shared" ref="A3469:A3532" si="57">YEAR(B3469)</f>
        <v>1990</v>
      </c>
      <c r="B3469" s="95">
        <v>33010</v>
      </c>
      <c r="C3469" s="96">
        <v>8.65</v>
      </c>
    </row>
    <row r="3470" spans="1:3">
      <c r="A3470" s="94">
        <f t="shared" si="57"/>
        <v>1990</v>
      </c>
      <c r="B3470" s="95">
        <v>33011</v>
      </c>
      <c r="C3470" s="96">
        <v>8.6999999999999993</v>
      </c>
    </row>
    <row r="3471" spans="1:3">
      <c r="A3471" s="94">
        <f t="shared" si="57"/>
        <v>1990</v>
      </c>
      <c r="B3471" s="95">
        <v>33014</v>
      </c>
      <c r="C3471" s="96">
        <v>8.69</v>
      </c>
    </row>
    <row r="3472" spans="1:3">
      <c r="A3472" s="94">
        <f t="shared" si="57"/>
        <v>1990</v>
      </c>
      <c r="B3472" s="95">
        <v>33015</v>
      </c>
      <c r="C3472" s="96">
        <v>8.61</v>
      </c>
    </row>
    <row r="3473" spans="1:3">
      <c r="A3473" s="94">
        <f t="shared" si="57"/>
        <v>1990</v>
      </c>
      <c r="B3473" s="95">
        <v>33016</v>
      </c>
      <c r="C3473" s="96">
        <v>8.59</v>
      </c>
    </row>
    <row r="3474" spans="1:3">
      <c r="A3474" s="94">
        <f t="shared" si="57"/>
        <v>1990</v>
      </c>
      <c r="B3474" s="95">
        <v>33017</v>
      </c>
      <c r="C3474" s="96">
        <v>8.6</v>
      </c>
    </row>
    <row r="3475" spans="1:3">
      <c r="A3475" s="94">
        <f t="shared" si="57"/>
        <v>1990</v>
      </c>
      <c r="B3475" s="95">
        <v>33018</v>
      </c>
      <c r="C3475" s="96">
        <v>8.67</v>
      </c>
    </row>
    <row r="3476" spans="1:3">
      <c r="A3476" s="94">
        <f t="shared" si="57"/>
        <v>1990</v>
      </c>
      <c r="B3476" s="95">
        <v>33021</v>
      </c>
      <c r="C3476" s="99"/>
    </row>
    <row r="3477" spans="1:3">
      <c r="A3477" s="94">
        <f t="shared" si="57"/>
        <v>1990</v>
      </c>
      <c r="B3477" s="95">
        <v>33022</v>
      </c>
      <c r="C3477" s="96">
        <v>8.64</v>
      </c>
    </row>
    <row r="3478" spans="1:3">
      <c r="A3478" s="94">
        <f t="shared" si="57"/>
        <v>1990</v>
      </c>
      <c r="B3478" s="95">
        <v>33023</v>
      </c>
      <c r="C3478" s="96">
        <v>8.6</v>
      </c>
    </row>
    <row r="3479" spans="1:3">
      <c r="A3479" s="94">
        <f t="shared" si="57"/>
        <v>1990</v>
      </c>
      <c r="B3479" s="95">
        <v>33024</v>
      </c>
      <c r="C3479" s="96">
        <v>8.58</v>
      </c>
    </row>
    <row r="3480" spans="1:3">
      <c r="A3480" s="94">
        <f t="shared" si="57"/>
        <v>1990</v>
      </c>
      <c r="B3480" s="95">
        <v>33025</v>
      </c>
      <c r="C3480" s="96">
        <v>8.43</v>
      </c>
    </row>
    <row r="3481" spans="1:3">
      <c r="A3481" s="94">
        <f t="shared" si="57"/>
        <v>1990</v>
      </c>
      <c r="B3481" s="95">
        <v>33028</v>
      </c>
      <c r="C3481" s="96">
        <v>8.43</v>
      </c>
    </row>
    <row r="3482" spans="1:3">
      <c r="A3482" s="94">
        <f t="shared" si="57"/>
        <v>1990</v>
      </c>
      <c r="B3482" s="95">
        <v>33029</v>
      </c>
      <c r="C3482" s="96">
        <v>8.4600000000000009</v>
      </c>
    </row>
    <row r="3483" spans="1:3">
      <c r="A3483" s="94">
        <f t="shared" si="57"/>
        <v>1990</v>
      </c>
      <c r="B3483" s="95">
        <v>33030</v>
      </c>
      <c r="C3483" s="96">
        <v>8.44</v>
      </c>
    </row>
    <row r="3484" spans="1:3">
      <c r="A3484" s="94">
        <f t="shared" si="57"/>
        <v>1990</v>
      </c>
      <c r="B3484" s="95">
        <v>33031</v>
      </c>
      <c r="C3484" s="96">
        <v>8.43</v>
      </c>
    </row>
    <row r="3485" spans="1:3">
      <c r="A3485" s="94">
        <f t="shared" si="57"/>
        <v>1990</v>
      </c>
      <c r="B3485" s="95">
        <v>33032</v>
      </c>
      <c r="C3485" s="96">
        <v>8.44</v>
      </c>
    </row>
    <row r="3486" spans="1:3">
      <c r="A3486" s="94">
        <f t="shared" si="57"/>
        <v>1990</v>
      </c>
      <c r="B3486" s="95">
        <v>33035</v>
      </c>
      <c r="C3486" s="96">
        <v>8.4499999999999993</v>
      </c>
    </row>
    <row r="3487" spans="1:3">
      <c r="A3487" s="94">
        <f t="shared" si="57"/>
        <v>1990</v>
      </c>
      <c r="B3487" s="95">
        <v>33036</v>
      </c>
      <c r="C3487" s="96">
        <v>8.4499999999999993</v>
      </c>
    </row>
    <row r="3488" spans="1:3">
      <c r="A3488" s="94">
        <f t="shared" si="57"/>
        <v>1990</v>
      </c>
      <c r="B3488" s="95">
        <v>33037</v>
      </c>
      <c r="C3488" s="96">
        <v>8.39</v>
      </c>
    </row>
    <row r="3489" spans="1:3">
      <c r="A3489" s="94">
        <f t="shared" si="57"/>
        <v>1990</v>
      </c>
      <c r="B3489" s="95">
        <v>33038</v>
      </c>
      <c r="C3489" s="96">
        <v>8.36</v>
      </c>
    </row>
    <row r="3490" spans="1:3">
      <c r="A3490" s="94">
        <f t="shared" si="57"/>
        <v>1990</v>
      </c>
      <c r="B3490" s="95">
        <v>33039</v>
      </c>
      <c r="C3490" s="96">
        <v>8.43</v>
      </c>
    </row>
    <row r="3491" spans="1:3">
      <c r="A3491" s="94">
        <f t="shared" si="57"/>
        <v>1990</v>
      </c>
      <c r="B3491" s="95">
        <v>33042</v>
      </c>
      <c r="C3491" s="96">
        <v>8.4700000000000006</v>
      </c>
    </row>
    <row r="3492" spans="1:3">
      <c r="A3492" s="94">
        <f t="shared" si="57"/>
        <v>1990</v>
      </c>
      <c r="B3492" s="95">
        <v>33043</v>
      </c>
      <c r="C3492" s="96">
        <v>8.48</v>
      </c>
    </row>
    <row r="3493" spans="1:3">
      <c r="A3493" s="94">
        <f t="shared" si="57"/>
        <v>1990</v>
      </c>
      <c r="B3493" s="95">
        <v>33044</v>
      </c>
      <c r="C3493" s="96">
        <v>8.52</v>
      </c>
    </row>
    <row r="3494" spans="1:3">
      <c r="A3494" s="94">
        <f t="shared" si="57"/>
        <v>1990</v>
      </c>
      <c r="B3494" s="95">
        <v>33045</v>
      </c>
      <c r="C3494" s="96">
        <v>8.5</v>
      </c>
    </row>
    <row r="3495" spans="1:3">
      <c r="A3495" s="94">
        <f t="shared" si="57"/>
        <v>1990</v>
      </c>
      <c r="B3495" s="95">
        <v>33046</v>
      </c>
      <c r="C3495" s="96">
        <v>8.49</v>
      </c>
    </row>
    <row r="3496" spans="1:3">
      <c r="A3496" s="94">
        <f t="shared" si="57"/>
        <v>1990</v>
      </c>
      <c r="B3496" s="95">
        <v>33049</v>
      </c>
      <c r="C3496" s="96">
        <v>8.56</v>
      </c>
    </row>
    <row r="3497" spans="1:3">
      <c r="A3497" s="94">
        <f t="shared" si="57"/>
        <v>1990</v>
      </c>
      <c r="B3497" s="95">
        <v>33050</v>
      </c>
      <c r="C3497" s="96">
        <v>8.5299999999999994</v>
      </c>
    </row>
    <row r="3498" spans="1:3">
      <c r="A3498" s="94">
        <f t="shared" si="57"/>
        <v>1990</v>
      </c>
      <c r="B3498" s="95">
        <v>33051</v>
      </c>
      <c r="C3498" s="96">
        <v>8.49</v>
      </c>
    </row>
    <row r="3499" spans="1:3">
      <c r="A3499" s="94">
        <f t="shared" si="57"/>
        <v>1990</v>
      </c>
      <c r="B3499" s="95">
        <v>33052</v>
      </c>
      <c r="C3499" s="96">
        <v>8.4499999999999993</v>
      </c>
    </row>
    <row r="3500" spans="1:3">
      <c r="A3500" s="94">
        <f t="shared" si="57"/>
        <v>1990</v>
      </c>
      <c r="B3500" s="95">
        <v>33053</v>
      </c>
      <c r="C3500" s="96">
        <v>8.41</v>
      </c>
    </row>
    <row r="3501" spans="1:3">
      <c r="A3501" s="94">
        <f t="shared" si="57"/>
        <v>1990</v>
      </c>
      <c r="B3501" s="95">
        <v>33056</v>
      </c>
      <c r="C3501" s="96">
        <v>8.41</v>
      </c>
    </row>
    <row r="3502" spans="1:3">
      <c r="A3502" s="94">
        <f t="shared" si="57"/>
        <v>1990</v>
      </c>
      <c r="B3502" s="95">
        <v>33057</v>
      </c>
      <c r="C3502" s="96">
        <v>8.4</v>
      </c>
    </row>
    <row r="3503" spans="1:3">
      <c r="A3503" s="94">
        <f t="shared" si="57"/>
        <v>1990</v>
      </c>
      <c r="B3503" s="95">
        <v>33058</v>
      </c>
      <c r="C3503" s="99"/>
    </row>
    <row r="3504" spans="1:3">
      <c r="A3504" s="94">
        <f t="shared" si="57"/>
        <v>1990</v>
      </c>
      <c r="B3504" s="95">
        <v>33059</v>
      </c>
      <c r="C3504" s="96">
        <v>8.42</v>
      </c>
    </row>
    <row r="3505" spans="1:3">
      <c r="A3505" s="94">
        <f t="shared" si="57"/>
        <v>1990</v>
      </c>
      <c r="B3505" s="95">
        <v>33060</v>
      </c>
      <c r="C3505" s="96">
        <v>8.51</v>
      </c>
    </row>
    <row r="3506" spans="1:3">
      <c r="A3506" s="94">
        <f t="shared" si="57"/>
        <v>1990</v>
      </c>
      <c r="B3506" s="95">
        <v>33063</v>
      </c>
      <c r="C3506" s="96">
        <v>8.5500000000000007</v>
      </c>
    </row>
    <row r="3507" spans="1:3">
      <c r="A3507" s="94">
        <f t="shared" si="57"/>
        <v>1990</v>
      </c>
      <c r="B3507" s="95">
        <v>33064</v>
      </c>
      <c r="C3507" s="96">
        <v>8.56</v>
      </c>
    </row>
    <row r="3508" spans="1:3">
      <c r="A3508" s="94">
        <f t="shared" si="57"/>
        <v>1990</v>
      </c>
      <c r="B3508" s="95">
        <v>33065</v>
      </c>
      <c r="C3508" s="96">
        <v>8.56</v>
      </c>
    </row>
    <row r="3509" spans="1:3">
      <c r="A3509" s="94">
        <f t="shared" si="57"/>
        <v>1990</v>
      </c>
      <c r="B3509" s="95">
        <v>33066</v>
      </c>
      <c r="C3509" s="96">
        <v>8.5</v>
      </c>
    </row>
    <row r="3510" spans="1:3">
      <c r="A3510" s="94">
        <f t="shared" si="57"/>
        <v>1990</v>
      </c>
      <c r="B3510" s="95">
        <v>33067</v>
      </c>
      <c r="C3510" s="96">
        <v>8.4600000000000009</v>
      </c>
    </row>
    <row r="3511" spans="1:3">
      <c r="A3511" s="94">
        <f t="shared" si="57"/>
        <v>1990</v>
      </c>
      <c r="B3511" s="95">
        <v>33070</v>
      </c>
      <c r="C3511" s="96">
        <v>8.4600000000000009</v>
      </c>
    </row>
    <row r="3512" spans="1:3">
      <c r="A3512" s="94">
        <f t="shared" si="57"/>
        <v>1990</v>
      </c>
      <c r="B3512" s="95">
        <v>33071</v>
      </c>
      <c r="C3512" s="96">
        <v>8.4600000000000009</v>
      </c>
    </row>
    <row r="3513" spans="1:3">
      <c r="A3513" s="94">
        <f t="shared" si="57"/>
        <v>1990</v>
      </c>
      <c r="B3513" s="95">
        <v>33072</v>
      </c>
      <c r="C3513" s="96">
        <v>8.5500000000000007</v>
      </c>
    </row>
    <row r="3514" spans="1:3">
      <c r="A3514" s="94">
        <f t="shared" si="57"/>
        <v>1990</v>
      </c>
      <c r="B3514" s="95">
        <v>33073</v>
      </c>
      <c r="C3514" s="96">
        <v>8.56</v>
      </c>
    </row>
    <row r="3515" spans="1:3">
      <c r="A3515" s="94">
        <f t="shared" si="57"/>
        <v>1990</v>
      </c>
      <c r="B3515" s="95">
        <v>33074</v>
      </c>
      <c r="C3515" s="96">
        <v>8.5399999999999991</v>
      </c>
    </row>
    <row r="3516" spans="1:3">
      <c r="A3516" s="94">
        <f t="shared" si="57"/>
        <v>1990</v>
      </c>
      <c r="B3516" s="95">
        <v>33077</v>
      </c>
      <c r="C3516" s="96">
        <v>8.5399999999999991</v>
      </c>
    </row>
    <row r="3517" spans="1:3">
      <c r="A3517" s="94">
        <f t="shared" si="57"/>
        <v>1990</v>
      </c>
      <c r="B3517" s="95">
        <v>33078</v>
      </c>
      <c r="C3517" s="96">
        <v>8.59</v>
      </c>
    </row>
    <row r="3518" spans="1:3">
      <c r="A3518" s="94">
        <f t="shared" si="57"/>
        <v>1990</v>
      </c>
      <c r="B3518" s="95">
        <v>33079</v>
      </c>
      <c r="C3518" s="96">
        <v>8.5500000000000007</v>
      </c>
    </row>
    <row r="3519" spans="1:3">
      <c r="A3519" s="94">
        <f t="shared" si="57"/>
        <v>1990</v>
      </c>
      <c r="B3519" s="95">
        <v>33080</v>
      </c>
      <c r="C3519" s="96">
        <v>8.5399999999999991</v>
      </c>
    </row>
    <row r="3520" spans="1:3">
      <c r="A3520" s="94">
        <f t="shared" si="57"/>
        <v>1990</v>
      </c>
      <c r="B3520" s="95">
        <v>33081</v>
      </c>
      <c r="C3520" s="96">
        <v>8.48</v>
      </c>
    </row>
    <row r="3521" spans="1:3">
      <c r="A3521" s="94">
        <f t="shared" si="57"/>
        <v>1990</v>
      </c>
      <c r="B3521" s="95">
        <v>33084</v>
      </c>
      <c r="C3521" s="96">
        <v>8.4</v>
      </c>
    </row>
    <row r="3522" spans="1:3">
      <c r="A3522" s="94">
        <f t="shared" si="57"/>
        <v>1990</v>
      </c>
      <c r="B3522" s="95">
        <v>33085</v>
      </c>
      <c r="C3522" s="96">
        <v>8.42</v>
      </c>
    </row>
    <row r="3523" spans="1:3">
      <c r="A3523" s="94">
        <f t="shared" si="57"/>
        <v>1990</v>
      </c>
      <c r="B3523" s="95">
        <v>33086</v>
      </c>
      <c r="C3523" s="96">
        <v>8.36</v>
      </c>
    </row>
    <row r="3524" spans="1:3">
      <c r="A3524" s="94">
        <f t="shared" si="57"/>
        <v>1990</v>
      </c>
      <c r="B3524" s="95">
        <v>33087</v>
      </c>
      <c r="C3524" s="96">
        <v>8.4600000000000009</v>
      </c>
    </row>
    <row r="3525" spans="1:3">
      <c r="A3525" s="94">
        <f t="shared" si="57"/>
        <v>1990</v>
      </c>
      <c r="B3525" s="95">
        <v>33088</v>
      </c>
      <c r="C3525" s="96">
        <v>8.5500000000000007</v>
      </c>
    </row>
    <row r="3526" spans="1:3">
      <c r="A3526" s="94">
        <f t="shared" si="57"/>
        <v>1990</v>
      </c>
      <c r="B3526" s="95">
        <v>33091</v>
      </c>
      <c r="C3526" s="96">
        <v>8.82</v>
      </c>
    </row>
    <row r="3527" spans="1:3">
      <c r="A3527" s="94">
        <f t="shared" si="57"/>
        <v>1990</v>
      </c>
      <c r="B3527" s="95">
        <v>33092</v>
      </c>
      <c r="C3527" s="96">
        <v>8.86</v>
      </c>
    </row>
    <row r="3528" spans="1:3">
      <c r="A3528" s="94">
        <f t="shared" si="57"/>
        <v>1990</v>
      </c>
      <c r="B3528" s="95">
        <v>33093</v>
      </c>
      <c r="C3528" s="96">
        <v>8.8699999999999992</v>
      </c>
    </row>
    <row r="3529" spans="1:3">
      <c r="A3529" s="94">
        <f t="shared" si="57"/>
        <v>1990</v>
      </c>
      <c r="B3529" s="95">
        <v>33094</v>
      </c>
      <c r="C3529" s="96">
        <v>8.75</v>
      </c>
    </row>
    <row r="3530" spans="1:3">
      <c r="A3530" s="94">
        <f t="shared" si="57"/>
        <v>1990</v>
      </c>
      <c r="B3530" s="95">
        <v>33095</v>
      </c>
      <c r="C3530" s="96">
        <v>8.7899999999999991</v>
      </c>
    </row>
    <row r="3531" spans="1:3">
      <c r="A3531" s="94">
        <f t="shared" si="57"/>
        <v>1990</v>
      </c>
      <c r="B3531" s="95">
        <v>33098</v>
      </c>
      <c r="C3531" s="96">
        <v>8.83</v>
      </c>
    </row>
    <row r="3532" spans="1:3">
      <c r="A3532" s="94">
        <f t="shared" si="57"/>
        <v>1990</v>
      </c>
      <c r="B3532" s="95">
        <v>33099</v>
      </c>
      <c r="C3532" s="96">
        <v>8.7799999999999994</v>
      </c>
    </row>
    <row r="3533" spans="1:3">
      <c r="A3533" s="94">
        <f t="shared" ref="A3533:A3596" si="58">YEAR(B3533)</f>
        <v>1990</v>
      </c>
      <c r="B3533" s="95">
        <v>33100</v>
      </c>
      <c r="C3533" s="96">
        <v>8.76</v>
      </c>
    </row>
    <row r="3534" spans="1:3">
      <c r="A3534" s="94">
        <f t="shared" si="58"/>
        <v>1990</v>
      </c>
      <c r="B3534" s="95">
        <v>33101</v>
      </c>
      <c r="C3534" s="96">
        <v>8.91</v>
      </c>
    </row>
    <row r="3535" spans="1:3">
      <c r="A3535" s="94">
        <f t="shared" si="58"/>
        <v>1990</v>
      </c>
      <c r="B3535" s="95">
        <v>33102</v>
      </c>
      <c r="C3535" s="96">
        <v>8.94</v>
      </c>
    </row>
    <row r="3536" spans="1:3">
      <c r="A3536" s="94">
        <f t="shared" si="58"/>
        <v>1990</v>
      </c>
      <c r="B3536" s="95">
        <v>33105</v>
      </c>
      <c r="C3536" s="96">
        <v>8.92</v>
      </c>
    </row>
    <row r="3537" spans="1:3">
      <c r="A3537" s="94">
        <f t="shared" si="58"/>
        <v>1990</v>
      </c>
      <c r="B3537" s="95">
        <v>33106</v>
      </c>
      <c r="C3537" s="96">
        <v>8.94</v>
      </c>
    </row>
    <row r="3538" spans="1:3">
      <c r="A3538" s="94">
        <f t="shared" si="58"/>
        <v>1990</v>
      </c>
      <c r="B3538" s="95">
        <v>33107</v>
      </c>
      <c r="C3538" s="96">
        <v>9.0299999999999994</v>
      </c>
    </row>
    <row r="3539" spans="1:3">
      <c r="A3539" s="94">
        <f t="shared" si="58"/>
        <v>1990</v>
      </c>
      <c r="B3539" s="95">
        <v>33108</v>
      </c>
      <c r="C3539" s="96">
        <v>9.11</v>
      </c>
    </row>
    <row r="3540" spans="1:3">
      <c r="A3540" s="94">
        <f t="shared" si="58"/>
        <v>1990</v>
      </c>
      <c r="B3540" s="95">
        <v>33109</v>
      </c>
      <c r="C3540" s="96">
        <v>9.17</v>
      </c>
    </row>
    <row r="3541" spans="1:3">
      <c r="A3541" s="94">
        <f t="shared" si="58"/>
        <v>1990</v>
      </c>
      <c r="B3541" s="95">
        <v>33112</v>
      </c>
      <c r="C3541" s="96">
        <v>9.02</v>
      </c>
    </row>
    <row r="3542" spans="1:3">
      <c r="A3542" s="94">
        <f t="shared" si="58"/>
        <v>1990</v>
      </c>
      <c r="B3542" s="95">
        <v>33113</v>
      </c>
      <c r="C3542" s="96">
        <v>9.07</v>
      </c>
    </row>
    <row r="3543" spans="1:3">
      <c r="A3543" s="94">
        <f t="shared" si="58"/>
        <v>1990</v>
      </c>
      <c r="B3543" s="95">
        <v>33114</v>
      </c>
      <c r="C3543" s="96">
        <v>8.9499999999999993</v>
      </c>
    </row>
    <row r="3544" spans="1:3">
      <c r="A3544" s="94">
        <f t="shared" si="58"/>
        <v>1990</v>
      </c>
      <c r="B3544" s="95">
        <v>33115</v>
      </c>
      <c r="C3544" s="96">
        <v>8.98</v>
      </c>
    </row>
    <row r="3545" spans="1:3">
      <c r="A3545" s="94">
        <f t="shared" si="58"/>
        <v>1990</v>
      </c>
      <c r="B3545" s="95">
        <v>33116</v>
      </c>
      <c r="C3545" s="96">
        <v>8.99</v>
      </c>
    </row>
    <row r="3546" spans="1:3">
      <c r="A3546" s="94">
        <f t="shared" si="58"/>
        <v>1990</v>
      </c>
      <c r="B3546" s="95">
        <v>33119</v>
      </c>
      <c r="C3546" s="99"/>
    </row>
    <row r="3547" spans="1:3">
      <c r="A3547" s="94">
        <f t="shared" si="58"/>
        <v>1990</v>
      </c>
      <c r="B3547" s="95">
        <v>33120</v>
      </c>
      <c r="C3547" s="96">
        <v>9.0299999999999994</v>
      </c>
    </row>
    <row r="3548" spans="1:3">
      <c r="A3548" s="94">
        <f t="shared" si="58"/>
        <v>1990</v>
      </c>
      <c r="B3548" s="95">
        <v>33121</v>
      </c>
      <c r="C3548" s="96">
        <v>8.98</v>
      </c>
    </row>
    <row r="3549" spans="1:3">
      <c r="A3549" s="94">
        <f t="shared" si="58"/>
        <v>1990</v>
      </c>
      <c r="B3549" s="95">
        <v>33122</v>
      </c>
      <c r="C3549" s="96">
        <v>8.9600000000000009</v>
      </c>
    </row>
    <row r="3550" spans="1:3">
      <c r="A3550" s="94">
        <f t="shared" si="58"/>
        <v>1990</v>
      </c>
      <c r="B3550" s="95">
        <v>33123</v>
      </c>
      <c r="C3550" s="96">
        <v>8.92</v>
      </c>
    </row>
    <row r="3551" spans="1:3">
      <c r="A3551" s="94">
        <f t="shared" si="58"/>
        <v>1990</v>
      </c>
      <c r="B3551" s="95">
        <v>33126</v>
      </c>
      <c r="C3551" s="96">
        <v>8.98</v>
      </c>
    </row>
    <row r="3552" spans="1:3">
      <c r="A3552" s="94">
        <f t="shared" si="58"/>
        <v>1990</v>
      </c>
      <c r="B3552" s="95">
        <v>33127</v>
      </c>
      <c r="C3552" s="96">
        <v>8.9600000000000009</v>
      </c>
    </row>
    <row r="3553" spans="1:3">
      <c r="A3553" s="94">
        <f t="shared" si="58"/>
        <v>1990</v>
      </c>
      <c r="B3553" s="95">
        <v>33128</v>
      </c>
      <c r="C3553" s="96">
        <v>8.9600000000000009</v>
      </c>
    </row>
    <row r="3554" spans="1:3">
      <c r="A3554" s="94">
        <f t="shared" si="58"/>
        <v>1990</v>
      </c>
      <c r="B3554" s="95">
        <v>33129</v>
      </c>
      <c r="C3554" s="96">
        <v>8.9600000000000009</v>
      </c>
    </row>
    <row r="3555" spans="1:3">
      <c r="A3555" s="94">
        <f t="shared" si="58"/>
        <v>1990</v>
      </c>
      <c r="B3555" s="95">
        <v>33130</v>
      </c>
      <c r="C3555" s="96">
        <v>9.01</v>
      </c>
    </row>
    <row r="3556" spans="1:3">
      <c r="A3556" s="94">
        <f t="shared" si="58"/>
        <v>1990</v>
      </c>
      <c r="B3556" s="95">
        <v>33133</v>
      </c>
      <c r="C3556" s="96">
        <v>9.06</v>
      </c>
    </row>
    <row r="3557" spans="1:3">
      <c r="A3557" s="94">
        <f t="shared" si="58"/>
        <v>1990</v>
      </c>
      <c r="B3557" s="95">
        <v>33134</v>
      </c>
      <c r="C3557" s="96">
        <v>9.0500000000000007</v>
      </c>
    </row>
    <row r="3558" spans="1:3">
      <c r="A3558" s="94">
        <f t="shared" si="58"/>
        <v>1990</v>
      </c>
      <c r="B3558" s="95">
        <v>33135</v>
      </c>
      <c r="C3558" s="96">
        <v>9.02</v>
      </c>
    </row>
    <row r="3559" spans="1:3">
      <c r="A3559" s="94">
        <f t="shared" si="58"/>
        <v>1990</v>
      </c>
      <c r="B3559" s="95">
        <v>33136</v>
      </c>
      <c r="C3559" s="96">
        <v>9.0500000000000007</v>
      </c>
    </row>
    <row r="3560" spans="1:3">
      <c r="A3560" s="94">
        <f t="shared" si="58"/>
        <v>1990</v>
      </c>
      <c r="B3560" s="95">
        <v>33137</v>
      </c>
      <c r="C3560" s="96">
        <v>9.1300000000000008</v>
      </c>
    </row>
    <row r="3561" spans="1:3">
      <c r="A3561" s="94">
        <f t="shared" si="58"/>
        <v>1990</v>
      </c>
      <c r="B3561" s="95">
        <v>33140</v>
      </c>
      <c r="C3561" s="96">
        <v>9.18</v>
      </c>
    </row>
    <row r="3562" spans="1:3">
      <c r="A3562" s="94">
        <f t="shared" si="58"/>
        <v>1990</v>
      </c>
      <c r="B3562" s="95">
        <v>33141</v>
      </c>
      <c r="C3562" s="96">
        <v>9.15</v>
      </c>
    </row>
    <row r="3563" spans="1:3">
      <c r="A3563" s="94">
        <f t="shared" si="58"/>
        <v>1990</v>
      </c>
      <c r="B3563" s="95">
        <v>33142</v>
      </c>
      <c r="C3563" s="96">
        <v>9.14</v>
      </c>
    </row>
    <row r="3564" spans="1:3">
      <c r="A3564" s="94">
        <f t="shared" si="58"/>
        <v>1990</v>
      </c>
      <c r="B3564" s="95">
        <v>33143</v>
      </c>
      <c r="C3564" s="96">
        <v>9.0500000000000007</v>
      </c>
    </row>
    <row r="3565" spans="1:3">
      <c r="A3565" s="94">
        <f t="shared" si="58"/>
        <v>1990</v>
      </c>
      <c r="B3565" s="95">
        <v>33144</v>
      </c>
      <c r="C3565" s="96">
        <v>8.9600000000000009</v>
      </c>
    </row>
    <row r="3566" spans="1:3">
      <c r="A3566" s="94">
        <f t="shared" si="58"/>
        <v>1990</v>
      </c>
      <c r="B3566" s="95">
        <v>33147</v>
      </c>
      <c r="C3566" s="96">
        <v>8.84</v>
      </c>
    </row>
    <row r="3567" spans="1:3">
      <c r="A3567" s="94">
        <f t="shared" si="58"/>
        <v>1990</v>
      </c>
      <c r="B3567" s="95">
        <v>33148</v>
      </c>
      <c r="C3567" s="96">
        <v>8.84</v>
      </c>
    </row>
    <row r="3568" spans="1:3">
      <c r="A3568" s="94">
        <f t="shared" si="58"/>
        <v>1990</v>
      </c>
      <c r="B3568" s="95">
        <v>33149</v>
      </c>
      <c r="C3568" s="96">
        <v>8.85</v>
      </c>
    </row>
    <row r="3569" spans="1:3">
      <c r="A3569" s="94">
        <f t="shared" si="58"/>
        <v>1990</v>
      </c>
      <c r="B3569" s="95">
        <v>33150</v>
      </c>
      <c r="C3569" s="96">
        <v>8.81</v>
      </c>
    </row>
    <row r="3570" spans="1:3">
      <c r="A3570" s="94">
        <f t="shared" si="58"/>
        <v>1990</v>
      </c>
      <c r="B3570" s="95">
        <v>33151</v>
      </c>
      <c r="C3570" s="96">
        <v>8.7899999999999991</v>
      </c>
    </row>
    <row r="3571" spans="1:3">
      <c r="A3571" s="94">
        <f t="shared" si="58"/>
        <v>1990</v>
      </c>
      <c r="B3571" s="95">
        <v>33154</v>
      </c>
      <c r="C3571" s="99"/>
    </row>
    <row r="3572" spans="1:3">
      <c r="A3572" s="94">
        <f t="shared" si="58"/>
        <v>1990</v>
      </c>
      <c r="B3572" s="95">
        <v>33155</v>
      </c>
      <c r="C3572" s="96">
        <v>8.98</v>
      </c>
    </row>
    <row r="3573" spans="1:3">
      <c r="A3573" s="94">
        <f t="shared" si="58"/>
        <v>1990</v>
      </c>
      <c r="B3573" s="95">
        <v>33156</v>
      </c>
      <c r="C3573" s="96">
        <v>9.0299999999999994</v>
      </c>
    </row>
    <row r="3574" spans="1:3">
      <c r="A3574" s="94">
        <f t="shared" si="58"/>
        <v>1990</v>
      </c>
      <c r="B3574" s="95">
        <v>33157</v>
      </c>
      <c r="C3574" s="96">
        <v>9.08</v>
      </c>
    </row>
    <row r="3575" spans="1:3">
      <c r="A3575" s="94">
        <f t="shared" si="58"/>
        <v>1990</v>
      </c>
      <c r="B3575" s="95">
        <v>33158</v>
      </c>
      <c r="C3575" s="96">
        <v>8.98</v>
      </c>
    </row>
    <row r="3576" spans="1:3">
      <c r="A3576" s="94">
        <f t="shared" si="58"/>
        <v>1990</v>
      </c>
      <c r="B3576" s="95">
        <v>33161</v>
      </c>
      <c r="C3576" s="96">
        <v>8.9499999999999993</v>
      </c>
    </row>
    <row r="3577" spans="1:3">
      <c r="A3577" s="94">
        <f t="shared" si="58"/>
        <v>1990</v>
      </c>
      <c r="B3577" s="95">
        <v>33162</v>
      </c>
      <c r="C3577" s="96">
        <v>8.94</v>
      </c>
    </row>
    <row r="3578" spans="1:3">
      <c r="A3578" s="94">
        <f t="shared" si="58"/>
        <v>1990</v>
      </c>
      <c r="B3578" s="95">
        <v>33163</v>
      </c>
      <c r="C3578" s="96">
        <v>8.89</v>
      </c>
    </row>
    <row r="3579" spans="1:3">
      <c r="A3579" s="94">
        <f t="shared" si="58"/>
        <v>1990</v>
      </c>
      <c r="B3579" s="95">
        <v>33164</v>
      </c>
      <c r="C3579" s="96">
        <v>8.85</v>
      </c>
    </row>
    <row r="3580" spans="1:3">
      <c r="A3580" s="94">
        <f t="shared" si="58"/>
        <v>1990</v>
      </c>
      <c r="B3580" s="95">
        <v>33165</v>
      </c>
      <c r="C3580" s="96">
        <v>8.75</v>
      </c>
    </row>
    <row r="3581" spans="1:3">
      <c r="A3581" s="94">
        <f t="shared" si="58"/>
        <v>1990</v>
      </c>
      <c r="B3581" s="95">
        <v>33168</v>
      </c>
      <c r="C3581" s="96">
        <v>8.76</v>
      </c>
    </row>
    <row r="3582" spans="1:3">
      <c r="A3582" s="94">
        <f t="shared" si="58"/>
        <v>1990</v>
      </c>
      <c r="B3582" s="95">
        <v>33169</v>
      </c>
      <c r="C3582" s="96">
        <v>8.7899999999999991</v>
      </c>
    </row>
    <row r="3583" spans="1:3">
      <c r="A3583" s="94">
        <f t="shared" si="58"/>
        <v>1990</v>
      </c>
      <c r="B3583" s="95">
        <v>33170</v>
      </c>
      <c r="C3583" s="96">
        <v>8.7899999999999991</v>
      </c>
    </row>
    <row r="3584" spans="1:3">
      <c r="A3584" s="94">
        <f t="shared" si="58"/>
        <v>1990</v>
      </c>
      <c r="B3584" s="95">
        <v>33171</v>
      </c>
      <c r="C3584" s="96">
        <v>8.74</v>
      </c>
    </row>
    <row r="3585" spans="1:3">
      <c r="A3585" s="94">
        <f t="shared" si="58"/>
        <v>1990</v>
      </c>
      <c r="B3585" s="95">
        <v>33172</v>
      </c>
      <c r="C3585" s="96">
        <v>8.76</v>
      </c>
    </row>
    <row r="3586" spans="1:3">
      <c r="A3586" s="94">
        <f t="shared" si="58"/>
        <v>1990</v>
      </c>
      <c r="B3586" s="95">
        <v>33175</v>
      </c>
      <c r="C3586" s="96">
        <v>8.84</v>
      </c>
    </row>
    <row r="3587" spans="1:3">
      <c r="A3587" s="94">
        <f t="shared" si="58"/>
        <v>1990</v>
      </c>
      <c r="B3587" s="95">
        <v>33176</v>
      </c>
      <c r="C3587" s="96">
        <v>8.83</v>
      </c>
    </row>
    <row r="3588" spans="1:3">
      <c r="A3588" s="94">
        <f t="shared" si="58"/>
        <v>1990</v>
      </c>
      <c r="B3588" s="95">
        <v>33177</v>
      </c>
      <c r="C3588" s="96">
        <v>8.7799999999999994</v>
      </c>
    </row>
    <row r="3589" spans="1:3">
      <c r="A3589" s="94">
        <f t="shared" si="58"/>
        <v>1990</v>
      </c>
      <c r="B3589" s="95">
        <v>33178</v>
      </c>
      <c r="C3589" s="96">
        <v>8.6999999999999993</v>
      </c>
    </row>
    <row r="3590" spans="1:3">
      <c r="A3590" s="94">
        <f t="shared" si="58"/>
        <v>1990</v>
      </c>
      <c r="B3590" s="95">
        <v>33179</v>
      </c>
      <c r="C3590" s="96">
        <v>8.6999999999999993</v>
      </c>
    </row>
    <row r="3591" spans="1:3">
      <c r="A3591" s="94">
        <f t="shared" si="58"/>
        <v>1990</v>
      </c>
      <c r="B3591" s="95">
        <v>33182</v>
      </c>
      <c r="C3591" s="96">
        <v>8.6300000000000008</v>
      </c>
    </row>
    <row r="3592" spans="1:3">
      <c r="A3592" s="94">
        <f t="shared" si="58"/>
        <v>1990</v>
      </c>
      <c r="B3592" s="95">
        <v>33183</v>
      </c>
      <c r="C3592" s="96">
        <v>8.64</v>
      </c>
    </row>
    <row r="3593" spans="1:3">
      <c r="A3593" s="94">
        <f t="shared" si="58"/>
        <v>1990</v>
      </c>
      <c r="B3593" s="95">
        <v>33184</v>
      </c>
      <c r="C3593" s="96">
        <v>8.7100000000000009</v>
      </c>
    </row>
    <row r="3594" spans="1:3">
      <c r="A3594" s="94">
        <f t="shared" si="58"/>
        <v>1990</v>
      </c>
      <c r="B3594" s="95">
        <v>33185</v>
      </c>
      <c r="C3594" s="96">
        <v>8.73</v>
      </c>
    </row>
    <row r="3595" spans="1:3">
      <c r="A3595" s="94">
        <f t="shared" si="58"/>
        <v>1990</v>
      </c>
      <c r="B3595" s="95">
        <v>33186</v>
      </c>
      <c r="C3595" s="96">
        <v>8.6300000000000008</v>
      </c>
    </row>
    <row r="3596" spans="1:3">
      <c r="A3596" s="94">
        <f t="shared" si="58"/>
        <v>1990</v>
      </c>
      <c r="B3596" s="95">
        <v>33189</v>
      </c>
      <c r="C3596" s="99"/>
    </row>
    <row r="3597" spans="1:3">
      <c r="A3597" s="94">
        <f t="shared" ref="A3597:A3660" si="59">YEAR(B3597)</f>
        <v>1990</v>
      </c>
      <c r="B3597" s="95">
        <v>33190</v>
      </c>
      <c r="C3597" s="96">
        <v>8.52</v>
      </c>
    </row>
    <row r="3598" spans="1:3">
      <c r="A3598" s="94">
        <f t="shared" si="59"/>
        <v>1990</v>
      </c>
      <c r="B3598" s="95">
        <v>33191</v>
      </c>
      <c r="C3598" s="96">
        <v>8.51</v>
      </c>
    </row>
    <row r="3599" spans="1:3">
      <c r="A3599" s="94">
        <f t="shared" si="59"/>
        <v>1990</v>
      </c>
      <c r="B3599" s="95">
        <v>33192</v>
      </c>
      <c r="C3599" s="96">
        <v>8.5299999999999994</v>
      </c>
    </row>
    <row r="3600" spans="1:3">
      <c r="A3600" s="94">
        <f t="shared" si="59"/>
        <v>1990</v>
      </c>
      <c r="B3600" s="95">
        <v>33193</v>
      </c>
      <c r="C3600" s="96">
        <v>8.4600000000000009</v>
      </c>
    </row>
    <row r="3601" spans="1:3">
      <c r="A3601" s="94">
        <f t="shared" si="59"/>
        <v>1990</v>
      </c>
      <c r="B3601" s="95">
        <v>33196</v>
      </c>
      <c r="C3601" s="96">
        <v>8.51</v>
      </c>
    </row>
    <row r="3602" spans="1:3">
      <c r="A3602" s="94">
        <f t="shared" si="59"/>
        <v>1990</v>
      </c>
      <c r="B3602" s="95">
        <v>33197</v>
      </c>
      <c r="C3602" s="96">
        <v>8.4700000000000006</v>
      </c>
    </row>
    <row r="3603" spans="1:3">
      <c r="A3603" s="94">
        <f t="shared" si="59"/>
        <v>1990</v>
      </c>
      <c r="B3603" s="95">
        <v>33198</v>
      </c>
      <c r="C3603" s="96">
        <v>8.44</v>
      </c>
    </row>
    <row r="3604" spans="1:3">
      <c r="A3604" s="94">
        <f t="shared" si="59"/>
        <v>1990</v>
      </c>
      <c r="B3604" s="95">
        <v>33199</v>
      </c>
      <c r="C3604" s="99"/>
    </row>
    <row r="3605" spans="1:3">
      <c r="A3605" s="94">
        <f t="shared" si="59"/>
        <v>1990</v>
      </c>
      <c r="B3605" s="95">
        <v>33200</v>
      </c>
      <c r="C3605" s="96">
        <v>8.44</v>
      </c>
    </row>
    <row r="3606" spans="1:3">
      <c r="A3606" s="94">
        <f t="shared" si="59"/>
        <v>1990</v>
      </c>
      <c r="B3606" s="95">
        <v>33203</v>
      </c>
      <c r="C3606" s="96">
        <v>8.42</v>
      </c>
    </row>
    <row r="3607" spans="1:3">
      <c r="A3607" s="94">
        <f t="shared" si="59"/>
        <v>1990</v>
      </c>
      <c r="B3607" s="95">
        <v>33204</v>
      </c>
      <c r="C3607" s="96">
        <v>8.44</v>
      </c>
    </row>
    <row r="3608" spans="1:3">
      <c r="A3608" s="94">
        <f t="shared" si="59"/>
        <v>1990</v>
      </c>
      <c r="B3608" s="95">
        <v>33205</v>
      </c>
      <c r="C3608" s="96">
        <v>8.4600000000000009</v>
      </c>
    </row>
    <row r="3609" spans="1:3">
      <c r="A3609" s="94">
        <f t="shared" si="59"/>
        <v>1990</v>
      </c>
      <c r="B3609" s="95">
        <v>33206</v>
      </c>
      <c r="C3609" s="96">
        <v>8.4700000000000006</v>
      </c>
    </row>
    <row r="3610" spans="1:3">
      <c r="A3610" s="94">
        <f t="shared" si="59"/>
        <v>1990</v>
      </c>
      <c r="B3610" s="95">
        <v>33207</v>
      </c>
      <c r="C3610" s="96">
        <v>8.4</v>
      </c>
    </row>
    <row r="3611" spans="1:3">
      <c r="A3611" s="94">
        <f t="shared" si="59"/>
        <v>1990</v>
      </c>
      <c r="B3611" s="95">
        <v>33210</v>
      </c>
      <c r="C3611" s="96">
        <v>8.36</v>
      </c>
    </row>
    <row r="3612" spans="1:3">
      <c r="A3612" s="94">
        <f t="shared" si="59"/>
        <v>1990</v>
      </c>
      <c r="B3612" s="95">
        <v>33211</v>
      </c>
      <c r="C3612" s="96">
        <v>8.3699999999999992</v>
      </c>
    </row>
    <row r="3613" spans="1:3">
      <c r="A3613" s="94">
        <f t="shared" si="59"/>
        <v>1990</v>
      </c>
      <c r="B3613" s="95">
        <v>33212</v>
      </c>
      <c r="C3613" s="96">
        <v>8.32</v>
      </c>
    </row>
    <row r="3614" spans="1:3">
      <c r="A3614" s="94">
        <f t="shared" si="59"/>
        <v>1990</v>
      </c>
      <c r="B3614" s="95">
        <v>33213</v>
      </c>
      <c r="C3614" s="96">
        <v>8.35</v>
      </c>
    </row>
    <row r="3615" spans="1:3">
      <c r="A3615" s="94">
        <f t="shared" si="59"/>
        <v>1990</v>
      </c>
      <c r="B3615" s="95">
        <v>33214</v>
      </c>
      <c r="C3615" s="96">
        <v>8.19</v>
      </c>
    </row>
    <row r="3616" spans="1:3">
      <c r="A3616" s="94">
        <f t="shared" si="59"/>
        <v>1990</v>
      </c>
      <c r="B3616" s="95">
        <v>33217</v>
      </c>
      <c r="C3616" s="96">
        <v>8.14</v>
      </c>
    </row>
    <row r="3617" spans="1:3">
      <c r="A3617" s="94">
        <f t="shared" si="59"/>
        <v>1990</v>
      </c>
      <c r="B3617" s="95">
        <v>33218</v>
      </c>
      <c r="C3617" s="96">
        <v>8.1</v>
      </c>
    </row>
    <row r="3618" spans="1:3">
      <c r="A3618" s="94">
        <f t="shared" si="59"/>
        <v>1990</v>
      </c>
      <c r="B3618" s="95">
        <v>33219</v>
      </c>
      <c r="C3618" s="96">
        <v>8.07</v>
      </c>
    </row>
    <row r="3619" spans="1:3">
      <c r="A3619" s="94">
        <f t="shared" si="59"/>
        <v>1990</v>
      </c>
      <c r="B3619" s="95">
        <v>33220</v>
      </c>
      <c r="C3619" s="96">
        <v>8.14</v>
      </c>
    </row>
    <row r="3620" spans="1:3">
      <c r="A3620" s="94">
        <f t="shared" si="59"/>
        <v>1990</v>
      </c>
      <c r="B3620" s="95">
        <v>33221</v>
      </c>
      <c r="C3620" s="96">
        <v>8.1999999999999993</v>
      </c>
    </row>
    <row r="3621" spans="1:3">
      <c r="A3621" s="94">
        <f t="shared" si="59"/>
        <v>1990</v>
      </c>
      <c r="B3621" s="95">
        <v>33224</v>
      </c>
      <c r="C3621" s="96">
        <v>8.18</v>
      </c>
    </row>
    <row r="3622" spans="1:3">
      <c r="A3622" s="94">
        <f t="shared" si="59"/>
        <v>1990</v>
      </c>
      <c r="B3622" s="95">
        <v>33225</v>
      </c>
      <c r="C3622" s="96">
        <v>8.15</v>
      </c>
    </row>
    <row r="3623" spans="1:3">
      <c r="A3623" s="94">
        <f t="shared" si="59"/>
        <v>1990</v>
      </c>
      <c r="B3623" s="95">
        <v>33226</v>
      </c>
      <c r="C3623" s="96">
        <v>8.19</v>
      </c>
    </row>
    <row r="3624" spans="1:3">
      <c r="A3624" s="94">
        <f t="shared" si="59"/>
        <v>1990</v>
      </c>
      <c r="B3624" s="95">
        <v>33227</v>
      </c>
      <c r="C3624" s="96">
        <v>8.2200000000000006</v>
      </c>
    </row>
    <row r="3625" spans="1:3">
      <c r="A3625" s="94">
        <f t="shared" si="59"/>
        <v>1990</v>
      </c>
      <c r="B3625" s="95">
        <v>33228</v>
      </c>
      <c r="C3625" s="96">
        <v>8.2799999999999994</v>
      </c>
    </row>
    <row r="3626" spans="1:3">
      <c r="A3626" s="94">
        <f t="shared" si="59"/>
        <v>1990</v>
      </c>
      <c r="B3626" s="95">
        <v>33231</v>
      </c>
      <c r="C3626" s="96">
        <v>8.36</v>
      </c>
    </row>
    <row r="3627" spans="1:3">
      <c r="A3627" s="94">
        <f t="shared" si="59"/>
        <v>1990</v>
      </c>
      <c r="B3627" s="95">
        <v>33232</v>
      </c>
      <c r="C3627" s="99"/>
    </row>
    <row r="3628" spans="1:3">
      <c r="A3628" s="94">
        <f t="shared" si="59"/>
        <v>1990</v>
      </c>
      <c r="B3628" s="95">
        <v>33233</v>
      </c>
      <c r="C3628" s="96">
        <v>8.3000000000000007</v>
      </c>
    </row>
    <row r="3629" spans="1:3">
      <c r="A3629" s="94">
        <f t="shared" si="59"/>
        <v>1990</v>
      </c>
      <c r="B3629" s="95">
        <v>33234</v>
      </c>
      <c r="C3629" s="96">
        <v>8.25</v>
      </c>
    </row>
    <row r="3630" spans="1:3">
      <c r="A3630" s="94">
        <f t="shared" si="59"/>
        <v>1990</v>
      </c>
      <c r="B3630" s="95">
        <v>33235</v>
      </c>
      <c r="C3630" s="96">
        <v>8.31</v>
      </c>
    </row>
    <row r="3631" spans="1:3">
      <c r="A3631" s="94">
        <f t="shared" si="59"/>
        <v>1990</v>
      </c>
      <c r="B3631" s="95">
        <v>33238</v>
      </c>
      <c r="C3631" s="96">
        <v>8.26</v>
      </c>
    </row>
    <row r="3632" spans="1:3">
      <c r="A3632" s="94">
        <f t="shared" si="59"/>
        <v>1991</v>
      </c>
      <c r="B3632" s="95">
        <v>33239</v>
      </c>
      <c r="C3632" s="99"/>
    </row>
    <row r="3633" spans="1:3">
      <c r="A3633" s="94">
        <f t="shared" si="59"/>
        <v>1991</v>
      </c>
      <c r="B3633" s="95">
        <v>33240</v>
      </c>
      <c r="C3633" s="96">
        <v>8.14</v>
      </c>
    </row>
    <row r="3634" spans="1:3">
      <c r="A3634" s="94">
        <f t="shared" si="59"/>
        <v>1991</v>
      </c>
      <c r="B3634" s="95">
        <v>33241</v>
      </c>
      <c r="C3634" s="96">
        <v>8.11</v>
      </c>
    </row>
    <row r="3635" spans="1:3">
      <c r="A3635" s="94">
        <f t="shared" si="59"/>
        <v>1991</v>
      </c>
      <c r="B3635" s="95">
        <v>33242</v>
      </c>
      <c r="C3635" s="96">
        <v>8.1999999999999993</v>
      </c>
    </row>
    <row r="3636" spans="1:3">
      <c r="A3636" s="94">
        <f t="shared" si="59"/>
        <v>1991</v>
      </c>
      <c r="B3636" s="95">
        <v>33245</v>
      </c>
      <c r="C3636" s="96">
        <v>8.32</v>
      </c>
    </row>
    <row r="3637" spans="1:3">
      <c r="A3637" s="94">
        <f t="shared" si="59"/>
        <v>1991</v>
      </c>
      <c r="B3637" s="95">
        <v>33246</v>
      </c>
      <c r="C3637" s="96">
        <v>8.3699999999999992</v>
      </c>
    </row>
    <row r="3638" spans="1:3">
      <c r="A3638" s="94">
        <f t="shared" si="59"/>
        <v>1991</v>
      </c>
      <c r="B3638" s="95">
        <v>33247</v>
      </c>
      <c r="C3638" s="96">
        <v>8.4600000000000009</v>
      </c>
    </row>
    <row r="3639" spans="1:3">
      <c r="A3639" s="94">
        <f t="shared" si="59"/>
        <v>1991</v>
      </c>
      <c r="B3639" s="95">
        <v>33248</v>
      </c>
      <c r="C3639" s="96">
        <v>8.3699999999999992</v>
      </c>
    </row>
    <row r="3640" spans="1:3">
      <c r="A3640" s="94">
        <f t="shared" si="59"/>
        <v>1991</v>
      </c>
      <c r="B3640" s="95">
        <v>33249</v>
      </c>
      <c r="C3640" s="96">
        <v>8.39</v>
      </c>
    </row>
    <row r="3641" spans="1:3">
      <c r="A3641" s="94">
        <f t="shared" si="59"/>
        <v>1991</v>
      </c>
      <c r="B3641" s="95">
        <v>33252</v>
      </c>
      <c r="C3641" s="96">
        <v>8.41</v>
      </c>
    </row>
    <row r="3642" spans="1:3">
      <c r="A3642" s="94">
        <f t="shared" si="59"/>
        <v>1991</v>
      </c>
      <c r="B3642" s="95">
        <v>33253</v>
      </c>
      <c r="C3642" s="96">
        <v>8.41</v>
      </c>
    </row>
    <row r="3643" spans="1:3">
      <c r="A3643" s="94">
        <f t="shared" si="59"/>
        <v>1991</v>
      </c>
      <c r="B3643" s="95">
        <v>33254</v>
      </c>
      <c r="C3643" s="96">
        <v>8.4</v>
      </c>
    </row>
    <row r="3644" spans="1:3">
      <c r="A3644" s="94">
        <f t="shared" si="59"/>
        <v>1991</v>
      </c>
      <c r="B3644" s="95">
        <v>33255</v>
      </c>
      <c r="C3644" s="96">
        <v>8.18</v>
      </c>
    </row>
    <row r="3645" spans="1:3">
      <c r="A3645" s="94">
        <f t="shared" si="59"/>
        <v>1991</v>
      </c>
      <c r="B3645" s="95">
        <v>33256</v>
      </c>
      <c r="C3645" s="96">
        <v>8.17</v>
      </c>
    </row>
    <row r="3646" spans="1:3">
      <c r="A3646" s="94">
        <f t="shared" si="59"/>
        <v>1991</v>
      </c>
      <c r="B3646" s="95">
        <v>33259</v>
      </c>
      <c r="C3646" s="99"/>
    </row>
    <row r="3647" spans="1:3">
      <c r="A3647" s="94">
        <f t="shared" si="59"/>
        <v>1991</v>
      </c>
      <c r="B3647" s="95">
        <v>33260</v>
      </c>
      <c r="C3647" s="96">
        <v>8.23</v>
      </c>
    </row>
    <row r="3648" spans="1:3">
      <c r="A3648" s="94">
        <f t="shared" si="59"/>
        <v>1991</v>
      </c>
      <c r="B3648" s="95">
        <v>33261</v>
      </c>
      <c r="C3648" s="96">
        <v>8.2100000000000009</v>
      </c>
    </row>
    <row r="3649" spans="1:3">
      <c r="A3649" s="94">
        <f t="shared" si="59"/>
        <v>1991</v>
      </c>
      <c r="B3649" s="95">
        <v>33262</v>
      </c>
      <c r="C3649" s="96">
        <v>8.18</v>
      </c>
    </row>
    <row r="3650" spans="1:3">
      <c r="A3650" s="94">
        <f t="shared" si="59"/>
        <v>1991</v>
      </c>
      <c r="B3650" s="95">
        <v>33263</v>
      </c>
      <c r="C3650" s="96">
        <v>8.24</v>
      </c>
    </row>
    <row r="3651" spans="1:3">
      <c r="A3651" s="94">
        <f t="shared" si="59"/>
        <v>1991</v>
      </c>
      <c r="B3651" s="95">
        <v>33266</v>
      </c>
      <c r="C3651" s="96">
        <v>8.23</v>
      </c>
    </row>
    <row r="3652" spans="1:3">
      <c r="A3652" s="94">
        <f t="shared" si="59"/>
        <v>1991</v>
      </c>
      <c r="B3652" s="95">
        <v>33267</v>
      </c>
      <c r="C3652" s="96">
        <v>8.1999999999999993</v>
      </c>
    </row>
    <row r="3653" spans="1:3">
      <c r="A3653" s="94">
        <f t="shared" si="59"/>
        <v>1991</v>
      </c>
      <c r="B3653" s="95">
        <v>33268</v>
      </c>
      <c r="C3653" s="96">
        <v>8.23</v>
      </c>
    </row>
    <row r="3654" spans="1:3">
      <c r="A3654" s="94">
        <f t="shared" si="59"/>
        <v>1991</v>
      </c>
      <c r="B3654" s="95">
        <v>33269</v>
      </c>
      <c r="C3654" s="96">
        <v>8.2100000000000009</v>
      </c>
    </row>
    <row r="3655" spans="1:3">
      <c r="A3655" s="94">
        <f t="shared" si="59"/>
        <v>1991</v>
      </c>
      <c r="B3655" s="95">
        <v>33270</v>
      </c>
      <c r="C3655" s="96">
        <v>8.09</v>
      </c>
    </row>
    <row r="3656" spans="1:3">
      <c r="A3656" s="94">
        <f t="shared" si="59"/>
        <v>1991</v>
      </c>
      <c r="B3656" s="95">
        <v>33273</v>
      </c>
      <c r="C3656" s="96">
        <v>8.0500000000000007</v>
      </c>
    </row>
    <row r="3657" spans="1:3">
      <c r="A3657" s="94">
        <f t="shared" si="59"/>
        <v>1991</v>
      </c>
      <c r="B3657" s="95">
        <v>33274</v>
      </c>
      <c r="C3657" s="96">
        <v>8.02</v>
      </c>
    </row>
    <row r="3658" spans="1:3">
      <c r="A3658" s="94">
        <f t="shared" si="59"/>
        <v>1991</v>
      </c>
      <c r="B3658" s="95">
        <v>33275</v>
      </c>
      <c r="C3658" s="96">
        <v>8.02</v>
      </c>
    </row>
    <row r="3659" spans="1:3">
      <c r="A3659" s="94">
        <f t="shared" si="59"/>
        <v>1991</v>
      </c>
      <c r="B3659" s="95">
        <v>33276</v>
      </c>
      <c r="C3659" s="96">
        <v>8.01</v>
      </c>
    </row>
    <row r="3660" spans="1:3">
      <c r="A3660" s="94">
        <f t="shared" si="59"/>
        <v>1991</v>
      </c>
      <c r="B3660" s="95">
        <v>33277</v>
      </c>
      <c r="C3660" s="96">
        <v>7.95</v>
      </c>
    </row>
    <row r="3661" spans="1:3">
      <c r="A3661" s="94">
        <f t="shared" ref="A3661:A3724" si="60">YEAR(B3661)</f>
        <v>1991</v>
      </c>
      <c r="B3661" s="95">
        <v>33280</v>
      </c>
      <c r="C3661" s="96">
        <v>7.97</v>
      </c>
    </row>
    <row r="3662" spans="1:3">
      <c r="A3662" s="94">
        <f t="shared" si="60"/>
        <v>1991</v>
      </c>
      <c r="B3662" s="95">
        <v>33281</v>
      </c>
      <c r="C3662" s="96">
        <v>7.96</v>
      </c>
    </row>
    <row r="3663" spans="1:3">
      <c r="A3663" s="94">
        <f t="shared" si="60"/>
        <v>1991</v>
      </c>
      <c r="B3663" s="95">
        <v>33282</v>
      </c>
      <c r="C3663" s="96">
        <v>7.97</v>
      </c>
    </row>
    <row r="3664" spans="1:3">
      <c r="A3664" s="94">
        <f t="shared" si="60"/>
        <v>1991</v>
      </c>
      <c r="B3664" s="95">
        <v>33283</v>
      </c>
      <c r="C3664" s="96">
        <v>7.99</v>
      </c>
    </row>
    <row r="3665" spans="1:3">
      <c r="A3665" s="94">
        <f t="shared" si="60"/>
        <v>1991</v>
      </c>
      <c r="B3665" s="95">
        <v>33284</v>
      </c>
      <c r="C3665" s="96">
        <v>7.97</v>
      </c>
    </row>
    <row r="3666" spans="1:3">
      <c r="A3666" s="94">
        <f t="shared" si="60"/>
        <v>1991</v>
      </c>
      <c r="B3666" s="95">
        <v>33287</v>
      </c>
      <c r="C3666" s="99"/>
    </row>
    <row r="3667" spans="1:3">
      <c r="A3667" s="94">
        <f t="shared" si="60"/>
        <v>1991</v>
      </c>
      <c r="B3667" s="95">
        <v>33288</v>
      </c>
      <c r="C3667" s="96">
        <v>7.99</v>
      </c>
    </row>
    <row r="3668" spans="1:3">
      <c r="A3668" s="94">
        <f t="shared" si="60"/>
        <v>1991</v>
      </c>
      <c r="B3668" s="95">
        <v>33289</v>
      </c>
      <c r="C3668" s="96">
        <v>8.02</v>
      </c>
    </row>
    <row r="3669" spans="1:3">
      <c r="A3669" s="94">
        <f t="shared" si="60"/>
        <v>1991</v>
      </c>
      <c r="B3669" s="95">
        <v>33290</v>
      </c>
      <c r="C3669" s="96">
        <v>8.0399999999999991</v>
      </c>
    </row>
    <row r="3670" spans="1:3">
      <c r="A3670" s="94">
        <f t="shared" si="60"/>
        <v>1991</v>
      </c>
      <c r="B3670" s="95">
        <v>33291</v>
      </c>
      <c r="C3670" s="96">
        <v>8.07</v>
      </c>
    </row>
    <row r="3671" spans="1:3">
      <c r="A3671" s="94">
        <f t="shared" si="60"/>
        <v>1991</v>
      </c>
      <c r="B3671" s="95">
        <v>33294</v>
      </c>
      <c r="C3671" s="96">
        <v>8.0500000000000007</v>
      </c>
    </row>
    <row r="3672" spans="1:3">
      <c r="A3672" s="94">
        <f t="shared" si="60"/>
        <v>1991</v>
      </c>
      <c r="B3672" s="95">
        <v>33295</v>
      </c>
      <c r="C3672" s="96">
        <v>8.14</v>
      </c>
    </row>
    <row r="3673" spans="1:3">
      <c r="A3673" s="94">
        <f t="shared" si="60"/>
        <v>1991</v>
      </c>
      <c r="B3673" s="95">
        <v>33296</v>
      </c>
      <c r="C3673" s="96">
        <v>8.15</v>
      </c>
    </row>
    <row r="3674" spans="1:3">
      <c r="A3674" s="94">
        <f t="shared" si="60"/>
        <v>1991</v>
      </c>
      <c r="B3674" s="95">
        <v>33297</v>
      </c>
      <c r="C3674" s="96">
        <v>8.19</v>
      </c>
    </row>
    <row r="3675" spans="1:3">
      <c r="A3675" s="94">
        <f t="shared" si="60"/>
        <v>1991</v>
      </c>
      <c r="B3675" s="95">
        <v>33298</v>
      </c>
      <c r="C3675" s="96">
        <v>8.2799999999999994</v>
      </c>
    </row>
    <row r="3676" spans="1:3">
      <c r="A3676" s="94">
        <f t="shared" si="60"/>
        <v>1991</v>
      </c>
      <c r="B3676" s="95">
        <v>33301</v>
      </c>
      <c r="C3676" s="96">
        <v>8.2899999999999991</v>
      </c>
    </row>
    <row r="3677" spans="1:3">
      <c r="A3677" s="94">
        <f t="shared" si="60"/>
        <v>1991</v>
      </c>
      <c r="B3677" s="95">
        <v>33302</v>
      </c>
      <c r="C3677" s="96">
        <v>8.25</v>
      </c>
    </row>
    <row r="3678" spans="1:3">
      <c r="A3678" s="94">
        <f t="shared" si="60"/>
        <v>1991</v>
      </c>
      <c r="B3678" s="95">
        <v>33303</v>
      </c>
      <c r="C3678" s="96">
        <v>8.2899999999999991</v>
      </c>
    </row>
    <row r="3679" spans="1:3">
      <c r="A3679" s="94">
        <f t="shared" si="60"/>
        <v>1991</v>
      </c>
      <c r="B3679" s="95">
        <v>33304</v>
      </c>
      <c r="C3679" s="96">
        <v>8.23</v>
      </c>
    </row>
    <row r="3680" spans="1:3">
      <c r="A3680" s="94">
        <f t="shared" si="60"/>
        <v>1991</v>
      </c>
      <c r="B3680" s="95">
        <v>33305</v>
      </c>
      <c r="C3680" s="96">
        <v>8.3000000000000007</v>
      </c>
    </row>
    <row r="3681" spans="1:3">
      <c r="A3681" s="94">
        <f t="shared" si="60"/>
        <v>1991</v>
      </c>
      <c r="B3681" s="95">
        <v>33308</v>
      </c>
      <c r="C3681" s="96">
        <v>8.23</v>
      </c>
    </row>
    <row r="3682" spans="1:3">
      <c r="A3682" s="94">
        <f t="shared" si="60"/>
        <v>1991</v>
      </c>
      <c r="B3682" s="95">
        <v>33309</v>
      </c>
      <c r="C3682" s="96">
        <v>8.26</v>
      </c>
    </row>
    <row r="3683" spans="1:3">
      <c r="A3683" s="94">
        <f t="shared" si="60"/>
        <v>1991</v>
      </c>
      <c r="B3683" s="95">
        <v>33310</v>
      </c>
      <c r="C3683" s="96">
        <v>8.1999999999999993</v>
      </c>
    </row>
    <row r="3684" spans="1:3">
      <c r="A3684" s="94">
        <f t="shared" si="60"/>
        <v>1991</v>
      </c>
      <c r="B3684" s="95">
        <v>33311</v>
      </c>
      <c r="C3684" s="96">
        <v>8.1999999999999993</v>
      </c>
    </row>
    <row r="3685" spans="1:3">
      <c r="A3685" s="94">
        <f t="shared" si="60"/>
        <v>1991</v>
      </c>
      <c r="B3685" s="95">
        <v>33312</v>
      </c>
      <c r="C3685" s="96">
        <v>8.3000000000000007</v>
      </c>
    </row>
    <row r="3686" spans="1:3">
      <c r="A3686" s="94">
        <f t="shared" si="60"/>
        <v>1991</v>
      </c>
      <c r="B3686" s="95">
        <v>33315</v>
      </c>
      <c r="C3686" s="96">
        <v>8.34</v>
      </c>
    </row>
    <row r="3687" spans="1:3">
      <c r="A3687" s="94">
        <f t="shared" si="60"/>
        <v>1991</v>
      </c>
      <c r="B3687" s="95">
        <v>33316</v>
      </c>
      <c r="C3687" s="96">
        <v>8.42</v>
      </c>
    </row>
    <row r="3688" spans="1:3">
      <c r="A3688" s="94">
        <f t="shared" si="60"/>
        <v>1991</v>
      </c>
      <c r="B3688" s="95">
        <v>33317</v>
      </c>
      <c r="C3688" s="96">
        <v>8.3699999999999992</v>
      </c>
    </row>
    <row r="3689" spans="1:3">
      <c r="A3689" s="94">
        <f t="shared" si="60"/>
        <v>1991</v>
      </c>
      <c r="B3689" s="95">
        <v>33318</v>
      </c>
      <c r="C3689" s="96">
        <v>8.34</v>
      </c>
    </row>
    <row r="3690" spans="1:3">
      <c r="A3690" s="94">
        <f t="shared" si="60"/>
        <v>1991</v>
      </c>
      <c r="B3690" s="95">
        <v>33319</v>
      </c>
      <c r="C3690" s="96">
        <v>8.33</v>
      </c>
    </row>
    <row r="3691" spans="1:3">
      <c r="A3691" s="94">
        <f t="shared" si="60"/>
        <v>1991</v>
      </c>
      <c r="B3691" s="95">
        <v>33322</v>
      </c>
      <c r="C3691" s="96">
        <v>8.32</v>
      </c>
    </row>
    <row r="3692" spans="1:3">
      <c r="A3692" s="94">
        <f t="shared" si="60"/>
        <v>1991</v>
      </c>
      <c r="B3692" s="95">
        <v>33323</v>
      </c>
      <c r="C3692" s="96">
        <v>8.31</v>
      </c>
    </row>
    <row r="3693" spans="1:3">
      <c r="A3693" s="94">
        <f t="shared" si="60"/>
        <v>1991</v>
      </c>
      <c r="B3693" s="95">
        <v>33324</v>
      </c>
      <c r="C3693" s="96">
        <v>8.26</v>
      </c>
    </row>
    <row r="3694" spans="1:3">
      <c r="A3694" s="94">
        <f t="shared" si="60"/>
        <v>1991</v>
      </c>
      <c r="B3694" s="95">
        <v>33325</v>
      </c>
      <c r="C3694" s="96">
        <v>8.24</v>
      </c>
    </row>
    <row r="3695" spans="1:3">
      <c r="A3695" s="94">
        <f t="shared" si="60"/>
        <v>1991</v>
      </c>
      <c r="B3695" s="95">
        <v>33326</v>
      </c>
      <c r="C3695" s="99"/>
    </row>
    <row r="3696" spans="1:3">
      <c r="A3696" s="94">
        <f t="shared" si="60"/>
        <v>1991</v>
      </c>
      <c r="B3696" s="95">
        <v>33329</v>
      </c>
      <c r="C3696" s="96">
        <v>8.25</v>
      </c>
    </row>
    <row r="3697" spans="1:3">
      <c r="A3697" s="94">
        <f t="shared" si="60"/>
        <v>1991</v>
      </c>
      <c r="B3697" s="95">
        <v>33330</v>
      </c>
      <c r="C3697" s="96">
        <v>8.2200000000000006</v>
      </c>
    </row>
    <row r="3698" spans="1:3">
      <c r="A3698" s="94">
        <f t="shared" si="60"/>
        <v>1991</v>
      </c>
      <c r="B3698" s="95">
        <v>33331</v>
      </c>
      <c r="C3698" s="96">
        <v>8.24</v>
      </c>
    </row>
    <row r="3699" spans="1:3">
      <c r="A3699" s="94">
        <f t="shared" si="60"/>
        <v>1991</v>
      </c>
      <c r="B3699" s="95">
        <v>33332</v>
      </c>
      <c r="C3699" s="96">
        <v>8.19</v>
      </c>
    </row>
    <row r="3700" spans="1:3">
      <c r="A3700" s="94">
        <f t="shared" si="60"/>
        <v>1991</v>
      </c>
      <c r="B3700" s="95">
        <v>33333</v>
      </c>
      <c r="C3700" s="96">
        <v>8.18</v>
      </c>
    </row>
    <row r="3701" spans="1:3">
      <c r="A3701" s="94">
        <f t="shared" si="60"/>
        <v>1991</v>
      </c>
      <c r="B3701" s="95">
        <v>33336</v>
      </c>
      <c r="C3701" s="96">
        <v>8.16</v>
      </c>
    </row>
    <row r="3702" spans="1:3">
      <c r="A3702" s="94">
        <f t="shared" si="60"/>
        <v>1991</v>
      </c>
      <c r="B3702" s="95">
        <v>33337</v>
      </c>
      <c r="C3702" s="96">
        <v>8.1999999999999993</v>
      </c>
    </row>
    <row r="3703" spans="1:3">
      <c r="A3703" s="94">
        <f t="shared" si="60"/>
        <v>1991</v>
      </c>
      <c r="B3703" s="95">
        <v>33338</v>
      </c>
      <c r="C3703" s="96">
        <v>8.27</v>
      </c>
    </row>
    <row r="3704" spans="1:3">
      <c r="A3704" s="94">
        <f t="shared" si="60"/>
        <v>1991</v>
      </c>
      <c r="B3704" s="95">
        <v>33339</v>
      </c>
      <c r="C3704" s="96">
        <v>8.27</v>
      </c>
    </row>
    <row r="3705" spans="1:3">
      <c r="A3705" s="94">
        <f t="shared" si="60"/>
        <v>1991</v>
      </c>
      <c r="B3705" s="95">
        <v>33340</v>
      </c>
      <c r="C3705" s="96">
        <v>8.16</v>
      </c>
    </row>
    <row r="3706" spans="1:3">
      <c r="A3706" s="94">
        <f t="shared" si="60"/>
        <v>1991</v>
      </c>
      <c r="B3706" s="95">
        <v>33343</v>
      </c>
      <c r="C3706" s="96">
        <v>8.1199999999999992</v>
      </c>
    </row>
    <row r="3707" spans="1:3">
      <c r="A3707" s="94">
        <f t="shared" si="60"/>
        <v>1991</v>
      </c>
      <c r="B3707" s="95">
        <v>33344</v>
      </c>
      <c r="C3707" s="96">
        <v>8.1300000000000008</v>
      </c>
    </row>
    <row r="3708" spans="1:3">
      <c r="A3708" s="94">
        <f t="shared" si="60"/>
        <v>1991</v>
      </c>
      <c r="B3708" s="95">
        <v>33345</v>
      </c>
      <c r="C3708" s="96">
        <v>8.11</v>
      </c>
    </row>
    <row r="3709" spans="1:3">
      <c r="A3709" s="94">
        <f t="shared" si="60"/>
        <v>1991</v>
      </c>
      <c r="B3709" s="95">
        <v>33346</v>
      </c>
      <c r="C3709" s="96">
        <v>8.18</v>
      </c>
    </row>
    <row r="3710" spans="1:3">
      <c r="A3710" s="94">
        <f t="shared" si="60"/>
        <v>1991</v>
      </c>
      <c r="B3710" s="95">
        <v>33347</v>
      </c>
      <c r="C3710" s="96">
        <v>8.24</v>
      </c>
    </row>
    <row r="3711" spans="1:3">
      <c r="A3711" s="94">
        <f t="shared" si="60"/>
        <v>1991</v>
      </c>
      <c r="B3711" s="95">
        <v>33350</v>
      </c>
      <c r="C3711" s="96">
        <v>8.3000000000000007</v>
      </c>
    </row>
    <row r="3712" spans="1:3">
      <c r="A3712" s="94">
        <f t="shared" si="60"/>
        <v>1991</v>
      </c>
      <c r="B3712" s="95">
        <v>33351</v>
      </c>
      <c r="C3712" s="96">
        <v>8.2799999999999994</v>
      </c>
    </row>
    <row r="3713" spans="1:3">
      <c r="A3713" s="94">
        <f t="shared" si="60"/>
        <v>1991</v>
      </c>
      <c r="B3713" s="95">
        <v>33352</v>
      </c>
      <c r="C3713" s="96">
        <v>8.2200000000000006</v>
      </c>
    </row>
    <row r="3714" spans="1:3">
      <c r="A3714" s="94">
        <f t="shared" si="60"/>
        <v>1991</v>
      </c>
      <c r="B3714" s="95">
        <v>33353</v>
      </c>
      <c r="C3714" s="96">
        <v>8.24</v>
      </c>
    </row>
    <row r="3715" spans="1:3">
      <c r="A3715" s="94">
        <f t="shared" si="60"/>
        <v>1991</v>
      </c>
      <c r="B3715" s="95">
        <v>33354</v>
      </c>
      <c r="C3715" s="96">
        <v>8.2200000000000006</v>
      </c>
    </row>
    <row r="3716" spans="1:3">
      <c r="A3716" s="94">
        <f t="shared" si="60"/>
        <v>1991</v>
      </c>
      <c r="B3716" s="95">
        <v>33357</v>
      </c>
      <c r="C3716" s="96">
        <v>8.23</v>
      </c>
    </row>
    <row r="3717" spans="1:3">
      <c r="A3717" s="94">
        <f t="shared" si="60"/>
        <v>1991</v>
      </c>
      <c r="B3717" s="95">
        <v>33358</v>
      </c>
      <c r="C3717" s="96">
        <v>8.1999999999999993</v>
      </c>
    </row>
    <row r="3718" spans="1:3">
      <c r="A3718" s="94">
        <f t="shared" si="60"/>
        <v>1991</v>
      </c>
      <c r="B3718" s="95">
        <v>33359</v>
      </c>
      <c r="C3718" s="96">
        <v>8.18</v>
      </c>
    </row>
    <row r="3719" spans="1:3">
      <c r="A3719" s="94">
        <f t="shared" si="60"/>
        <v>1991</v>
      </c>
      <c r="B3719" s="95">
        <v>33360</v>
      </c>
      <c r="C3719" s="96">
        <v>8.14</v>
      </c>
    </row>
    <row r="3720" spans="1:3">
      <c r="A3720" s="94">
        <f t="shared" si="60"/>
        <v>1991</v>
      </c>
      <c r="B3720" s="95">
        <v>33361</v>
      </c>
      <c r="C3720" s="96">
        <v>8.2200000000000006</v>
      </c>
    </row>
    <row r="3721" spans="1:3">
      <c r="A3721" s="94">
        <f t="shared" si="60"/>
        <v>1991</v>
      </c>
      <c r="B3721" s="95">
        <v>33364</v>
      </c>
      <c r="C3721" s="96">
        <v>8.23</v>
      </c>
    </row>
    <row r="3722" spans="1:3">
      <c r="A3722" s="94">
        <f t="shared" si="60"/>
        <v>1991</v>
      </c>
      <c r="B3722" s="95">
        <v>33365</v>
      </c>
      <c r="C3722" s="96">
        <v>8.24</v>
      </c>
    </row>
    <row r="3723" spans="1:3">
      <c r="A3723" s="94">
        <f t="shared" si="60"/>
        <v>1991</v>
      </c>
      <c r="B3723" s="95">
        <v>33366</v>
      </c>
      <c r="C3723" s="96">
        <v>8.24</v>
      </c>
    </row>
    <row r="3724" spans="1:3">
      <c r="A3724" s="94">
        <f t="shared" si="60"/>
        <v>1991</v>
      </c>
      <c r="B3724" s="95">
        <v>33367</v>
      </c>
      <c r="C3724" s="96">
        <v>8.2100000000000009</v>
      </c>
    </row>
    <row r="3725" spans="1:3">
      <c r="A3725" s="94">
        <f t="shared" ref="A3725:A3788" si="61">YEAR(B3725)</f>
        <v>1991</v>
      </c>
      <c r="B3725" s="95">
        <v>33368</v>
      </c>
      <c r="C3725" s="96">
        <v>8.33</v>
      </c>
    </row>
    <row r="3726" spans="1:3">
      <c r="A3726" s="94">
        <f t="shared" si="61"/>
        <v>1991</v>
      </c>
      <c r="B3726" s="95">
        <v>33371</v>
      </c>
      <c r="C3726" s="96">
        <v>8.27</v>
      </c>
    </row>
    <row r="3727" spans="1:3">
      <c r="A3727" s="94">
        <f t="shared" si="61"/>
        <v>1991</v>
      </c>
      <c r="B3727" s="95">
        <v>33372</v>
      </c>
      <c r="C3727" s="96">
        <v>8.36</v>
      </c>
    </row>
    <row r="3728" spans="1:3">
      <c r="A3728" s="94">
        <f t="shared" si="61"/>
        <v>1991</v>
      </c>
      <c r="B3728" s="95">
        <v>33373</v>
      </c>
      <c r="C3728" s="96">
        <v>8.34</v>
      </c>
    </row>
    <row r="3729" spans="1:3">
      <c r="A3729" s="94">
        <f t="shared" si="61"/>
        <v>1991</v>
      </c>
      <c r="B3729" s="95">
        <v>33374</v>
      </c>
      <c r="C3729" s="96">
        <v>8.33</v>
      </c>
    </row>
    <row r="3730" spans="1:3">
      <c r="A3730" s="94">
        <f t="shared" si="61"/>
        <v>1991</v>
      </c>
      <c r="B3730" s="95">
        <v>33375</v>
      </c>
      <c r="C3730" s="96">
        <v>8.2799999999999994</v>
      </c>
    </row>
    <row r="3731" spans="1:3">
      <c r="A3731" s="94">
        <f t="shared" si="61"/>
        <v>1991</v>
      </c>
      <c r="B3731" s="95">
        <v>33378</v>
      </c>
      <c r="C3731" s="96">
        <v>8.3000000000000007</v>
      </c>
    </row>
    <row r="3732" spans="1:3">
      <c r="A3732" s="94">
        <f t="shared" si="61"/>
        <v>1991</v>
      </c>
      <c r="B3732" s="95">
        <v>33379</v>
      </c>
      <c r="C3732" s="96">
        <v>8.26</v>
      </c>
    </row>
    <row r="3733" spans="1:3">
      <c r="A3733" s="94">
        <f t="shared" si="61"/>
        <v>1991</v>
      </c>
      <c r="B3733" s="95">
        <v>33380</v>
      </c>
      <c r="C3733" s="96">
        <v>8.2799999999999994</v>
      </c>
    </row>
    <row r="3734" spans="1:3">
      <c r="A3734" s="94">
        <f t="shared" si="61"/>
        <v>1991</v>
      </c>
      <c r="B3734" s="95">
        <v>33381</v>
      </c>
      <c r="C3734" s="96">
        <v>8.31</v>
      </c>
    </row>
    <row r="3735" spans="1:3">
      <c r="A3735" s="94">
        <f t="shared" si="61"/>
        <v>1991</v>
      </c>
      <c r="B3735" s="95">
        <v>33382</v>
      </c>
      <c r="C3735" s="96">
        <v>8.31</v>
      </c>
    </row>
    <row r="3736" spans="1:3">
      <c r="A3736" s="94">
        <f t="shared" si="61"/>
        <v>1991</v>
      </c>
      <c r="B3736" s="95">
        <v>33385</v>
      </c>
      <c r="C3736" s="99"/>
    </row>
    <row r="3737" spans="1:3">
      <c r="A3737" s="94">
        <f t="shared" si="61"/>
        <v>1991</v>
      </c>
      <c r="B3737" s="95">
        <v>33386</v>
      </c>
      <c r="C3737" s="96">
        <v>8.2799999999999994</v>
      </c>
    </row>
    <row r="3738" spans="1:3">
      <c r="A3738" s="94">
        <f t="shared" si="61"/>
        <v>1991</v>
      </c>
      <c r="B3738" s="95">
        <v>33387</v>
      </c>
      <c r="C3738" s="96">
        <v>8.2899999999999991</v>
      </c>
    </row>
    <row r="3739" spans="1:3">
      <c r="A3739" s="94">
        <f t="shared" si="61"/>
        <v>1991</v>
      </c>
      <c r="B3739" s="95">
        <v>33388</v>
      </c>
      <c r="C3739" s="96">
        <v>8.2200000000000006</v>
      </c>
    </row>
    <row r="3740" spans="1:3">
      <c r="A3740" s="94">
        <f t="shared" si="61"/>
        <v>1991</v>
      </c>
      <c r="B3740" s="95">
        <v>33389</v>
      </c>
      <c r="C3740" s="96">
        <v>8.26</v>
      </c>
    </row>
    <row r="3741" spans="1:3">
      <c r="A3741" s="94">
        <f t="shared" si="61"/>
        <v>1991</v>
      </c>
      <c r="B3741" s="95">
        <v>33392</v>
      </c>
      <c r="C3741" s="96">
        <v>8.34</v>
      </c>
    </row>
    <row r="3742" spans="1:3">
      <c r="A3742" s="94">
        <f t="shared" si="61"/>
        <v>1991</v>
      </c>
      <c r="B3742" s="95">
        <v>33393</v>
      </c>
      <c r="C3742" s="96">
        <v>8.34</v>
      </c>
    </row>
    <row r="3743" spans="1:3">
      <c r="A3743" s="94">
        <f t="shared" si="61"/>
        <v>1991</v>
      </c>
      <c r="B3743" s="95">
        <v>33394</v>
      </c>
      <c r="C3743" s="96">
        <v>8.39</v>
      </c>
    </row>
    <row r="3744" spans="1:3">
      <c r="A3744" s="94">
        <f t="shared" si="61"/>
        <v>1991</v>
      </c>
      <c r="B3744" s="95">
        <v>33395</v>
      </c>
      <c r="C3744" s="96">
        <v>8.42</v>
      </c>
    </row>
    <row r="3745" spans="1:3">
      <c r="A3745" s="94">
        <f t="shared" si="61"/>
        <v>1991</v>
      </c>
      <c r="B3745" s="95">
        <v>33396</v>
      </c>
      <c r="C3745" s="96">
        <v>8.48</v>
      </c>
    </row>
    <row r="3746" spans="1:3">
      <c r="A3746" s="94">
        <f t="shared" si="61"/>
        <v>1991</v>
      </c>
      <c r="B3746" s="95">
        <v>33399</v>
      </c>
      <c r="C3746" s="96">
        <v>8.48</v>
      </c>
    </row>
    <row r="3747" spans="1:3">
      <c r="A3747" s="94">
        <f t="shared" si="61"/>
        <v>1991</v>
      </c>
      <c r="B3747" s="95">
        <v>33400</v>
      </c>
      <c r="C3747" s="96">
        <v>8.48</v>
      </c>
    </row>
    <row r="3748" spans="1:3">
      <c r="A3748" s="94">
        <f t="shared" si="61"/>
        <v>1991</v>
      </c>
      <c r="B3748" s="95">
        <v>33401</v>
      </c>
      <c r="C3748" s="96">
        <v>8.5500000000000007</v>
      </c>
    </row>
    <row r="3749" spans="1:3">
      <c r="A3749" s="94">
        <f t="shared" si="61"/>
        <v>1991</v>
      </c>
      <c r="B3749" s="95">
        <v>33402</v>
      </c>
      <c r="C3749" s="96">
        <v>8.5299999999999994</v>
      </c>
    </row>
    <row r="3750" spans="1:3">
      <c r="A3750" s="94">
        <f t="shared" si="61"/>
        <v>1991</v>
      </c>
      <c r="B3750" s="95">
        <v>33403</v>
      </c>
      <c r="C3750" s="96">
        <v>8.4700000000000006</v>
      </c>
    </row>
    <row r="3751" spans="1:3">
      <c r="A3751" s="94">
        <f t="shared" si="61"/>
        <v>1991</v>
      </c>
      <c r="B3751" s="95">
        <v>33406</v>
      </c>
      <c r="C3751" s="96">
        <v>8.49</v>
      </c>
    </row>
    <row r="3752" spans="1:3">
      <c r="A3752" s="94">
        <f t="shared" si="61"/>
        <v>1991</v>
      </c>
      <c r="B3752" s="95">
        <v>33407</v>
      </c>
      <c r="C3752" s="96">
        <v>8.52</v>
      </c>
    </row>
    <row r="3753" spans="1:3">
      <c r="A3753" s="94">
        <f t="shared" si="61"/>
        <v>1991</v>
      </c>
      <c r="B3753" s="95">
        <v>33408</v>
      </c>
      <c r="C3753" s="96">
        <v>8.52</v>
      </c>
    </row>
    <row r="3754" spans="1:3">
      <c r="A3754" s="94">
        <f t="shared" si="61"/>
        <v>1991</v>
      </c>
      <c r="B3754" s="95">
        <v>33409</v>
      </c>
      <c r="C3754" s="96">
        <v>8.48</v>
      </c>
    </row>
    <row r="3755" spans="1:3">
      <c r="A3755" s="94">
        <f t="shared" si="61"/>
        <v>1991</v>
      </c>
      <c r="B3755" s="95">
        <v>33410</v>
      </c>
      <c r="C3755" s="96">
        <v>8.51</v>
      </c>
    </row>
    <row r="3756" spans="1:3">
      <c r="A3756" s="94">
        <f t="shared" si="61"/>
        <v>1991</v>
      </c>
      <c r="B3756" s="95">
        <v>33413</v>
      </c>
      <c r="C3756" s="96">
        <v>8.51</v>
      </c>
    </row>
    <row r="3757" spans="1:3">
      <c r="A3757" s="94">
        <f t="shared" si="61"/>
        <v>1991</v>
      </c>
      <c r="B3757" s="95">
        <v>33414</v>
      </c>
      <c r="C3757" s="96">
        <v>8.51</v>
      </c>
    </row>
    <row r="3758" spans="1:3">
      <c r="A3758" s="94">
        <f t="shared" si="61"/>
        <v>1991</v>
      </c>
      <c r="B3758" s="95">
        <v>33415</v>
      </c>
      <c r="C3758" s="96">
        <v>8.51</v>
      </c>
    </row>
    <row r="3759" spans="1:3">
      <c r="A3759" s="94">
        <f t="shared" si="61"/>
        <v>1991</v>
      </c>
      <c r="B3759" s="95">
        <v>33416</v>
      </c>
      <c r="C3759" s="96">
        <v>8.49</v>
      </c>
    </row>
    <row r="3760" spans="1:3">
      <c r="A3760" s="94">
        <f t="shared" si="61"/>
        <v>1991</v>
      </c>
      <c r="B3760" s="95">
        <v>33417</v>
      </c>
      <c r="C3760" s="96">
        <v>8.42</v>
      </c>
    </row>
    <row r="3761" spans="1:3">
      <c r="A3761" s="94">
        <f t="shared" si="61"/>
        <v>1991</v>
      </c>
      <c r="B3761" s="95">
        <v>33420</v>
      </c>
      <c r="C3761" s="96">
        <v>8.44</v>
      </c>
    </row>
    <row r="3762" spans="1:3">
      <c r="A3762" s="94">
        <f t="shared" si="61"/>
        <v>1991</v>
      </c>
      <c r="B3762" s="95">
        <v>33421</v>
      </c>
      <c r="C3762" s="96">
        <v>8.44</v>
      </c>
    </row>
    <row r="3763" spans="1:3">
      <c r="A3763" s="94">
        <f t="shared" si="61"/>
        <v>1991</v>
      </c>
      <c r="B3763" s="95">
        <v>33422</v>
      </c>
      <c r="C3763" s="96">
        <v>8.42</v>
      </c>
    </row>
    <row r="3764" spans="1:3">
      <c r="A3764" s="94">
        <f t="shared" si="61"/>
        <v>1991</v>
      </c>
      <c r="B3764" s="95">
        <v>33423</v>
      </c>
      <c r="C3764" s="99"/>
    </row>
    <row r="3765" spans="1:3">
      <c r="A3765" s="94">
        <f t="shared" si="61"/>
        <v>1991</v>
      </c>
      <c r="B3765" s="95">
        <v>33424</v>
      </c>
      <c r="C3765" s="96">
        <v>8.49</v>
      </c>
    </row>
    <row r="3766" spans="1:3">
      <c r="A3766" s="94">
        <f t="shared" si="61"/>
        <v>1991</v>
      </c>
      <c r="B3766" s="95">
        <v>33427</v>
      </c>
      <c r="C3766" s="96">
        <v>8.51</v>
      </c>
    </row>
    <row r="3767" spans="1:3">
      <c r="A3767" s="94">
        <f t="shared" si="61"/>
        <v>1991</v>
      </c>
      <c r="B3767" s="95">
        <v>33428</v>
      </c>
      <c r="C3767" s="96">
        <v>8.5299999999999994</v>
      </c>
    </row>
    <row r="3768" spans="1:3">
      <c r="A3768" s="94">
        <f t="shared" si="61"/>
        <v>1991</v>
      </c>
      <c r="B3768" s="95">
        <v>33429</v>
      </c>
      <c r="C3768" s="96">
        <v>8.5299999999999994</v>
      </c>
    </row>
    <row r="3769" spans="1:3">
      <c r="A3769" s="94">
        <f t="shared" si="61"/>
        <v>1991</v>
      </c>
      <c r="B3769" s="95">
        <v>33430</v>
      </c>
      <c r="C3769" s="96">
        <v>8.4700000000000006</v>
      </c>
    </row>
    <row r="3770" spans="1:3">
      <c r="A3770" s="94">
        <f t="shared" si="61"/>
        <v>1991</v>
      </c>
      <c r="B3770" s="95">
        <v>33431</v>
      </c>
      <c r="C3770" s="96">
        <v>8.44</v>
      </c>
    </row>
    <row r="3771" spans="1:3">
      <c r="A3771" s="94">
        <f t="shared" si="61"/>
        <v>1991</v>
      </c>
      <c r="B3771" s="95">
        <v>33434</v>
      </c>
      <c r="C3771" s="96">
        <v>8.44</v>
      </c>
    </row>
    <row r="3772" spans="1:3">
      <c r="A3772" s="94">
        <f t="shared" si="61"/>
        <v>1991</v>
      </c>
      <c r="B3772" s="95">
        <v>33435</v>
      </c>
      <c r="C3772" s="96">
        <v>8.4600000000000009</v>
      </c>
    </row>
    <row r="3773" spans="1:3">
      <c r="A3773" s="94">
        <f t="shared" si="61"/>
        <v>1991</v>
      </c>
      <c r="B3773" s="95">
        <v>33436</v>
      </c>
      <c r="C3773" s="96">
        <v>8.49</v>
      </c>
    </row>
    <row r="3774" spans="1:3">
      <c r="A3774" s="94">
        <f t="shared" si="61"/>
        <v>1991</v>
      </c>
      <c r="B3774" s="95">
        <v>33437</v>
      </c>
      <c r="C3774" s="96">
        <v>8.5</v>
      </c>
    </row>
    <row r="3775" spans="1:3">
      <c r="A3775" s="94">
        <f t="shared" si="61"/>
        <v>1991</v>
      </c>
      <c r="B3775" s="95">
        <v>33438</v>
      </c>
      <c r="C3775" s="96">
        <v>8.48</v>
      </c>
    </row>
    <row r="3776" spans="1:3">
      <c r="A3776" s="94">
        <f t="shared" si="61"/>
        <v>1991</v>
      </c>
      <c r="B3776" s="95">
        <v>33441</v>
      </c>
      <c r="C3776" s="96">
        <v>8.48</v>
      </c>
    </row>
    <row r="3777" spans="1:3">
      <c r="A3777" s="94">
        <f t="shared" si="61"/>
        <v>1991</v>
      </c>
      <c r="B3777" s="95">
        <v>33442</v>
      </c>
      <c r="C3777" s="96">
        <v>8.5</v>
      </c>
    </row>
    <row r="3778" spans="1:3">
      <c r="A3778" s="94">
        <f t="shared" si="61"/>
        <v>1991</v>
      </c>
      <c r="B3778" s="95">
        <v>33443</v>
      </c>
      <c r="C3778" s="96">
        <v>8.42</v>
      </c>
    </row>
    <row r="3779" spans="1:3">
      <c r="A3779" s="94">
        <f t="shared" si="61"/>
        <v>1991</v>
      </c>
      <c r="B3779" s="95">
        <v>33444</v>
      </c>
      <c r="C3779" s="96">
        <v>8.3800000000000008</v>
      </c>
    </row>
    <row r="3780" spans="1:3">
      <c r="A3780" s="94">
        <f t="shared" si="61"/>
        <v>1991</v>
      </c>
      <c r="B3780" s="95">
        <v>33445</v>
      </c>
      <c r="C3780" s="96">
        <v>8.39</v>
      </c>
    </row>
    <row r="3781" spans="1:3">
      <c r="A3781" s="94">
        <f t="shared" si="61"/>
        <v>1991</v>
      </c>
      <c r="B3781" s="95">
        <v>33448</v>
      </c>
      <c r="C3781" s="96">
        <v>8.39</v>
      </c>
    </row>
    <row r="3782" spans="1:3">
      <c r="A3782" s="94">
        <f t="shared" si="61"/>
        <v>1991</v>
      </c>
      <c r="B3782" s="95">
        <v>33449</v>
      </c>
      <c r="C3782" s="96">
        <v>8.39</v>
      </c>
    </row>
    <row r="3783" spans="1:3">
      <c r="A3783" s="94">
        <f t="shared" si="61"/>
        <v>1991</v>
      </c>
      <c r="B3783" s="95">
        <v>33450</v>
      </c>
      <c r="C3783" s="96">
        <v>8.36</v>
      </c>
    </row>
    <row r="3784" spans="1:3">
      <c r="A3784" s="94">
        <f t="shared" si="61"/>
        <v>1991</v>
      </c>
      <c r="B3784" s="95">
        <v>33451</v>
      </c>
      <c r="C3784" s="96">
        <v>8.3800000000000008</v>
      </c>
    </row>
    <row r="3785" spans="1:3">
      <c r="A3785" s="94">
        <f t="shared" si="61"/>
        <v>1991</v>
      </c>
      <c r="B3785" s="95">
        <v>33452</v>
      </c>
      <c r="C3785" s="96">
        <v>8.25</v>
      </c>
    </row>
    <row r="3786" spans="1:3">
      <c r="A3786" s="94">
        <f t="shared" si="61"/>
        <v>1991</v>
      </c>
      <c r="B3786" s="95">
        <v>33455</v>
      </c>
      <c r="C3786" s="96">
        <v>8.24</v>
      </c>
    </row>
    <row r="3787" spans="1:3">
      <c r="A3787" s="94">
        <f t="shared" si="61"/>
        <v>1991</v>
      </c>
      <c r="B3787" s="95">
        <v>33456</v>
      </c>
      <c r="C3787" s="96">
        <v>8.18</v>
      </c>
    </row>
    <row r="3788" spans="1:3">
      <c r="A3788" s="94">
        <f t="shared" si="61"/>
        <v>1991</v>
      </c>
      <c r="B3788" s="95">
        <v>33457</v>
      </c>
      <c r="C3788" s="96">
        <v>8.17</v>
      </c>
    </row>
    <row r="3789" spans="1:3">
      <c r="A3789" s="94">
        <f t="shared" ref="A3789:A3852" si="62">YEAR(B3789)</f>
        <v>1991</v>
      </c>
      <c r="B3789" s="95">
        <v>33458</v>
      </c>
      <c r="C3789" s="96">
        <v>8.2200000000000006</v>
      </c>
    </row>
    <row r="3790" spans="1:3">
      <c r="A3790" s="94">
        <f t="shared" si="62"/>
        <v>1991</v>
      </c>
      <c r="B3790" s="95">
        <v>33459</v>
      </c>
      <c r="C3790" s="96">
        <v>8.23</v>
      </c>
    </row>
    <row r="3791" spans="1:3">
      <c r="A3791" s="94">
        <f t="shared" si="62"/>
        <v>1991</v>
      </c>
      <c r="B3791" s="95">
        <v>33462</v>
      </c>
      <c r="C3791" s="96">
        <v>8.2100000000000009</v>
      </c>
    </row>
    <row r="3792" spans="1:3">
      <c r="A3792" s="94">
        <f t="shared" si="62"/>
        <v>1991</v>
      </c>
      <c r="B3792" s="95">
        <v>33463</v>
      </c>
      <c r="C3792" s="96">
        <v>8.17</v>
      </c>
    </row>
    <row r="3793" spans="1:3">
      <c r="A3793" s="94">
        <f t="shared" si="62"/>
        <v>1991</v>
      </c>
      <c r="B3793" s="95">
        <v>33464</v>
      </c>
      <c r="C3793" s="96">
        <v>8.08</v>
      </c>
    </row>
    <row r="3794" spans="1:3">
      <c r="A3794" s="94">
        <f t="shared" si="62"/>
        <v>1991</v>
      </c>
      <c r="B3794" s="95">
        <v>33465</v>
      </c>
      <c r="C3794" s="96">
        <v>8.09</v>
      </c>
    </row>
    <row r="3795" spans="1:3">
      <c r="A3795" s="94">
        <f t="shared" si="62"/>
        <v>1991</v>
      </c>
      <c r="B3795" s="95">
        <v>33466</v>
      </c>
      <c r="C3795" s="96">
        <v>8.09</v>
      </c>
    </row>
    <row r="3796" spans="1:3">
      <c r="A3796" s="94">
        <f t="shared" si="62"/>
        <v>1991</v>
      </c>
      <c r="B3796" s="95">
        <v>33469</v>
      </c>
      <c r="C3796" s="96">
        <v>8.11</v>
      </c>
    </row>
    <row r="3797" spans="1:3">
      <c r="A3797" s="94">
        <f t="shared" si="62"/>
        <v>1991</v>
      </c>
      <c r="B3797" s="95">
        <v>33470</v>
      </c>
      <c r="C3797" s="96">
        <v>8.09</v>
      </c>
    </row>
    <row r="3798" spans="1:3">
      <c r="A3798" s="94">
        <f t="shared" si="62"/>
        <v>1991</v>
      </c>
      <c r="B3798" s="95">
        <v>33471</v>
      </c>
      <c r="C3798" s="96">
        <v>8.07</v>
      </c>
    </row>
    <row r="3799" spans="1:3">
      <c r="A3799" s="94">
        <f t="shared" si="62"/>
        <v>1991</v>
      </c>
      <c r="B3799" s="95">
        <v>33472</v>
      </c>
      <c r="C3799" s="96">
        <v>8.0500000000000007</v>
      </c>
    </row>
    <row r="3800" spans="1:3">
      <c r="A3800" s="94">
        <f t="shared" si="62"/>
        <v>1991</v>
      </c>
      <c r="B3800" s="95">
        <v>33473</v>
      </c>
      <c r="C3800" s="96">
        <v>8.1300000000000008</v>
      </c>
    </row>
    <row r="3801" spans="1:3">
      <c r="A3801" s="94">
        <f t="shared" si="62"/>
        <v>1991</v>
      </c>
      <c r="B3801" s="95">
        <v>33476</v>
      </c>
      <c r="C3801" s="96">
        <v>8.15</v>
      </c>
    </row>
    <row r="3802" spans="1:3">
      <c r="A3802" s="94">
        <f t="shared" si="62"/>
        <v>1991</v>
      </c>
      <c r="B3802" s="95">
        <v>33477</v>
      </c>
      <c r="C3802" s="96">
        <v>8.14</v>
      </c>
    </row>
    <row r="3803" spans="1:3">
      <c r="A3803" s="94">
        <f t="shared" si="62"/>
        <v>1991</v>
      </c>
      <c r="B3803" s="95">
        <v>33478</v>
      </c>
      <c r="C3803" s="96">
        <v>8.06</v>
      </c>
    </row>
    <row r="3804" spans="1:3">
      <c r="A3804" s="94">
        <f t="shared" si="62"/>
        <v>1991</v>
      </c>
      <c r="B3804" s="95">
        <v>33479</v>
      </c>
      <c r="C3804" s="96">
        <v>7.99</v>
      </c>
    </row>
    <row r="3805" spans="1:3">
      <c r="A3805" s="94">
        <f t="shared" si="62"/>
        <v>1991</v>
      </c>
      <c r="B3805" s="95">
        <v>33480</v>
      </c>
      <c r="C3805" s="96">
        <v>8.06</v>
      </c>
    </row>
    <row r="3806" spans="1:3">
      <c r="A3806" s="94">
        <f t="shared" si="62"/>
        <v>1991</v>
      </c>
      <c r="B3806" s="95">
        <v>33483</v>
      </c>
      <c r="C3806" s="99"/>
    </row>
    <row r="3807" spans="1:3">
      <c r="A3807" s="94">
        <f t="shared" si="62"/>
        <v>1991</v>
      </c>
      <c r="B3807" s="95">
        <v>33484</v>
      </c>
      <c r="C3807" s="96">
        <v>8.0500000000000007</v>
      </c>
    </row>
    <row r="3808" spans="1:3">
      <c r="A3808" s="94">
        <f t="shared" si="62"/>
        <v>1991</v>
      </c>
      <c r="B3808" s="95">
        <v>33485</v>
      </c>
      <c r="C3808" s="96">
        <v>8.06</v>
      </c>
    </row>
    <row r="3809" spans="1:3">
      <c r="A3809" s="94">
        <f t="shared" si="62"/>
        <v>1991</v>
      </c>
      <c r="B3809" s="95">
        <v>33486</v>
      </c>
      <c r="C3809" s="96">
        <v>8.09</v>
      </c>
    </row>
    <row r="3810" spans="1:3">
      <c r="A3810" s="94">
        <f t="shared" si="62"/>
        <v>1991</v>
      </c>
      <c r="B3810" s="95">
        <v>33487</v>
      </c>
      <c r="C3810" s="96">
        <v>8.02</v>
      </c>
    </row>
    <row r="3811" spans="1:3">
      <c r="A3811" s="94">
        <f t="shared" si="62"/>
        <v>1991</v>
      </c>
      <c r="B3811" s="95">
        <v>33490</v>
      </c>
      <c r="C3811" s="96">
        <v>8</v>
      </c>
    </row>
    <row r="3812" spans="1:3">
      <c r="A3812" s="94">
        <f t="shared" si="62"/>
        <v>1991</v>
      </c>
      <c r="B3812" s="95">
        <v>33491</v>
      </c>
      <c r="C3812" s="96">
        <v>8.01</v>
      </c>
    </row>
    <row r="3813" spans="1:3">
      <c r="A3813" s="94">
        <f t="shared" si="62"/>
        <v>1991</v>
      </c>
      <c r="B3813" s="95">
        <v>33492</v>
      </c>
      <c r="C3813" s="96">
        <v>8.02</v>
      </c>
    </row>
    <row r="3814" spans="1:3">
      <c r="A3814" s="94">
        <f t="shared" si="62"/>
        <v>1991</v>
      </c>
      <c r="B3814" s="95">
        <v>33493</v>
      </c>
      <c r="C3814" s="96">
        <v>7.96</v>
      </c>
    </row>
    <row r="3815" spans="1:3">
      <c r="A3815" s="94">
        <f t="shared" si="62"/>
        <v>1991</v>
      </c>
      <c r="B3815" s="95">
        <v>33494</v>
      </c>
      <c r="C3815" s="96">
        <v>7.95</v>
      </c>
    </row>
    <row r="3816" spans="1:3">
      <c r="A3816" s="94">
        <f t="shared" si="62"/>
        <v>1991</v>
      </c>
      <c r="B3816" s="95">
        <v>33497</v>
      </c>
      <c r="C3816" s="96">
        <v>7.93</v>
      </c>
    </row>
    <row r="3817" spans="1:3">
      <c r="A3817" s="94">
        <f t="shared" si="62"/>
        <v>1991</v>
      </c>
      <c r="B3817" s="95">
        <v>33498</v>
      </c>
      <c r="C3817" s="96">
        <v>7.92</v>
      </c>
    </row>
    <row r="3818" spans="1:3">
      <c r="A3818" s="94">
        <f t="shared" si="62"/>
        <v>1991</v>
      </c>
      <c r="B3818" s="95">
        <v>33499</v>
      </c>
      <c r="C3818" s="96">
        <v>7.92</v>
      </c>
    </row>
    <row r="3819" spans="1:3">
      <c r="A3819" s="94">
        <f t="shared" si="62"/>
        <v>1991</v>
      </c>
      <c r="B3819" s="95">
        <v>33500</v>
      </c>
      <c r="C3819" s="96">
        <v>7.92</v>
      </c>
    </row>
    <row r="3820" spans="1:3">
      <c r="A3820" s="94">
        <f t="shared" si="62"/>
        <v>1991</v>
      </c>
      <c r="B3820" s="95">
        <v>33501</v>
      </c>
      <c r="C3820" s="96">
        <v>7.89</v>
      </c>
    </row>
    <row r="3821" spans="1:3">
      <c r="A3821" s="94">
        <f t="shared" si="62"/>
        <v>1991</v>
      </c>
      <c r="B3821" s="95">
        <v>33504</v>
      </c>
      <c r="C3821" s="96">
        <v>7.88</v>
      </c>
    </row>
    <row r="3822" spans="1:3">
      <c r="A3822" s="94">
        <f t="shared" si="62"/>
        <v>1991</v>
      </c>
      <c r="B3822" s="95">
        <v>33505</v>
      </c>
      <c r="C3822" s="96">
        <v>7.89</v>
      </c>
    </row>
    <row r="3823" spans="1:3">
      <c r="A3823" s="94">
        <f t="shared" si="62"/>
        <v>1991</v>
      </c>
      <c r="B3823" s="95">
        <v>33506</v>
      </c>
      <c r="C3823" s="96">
        <v>7.91</v>
      </c>
    </row>
    <row r="3824" spans="1:3">
      <c r="A3824" s="94">
        <f t="shared" si="62"/>
        <v>1991</v>
      </c>
      <c r="B3824" s="95">
        <v>33507</v>
      </c>
      <c r="C3824" s="96">
        <v>7.89</v>
      </c>
    </row>
    <row r="3825" spans="1:3">
      <c r="A3825" s="94">
        <f t="shared" si="62"/>
        <v>1991</v>
      </c>
      <c r="B3825" s="95">
        <v>33508</v>
      </c>
      <c r="C3825" s="96">
        <v>7.83</v>
      </c>
    </row>
    <row r="3826" spans="1:3">
      <c r="A3826" s="94">
        <f t="shared" si="62"/>
        <v>1991</v>
      </c>
      <c r="B3826" s="95">
        <v>33511</v>
      </c>
      <c r="C3826" s="96">
        <v>7.82</v>
      </c>
    </row>
    <row r="3827" spans="1:3">
      <c r="A3827" s="94">
        <f t="shared" si="62"/>
        <v>1991</v>
      </c>
      <c r="B3827" s="95">
        <v>33512</v>
      </c>
      <c r="C3827" s="96">
        <v>7.81</v>
      </c>
    </row>
    <row r="3828" spans="1:3">
      <c r="A3828" s="94">
        <f t="shared" si="62"/>
        <v>1991</v>
      </c>
      <c r="B3828" s="95">
        <v>33513</v>
      </c>
      <c r="C3828" s="96">
        <v>7.83</v>
      </c>
    </row>
    <row r="3829" spans="1:3">
      <c r="A3829" s="94">
        <f t="shared" si="62"/>
        <v>1991</v>
      </c>
      <c r="B3829" s="95">
        <v>33514</v>
      </c>
      <c r="C3829" s="96">
        <v>7.84</v>
      </c>
    </row>
    <row r="3830" spans="1:3">
      <c r="A3830" s="94">
        <f t="shared" si="62"/>
        <v>1991</v>
      </c>
      <c r="B3830" s="95">
        <v>33515</v>
      </c>
      <c r="C3830" s="96">
        <v>7.79</v>
      </c>
    </row>
    <row r="3831" spans="1:3">
      <c r="A3831" s="94">
        <f t="shared" si="62"/>
        <v>1991</v>
      </c>
      <c r="B3831" s="95">
        <v>33518</v>
      </c>
      <c r="C3831" s="96">
        <v>7.79</v>
      </c>
    </row>
    <row r="3832" spans="1:3">
      <c r="A3832" s="94">
        <f t="shared" si="62"/>
        <v>1991</v>
      </c>
      <c r="B3832" s="95">
        <v>33519</v>
      </c>
      <c r="C3832" s="96">
        <v>7.82</v>
      </c>
    </row>
    <row r="3833" spans="1:3">
      <c r="A3833" s="94">
        <f t="shared" si="62"/>
        <v>1991</v>
      </c>
      <c r="B3833" s="95">
        <v>33520</v>
      </c>
      <c r="C3833" s="96">
        <v>7.91</v>
      </c>
    </row>
    <row r="3834" spans="1:3">
      <c r="A3834" s="94">
        <f t="shared" si="62"/>
        <v>1991</v>
      </c>
      <c r="B3834" s="95">
        <v>33521</v>
      </c>
      <c r="C3834" s="96">
        <v>7.98</v>
      </c>
    </row>
    <row r="3835" spans="1:3">
      <c r="A3835" s="94">
        <f t="shared" si="62"/>
        <v>1991</v>
      </c>
      <c r="B3835" s="95">
        <v>33522</v>
      </c>
      <c r="C3835" s="96">
        <v>7.9</v>
      </c>
    </row>
    <row r="3836" spans="1:3">
      <c r="A3836" s="94">
        <f t="shared" si="62"/>
        <v>1991</v>
      </c>
      <c r="B3836" s="95">
        <v>33525</v>
      </c>
      <c r="C3836" s="99"/>
    </row>
    <row r="3837" spans="1:3">
      <c r="A3837" s="94">
        <f t="shared" si="62"/>
        <v>1991</v>
      </c>
      <c r="B3837" s="95">
        <v>33526</v>
      </c>
      <c r="C3837" s="96">
        <v>7.87</v>
      </c>
    </row>
    <row r="3838" spans="1:3">
      <c r="A3838" s="94">
        <f t="shared" si="62"/>
        <v>1991</v>
      </c>
      <c r="B3838" s="95">
        <v>33527</v>
      </c>
      <c r="C3838" s="96">
        <v>7.88</v>
      </c>
    </row>
    <row r="3839" spans="1:3">
      <c r="A3839" s="94">
        <f t="shared" si="62"/>
        <v>1991</v>
      </c>
      <c r="B3839" s="95">
        <v>33528</v>
      </c>
      <c r="C3839" s="96">
        <v>8</v>
      </c>
    </row>
    <row r="3840" spans="1:3">
      <c r="A3840" s="94">
        <f t="shared" si="62"/>
        <v>1991</v>
      </c>
      <c r="B3840" s="95">
        <v>33529</v>
      </c>
      <c r="C3840" s="96">
        <v>7.97</v>
      </c>
    </row>
    <row r="3841" spans="1:3">
      <c r="A3841" s="94">
        <f t="shared" si="62"/>
        <v>1991</v>
      </c>
      <c r="B3841" s="95">
        <v>33532</v>
      </c>
      <c r="C3841" s="96">
        <v>8.06</v>
      </c>
    </row>
    <row r="3842" spans="1:3">
      <c r="A3842" s="94">
        <f t="shared" si="62"/>
        <v>1991</v>
      </c>
      <c r="B3842" s="95">
        <v>33533</v>
      </c>
      <c r="C3842" s="96">
        <v>8.1</v>
      </c>
    </row>
    <row r="3843" spans="1:3">
      <c r="A3843" s="94">
        <f t="shared" si="62"/>
        <v>1991</v>
      </c>
      <c r="B3843" s="95">
        <v>33534</v>
      </c>
      <c r="C3843" s="96">
        <v>8.09</v>
      </c>
    </row>
    <row r="3844" spans="1:3">
      <c r="A3844" s="94">
        <f t="shared" si="62"/>
        <v>1991</v>
      </c>
      <c r="B3844" s="95">
        <v>33535</v>
      </c>
      <c r="C3844" s="96">
        <v>8.0299999999999994</v>
      </c>
    </row>
    <row r="3845" spans="1:3">
      <c r="A3845" s="94">
        <f t="shared" si="62"/>
        <v>1991</v>
      </c>
      <c r="B3845" s="95">
        <v>33536</v>
      </c>
      <c r="C3845" s="96">
        <v>8.0500000000000007</v>
      </c>
    </row>
    <row r="3846" spans="1:3">
      <c r="A3846" s="94">
        <f t="shared" si="62"/>
        <v>1991</v>
      </c>
      <c r="B3846" s="95">
        <v>33539</v>
      </c>
      <c r="C3846" s="96">
        <v>8.0299999999999994</v>
      </c>
    </row>
    <row r="3847" spans="1:3">
      <c r="A3847" s="94">
        <f t="shared" si="62"/>
        <v>1991</v>
      </c>
      <c r="B3847" s="95">
        <v>33540</v>
      </c>
      <c r="C3847" s="96">
        <v>7.91</v>
      </c>
    </row>
    <row r="3848" spans="1:3">
      <c r="A3848" s="94">
        <f t="shared" si="62"/>
        <v>1991</v>
      </c>
      <c r="B3848" s="95">
        <v>33541</v>
      </c>
      <c r="C3848" s="96">
        <v>7.9</v>
      </c>
    </row>
    <row r="3849" spans="1:3">
      <c r="A3849" s="94">
        <f t="shared" si="62"/>
        <v>1991</v>
      </c>
      <c r="B3849" s="95">
        <v>33542</v>
      </c>
      <c r="C3849" s="96">
        <v>7.91</v>
      </c>
    </row>
    <row r="3850" spans="1:3">
      <c r="A3850" s="94">
        <f t="shared" si="62"/>
        <v>1991</v>
      </c>
      <c r="B3850" s="95">
        <v>33543</v>
      </c>
      <c r="C3850" s="96">
        <v>7.93</v>
      </c>
    </row>
    <row r="3851" spans="1:3">
      <c r="A3851" s="94">
        <f t="shared" si="62"/>
        <v>1991</v>
      </c>
      <c r="B3851" s="95">
        <v>33546</v>
      </c>
      <c r="C3851" s="96">
        <v>7.95</v>
      </c>
    </row>
    <row r="3852" spans="1:3">
      <c r="A3852" s="94">
        <f t="shared" si="62"/>
        <v>1991</v>
      </c>
      <c r="B3852" s="95">
        <v>33547</v>
      </c>
      <c r="C3852" s="96">
        <v>8.02</v>
      </c>
    </row>
    <row r="3853" spans="1:3">
      <c r="A3853" s="94">
        <f t="shared" ref="A3853:A3916" si="63">YEAR(B3853)</f>
        <v>1991</v>
      </c>
      <c r="B3853" s="95">
        <v>33548</v>
      </c>
      <c r="C3853" s="96">
        <v>8.01</v>
      </c>
    </row>
    <row r="3854" spans="1:3">
      <c r="A3854" s="94">
        <f t="shared" si="63"/>
        <v>1991</v>
      </c>
      <c r="B3854" s="95">
        <v>33549</v>
      </c>
      <c r="C3854" s="96">
        <v>7.92</v>
      </c>
    </row>
    <row r="3855" spans="1:3">
      <c r="A3855" s="94">
        <f t="shared" si="63"/>
        <v>1991</v>
      </c>
      <c r="B3855" s="95">
        <v>33550</v>
      </c>
      <c r="C3855" s="96">
        <v>7.88</v>
      </c>
    </row>
    <row r="3856" spans="1:3">
      <c r="A3856" s="94">
        <f t="shared" si="63"/>
        <v>1991</v>
      </c>
      <c r="B3856" s="95">
        <v>33553</v>
      </c>
      <c r="C3856" s="99"/>
    </row>
    <row r="3857" spans="1:3">
      <c r="A3857" s="94">
        <f t="shared" si="63"/>
        <v>1991</v>
      </c>
      <c r="B3857" s="95">
        <v>33554</v>
      </c>
      <c r="C3857" s="96">
        <v>7.8</v>
      </c>
    </row>
    <row r="3858" spans="1:3">
      <c r="A3858" s="94">
        <f t="shared" si="63"/>
        <v>1991</v>
      </c>
      <c r="B3858" s="95">
        <v>33555</v>
      </c>
      <c r="C3858" s="96">
        <v>7.88</v>
      </c>
    </row>
    <row r="3859" spans="1:3">
      <c r="A3859" s="94">
        <f t="shared" si="63"/>
        <v>1991</v>
      </c>
      <c r="B3859" s="95">
        <v>33556</v>
      </c>
      <c r="C3859" s="96">
        <v>7.82</v>
      </c>
    </row>
    <row r="3860" spans="1:3">
      <c r="A3860" s="94">
        <f t="shared" si="63"/>
        <v>1991</v>
      </c>
      <c r="B3860" s="95">
        <v>33557</v>
      </c>
      <c r="C3860" s="96">
        <v>7.84</v>
      </c>
    </row>
    <row r="3861" spans="1:3">
      <c r="A3861" s="94">
        <f t="shared" si="63"/>
        <v>1991</v>
      </c>
      <c r="B3861" s="95">
        <v>33560</v>
      </c>
      <c r="C3861" s="96">
        <v>7.84</v>
      </c>
    </row>
    <row r="3862" spans="1:3">
      <c r="A3862" s="94">
        <f t="shared" si="63"/>
        <v>1991</v>
      </c>
      <c r="B3862" s="95">
        <v>33561</v>
      </c>
      <c r="C3862" s="96">
        <v>7.9</v>
      </c>
    </row>
    <row r="3863" spans="1:3">
      <c r="A3863" s="94">
        <f t="shared" si="63"/>
        <v>1991</v>
      </c>
      <c r="B3863" s="95">
        <v>33562</v>
      </c>
      <c r="C3863" s="96">
        <v>7.92</v>
      </c>
    </row>
    <row r="3864" spans="1:3">
      <c r="A3864" s="94">
        <f t="shared" si="63"/>
        <v>1991</v>
      </c>
      <c r="B3864" s="95">
        <v>33563</v>
      </c>
      <c r="C3864" s="96">
        <v>7.96</v>
      </c>
    </row>
    <row r="3865" spans="1:3">
      <c r="A3865" s="94">
        <f t="shared" si="63"/>
        <v>1991</v>
      </c>
      <c r="B3865" s="95">
        <v>33564</v>
      </c>
      <c r="C3865" s="96">
        <v>7.99</v>
      </c>
    </row>
    <row r="3866" spans="1:3">
      <c r="A3866" s="94">
        <f t="shared" si="63"/>
        <v>1991</v>
      </c>
      <c r="B3866" s="95">
        <v>33567</v>
      </c>
      <c r="C3866" s="96">
        <v>7.99</v>
      </c>
    </row>
    <row r="3867" spans="1:3">
      <c r="A3867" s="94">
        <f t="shared" si="63"/>
        <v>1991</v>
      </c>
      <c r="B3867" s="95">
        <v>33568</v>
      </c>
      <c r="C3867" s="96">
        <v>7.95</v>
      </c>
    </row>
    <row r="3868" spans="1:3">
      <c r="A3868" s="94">
        <f t="shared" si="63"/>
        <v>1991</v>
      </c>
      <c r="B3868" s="95">
        <v>33569</v>
      </c>
      <c r="C3868" s="96">
        <v>7.97</v>
      </c>
    </row>
    <row r="3869" spans="1:3">
      <c r="A3869" s="94">
        <f t="shared" si="63"/>
        <v>1991</v>
      </c>
      <c r="B3869" s="95">
        <v>33570</v>
      </c>
      <c r="C3869" s="99"/>
    </row>
    <row r="3870" spans="1:3">
      <c r="A3870" s="94">
        <f t="shared" si="63"/>
        <v>1991</v>
      </c>
      <c r="B3870" s="95">
        <v>33571</v>
      </c>
      <c r="C3870" s="96">
        <v>7.94</v>
      </c>
    </row>
    <row r="3871" spans="1:3">
      <c r="A3871" s="94">
        <f t="shared" si="63"/>
        <v>1991</v>
      </c>
      <c r="B3871" s="95">
        <v>33574</v>
      </c>
      <c r="C3871" s="96">
        <v>7.92</v>
      </c>
    </row>
    <row r="3872" spans="1:3">
      <c r="A3872" s="94">
        <f t="shared" si="63"/>
        <v>1991</v>
      </c>
      <c r="B3872" s="95">
        <v>33575</v>
      </c>
      <c r="C3872" s="96">
        <v>7.9</v>
      </c>
    </row>
    <row r="3873" spans="1:3">
      <c r="A3873" s="94">
        <f t="shared" si="63"/>
        <v>1991</v>
      </c>
      <c r="B3873" s="95">
        <v>33576</v>
      </c>
      <c r="C3873" s="96">
        <v>7.84</v>
      </c>
    </row>
    <row r="3874" spans="1:3">
      <c r="A3874" s="94">
        <f t="shared" si="63"/>
        <v>1991</v>
      </c>
      <c r="B3874" s="95">
        <v>33577</v>
      </c>
      <c r="C3874" s="96">
        <v>7.86</v>
      </c>
    </row>
    <row r="3875" spans="1:3">
      <c r="A3875" s="94">
        <f t="shared" si="63"/>
        <v>1991</v>
      </c>
      <c r="B3875" s="95">
        <v>33578</v>
      </c>
      <c r="C3875" s="96">
        <v>7.78</v>
      </c>
    </row>
    <row r="3876" spans="1:3">
      <c r="A3876" s="94">
        <f t="shared" si="63"/>
        <v>1991</v>
      </c>
      <c r="B3876" s="95">
        <v>33581</v>
      </c>
      <c r="C3876" s="96">
        <v>7.78</v>
      </c>
    </row>
    <row r="3877" spans="1:3">
      <c r="A3877" s="94">
        <f t="shared" si="63"/>
        <v>1991</v>
      </c>
      <c r="B3877" s="95">
        <v>33582</v>
      </c>
      <c r="C3877" s="96">
        <v>7.79</v>
      </c>
    </row>
    <row r="3878" spans="1:3">
      <c r="A3878" s="94">
        <f t="shared" si="63"/>
        <v>1991</v>
      </c>
      <c r="B3878" s="95">
        <v>33583</v>
      </c>
      <c r="C3878" s="96">
        <v>7.81</v>
      </c>
    </row>
    <row r="3879" spans="1:3">
      <c r="A3879" s="94">
        <f t="shared" si="63"/>
        <v>1991</v>
      </c>
      <c r="B3879" s="95">
        <v>33584</v>
      </c>
      <c r="C3879" s="96">
        <v>7.77</v>
      </c>
    </row>
    <row r="3880" spans="1:3">
      <c r="A3880" s="94">
        <f t="shared" si="63"/>
        <v>1991</v>
      </c>
      <c r="B3880" s="95">
        <v>33585</v>
      </c>
      <c r="C3880" s="96">
        <v>7.79</v>
      </c>
    </row>
    <row r="3881" spans="1:3">
      <c r="A3881" s="94">
        <f t="shared" si="63"/>
        <v>1991</v>
      </c>
      <c r="B3881" s="95">
        <v>33588</v>
      </c>
      <c r="C3881" s="96">
        <v>7.77</v>
      </c>
    </row>
    <row r="3882" spans="1:3">
      <c r="A3882" s="94">
        <f t="shared" si="63"/>
        <v>1991</v>
      </c>
      <c r="B3882" s="95">
        <v>33589</v>
      </c>
      <c r="C3882" s="96">
        <v>7.75</v>
      </c>
    </row>
    <row r="3883" spans="1:3">
      <c r="A3883" s="94">
        <f t="shared" si="63"/>
        <v>1991</v>
      </c>
      <c r="B3883" s="95">
        <v>33590</v>
      </c>
      <c r="C3883" s="96">
        <v>7.76</v>
      </c>
    </row>
    <row r="3884" spans="1:3">
      <c r="A3884" s="94">
        <f t="shared" si="63"/>
        <v>1991</v>
      </c>
      <c r="B3884" s="95">
        <v>33591</v>
      </c>
      <c r="C3884" s="96">
        <v>7.68</v>
      </c>
    </row>
    <row r="3885" spans="1:3">
      <c r="A3885" s="94">
        <f t="shared" si="63"/>
        <v>1991</v>
      </c>
      <c r="B3885" s="95">
        <v>33592</v>
      </c>
      <c r="C3885" s="96">
        <v>7.59</v>
      </c>
    </row>
    <row r="3886" spans="1:3">
      <c r="A3886" s="94">
        <f t="shared" si="63"/>
        <v>1991</v>
      </c>
      <c r="B3886" s="95">
        <v>33595</v>
      </c>
      <c r="C3886" s="96">
        <v>7.53</v>
      </c>
    </row>
    <row r="3887" spans="1:3">
      <c r="A3887" s="94">
        <f t="shared" si="63"/>
        <v>1991</v>
      </c>
      <c r="B3887" s="95">
        <v>33596</v>
      </c>
      <c r="C3887" s="96">
        <v>7.53</v>
      </c>
    </row>
    <row r="3888" spans="1:3">
      <c r="A3888" s="94">
        <f t="shared" si="63"/>
        <v>1991</v>
      </c>
      <c r="B3888" s="95">
        <v>33597</v>
      </c>
      <c r="C3888" s="99"/>
    </row>
    <row r="3889" spans="1:3">
      <c r="A3889" s="94">
        <f t="shared" si="63"/>
        <v>1991</v>
      </c>
      <c r="B3889" s="95">
        <v>33598</v>
      </c>
      <c r="C3889" s="96">
        <v>7.51</v>
      </c>
    </row>
    <row r="3890" spans="1:3">
      <c r="A3890" s="94">
        <f t="shared" si="63"/>
        <v>1991</v>
      </c>
      <c r="B3890" s="95">
        <v>33599</v>
      </c>
      <c r="C3890" s="96">
        <v>7.52</v>
      </c>
    </row>
    <row r="3891" spans="1:3">
      <c r="A3891" s="94">
        <f t="shared" si="63"/>
        <v>1991</v>
      </c>
      <c r="B3891" s="95">
        <v>33602</v>
      </c>
      <c r="C3891" s="96">
        <v>7.45</v>
      </c>
    </row>
    <row r="3892" spans="1:3">
      <c r="A3892" s="94">
        <f t="shared" si="63"/>
        <v>1991</v>
      </c>
      <c r="B3892" s="95">
        <v>33603</v>
      </c>
      <c r="C3892" s="96">
        <v>7.41</v>
      </c>
    </row>
    <row r="3893" spans="1:3">
      <c r="A3893" s="94">
        <f t="shared" si="63"/>
        <v>1992</v>
      </c>
      <c r="B3893" s="95">
        <v>33604</v>
      </c>
      <c r="C3893" s="99"/>
    </row>
    <row r="3894" spans="1:3">
      <c r="A3894" s="94">
        <f t="shared" si="63"/>
        <v>1992</v>
      </c>
      <c r="B3894" s="95">
        <v>33605</v>
      </c>
      <c r="C3894" s="96">
        <v>7.46</v>
      </c>
    </row>
    <row r="3895" spans="1:3">
      <c r="A3895" s="94">
        <f t="shared" si="63"/>
        <v>1992</v>
      </c>
      <c r="B3895" s="95">
        <v>33606</v>
      </c>
      <c r="C3895" s="96">
        <v>7.48</v>
      </c>
    </row>
    <row r="3896" spans="1:3">
      <c r="A3896" s="94">
        <f t="shared" si="63"/>
        <v>1992</v>
      </c>
      <c r="B3896" s="95">
        <v>33609</v>
      </c>
      <c r="C3896" s="96">
        <v>7.44</v>
      </c>
    </row>
    <row r="3897" spans="1:3">
      <c r="A3897" s="94">
        <f t="shared" si="63"/>
        <v>1992</v>
      </c>
      <c r="B3897" s="95">
        <v>33610</v>
      </c>
      <c r="C3897" s="96">
        <v>7.39</v>
      </c>
    </row>
    <row r="3898" spans="1:3">
      <c r="A3898" s="94">
        <f t="shared" si="63"/>
        <v>1992</v>
      </c>
      <c r="B3898" s="95">
        <v>33611</v>
      </c>
      <c r="C3898" s="96">
        <v>7.41</v>
      </c>
    </row>
    <row r="3899" spans="1:3">
      <c r="A3899" s="94">
        <f t="shared" si="63"/>
        <v>1992</v>
      </c>
      <c r="B3899" s="95">
        <v>33612</v>
      </c>
      <c r="C3899" s="96">
        <v>7.42</v>
      </c>
    </row>
    <row r="3900" spans="1:3">
      <c r="A3900" s="94">
        <f t="shared" si="63"/>
        <v>1992</v>
      </c>
      <c r="B3900" s="95">
        <v>33613</v>
      </c>
      <c r="C3900" s="96">
        <v>7.47</v>
      </c>
    </row>
    <row r="3901" spans="1:3">
      <c r="A3901" s="94">
        <f t="shared" si="63"/>
        <v>1992</v>
      </c>
      <c r="B3901" s="95">
        <v>33616</v>
      </c>
      <c r="C3901" s="96">
        <v>7.49</v>
      </c>
    </row>
    <row r="3902" spans="1:3">
      <c r="A3902" s="94">
        <f t="shared" si="63"/>
        <v>1992</v>
      </c>
      <c r="B3902" s="95">
        <v>33617</v>
      </c>
      <c r="C3902" s="96">
        <v>7.54</v>
      </c>
    </row>
    <row r="3903" spans="1:3">
      <c r="A3903" s="94">
        <f t="shared" si="63"/>
        <v>1992</v>
      </c>
      <c r="B3903" s="95">
        <v>33618</v>
      </c>
      <c r="C3903" s="96">
        <v>7.57</v>
      </c>
    </row>
    <row r="3904" spans="1:3">
      <c r="A3904" s="94">
        <f t="shared" si="63"/>
        <v>1992</v>
      </c>
      <c r="B3904" s="95">
        <v>33619</v>
      </c>
      <c r="C3904" s="96">
        <v>7.65</v>
      </c>
    </row>
    <row r="3905" spans="1:3">
      <c r="A3905" s="94">
        <f t="shared" si="63"/>
        <v>1992</v>
      </c>
      <c r="B3905" s="95">
        <v>33620</v>
      </c>
      <c r="C3905" s="96">
        <v>7.61</v>
      </c>
    </row>
    <row r="3906" spans="1:3">
      <c r="A3906" s="94">
        <f t="shared" si="63"/>
        <v>1992</v>
      </c>
      <c r="B3906" s="95">
        <v>33623</v>
      </c>
      <c r="C3906" s="99"/>
    </row>
    <row r="3907" spans="1:3">
      <c r="A3907" s="94">
        <f t="shared" si="63"/>
        <v>1992</v>
      </c>
      <c r="B3907" s="95">
        <v>33624</v>
      </c>
      <c r="C3907" s="96">
        <v>7.57</v>
      </c>
    </row>
    <row r="3908" spans="1:3">
      <c r="A3908" s="94">
        <f t="shared" si="63"/>
        <v>1992</v>
      </c>
      <c r="B3908" s="95">
        <v>33625</v>
      </c>
      <c r="C3908" s="96">
        <v>7.62</v>
      </c>
    </row>
    <row r="3909" spans="1:3">
      <c r="A3909" s="94">
        <f t="shared" si="63"/>
        <v>1992</v>
      </c>
      <c r="B3909" s="95">
        <v>33626</v>
      </c>
      <c r="C3909" s="96">
        <v>7.71</v>
      </c>
    </row>
    <row r="3910" spans="1:3">
      <c r="A3910" s="94">
        <f t="shared" si="63"/>
        <v>1992</v>
      </c>
      <c r="B3910" s="95">
        <v>33627</v>
      </c>
      <c r="C3910" s="96">
        <v>7.71</v>
      </c>
    </row>
    <row r="3911" spans="1:3">
      <c r="A3911" s="94">
        <f t="shared" si="63"/>
        <v>1992</v>
      </c>
      <c r="B3911" s="95">
        <v>33630</v>
      </c>
      <c r="C3911" s="96">
        <v>7.71</v>
      </c>
    </row>
    <row r="3912" spans="1:3">
      <c r="A3912" s="94">
        <f t="shared" si="63"/>
        <v>1992</v>
      </c>
      <c r="B3912" s="95">
        <v>33631</v>
      </c>
      <c r="C3912" s="96">
        <v>7.66</v>
      </c>
    </row>
    <row r="3913" spans="1:3">
      <c r="A3913" s="94">
        <f t="shared" si="63"/>
        <v>1992</v>
      </c>
      <c r="B3913" s="95">
        <v>33632</v>
      </c>
      <c r="C3913" s="96">
        <v>7.75</v>
      </c>
    </row>
    <row r="3914" spans="1:3">
      <c r="A3914" s="94">
        <f t="shared" si="63"/>
        <v>1992</v>
      </c>
      <c r="B3914" s="95">
        <v>33633</v>
      </c>
      <c r="C3914" s="96">
        <v>7.79</v>
      </c>
    </row>
    <row r="3915" spans="1:3">
      <c r="A3915" s="94">
        <f t="shared" si="63"/>
        <v>1992</v>
      </c>
      <c r="B3915" s="95">
        <v>33634</v>
      </c>
      <c r="C3915" s="96">
        <v>7.77</v>
      </c>
    </row>
    <row r="3916" spans="1:3">
      <c r="A3916" s="94">
        <f t="shared" si="63"/>
        <v>1992</v>
      </c>
      <c r="B3916" s="95">
        <v>33637</v>
      </c>
      <c r="C3916" s="96">
        <v>7.82</v>
      </c>
    </row>
    <row r="3917" spans="1:3">
      <c r="A3917" s="94">
        <f t="shared" ref="A3917:A3980" si="64">YEAR(B3917)</f>
        <v>1992</v>
      </c>
      <c r="B3917" s="95">
        <v>33638</v>
      </c>
      <c r="C3917" s="96">
        <v>7.76</v>
      </c>
    </row>
    <row r="3918" spans="1:3">
      <c r="A3918" s="94">
        <f t="shared" si="64"/>
        <v>1992</v>
      </c>
      <c r="B3918" s="95">
        <v>33639</v>
      </c>
      <c r="C3918" s="96">
        <v>7.74</v>
      </c>
    </row>
    <row r="3919" spans="1:3">
      <c r="A3919" s="94">
        <f t="shared" si="64"/>
        <v>1992</v>
      </c>
      <c r="B3919" s="95">
        <v>33640</v>
      </c>
      <c r="C3919" s="96">
        <v>7.75</v>
      </c>
    </row>
    <row r="3920" spans="1:3">
      <c r="A3920" s="94">
        <f t="shared" si="64"/>
        <v>1992</v>
      </c>
      <c r="B3920" s="95">
        <v>33641</v>
      </c>
      <c r="C3920" s="96">
        <v>7.77</v>
      </c>
    </row>
    <row r="3921" spans="1:3">
      <c r="A3921" s="94">
        <f t="shared" si="64"/>
        <v>1992</v>
      </c>
      <c r="B3921" s="95">
        <v>33644</v>
      </c>
      <c r="C3921" s="96">
        <v>7.79</v>
      </c>
    </row>
    <row r="3922" spans="1:3">
      <c r="A3922" s="94">
        <f t="shared" si="64"/>
        <v>1992</v>
      </c>
      <c r="B3922" s="95">
        <v>33645</v>
      </c>
      <c r="C3922" s="96">
        <v>7.79</v>
      </c>
    </row>
    <row r="3923" spans="1:3">
      <c r="A3923" s="94">
        <f t="shared" si="64"/>
        <v>1992</v>
      </c>
      <c r="B3923" s="95">
        <v>33646</v>
      </c>
      <c r="C3923" s="96">
        <v>7.81</v>
      </c>
    </row>
    <row r="3924" spans="1:3">
      <c r="A3924" s="94">
        <f t="shared" si="64"/>
        <v>1992</v>
      </c>
      <c r="B3924" s="95">
        <v>33647</v>
      </c>
      <c r="C3924" s="96">
        <v>7.92</v>
      </c>
    </row>
    <row r="3925" spans="1:3">
      <c r="A3925" s="94">
        <f t="shared" si="64"/>
        <v>1992</v>
      </c>
      <c r="B3925" s="95">
        <v>33648</v>
      </c>
      <c r="C3925" s="96">
        <v>7.91</v>
      </c>
    </row>
    <row r="3926" spans="1:3">
      <c r="A3926" s="94">
        <f t="shared" si="64"/>
        <v>1992</v>
      </c>
      <c r="B3926" s="95">
        <v>33651</v>
      </c>
      <c r="C3926" s="99"/>
    </row>
    <row r="3927" spans="1:3">
      <c r="A3927" s="94">
        <f t="shared" si="64"/>
        <v>1992</v>
      </c>
      <c r="B3927" s="95">
        <v>33652</v>
      </c>
      <c r="C3927" s="96">
        <v>7.97</v>
      </c>
    </row>
    <row r="3928" spans="1:3">
      <c r="A3928" s="94">
        <f t="shared" si="64"/>
        <v>1992</v>
      </c>
      <c r="B3928" s="95">
        <v>33653</v>
      </c>
      <c r="C3928" s="96">
        <v>7.93</v>
      </c>
    </row>
    <row r="3929" spans="1:3">
      <c r="A3929" s="94">
        <f t="shared" si="64"/>
        <v>1992</v>
      </c>
      <c r="B3929" s="95">
        <v>33654</v>
      </c>
      <c r="C3929" s="96">
        <v>7.91</v>
      </c>
    </row>
    <row r="3930" spans="1:3">
      <c r="A3930" s="94">
        <f t="shared" si="64"/>
        <v>1992</v>
      </c>
      <c r="B3930" s="95">
        <v>33655</v>
      </c>
      <c r="C3930" s="96">
        <v>7.95</v>
      </c>
    </row>
    <row r="3931" spans="1:3">
      <c r="A3931" s="94">
        <f t="shared" si="64"/>
        <v>1992</v>
      </c>
      <c r="B3931" s="95">
        <v>33658</v>
      </c>
      <c r="C3931" s="96">
        <v>7.97</v>
      </c>
    </row>
    <row r="3932" spans="1:3">
      <c r="A3932" s="94">
        <f t="shared" si="64"/>
        <v>1992</v>
      </c>
      <c r="B3932" s="95">
        <v>33659</v>
      </c>
      <c r="C3932" s="96">
        <v>7.94</v>
      </c>
    </row>
    <row r="3933" spans="1:3">
      <c r="A3933" s="94">
        <f t="shared" si="64"/>
        <v>1992</v>
      </c>
      <c r="B3933" s="95">
        <v>33660</v>
      </c>
      <c r="C3933" s="96">
        <v>7.85</v>
      </c>
    </row>
    <row r="3934" spans="1:3">
      <c r="A3934" s="94">
        <f t="shared" si="64"/>
        <v>1992</v>
      </c>
      <c r="B3934" s="95">
        <v>33661</v>
      </c>
      <c r="C3934" s="96">
        <v>7.86</v>
      </c>
    </row>
    <row r="3935" spans="1:3">
      <c r="A3935" s="94">
        <f t="shared" si="64"/>
        <v>1992</v>
      </c>
      <c r="B3935" s="95">
        <v>33662</v>
      </c>
      <c r="C3935" s="96">
        <v>7.8</v>
      </c>
    </row>
    <row r="3936" spans="1:3">
      <c r="A3936" s="94">
        <f t="shared" si="64"/>
        <v>1992</v>
      </c>
      <c r="B3936" s="95">
        <v>33665</v>
      </c>
      <c r="C3936" s="96">
        <v>7.9</v>
      </c>
    </row>
    <row r="3937" spans="1:3">
      <c r="A3937" s="94">
        <f t="shared" si="64"/>
        <v>1992</v>
      </c>
      <c r="B3937" s="95">
        <v>33666</v>
      </c>
      <c r="C3937" s="96">
        <v>7.93</v>
      </c>
    </row>
    <row r="3938" spans="1:3">
      <c r="A3938" s="94">
        <f t="shared" si="64"/>
        <v>1992</v>
      </c>
      <c r="B3938" s="95">
        <v>33667</v>
      </c>
      <c r="C3938" s="96">
        <v>7.9</v>
      </c>
    </row>
    <row r="3939" spans="1:3">
      <c r="A3939" s="94">
        <f t="shared" si="64"/>
        <v>1992</v>
      </c>
      <c r="B3939" s="95">
        <v>33668</v>
      </c>
      <c r="C3939" s="96">
        <v>7.95</v>
      </c>
    </row>
    <row r="3940" spans="1:3">
      <c r="A3940" s="94">
        <f t="shared" si="64"/>
        <v>1992</v>
      </c>
      <c r="B3940" s="95">
        <v>33669</v>
      </c>
      <c r="C3940" s="96">
        <v>7.93</v>
      </c>
    </row>
    <row r="3941" spans="1:3">
      <c r="A3941" s="94">
        <f t="shared" si="64"/>
        <v>1992</v>
      </c>
      <c r="B3941" s="95">
        <v>33672</v>
      </c>
      <c r="C3941" s="96">
        <v>7.88</v>
      </c>
    </row>
    <row r="3942" spans="1:3">
      <c r="A3942" s="94">
        <f t="shared" si="64"/>
        <v>1992</v>
      </c>
      <c r="B3942" s="95">
        <v>33673</v>
      </c>
      <c r="C3942" s="96">
        <v>7.89</v>
      </c>
    </row>
    <row r="3943" spans="1:3">
      <c r="A3943" s="94">
        <f t="shared" si="64"/>
        <v>1992</v>
      </c>
      <c r="B3943" s="95">
        <v>33674</v>
      </c>
      <c r="C3943" s="96">
        <v>7.96</v>
      </c>
    </row>
    <row r="3944" spans="1:3">
      <c r="A3944" s="94">
        <f t="shared" si="64"/>
        <v>1992</v>
      </c>
      <c r="B3944" s="95">
        <v>33675</v>
      </c>
      <c r="C3944" s="96">
        <v>8.0399999999999991</v>
      </c>
    </row>
    <row r="3945" spans="1:3">
      <c r="A3945" s="94">
        <f t="shared" si="64"/>
        <v>1992</v>
      </c>
      <c r="B3945" s="95">
        <v>33676</v>
      </c>
      <c r="C3945" s="96">
        <v>8.06</v>
      </c>
    </row>
    <row r="3946" spans="1:3">
      <c r="A3946" s="94">
        <f t="shared" si="64"/>
        <v>1992</v>
      </c>
      <c r="B3946" s="95">
        <v>33679</v>
      </c>
      <c r="C3946" s="96">
        <v>8.07</v>
      </c>
    </row>
    <row r="3947" spans="1:3">
      <c r="A3947" s="94">
        <f t="shared" si="64"/>
        <v>1992</v>
      </c>
      <c r="B3947" s="95">
        <v>33680</v>
      </c>
      <c r="C3947" s="96">
        <v>8.02</v>
      </c>
    </row>
    <row r="3948" spans="1:3">
      <c r="A3948" s="94">
        <f t="shared" si="64"/>
        <v>1992</v>
      </c>
      <c r="B3948" s="95">
        <v>33681</v>
      </c>
      <c r="C3948" s="96">
        <v>8.01</v>
      </c>
    </row>
    <row r="3949" spans="1:3">
      <c r="A3949" s="94">
        <f t="shared" si="64"/>
        <v>1992</v>
      </c>
      <c r="B3949" s="95">
        <v>33682</v>
      </c>
      <c r="C3949" s="96">
        <v>7.98</v>
      </c>
    </row>
    <row r="3950" spans="1:3">
      <c r="A3950" s="94">
        <f t="shared" si="64"/>
        <v>1992</v>
      </c>
      <c r="B3950" s="95">
        <v>33683</v>
      </c>
      <c r="C3950" s="96">
        <v>8.0500000000000007</v>
      </c>
    </row>
    <row r="3951" spans="1:3">
      <c r="A3951" s="94">
        <f t="shared" si="64"/>
        <v>1992</v>
      </c>
      <c r="B3951" s="95">
        <v>33686</v>
      </c>
      <c r="C3951" s="96">
        <v>8.0399999999999991</v>
      </c>
    </row>
    <row r="3952" spans="1:3">
      <c r="A3952" s="94">
        <f t="shared" si="64"/>
        <v>1992</v>
      </c>
      <c r="B3952" s="95">
        <v>33687</v>
      </c>
      <c r="C3952" s="96">
        <v>7.94</v>
      </c>
    </row>
    <row r="3953" spans="1:3">
      <c r="A3953" s="94">
        <f t="shared" si="64"/>
        <v>1992</v>
      </c>
      <c r="B3953" s="95">
        <v>33688</v>
      </c>
      <c r="C3953" s="96">
        <v>7.94</v>
      </c>
    </row>
    <row r="3954" spans="1:3">
      <c r="A3954" s="94">
        <f t="shared" si="64"/>
        <v>1992</v>
      </c>
      <c r="B3954" s="95">
        <v>33689</v>
      </c>
      <c r="C3954" s="96">
        <v>7.99</v>
      </c>
    </row>
    <row r="3955" spans="1:3">
      <c r="A3955" s="94">
        <f t="shared" si="64"/>
        <v>1992</v>
      </c>
      <c r="B3955" s="95">
        <v>33690</v>
      </c>
      <c r="C3955" s="96">
        <v>7.94</v>
      </c>
    </row>
    <row r="3956" spans="1:3">
      <c r="A3956" s="94">
        <f t="shared" si="64"/>
        <v>1992</v>
      </c>
      <c r="B3956" s="95">
        <v>33693</v>
      </c>
      <c r="C3956" s="96">
        <v>7.95</v>
      </c>
    </row>
    <row r="3957" spans="1:3">
      <c r="A3957" s="94">
        <f t="shared" si="64"/>
        <v>1992</v>
      </c>
      <c r="B3957" s="95">
        <v>33694</v>
      </c>
      <c r="C3957" s="96">
        <v>7.96</v>
      </c>
    </row>
    <row r="3958" spans="1:3">
      <c r="A3958" s="94">
        <f t="shared" si="64"/>
        <v>1992</v>
      </c>
      <c r="B3958" s="95">
        <v>33695</v>
      </c>
      <c r="C3958" s="96">
        <v>7.9</v>
      </c>
    </row>
    <row r="3959" spans="1:3">
      <c r="A3959" s="94">
        <f t="shared" si="64"/>
        <v>1992</v>
      </c>
      <c r="B3959" s="95">
        <v>33696</v>
      </c>
      <c r="C3959" s="96">
        <v>7.92</v>
      </c>
    </row>
    <row r="3960" spans="1:3">
      <c r="A3960" s="94">
        <f t="shared" si="64"/>
        <v>1992</v>
      </c>
      <c r="B3960" s="95">
        <v>33697</v>
      </c>
      <c r="C3960" s="96">
        <v>7.88</v>
      </c>
    </row>
    <row r="3961" spans="1:3">
      <c r="A3961" s="94">
        <f t="shared" si="64"/>
        <v>1992</v>
      </c>
      <c r="B3961" s="95">
        <v>33700</v>
      </c>
      <c r="C3961" s="96">
        <v>7.88</v>
      </c>
    </row>
    <row r="3962" spans="1:3">
      <c r="A3962" s="94">
        <f t="shared" si="64"/>
        <v>1992</v>
      </c>
      <c r="B3962" s="95">
        <v>33701</v>
      </c>
      <c r="C3962" s="96">
        <v>7.9</v>
      </c>
    </row>
    <row r="3963" spans="1:3">
      <c r="A3963" s="94">
        <f t="shared" si="64"/>
        <v>1992</v>
      </c>
      <c r="B3963" s="95">
        <v>33702</v>
      </c>
      <c r="C3963" s="96">
        <v>7.94</v>
      </c>
    </row>
    <row r="3964" spans="1:3">
      <c r="A3964" s="94">
        <f t="shared" si="64"/>
        <v>1992</v>
      </c>
      <c r="B3964" s="95">
        <v>33703</v>
      </c>
      <c r="C3964" s="96">
        <v>7.85</v>
      </c>
    </row>
    <row r="3965" spans="1:3">
      <c r="A3965" s="94">
        <f t="shared" si="64"/>
        <v>1992</v>
      </c>
      <c r="B3965" s="95">
        <v>33704</v>
      </c>
      <c r="C3965" s="96">
        <v>7.89</v>
      </c>
    </row>
    <row r="3966" spans="1:3">
      <c r="A3966" s="94">
        <f t="shared" si="64"/>
        <v>1992</v>
      </c>
      <c r="B3966" s="95">
        <v>33707</v>
      </c>
      <c r="C3966" s="96">
        <v>7.86</v>
      </c>
    </row>
    <row r="3967" spans="1:3">
      <c r="A3967" s="94">
        <f t="shared" si="64"/>
        <v>1992</v>
      </c>
      <c r="B3967" s="95">
        <v>33708</v>
      </c>
      <c r="C3967" s="96">
        <v>7.88</v>
      </c>
    </row>
    <row r="3968" spans="1:3">
      <c r="A3968" s="94">
        <f t="shared" si="64"/>
        <v>1992</v>
      </c>
      <c r="B3968" s="95">
        <v>33709</v>
      </c>
      <c r="C3968" s="96">
        <v>7.87</v>
      </c>
    </row>
    <row r="3969" spans="1:3">
      <c r="A3969" s="94">
        <f t="shared" si="64"/>
        <v>1992</v>
      </c>
      <c r="B3969" s="95">
        <v>33710</v>
      </c>
      <c r="C3969" s="96">
        <v>7.93</v>
      </c>
    </row>
    <row r="3970" spans="1:3">
      <c r="A3970" s="94">
        <f t="shared" si="64"/>
        <v>1992</v>
      </c>
      <c r="B3970" s="95">
        <v>33711</v>
      </c>
      <c r="C3970" s="99"/>
    </row>
    <row r="3971" spans="1:3">
      <c r="A3971" s="94">
        <f t="shared" si="64"/>
        <v>1992</v>
      </c>
      <c r="B3971" s="95">
        <v>33714</v>
      </c>
      <c r="C3971" s="96">
        <v>8.02</v>
      </c>
    </row>
    <row r="3972" spans="1:3">
      <c r="A3972" s="94">
        <f t="shared" si="64"/>
        <v>1992</v>
      </c>
      <c r="B3972" s="95">
        <v>33715</v>
      </c>
      <c r="C3972" s="96">
        <v>8.0299999999999994</v>
      </c>
    </row>
    <row r="3973" spans="1:3">
      <c r="A3973" s="94">
        <f t="shared" si="64"/>
        <v>1992</v>
      </c>
      <c r="B3973" s="95">
        <v>33716</v>
      </c>
      <c r="C3973" s="96">
        <v>8.0399999999999991</v>
      </c>
    </row>
    <row r="3974" spans="1:3">
      <c r="A3974" s="94">
        <f t="shared" si="64"/>
        <v>1992</v>
      </c>
      <c r="B3974" s="95">
        <v>33717</v>
      </c>
      <c r="C3974" s="96">
        <v>8.06</v>
      </c>
    </row>
    <row r="3975" spans="1:3">
      <c r="A3975" s="94">
        <f t="shared" si="64"/>
        <v>1992</v>
      </c>
      <c r="B3975" s="95">
        <v>33718</v>
      </c>
      <c r="C3975" s="96">
        <v>8.06</v>
      </c>
    </row>
    <row r="3976" spans="1:3">
      <c r="A3976" s="94">
        <f t="shared" si="64"/>
        <v>1992</v>
      </c>
      <c r="B3976" s="95">
        <v>33721</v>
      </c>
      <c r="C3976" s="96">
        <v>8.1</v>
      </c>
    </row>
    <row r="3977" spans="1:3">
      <c r="A3977" s="94">
        <f t="shared" si="64"/>
        <v>1992</v>
      </c>
      <c r="B3977" s="95">
        <v>33722</v>
      </c>
      <c r="C3977" s="96">
        <v>8.06</v>
      </c>
    </row>
    <row r="3978" spans="1:3">
      <c r="A3978" s="94">
        <f t="shared" si="64"/>
        <v>1992</v>
      </c>
      <c r="B3978" s="95">
        <v>33723</v>
      </c>
      <c r="C3978" s="96">
        <v>8.08</v>
      </c>
    </row>
    <row r="3979" spans="1:3">
      <c r="A3979" s="94">
        <f t="shared" si="64"/>
        <v>1992</v>
      </c>
      <c r="B3979" s="95">
        <v>33724</v>
      </c>
      <c r="C3979" s="96">
        <v>8.06</v>
      </c>
    </row>
    <row r="3980" spans="1:3">
      <c r="A3980" s="94">
        <f t="shared" si="64"/>
        <v>1992</v>
      </c>
      <c r="B3980" s="95">
        <v>33725</v>
      </c>
      <c r="C3980" s="96">
        <v>8.01</v>
      </c>
    </row>
    <row r="3981" spans="1:3">
      <c r="A3981" s="94">
        <f t="shared" ref="A3981:A4044" si="65">YEAR(B3981)</f>
        <v>1992</v>
      </c>
      <c r="B3981" s="95">
        <v>33728</v>
      </c>
      <c r="C3981" s="96">
        <v>8.0299999999999994</v>
      </c>
    </row>
    <row r="3982" spans="1:3">
      <c r="A3982" s="94">
        <f t="shared" si="65"/>
        <v>1992</v>
      </c>
      <c r="B3982" s="95">
        <v>33729</v>
      </c>
      <c r="C3982" s="96">
        <v>8.01</v>
      </c>
    </row>
    <row r="3983" spans="1:3">
      <c r="A3983" s="94">
        <f t="shared" si="65"/>
        <v>1992</v>
      </c>
      <c r="B3983" s="95">
        <v>33730</v>
      </c>
      <c r="C3983" s="96">
        <v>7.97</v>
      </c>
    </row>
    <row r="3984" spans="1:3">
      <c r="A3984" s="94">
        <f t="shared" si="65"/>
        <v>1992</v>
      </c>
      <c r="B3984" s="95">
        <v>33731</v>
      </c>
      <c r="C3984" s="96">
        <v>8</v>
      </c>
    </row>
    <row r="3985" spans="1:3">
      <c r="A3985" s="94">
        <f t="shared" si="65"/>
        <v>1992</v>
      </c>
      <c r="B3985" s="95">
        <v>33732</v>
      </c>
      <c r="C3985" s="96">
        <v>7.9</v>
      </c>
    </row>
    <row r="3986" spans="1:3">
      <c r="A3986" s="94">
        <f t="shared" si="65"/>
        <v>1992</v>
      </c>
      <c r="B3986" s="95">
        <v>33735</v>
      </c>
      <c r="C3986" s="96">
        <v>7.9</v>
      </c>
    </row>
    <row r="3987" spans="1:3">
      <c r="A3987" s="94">
        <f t="shared" si="65"/>
        <v>1992</v>
      </c>
      <c r="B3987" s="95">
        <v>33736</v>
      </c>
      <c r="C3987" s="96">
        <v>7.86</v>
      </c>
    </row>
    <row r="3988" spans="1:3">
      <c r="A3988" s="94">
        <f t="shared" si="65"/>
        <v>1992</v>
      </c>
      <c r="B3988" s="95">
        <v>33737</v>
      </c>
      <c r="C3988" s="96">
        <v>7.85</v>
      </c>
    </row>
    <row r="3989" spans="1:3">
      <c r="A3989" s="94">
        <f t="shared" si="65"/>
        <v>1992</v>
      </c>
      <c r="B3989" s="95">
        <v>33738</v>
      </c>
      <c r="C3989" s="96">
        <v>7.87</v>
      </c>
    </row>
    <row r="3990" spans="1:3">
      <c r="A3990" s="94">
        <f t="shared" si="65"/>
        <v>1992</v>
      </c>
      <c r="B3990" s="95">
        <v>33739</v>
      </c>
      <c r="C3990" s="96">
        <v>7.81</v>
      </c>
    </row>
    <row r="3991" spans="1:3">
      <c r="A3991" s="94">
        <f t="shared" si="65"/>
        <v>1992</v>
      </c>
      <c r="B3991" s="95">
        <v>33742</v>
      </c>
      <c r="C3991" s="96">
        <v>7.82</v>
      </c>
    </row>
    <row r="3992" spans="1:3">
      <c r="A3992" s="94">
        <f t="shared" si="65"/>
        <v>1992</v>
      </c>
      <c r="B3992" s="95">
        <v>33743</v>
      </c>
      <c r="C3992" s="96">
        <v>7.77</v>
      </c>
    </row>
    <row r="3993" spans="1:3">
      <c r="A3993" s="94">
        <f t="shared" si="65"/>
        <v>1992</v>
      </c>
      <c r="B3993" s="95">
        <v>33744</v>
      </c>
      <c r="C3993" s="96">
        <v>7.79</v>
      </c>
    </row>
    <row r="3994" spans="1:3">
      <c r="A3994" s="94">
        <f t="shared" si="65"/>
        <v>1992</v>
      </c>
      <c r="B3994" s="95">
        <v>33745</v>
      </c>
      <c r="C3994" s="96">
        <v>7.86</v>
      </c>
    </row>
    <row r="3995" spans="1:3">
      <c r="A3995" s="94">
        <f t="shared" si="65"/>
        <v>1992</v>
      </c>
      <c r="B3995" s="95">
        <v>33746</v>
      </c>
      <c r="C3995" s="96">
        <v>7.83</v>
      </c>
    </row>
    <row r="3996" spans="1:3">
      <c r="A3996" s="94">
        <f t="shared" si="65"/>
        <v>1992</v>
      </c>
      <c r="B3996" s="95">
        <v>33749</v>
      </c>
      <c r="C3996" s="99"/>
    </row>
    <row r="3997" spans="1:3">
      <c r="A3997" s="94">
        <f t="shared" si="65"/>
        <v>1992</v>
      </c>
      <c r="B3997" s="95">
        <v>33750</v>
      </c>
      <c r="C3997" s="96">
        <v>7.92</v>
      </c>
    </row>
    <row r="3998" spans="1:3">
      <c r="A3998" s="94">
        <f t="shared" si="65"/>
        <v>1992</v>
      </c>
      <c r="B3998" s="95">
        <v>33751</v>
      </c>
      <c r="C3998" s="96">
        <v>7.91</v>
      </c>
    </row>
    <row r="3999" spans="1:3">
      <c r="A3999" s="94">
        <f t="shared" si="65"/>
        <v>1992</v>
      </c>
      <c r="B3999" s="95">
        <v>33752</v>
      </c>
      <c r="C3999" s="96">
        <v>7.87</v>
      </c>
    </row>
    <row r="4000" spans="1:3">
      <c r="A4000" s="94">
        <f t="shared" si="65"/>
        <v>1992</v>
      </c>
      <c r="B4000" s="95">
        <v>33753</v>
      </c>
      <c r="C4000" s="96">
        <v>7.84</v>
      </c>
    </row>
    <row r="4001" spans="1:3">
      <c r="A4001" s="94">
        <f t="shared" si="65"/>
        <v>1992</v>
      </c>
      <c r="B4001" s="95">
        <v>33756</v>
      </c>
      <c r="C4001" s="96">
        <v>7.9</v>
      </c>
    </row>
    <row r="4002" spans="1:3">
      <c r="A4002" s="94">
        <f t="shared" si="65"/>
        <v>1992</v>
      </c>
      <c r="B4002" s="95">
        <v>33757</v>
      </c>
      <c r="C4002" s="96">
        <v>7.87</v>
      </c>
    </row>
    <row r="4003" spans="1:3">
      <c r="A4003" s="94">
        <f t="shared" si="65"/>
        <v>1992</v>
      </c>
      <c r="B4003" s="95">
        <v>33758</v>
      </c>
      <c r="C4003" s="96">
        <v>7.88</v>
      </c>
    </row>
    <row r="4004" spans="1:3">
      <c r="A4004" s="94">
        <f t="shared" si="65"/>
        <v>1992</v>
      </c>
      <c r="B4004" s="95">
        <v>33759</v>
      </c>
      <c r="C4004" s="96">
        <v>7.88</v>
      </c>
    </row>
    <row r="4005" spans="1:3">
      <c r="A4005" s="94">
        <f t="shared" si="65"/>
        <v>1992</v>
      </c>
      <c r="B4005" s="95">
        <v>33760</v>
      </c>
      <c r="C4005" s="96">
        <v>7.84</v>
      </c>
    </row>
    <row r="4006" spans="1:3">
      <c r="A4006" s="94">
        <f t="shared" si="65"/>
        <v>1992</v>
      </c>
      <c r="B4006" s="95">
        <v>33763</v>
      </c>
      <c r="C4006" s="96">
        <v>7.84</v>
      </c>
    </row>
    <row r="4007" spans="1:3">
      <c r="A4007" s="94">
        <f t="shared" si="65"/>
        <v>1992</v>
      </c>
      <c r="B4007" s="95">
        <v>33764</v>
      </c>
      <c r="C4007" s="96">
        <v>7.88</v>
      </c>
    </row>
    <row r="4008" spans="1:3">
      <c r="A4008" s="94">
        <f t="shared" si="65"/>
        <v>1992</v>
      </c>
      <c r="B4008" s="95">
        <v>33765</v>
      </c>
      <c r="C4008" s="96">
        <v>7.9</v>
      </c>
    </row>
    <row r="4009" spans="1:3">
      <c r="A4009" s="94">
        <f t="shared" si="65"/>
        <v>1992</v>
      </c>
      <c r="B4009" s="95">
        <v>33766</v>
      </c>
      <c r="C4009" s="96">
        <v>7.88</v>
      </c>
    </row>
    <row r="4010" spans="1:3">
      <c r="A4010" s="94">
        <f t="shared" si="65"/>
        <v>1992</v>
      </c>
      <c r="B4010" s="95">
        <v>33767</v>
      </c>
      <c r="C4010" s="96">
        <v>7.85</v>
      </c>
    </row>
    <row r="4011" spans="1:3">
      <c r="A4011" s="94">
        <f t="shared" si="65"/>
        <v>1992</v>
      </c>
      <c r="B4011" s="95">
        <v>33770</v>
      </c>
      <c r="C4011" s="96">
        <v>7.85</v>
      </c>
    </row>
    <row r="4012" spans="1:3">
      <c r="A4012" s="94">
        <f t="shared" si="65"/>
        <v>1992</v>
      </c>
      <c r="B4012" s="95">
        <v>33771</v>
      </c>
      <c r="C4012" s="96">
        <v>7.84</v>
      </c>
    </row>
    <row r="4013" spans="1:3">
      <c r="A4013" s="94">
        <f t="shared" si="65"/>
        <v>1992</v>
      </c>
      <c r="B4013" s="95">
        <v>33772</v>
      </c>
      <c r="C4013" s="96">
        <v>7.82</v>
      </c>
    </row>
    <row r="4014" spans="1:3">
      <c r="A4014" s="94">
        <f t="shared" si="65"/>
        <v>1992</v>
      </c>
      <c r="B4014" s="95">
        <v>33773</v>
      </c>
      <c r="C4014" s="96">
        <v>7.8</v>
      </c>
    </row>
    <row r="4015" spans="1:3">
      <c r="A4015" s="94">
        <f t="shared" si="65"/>
        <v>1992</v>
      </c>
      <c r="B4015" s="95">
        <v>33774</v>
      </c>
      <c r="C4015" s="96">
        <v>7.83</v>
      </c>
    </row>
    <row r="4016" spans="1:3">
      <c r="A4016" s="94">
        <f t="shared" si="65"/>
        <v>1992</v>
      </c>
      <c r="B4016" s="95">
        <v>33777</v>
      </c>
      <c r="C4016" s="96">
        <v>7.84</v>
      </c>
    </row>
    <row r="4017" spans="1:3">
      <c r="A4017" s="94">
        <f t="shared" si="65"/>
        <v>1992</v>
      </c>
      <c r="B4017" s="95">
        <v>33778</v>
      </c>
      <c r="C4017" s="96">
        <v>7.85</v>
      </c>
    </row>
    <row r="4018" spans="1:3">
      <c r="A4018" s="94">
        <f t="shared" si="65"/>
        <v>1992</v>
      </c>
      <c r="B4018" s="95">
        <v>33779</v>
      </c>
      <c r="C4018" s="96">
        <v>7.83</v>
      </c>
    </row>
    <row r="4019" spans="1:3">
      <c r="A4019" s="94">
        <f t="shared" si="65"/>
        <v>1992</v>
      </c>
      <c r="B4019" s="95">
        <v>33780</v>
      </c>
      <c r="C4019" s="96">
        <v>7.78</v>
      </c>
    </row>
    <row r="4020" spans="1:3">
      <c r="A4020" s="94">
        <f t="shared" si="65"/>
        <v>1992</v>
      </c>
      <c r="B4020" s="95">
        <v>33781</v>
      </c>
      <c r="C4020" s="96">
        <v>7.79</v>
      </c>
    </row>
    <row r="4021" spans="1:3">
      <c r="A4021" s="94">
        <f t="shared" si="65"/>
        <v>1992</v>
      </c>
      <c r="B4021" s="95">
        <v>33784</v>
      </c>
      <c r="C4021" s="96">
        <v>7.78</v>
      </c>
    </row>
    <row r="4022" spans="1:3">
      <c r="A4022" s="94">
        <f t="shared" si="65"/>
        <v>1992</v>
      </c>
      <c r="B4022" s="95">
        <v>33785</v>
      </c>
      <c r="C4022" s="96">
        <v>7.79</v>
      </c>
    </row>
    <row r="4023" spans="1:3">
      <c r="A4023" s="94">
        <f t="shared" si="65"/>
        <v>1992</v>
      </c>
      <c r="B4023" s="95">
        <v>33786</v>
      </c>
      <c r="C4023" s="96">
        <v>7.76</v>
      </c>
    </row>
    <row r="4024" spans="1:3">
      <c r="A4024" s="94">
        <f t="shared" si="65"/>
        <v>1992</v>
      </c>
      <c r="B4024" s="95">
        <v>33787</v>
      </c>
      <c r="C4024" s="96">
        <v>7.63</v>
      </c>
    </row>
    <row r="4025" spans="1:3">
      <c r="A4025" s="94">
        <f t="shared" si="65"/>
        <v>1992</v>
      </c>
      <c r="B4025" s="95">
        <v>33788</v>
      </c>
      <c r="C4025" s="99"/>
    </row>
    <row r="4026" spans="1:3">
      <c r="A4026" s="94">
        <f t="shared" si="65"/>
        <v>1992</v>
      </c>
      <c r="B4026" s="95">
        <v>33791</v>
      </c>
      <c r="C4026" s="96">
        <v>7.62</v>
      </c>
    </row>
    <row r="4027" spans="1:3">
      <c r="A4027" s="94">
        <f t="shared" si="65"/>
        <v>1992</v>
      </c>
      <c r="B4027" s="95">
        <v>33792</v>
      </c>
      <c r="C4027" s="96">
        <v>7.61</v>
      </c>
    </row>
    <row r="4028" spans="1:3">
      <c r="A4028" s="94">
        <f t="shared" si="65"/>
        <v>1992</v>
      </c>
      <c r="B4028" s="95">
        <v>33793</v>
      </c>
      <c r="C4028" s="96">
        <v>7.61</v>
      </c>
    </row>
    <row r="4029" spans="1:3">
      <c r="A4029" s="94">
        <f t="shared" si="65"/>
        <v>1992</v>
      </c>
      <c r="B4029" s="95">
        <v>33794</v>
      </c>
      <c r="C4029" s="96">
        <v>7.61</v>
      </c>
    </row>
    <row r="4030" spans="1:3">
      <c r="A4030" s="94">
        <f t="shared" si="65"/>
        <v>1992</v>
      </c>
      <c r="B4030" s="95">
        <v>33795</v>
      </c>
      <c r="C4030" s="96">
        <v>7.64</v>
      </c>
    </row>
    <row r="4031" spans="1:3">
      <c r="A4031" s="94">
        <f t="shared" si="65"/>
        <v>1992</v>
      </c>
      <c r="B4031" s="95">
        <v>33798</v>
      </c>
      <c r="C4031" s="96">
        <v>7.67</v>
      </c>
    </row>
    <row r="4032" spans="1:3">
      <c r="A4032" s="94">
        <f t="shared" si="65"/>
        <v>1992</v>
      </c>
      <c r="B4032" s="95">
        <v>33799</v>
      </c>
      <c r="C4032" s="96">
        <v>7.69</v>
      </c>
    </row>
    <row r="4033" spans="1:3">
      <c r="A4033" s="94">
        <f t="shared" si="65"/>
        <v>1992</v>
      </c>
      <c r="B4033" s="95">
        <v>33800</v>
      </c>
      <c r="C4033" s="96">
        <v>7.64</v>
      </c>
    </row>
    <row r="4034" spans="1:3">
      <c r="A4034" s="94">
        <f t="shared" si="65"/>
        <v>1992</v>
      </c>
      <c r="B4034" s="95">
        <v>33801</v>
      </c>
      <c r="C4034" s="96">
        <v>7.62</v>
      </c>
    </row>
    <row r="4035" spans="1:3">
      <c r="A4035" s="94">
        <f t="shared" si="65"/>
        <v>1992</v>
      </c>
      <c r="B4035" s="95">
        <v>33802</v>
      </c>
      <c r="C4035" s="96">
        <v>7.68</v>
      </c>
    </row>
    <row r="4036" spans="1:3">
      <c r="A4036" s="94">
        <f t="shared" si="65"/>
        <v>1992</v>
      </c>
      <c r="B4036" s="95">
        <v>33805</v>
      </c>
      <c r="C4036" s="96">
        <v>7.66</v>
      </c>
    </row>
    <row r="4037" spans="1:3">
      <c r="A4037" s="94">
        <f t="shared" si="65"/>
        <v>1992</v>
      </c>
      <c r="B4037" s="95">
        <v>33806</v>
      </c>
      <c r="C4037" s="96">
        <v>7.67</v>
      </c>
    </row>
    <row r="4038" spans="1:3">
      <c r="A4038" s="94">
        <f t="shared" si="65"/>
        <v>1992</v>
      </c>
      <c r="B4038" s="95">
        <v>33807</v>
      </c>
      <c r="C4038" s="96">
        <v>7.62</v>
      </c>
    </row>
    <row r="4039" spans="1:3">
      <c r="A4039" s="94">
        <f t="shared" si="65"/>
        <v>1992</v>
      </c>
      <c r="B4039" s="95">
        <v>33808</v>
      </c>
      <c r="C4039" s="96">
        <v>7.54</v>
      </c>
    </row>
    <row r="4040" spans="1:3">
      <c r="A4040" s="94">
        <f t="shared" si="65"/>
        <v>1992</v>
      </c>
      <c r="B4040" s="95">
        <v>33809</v>
      </c>
      <c r="C4040" s="96">
        <v>7.57</v>
      </c>
    </row>
    <row r="4041" spans="1:3">
      <c r="A4041" s="94">
        <f t="shared" si="65"/>
        <v>1992</v>
      </c>
      <c r="B4041" s="95">
        <v>33812</v>
      </c>
      <c r="C4041" s="96">
        <v>7.53</v>
      </c>
    </row>
    <row r="4042" spans="1:3">
      <c r="A4042" s="94">
        <f t="shared" si="65"/>
        <v>1992</v>
      </c>
      <c r="B4042" s="95">
        <v>33813</v>
      </c>
      <c r="C4042" s="96">
        <v>7.44</v>
      </c>
    </row>
    <row r="4043" spans="1:3">
      <c r="A4043" s="94">
        <f t="shared" si="65"/>
        <v>1992</v>
      </c>
      <c r="B4043" s="95">
        <v>33814</v>
      </c>
      <c r="C4043" s="96">
        <v>7.43</v>
      </c>
    </row>
    <row r="4044" spans="1:3">
      <c r="A4044" s="94">
        <f t="shared" si="65"/>
        <v>1992</v>
      </c>
      <c r="B4044" s="95">
        <v>33815</v>
      </c>
      <c r="C4044" s="96">
        <v>7.46</v>
      </c>
    </row>
    <row r="4045" spans="1:3">
      <c r="A4045" s="94">
        <f t="shared" ref="A4045:A4108" si="66">YEAR(B4045)</f>
        <v>1992</v>
      </c>
      <c r="B4045" s="95">
        <v>33816</v>
      </c>
      <c r="C4045" s="96">
        <v>7.46</v>
      </c>
    </row>
    <row r="4046" spans="1:3">
      <c r="A4046" s="94">
        <f t="shared" si="66"/>
        <v>1992</v>
      </c>
      <c r="B4046" s="95">
        <v>33819</v>
      </c>
      <c r="C4046" s="96">
        <v>7.46</v>
      </c>
    </row>
    <row r="4047" spans="1:3">
      <c r="A4047" s="94">
        <f t="shared" si="66"/>
        <v>1992</v>
      </c>
      <c r="B4047" s="95">
        <v>33820</v>
      </c>
      <c r="C4047" s="96">
        <v>7.43</v>
      </c>
    </row>
    <row r="4048" spans="1:3">
      <c r="A4048" s="94">
        <f t="shared" si="66"/>
        <v>1992</v>
      </c>
      <c r="B4048" s="95">
        <v>33821</v>
      </c>
      <c r="C4048" s="96">
        <v>7.43</v>
      </c>
    </row>
    <row r="4049" spans="1:3">
      <c r="A4049" s="94">
        <f t="shared" si="66"/>
        <v>1992</v>
      </c>
      <c r="B4049" s="95">
        <v>33822</v>
      </c>
      <c r="C4049" s="96">
        <v>7.45</v>
      </c>
    </row>
    <row r="4050" spans="1:3">
      <c r="A4050" s="94">
        <f t="shared" si="66"/>
        <v>1992</v>
      </c>
      <c r="B4050" s="95">
        <v>33823</v>
      </c>
      <c r="C4050" s="96">
        <v>7.4</v>
      </c>
    </row>
    <row r="4051" spans="1:3">
      <c r="A4051" s="94">
        <f t="shared" si="66"/>
        <v>1992</v>
      </c>
      <c r="B4051" s="95">
        <v>33826</v>
      </c>
      <c r="C4051" s="96">
        <v>7.37</v>
      </c>
    </row>
    <row r="4052" spans="1:3">
      <c r="A4052" s="94">
        <f t="shared" si="66"/>
        <v>1992</v>
      </c>
      <c r="B4052" s="95">
        <v>33827</v>
      </c>
      <c r="C4052" s="96">
        <v>7.33</v>
      </c>
    </row>
    <row r="4053" spans="1:3">
      <c r="A4053" s="94">
        <f t="shared" si="66"/>
        <v>1992</v>
      </c>
      <c r="B4053" s="95">
        <v>33828</v>
      </c>
      <c r="C4053" s="96">
        <v>7.33</v>
      </c>
    </row>
    <row r="4054" spans="1:3">
      <c r="A4054" s="94">
        <f t="shared" si="66"/>
        <v>1992</v>
      </c>
      <c r="B4054" s="95">
        <v>33829</v>
      </c>
      <c r="C4054" s="96">
        <v>7.36</v>
      </c>
    </row>
    <row r="4055" spans="1:3">
      <c r="A4055" s="94">
        <f t="shared" si="66"/>
        <v>1992</v>
      </c>
      <c r="B4055" s="95">
        <v>33830</v>
      </c>
      <c r="C4055" s="96">
        <v>7.33</v>
      </c>
    </row>
    <row r="4056" spans="1:3">
      <c r="A4056" s="94">
        <f t="shared" si="66"/>
        <v>1992</v>
      </c>
      <c r="B4056" s="95">
        <v>33833</v>
      </c>
      <c r="C4056" s="96">
        <v>7.37</v>
      </c>
    </row>
    <row r="4057" spans="1:3">
      <c r="A4057" s="94">
        <f t="shared" si="66"/>
        <v>1992</v>
      </c>
      <c r="B4057" s="95">
        <v>33834</v>
      </c>
      <c r="C4057" s="96">
        <v>7.33</v>
      </c>
    </row>
    <row r="4058" spans="1:3">
      <c r="A4058" s="94">
        <f t="shared" si="66"/>
        <v>1992</v>
      </c>
      <c r="B4058" s="95">
        <v>33835</v>
      </c>
      <c r="C4058" s="96">
        <v>7.33</v>
      </c>
    </row>
    <row r="4059" spans="1:3">
      <c r="A4059" s="94">
        <f t="shared" si="66"/>
        <v>1992</v>
      </c>
      <c r="B4059" s="95">
        <v>33836</v>
      </c>
      <c r="C4059" s="96">
        <v>7.32</v>
      </c>
    </row>
    <row r="4060" spans="1:3">
      <c r="A4060" s="94">
        <f t="shared" si="66"/>
        <v>1992</v>
      </c>
      <c r="B4060" s="95">
        <v>33837</v>
      </c>
      <c r="C4060" s="96">
        <v>7.36</v>
      </c>
    </row>
    <row r="4061" spans="1:3">
      <c r="A4061" s="94">
        <f t="shared" si="66"/>
        <v>1992</v>
      </c>
      <c r="B4061" s="95">
        <v>33840</v>
      </c>
      <c r="C4061" s="96">
        <v>7.44</v>
      </c>
    </row>
    <row r="4062" spans="1:3">
      <c r="A4062" s="94">
        <f t="shared" si="66"/>
        <v>1992</v>
      </c>
      <c r="B4062" s="95">
        <v>33841</v>
      </c>
      <c r="C4062" s="96">
        <v>7.47</v>
      </c>
    </row>
    <row r="4063" spans="1:3">
      <c r="A4063" s="94">
        <f t="shared" si="66"/>
        <v>1992</v>
      </c>
      <c r="B4063" s="95">
        <v>33842</v>
      </c>
      <c r="C4063" s="96">
        <v>7.43</v>
      </c>
    </row>
    <row r="4064" spans="1:3">
      <c r="A4064" s="94">
        <f t="shared" si="66"/>
        <v>1992</v>
      </c>
      <c r="B4064" s="95">
        <v>33843</v>
      </c>
      <c r="C4064" s="96">
        <v>7.42</v>
      </c>
    </row>
    <row r="4065" spans="1:3">
      <c r="A4065" s="94">
        <f t="shared" si="66"/>
        <v>1992</v>
      </c>
      <c r="B4065" s="95">
        <v>33844</v>
      </c>
      <c r="C4065" s="96">
        <v>7.42</v>
      </c>
    </row>
    <row r="4066" spans="1:3">
      <c r="A4066" s="94">
        <f t="shared" si="66"/>
        <v>1992</v>
      </c>
      <c r="B4066" s="95">
        <v>33847</v>
      </c>
      <c r="C4066" s="96">
        <v>7.42</v>
      </c>
    </row>
    <row r="4067" spans="1:3">
      <c r="A4067" s="94">
        <f t="shared" si="66"/>
        <v>1992</v>
      </c>
      <c r="B4067" s="95">
        <v>33848</v>
      </c>
      <c r="C4067" s="96">
        <v>7.38</v>
      </c>
    </row>
    <row r="4068" spans="1:3">
      <c r="A4068" s="94">
        <f t="shared" si="66"/>
        <v>1992</v>
      </c>
      <c r="B4068" s="95">
        <v>33849</v>
      </c>
      <c r="C4068" s="96">
        <v>7.37</v>
      </c>
    </row>
    <row r="4069" spans="1:3">
      <c r="A4069" s="94">
        <f t="shared" si="66"/>
        <v>1992</v>
      </c>
      <c r="B4069" s="95">
        <v>33850</v>
      </c>
      <c r="C4069" s="96">
        <v>7.37</v>
      </c>
    </row>
    <row r="4070" spans="1:3">
      <c r="A4070" s="94">
        <f t="shared" si="66"/>
        <v>1992</v>
      </c>
      <c r="B4070" s="95">
        <v>33851</v>
      </c>
      <c r="C4070" s="96">
        <v>7.29</v>
      </c>
    </row>
    <row r="4071" spans="1:3">
      <c r="A4071" s="94">
        <f t="shared" si="66"/>
        <v>1992</v>
      </c>
      <c r="B4071" s="95">
        <v>33854</v>
      </c>
      <c r="C4071" s="99"/>
    </row>
    <row r="4072" spans="1:3">
      <c r="A4072" s="94">
        <f t="shared" si="66"/>
        <v>1992</v>
      </c>
      <c r="B4072" s="95">
        <v>33855</v>
      </c>
      <c r="C4072" s="96">
        <v>7.23</v>
      </c>
    </row>
    <row r="4073" spans="1:3">
      <c r="A4073" s="94">
        <f t="shared" si="66"/>
        <v>1992</v>
      </c>
      <c r="B4073" s="95">
        <v>33856</v>
      </c>
      <c r="C4073" s="96">
        <v>7.25</v>
      </c>
    </row>
    <row r="4074" spans="1:3">
      <c r="A4074" s="94">
        <f t="shared" si="66"/>
        <v>1992</v>
      </c>
      <c r="B4074" s="95">
        <v>33857</v>
      </c>
      <c r="C4074" s="96">
        <v>7.24</v>
      </c>
    </row>
    <row r="4075" spans="1:3">
      <c r="A4075" s="94">
        <f t="shared" si="66"/>
        <v>1992</v>
      </c>
      <c r="B4075" s="95">
        <v>33858</v>
      </c>
      <c r="C4075" s="96">
        <v>7.3</v>
      </c>
    </row>
    <row r="4076" spans="1:3">
      <c r="A4076" s="94">
        <f t="shared" si="66"/>
        <v>1992</v>
      </c>
      <c r="B4076" s="95">
        <v>33861</v>
      </c>
      <c r="C4076" s="96">
        <v>7.26</v>
      </c>
    </row>
    <row r="4077" spans="1:3">
      <c r="A4077" s="94">
        <f t="shared" si="66"/>
        <v>1992</v>
      </c>
      <c r="B4077" s="95">
        <v>33862</v>
      </c>
      <c r="C4077" s="96">
        <v>7.33</v>
      </c>
    </row>
    <row r="4078" spans="1:3">
      <c r="A4078" s="94">
        <f t="shared" si="66"/>
        <v>1992</v>
      </c>
      <c r="B4078" s="95">
        <v>33863</v>
      </c>
      <c r="C4078" s="96">
        <v>7.35</v>
      </c>
    </row>
    <row r="4079" spans="1:3">
      <c r="A4079" s="94">
        <f t="shared" si="66"/>
        <v>1992</v>
      </c>
      <c r="B4079" s="95">
        <v>33864</v>
      </c>
      <c r="C4079" s="96">
        <v>7.34</v>
      </c>
    </row>
    <row r="4080" spans="1:3">
      <c r="A4080" s="94">
        <f t="shared" si="66"/>
        <v>1992</v>
      </c>
      <c r="B4080" s="95">
        <v>33865</v>
      </c>
      <c r="C4080" s="96">
        <v>7.32</v>
      </c>
    </row>
    <row r="4081" spans="1:3">
      <c r="A4081" s="94">
        <f t="shared" si="66"/>
        <v>1992</v>
      </c>
      <c r="B4081" s="95">
        <v>33868</v>
      </c>
      <c r="C4081" s="96">
        <v>7.35</v>
      </c>
    </row>
    <row r="4082" spans="1:3">
      <c r="A4082" s="94">
        <f t="shared" si="66"/>
        <v>1992</v>
      </c>
      <c r="B4082" s="95">
        <v>33869</v>
      </c>
      <c r="C4082" s="96">
        <v>7.45</v>
      </c>
    </row>
    <row r="4083" spans="1:3">
      <c r="A4083" s="94">
        <f t="shared" si="66"/>
        <v>1992</v>
      </c>
      <c r="B4083" s="95">
        <v>33870</v>
      </c>
      <c r="C4083" s="96">
        <v>7.48</v>
      </c>
    </row>
    <row r="4084" spans="1:3">
      <c r="A4084" s="94">
        <f t="shared" si="66"/>
        <v>1992</v>
      </c>
      <c r="B4084" s="95">
        <v>33871</v>
      </c>
      <c r="C4084" s="96">
        <v>7.42</v>
      </c>
    </row>
    <row r="4085" spans="1:3">
      <c r="A4085" s="94">
        <f t="shared" si="66"/>
        <v>1992</v>
      </c>
      <c r="B4085" s="95">
        <v>33872</v>
      </c>
      <c r="C4085" s="96">
        <v>7.35</v>
      </c>
    </row>
    <row r="4086" spans="1:3">
      <c r="A4086" s="94">
        <f t="shared" si="66"/>
        <v>1992</v>
      </c>
      <c r="B4086" s="95">
        <v>33875</v>
      </c>
      <c r="C4086" s="96">
        <v>7.34</v>
      </c>
    </row>
    <row r="4087" spans="1:3">
      <c r="A4087" s="94">
        <f t="shared" si="66"/>
        <v>1992</v>
      </c>
      <c r="B4087" s="95">
        <v>33876</v>
      </c>
      <c r="C4087" s="96">
        <v>7.36</v>
      </c>
    </row>
    <row r="4088" spans="1:3">
      <c r="A4088" s="94">
        <f t="shared" si="66"/>
        <v>1992</v>
      </c>
      <c r="B4088" s="95">
        <v>33877</v>
      </c>
      <c r="C4088" s="96">
        <v>7.38</v>
      </c>
    </row>
    <row r="4089" spans="1:3">
      <c r="A4089" s="94">
        <f t="shared" si="66"/>
        <v>1992</v>
      </c>
      <c r="B4089" s="95">
        <v>33878</v>
      </c>
      <c r="C4089" s="96">
        <v>7.3</v>
      </c>
    </row>
    <row r="4090" spans="1:3">
      <c r="A4090" s="94">
        <f t="shared" si="66"/>
        <v>1992</v>
      </c>
      <c r="B4090" s="95">
        <v>33879</v>
      </c>
      <c r="C4090" s="96">
        <v>7.33</v>
      </c>
    </row>
    <row r="4091" spans="1:3">
      <c r="A4091" s="94">
        <f t="shared" si="66"/>
        <v>1992</v>
      </c>
      <c r="B4091" s="95">
        <v>33882</v>
      </c>
      <c r="C4091" s="96">
        <v>7.34</v>
      </c>
    </row>
    <row r="4092" spans="1:3">
      <c r="A4092" s="94">
        <f t="shared" si="66"/>
        <v>1992</v>
      </c>
      <c r="B4092" s="95">
        <v>33883</v>
      </c>
      <c r="C4092" s="96">
        <v>7.41</v>
      </c>
    </row>
    <row r="4093" spans="1:3">
      <c r="A4093" s="94">
        <f t="shared" si="66"/>
        <v>1992</v>
      </c>
      <c r="B4093" s="95">
        <v>33884</v>
      </c>
      <c r="C4093" s="96">
        <v>7.48</v>
      </c>
    </row>
    <row r="4094" spans="1:3">
      <c r="A4094" s="94">
        <f t="shared" si="66"/>
        <v>1992</v>
      </c>
      <c r="B4094" s="95">
        <v>33885</v>
      </c>
      <c r="C4094" s="96">
        <v>7.45</v>
      </c>
    </row>
    <row r="4095" spans="1:3">
      <c r="A4095" s="94">
        <f t="shared" si="66"/>
        <v>1992</v>
      </c>
      <c r="B4095" s="95">
        <v>33886</v>
      </c>
      <c r="C4095" s="96">
        <v>7.52</v>
      </c>
    </row>
    <row r="4096" spans="1:3">
      <c r="A4096" s="94">
        <f t="shared" si="66"/>
        <v>1992</v>
      </c>
      <c r="B4096" s="95">
        <v>33889</v>
      </c>
      <c r="C4096" s="99"/>
    </row>
    <row r="4097" spans="1:3">
      <c r="A4097" s="94">
        <f t="shared" si="66"/>
        <v>1992</v>
      </c>
      <c r="B4097" s="95">
        <v>33890</v>
      </c>
      <c r="C4097" s="96">
        <v>7.53</v>
      </c>
    </row>
    <row r="4098" spans="1:3">
      <c r="A4098" s="94">
        <f t="shared" si="66"/>
        <v>1992</v>
      </c>
      <c r="B4098" s="95">
        <v>33891</v>
      </c>
      <c r="C4098" s="96">
        <v>7.5</v>
      </c>
    </row>
    <row r="4099" spans="1:3">
      <c r="A4099" s="94">
        <f t="shared" si="66"/>
        <v>1992</v>
      </c>
      <c r="B4099" s="95">
        <v>33892</v>
      </c>
      <c r="C4099" s="96">
        <v>7.51</v>
      </c>
    </row>
    <row r="4100" spans="1:3">
      <c r="A4100" s="94">
        <f t="shared" si="66"/>
        <v>1992</v>
      </c>
      <c r="B4100" s="95">
        <v>33893</v>
      </c>
      <c r="C4100" s="96">
        <v>7.54</v>
      </c>
    </row>
    <row r="4101" spans="1:3">
      <c r="A4101" s="94">
        <f t="shared" si="66"/>
        <v>1992</v>
      </c>
      <c r="B4101" s="95">
        <v>33896</v>
      </c>
      <c r="C4101" s="96">
        <v>7.57</v>
      </c>
    </row>
    <row r="4102" spans="1:3">
      <c r="A4102" s="94">
        <f t="shared" si="66"/>
        <v>1992</v>
      </c>
      <c r="B4102" s="95">
        <v>33897</v>
      </c>
      <c r="C4102" s="96">
        <v>7.65</v>
      </c>
    </row>
    <row r="4103" spans="1:3">
      <c r="A4103" s="94">
        <f t="shared" si="66"/>
        <v>1992</v>
      </c>
      <c r="B4103" s="95">
        <v>33898</v>
      </c>
      <c r="C4103" s="96">
        <v>7.63</v>
      </c>
    </row>
    <row r="4104" spans="1:3">
      <c r="A4104" s="94">
        <f t="shared" si="66"/>
        <v>1992</v>
      </c>
      <c r="B4104" s="95">
        <v>33899</v>
      </c>
      <c r="C4104" s="96">
        <v>7.61</v>
      </c>
    </row>
    <row r="4105" spans="1:3">
      <c r="A4105" s="94">
        <f t="shared" si="66"/>
        <v>1992</v>
      </c>
      <c r="B4105" s="95">
        <v>33900</v>
      </c>
      <c r="C4105" s="96">
        <v>7.65</v>
      </c>
    </row>
    <row r="4106" spans="1:3">
      <c r="A4106" s="94">
        <f t="shared" si="66"/>
        <v>1992</v>
      </c>
      <c r="B4106" s="95">
        <v>33903</v>
      </c>
      <c r="C4106" s="96">
        <v>7.66</v>
      </c>
    </row>
    <row r="4107" spans="1:3">
      <c r="A4107" s="94">
        <f t="shared" si="66"/>
        <v>1992</v>
      </c>
      <c r="B4107" s="95">
        <v>33904</v>
      </c>
      <c r="C4107" s="96">
        <v>7.62</v>
      </c>
    </row>
    <row r="4108" spans="1:3">
      <c r="A4108" s="94">
        <f t="shared" si="66"/>
        <v>1992</v>
      </c>
      <c r="B4108" s="95">
        <v>33905</v>
      </c>
      <c r="C4108" s="96">
        <v>7.64</v>
      </c>
    </row>
    <row r="4109" spans="1:3">
      <c r="A4109" s="94">
        <f t="shared" ref="A4109:A4172" si="67">YEAR(B4109)</f>
        <v>1992</v>
      </c>
      <c r="B4109" s="95">
        <v>33906</v>
      </c>
      <c r="C4109" s="96">
        <v>7.6</v>
      </c>
    </row>
    <row r="4110" spans="1:3">
      <c r="A4110" s="94">
        <f t="shared" si="67"/>
        <v>1992</v>
      </c>
      <c r="B4110" s="95">
        <v>33907</v>
      </c>
      <c r="C4110" s="96">
        <v>7.63</v>
      </c>
    </row>
    <row r="4111" spans="1:3">
      <c r="A4111" s="94">
        <f t="shared" si="67"/>
        <v>1992</v>
      </c>
      <c r="B4111" s="95">
        <v>33910</v>
      </c>
      <c r="C4111" s="96">
        <v>7.66</v>
      </c>
    </row>
    <row r="4112" spans="1:3">
      <c r="A4112" s="94">
        <f t="shared" si="67"/>
        <v>1992</v>
      </c>
      <c r="B4112" s="95">
        <v>33911</v>
      </c>
      <c r="C4112" s="96">
        <v>7.65</v>
      </c>
    </row>
    <row r="4113" spans="1:3">
      <c r="A4113" s="94">
        <f t="shared" si="67"/>
        <v>1992</v>
      </c>
      <c r="B4113" s="95">
        <v>33912</v>
      </c>
      <c r="C4113" s="96">
        <v>7.69</v>
      </c>
    </row>
    <row r="4114" spans="1:3">
      <c r="A4114" s="94">
        <f t="shared" si="67"/>
        <v>1992</v>
      </c>
      <c r="B4114" s="95">
        <v>33913</v>
      </c>
      <c r="C4114" s="96">
        <v>7.69</v>
      </c>
    </row>
    <row r="4115" spans="1:3">
      <c r="A4115" s="94">
        <f t="shared" si="67"/>
        <v>1992</v>
      </c>
      <c r="B4115" s="95">
        <v>33914</v>
      </c>
      <c r="C4115" s="96">
        <v>7.76</v>
      </c>
    </row>
    <row r="4116" spans="1:3">
      <c r="A4116" s="94">
        <f t="shared" si="67"/>
        <v>1992</v>
      </c>
      <c r="B4116" s="95">
        <v>33917</v>
      </c>
      <c r="C4116" s="96">
        <v>7.75</v>
      </c>
    </row>
    <row r="4117" spans="1:3">
      <c r="A4117" s="94">
        <f t="shared" si="67"/>
        <v>1992</v>
      </c>
      <c r="B4117" s="95">
        <v>33918</v>
      </c>
      <c r="C4117" s="96">
        <v>7.68</v>
      </c>
    </row>
    <row r="4118" spans="1:3">
      <c r="A4118" s="94">
        <f t="shared" si="67"/>
        <v>1992</v>
      </c>
      <c r="B4118" s="95">
        <v>33919</v>
      </c>
      <c r="C4118" s="99"/>
    </row>
    <row r="4119" spans="1:3">
      <c r="A4119" s="94">
        <f t="shared" si="67"/>
        <v>1992</v>
      </c>
      <c r="B4119" s="95">
        <v>33920</v>
      </c>
      <c r="C4119" s="96">
        <v>7.57</v>
      </c>
    </row>
    <row r="4120" spans="1:3">
      <c r="A4120" s="94">
        <f t="shared" si="67"/>
        <v>1992</v>
      </c>
      <c r="B4120" s="95">
        <v>33921</v>
      </c>
      <c r="C4120" s="96">
        <v>7.57</v>
      </c>
    </row>
    <row r="4121" spans="1:3">
      <c r="A4121" s="94">
        <f t="shared" si="67"/>
        <v>1992</v>
      </c>
      <c r="B4121" s="95">
        <v>33924</v>
      </c>
      <c r="C4121" s="96">
        <v>7.56</v>
      </c>
    </row>
    <row r="4122" spans="1:3">
      <c r="A4122" s="94">
        <f t="shared" si="67"/>
        <v>1992</v>
      </c>
      <c r="B4122" s="95">
        <v>33925</v>
      </c>
      <c r="C4122" s="96">
        <v>7.55</v>
      </c>
    </row>
    <row r="4123" spans="1:3">
      <c r="A4123" s="94">
        <f t="shared" si="67"/>
        <v>1992</v>
      </c>
      <c r="B4123" s="95">
        <v>33926</v>
      </c>
      <c r="C4123" s="96">
        <v>7.51</v>
      </c>
    </row>
    <row r="4124" spans="1:3">
      <c r="A4124" s="94">
        <f t="shared" si="67"/>
        <v>1992</v>
      </c>
      <c r="B4124" s="95">
        <v>33927</v>
      </c>
      <c r="C4124" s="96">
        <v>7.54</v>
      </c>
    </row>
    <row r="4125" spans="1:3">
      <c r="A4125" s="94">
        <f t="shared" si="67"/>
        <v>1992</v>
      </c>
      <c r="B4125" s="95">
        <v>33928</v>
      </c>
      <c r="C4125" s="96">
        <v>7.54</v>
      </c>
    </row>
    <row r="4126" spans="1:3">
      <c r="A4126" s="94">
        <f t="shared" si="67"/>
        <v>1992</v>
      </c>
      <c r="B4126" s="95">
        <v>33931</v>
      </c>
      <c r="C4126" s="96">
        <v>7.56</v>
      </c>
    </row>
    <row r="4127" spans="1:3">
      <c r="A4127" s="94">
        <f t="shared" si="67"/>
        <v>1992</v>
      </c>
      <c r="B4127" s="95">
        <v>33932</v>
      </c>
      <c r="C4127" s="96">
        <v>7.53</v>
      </c>
    </row>
    <row r="4128" spans="1:3">
      <c r="A4128" s="94">
        <f t="shared" si="67"/>
        <v>1992</v>
      </c>
      <c r="B4128" s="95">
        <v>33933</v>
      </c>
      <c r="C4128" s="96">
        <v>7.54</v>
      </c>
    </row>
    <row r="4129" spans="1:3">
      <c r="A4129" s="94">
        <f t="shared" si="67"/>
        <v>1992</v>
      </c>
      <c r="B4129" s="95">
        <v>33934</v>
      </c>
      <c r="C4129" s="99"/>
    </row>
    <row r="4130" spans="1:3">
      <c r="A4130" s="94">
        <f t="shared" si="67"/>
        <v>1992</v>
      </c>
      <c r="B4130" s="95">
        <v>33935</v>
      </c>
      <c r="C4130" s="96">
        <v>7.59</v>
      </c>
    </row>
    <row r="4131" spans="1:3">
      <c r="A4131" s="94">
        <f t="shared" si="67"/>
        <v>1992</v>
      </c>
      <c r="B4131" s="95">
        <v>33938</v>
      </c>
      <c r="C4131" s="96">
        <v>7.59</v>
      </c>
    </row>
    <row r="4132" spans="1:3">
      <c r="A4132" s="94">
        <f t="shared" si="67"/>
        <v>1992</v>
      </c>
      <c r="B4132" s="95">
        <v>33939</v>
      </c>
      <c r="C4132" s="96">
        <v>7.57</v>
      </c>
    </row>
    <row r="4133" spans="1:3">
      <c r="A4133" s="94">
        <f t="shared" si="67"/>
        <v>1992</v>
      </c>
      <c r="B4133" s="95">
        <v>33940</v>
      </c>
      <c r="C4133" s="96">
        <v>7.57</v>
      </c>
    </row>
    <row r="4134" spans="1:3">
      <c r="A4134" s="94">
        <f t="shared" si="67"/>
        <v>1992</v>
      </c>
      <c r="B4134" s="95">
        <v>33941</v>
      </c>
      <c r="C4134" s="96">
        <v>7.57</v>
      </c>
    </row>
    <row r="4135" spans="1:3">
      <c r="A4135" s="94">
        <f t="shared" si="67"/>
        <v>1992</v>
      </c>
      <c r="B4135" s="95">
        <v>33942</v>
      </c>
      <c r="C4135" s="96">
        <v>7.5</v>
      </c>
    </row>
    <row r="4136" spans="1:3">
      <c r="A4136" s="94">
        <f t="shared" si="67"/>
        <v>1992</v>
      </c>
      <c r="B4136" s="95">
        <v>33945</v>
      </c>
      <c r="C4136" s="96">
        <v>7.45</v>
      </c>
    </row>
    <row r="4137" spans="1:3">
      <c r="A4137" s="94">
        <f t="shared" si="67"/>
        <v>1992</v>
      </c>
      <c r="B4137" s="95">
        <v>33946</v>
      </c>
      <c r="C4137" s="96">
        <v>7.44</v>
      </c>
    </row>
    <row r="4138" spans="1:3">
      <c r="A4138" s="94">
        <f t="shared" si="67"/>
        <v>1992</v>
      </c>
      <c r="B4138" s="95">
        <v>33947</v>
      </c>
      <c r="C4138" s="96">
        <v>7.44</v>
      </c>
    </row>
    <row r="4139" spans="1:3">
      <c r="A4139" s="94">
        <f t="shared" si="67"/>
        <v>1992</v>
      </c>
      <c r="B4139" s="95">
        <v>33948</v>
      </c>
      <c r="C4139" s="96">
        <v>7.42</v>
      </c>
    </row>
    <row r="4140" spans="1:3">
      <c r="A4140" s="94">
        <f t="shared" si="67"/>
        <v>1992</v>
      </c>
      <c r="B4140" s="95">
        <v>33949</v>
      </c>
      <c r="C4140" s="96">
        <v>7.44</v>
      </c>
    </row>
    <row r="4141" spans="1:3">
      <c r="A4141" s="94">
        <f t="shared" si="67"/>
        <v>1992</v>
      </c>
      <c r="B4141" s="95">
        <v>33952</v>
      </c>
      <c r="C4141" s="96">
        <v>7.45</v>
      </c>
    </row>
    <row r="4142" spans="1:3">
      <c r="A4142" s="94">
        <f t="shared" si="67"/>
        <v>1992</v>
      </c>
      <c r="B4142" s="95">
        <v>33953</v>
      </c>
      <c r="C4142" s="96">
        <v>7.45</v>
      </c>
    </row>
    <row r="4143" spans="1:3">
      <c r="A4143" s="94">
        <f t="shared" si="67"/>
        <v>1992</v>
      </c>
      <c r="B4143" s="95">
        <v>33954</v>
      </c>
      <c r="C4143" s="96">
        <v>7.44</v>
      </c>
    </row>
    <row r="4144" spans="1:3">
      <c r="A4144" s="94">
        <f t="shared" si="67"/>
        <v>1992</v>
      </c>
      <c r="B4144" s="95">
        <v>33955</v>
      </c>
      <c r="C4144" s="96">
        <v>7.43</v>
      </c>
    </row>
    <row r="4145" spans="1:3">
      <c r="A4145" s="94">
        <f t="shared" si="67"/>
        <v>1992</v>
      </c>
      <c r="B4145" s="95">
        <v>33956</v>
      </c>
      <c r="C4145" s="96">
        <v>7.43</v>
      </c>
    </row>
    <row r="4146" spans="1:3">
      <c r="A4146" s="94">
        <f t="shared" si="67"/>
        <v>1992</v>
      </c>
      <c r="B4146" s="95">
        <v>33959</v>
      </c>
      <c r="C4146" s="96">
        <v>7.38</v>
      </c>
    </row>
    <row r="4147" spans="1:3">
      <c r="A4147" s="94">
        <f t="shared" si="67"/>
        <v>1992</v>
      </c>
      <c r="B4147" s="95">
        <v>33960</v>
      </c>
      <c r="C4147" s="96">
        <v>7.34</v>
      </c>
    </row>
    <row r="4148" spans="1:3">
      <c r="A4148" s="94">
        <f t="shared" si="67"/>
        <v>1992</v>
      </c>
      <c r="B4148" s="95">
        <v>33961</v>
      </c>
      <c r="C4148" s="96">
        <v>7.36</v>
      </c>
    </row>
    <row r="4149" spans="1:3">
      <c r="A4149" s="94">
        <f t="shared" si="67"/>
        <v>1992</v>
      </c>
      <c r="B4149" s="95">
        <v>33962</v>
      </c>
      <c r="C4149" s="96">
        <v>7.36</v>
      </c>
    </row>
    <row r="4150" spans="1:3">
      <c r="A4150" s="94">
        <f t="shared" si="67"/>
        <v>1992</v>
      </c>
      <c r="B4150" s="95">
        <v>33963</v>
      </c>
      <c r="C4150" s="99"/>
    </row>
    <row r="4151" spans="1:3">
      <c r="A4151" s="94">
        <f t="shared" si="67"/>
        <v>1992</v>
      </c>
      <c r="B4151" s="95">
        <v>33966</v>
      </c>
      <c r="C4151" s="96">
        <v>7.4</v>
      </c>
    </row>
    <row r="4152" spans="1:3">
      <c r="A4152" s="94">
        <f t="shared" si="67"/>
        <v>1992</v>
      </c>
      <c r="B4152" s="95">
        <v>33967</v>
      </c>
      <c r="C4152" s="96">
        <v>7.37</v>
      </c>
    </row>
    <row r="4153" spans="1:3">
      <c r="A4153" s="94">
        <f t="shared" si="67"/>
        <v>1992</v>
      </c>
      <c r="B4153" s="95">
        <v>33968</v>
      </c>
      <c r="C4153" s="96">
        <v>7.39</v>
      </c>
    </row>
    <row r="4154" spans="1:3">
      <c r="A4154" s="94">
        <f t="shared" si="67"/>
        <v>1992</v>
      </c>
      <c r="B4154" s="95">
        <v>33969</v>
      </c>
      <c r="C4154" s="96">
        <v>7.4</v>
      </c>
    </row>
    <row r="4155" spans="1:3">
      <c r="A4155" s="94">
        <f t="shared" si="67"/>
        <v>1993</v>
      </c>
      <c r="B4155" s="95">
        <v>33970</v>
      </c>
      <c r="C4155" s="99"/>
    </row>
    <row r="4156" spans="1:3">
      <c r="A4156" s="94">
        <f t="shared" si="67"/>
        <v>1993</v>
      </c>
      <c r="B4156" s="95">
        <v>33973</v>
      </c>
      <c r="C4156" s="96">
        <v>7.33</v>
      </c>
    </row>
    <row r="4157" spans="1:3">
      <c r="A4157" s="94">
        <f t="shared" si="67"/>
        <v>1993</v>
      </c>
      <c r="B4157" s="95">
        <v>33974</v>
      </c>
      <c r="C4157" s="96">
        <v>7.33</v>
      </c>
    </row>
    <row r="4158" spans="1:3">
      <c r="A4158" s="94">
        <f t="shared" si="67"/>
        <v>1993</v>
      </c>
      <c r="B4158" s="95">
        <v>33975</v>
      </c>
      <c r="C4158" s="96">
        <v>7.34</v>
      </c>
    </row>
    <row r="4159" spans="1:3">
      <c r="A4159" s="94">
        <f t="shared" si="67"/>
        <v>1993</v>
      </c>
      <c r="B4159" s="95">
        <v>33976</v>
      </c>
      <c r="C4159" s="96">
        <v>7.45</v>
      </c>
    </row>
    <row r="4160" spans="1:3">
      <c r="A4160" s="94">
        <f t="shared" si="67"/>
        <v>1993</v>
      </c>
      <c r="B4160" s="95">
        <v>33977</v>
      </c>
      <c r="C4160" s="96">
        <v>7.47</v>
      </c>
    </row>
    <row r="4161" spans="1:3">
      <c r="A4161" s="94">
        <f t="shared" si="67"/>
        <v>1993</v>
      </c>
      <c r="B4161" s="95">
        <v>33980</v>
      </c>
      <c r="C4161" s="96">
        <v>7.47</v>
      </c>
    </row>
    <row r="4162" spans="1:3">
      <c r="A4162" s="94">
        <f t="shared" si="67"/>
        <v>1993</v>
      </c>
      <c r="B4162" s="95">
        <v>33981</v>
      </c>
      <c r="C4162" s="96">
        <v>7.48</v>
      </c>
    </row>
    <row r="4163" spans="1:3">
      <c r="A4163" s="94">
        <f t="shared" si="67"/>
        <v>1993</v>
      </c>
      <c r="B4163" s="95">
        <v>33982</v>
      </c>
      <c r="C4163" s="96">
        <v>7.45</v>
      </c>
    </row>
    <row r="4164" spans="1:3">
      <c r="A4164" s="94">
        <f t="shared" si="67"/>
        <v>1993</v>
      </c>
      <c r="B4164" s="95">
        <v>33983</v>
      </c>
      <c r="C4164" s="96">
        <v>7.41</v>
      </c>
    </row>
    <row r="4165" spans="1:3">
      <c r="A4165" s="94">
        <f t="shared" si="67"/>
        <v>1993</v>
      </c>
      <c r="B4165" s="95">
        <v>33984</v>
      </c>
      <c r="C4165" s="96">
        <v>7.35</v>
      </c>
    </row>
    <row r="4166" spans="1:3">
      <c r="A4166" s="94">
        <f t="shared" si="67"/>
        <v>1993</v>
      </c>
      <c r="B4166" s="95">
        <v>33987</v>
      </c>
      <c r="C4166" s="99"/>
    </row>
    <row r="4167" spans="1:3">
      <c r="A4167" s="94">
        <f t="shared" si="67"/>
        <v>1993</v>
      </c>
      <c r="B4167" s="95">
        <v>33988</v>
      </c>
      <c r="C4167" s="96">
        <v>7.31</v>
      </c>
    </row>
    <row r="4168" spans="1:3">
      <c r="A4168" s="94">
        <f t="shared" si="67"/>
        <v>1993</v>
      </c>
      <c r="B4168" s="95">
        <v>33989</v>
      </c>
      <c r="C4168" s="96">
        <v>7.32</v>
      </c>
    </row>
    <row r="4169" spans="1:3">
      <c r="A4169" s="94">
        <f t="shared" si="67"/>
        <v>1993</v>
      </c>
      <c r="B4169" s="95">
        <v>33990</v>
      </c>
      <c r="C4169" s="96">
        <v>7.31</v>
      </c>
    </row>
    <row r="4170" spans="1:3">
      <c r="A4170" s="94">
        <f t="shared" si="67"/>
        <v>1993</v>
      </c>
      <c r="B4170" s="95">
        <v>33991</v>
      </c>
      <c r="C4170" s="96">
        <v>7.3</v>
      </c>
    </row>
    <row r="4171" spans="1:3">
      <c r="A4171" s="94">
        <f t="shared" si="67"/>
        <v>1993</v>
      </c>
      <c r="B4171" s="95">
        <v>33994</v>
      </c>
      <c r="C4171" s="96">
        <v>7.22</v>
      </c>
    </row>
    <row r="4172" spans="1:3">
      <c r="A4172" s="94">
        <f t="shared" si="67"/>
        <v>1993</v>
      </c>
      <c r="B4172" s="95">
        <v>33995</v>
      </c>
      <c r="C4172" s="96">
        <v>7.26</v>
      </c>
    </row>
    <row r="4173" spans="1:3">
      <c r="A4173" s="94">
        <f t="shared" ref="A4173:A4236" si="68">YEAR(B4173)</f>
        <v>1993</v>
      </c>
      <c r="B4173" s="95">
        <v>33996</v>
      </c>
      <c r="C4173" s="96">
        <v>7.25</v>
      </c>
    </row>
    <row r="4174" spans="1:3">
      <c r="A4174" s="94">
        <f t="shared" si="68"/>
        <v>1993</v>
      </c>
      <c r="B4174" s="95">
        <v>33997</v>
      </c>
      <c r="C4174" s="96">
        <v>7.23</v>
      </c>
    </row>
    <row r="4175" spans="1:3">
      <c r="A4175" s="94">
        <f t="shared" si="68"/>
        <v>1993</v>
      </c>
      <c r="B4175" s="95">
        <v>33998</v>
      </c>
      <c r="C4175" s="96">
        <v>7.21</v>
      </c>
    </row>
    <row r="4176" spans="1:3">
      <c r="A4176" s="94">
        <f t="shared" si="68"/>
        <v>1993</v>
      </c>
      <c r="B4176" s="95">
        <v>34001</v>
      </c>
      <c r="C4176" s="96">
        <v>7.21</v>
      </c>
    </row>
    <row r="4177" spans="1:3">
      <c r="A4177" s="94">
        <f t="shared" si="68"/>
        <v>1993</v>
      </c>
      <c r="B4177" s="95">
        <v>34002</v>
      </c>
      <c r="C4177" s="96">
        <v>7.25</v>
      </c>
    </row>
    <row r="4178" spans="1:3">
      <c r="A4178" s="94">
        <f t="shared" si="68"/>
        <v>1993</v>
      </c>
      <c r="B4178" s="95">
        <v>34003</v>
      </c>
      <c r="C4178" s="96">
        <v>7.23</v>
      </c>
    </row>
    <row r="4179" spans="1:3">
      <c r="A4179" s="94">
        <f t="shared" si="68"/>
        <v>1993</v>
      </c>
      <c r="B4179" s="95">
        <v>34004</v>
      </c>
      <c r="C4179" s="96">
        <v>7.19</v>
      </c>
    </row>
    <row r="4180" spans="1:3">
      <c r="A4180" s="94">
        <f t="shared" si="68"/>
        <v>1993</v>
      </c>
      <c r="B4180" s="95">
        <v>34005</v>
      </c>
      <c r="C4180" s="96">
        <v>7.17</v>
      </c>
    </row>
    <row r="4181" spans="1:3">
      <c r="A4181" s="94">
        <f t="shared" si="68"/>
        <v>1993</v>
      </c>
      <c r="B4181" s="95">
        <v>34008</v>
      </c>
      <c r="C4181" s="96">
        <v>7.18</v>
      </c>
    </row>
    <row r="4182" spans="1:3">
      <c r="A4182" s="94">
        <f t="shared" si="68"/>
        <v>1993</v>
      </c>
      <c r="B4182" s="95">
        <v>34009</v>
      </c>
      <c r="C4182" s="96">
        <v>7.2</v>
      </c>
    </row>
    <row r="4183" spans="1:3">
      <c r="A4183" s="94">
        <f t="shared" si="68"/>
        <v>1993</v>
      </c>
      <c r="B4183" s="95">
        <v>34010</v>
      </c>
      <c r="C4183" s="96">
        <v>7.26</v>
      </c>
    </row>
    <row r="4184" spans="1:3">
      <c r="A4184" s="94">
        <f t="shared" si="68"/>
        <v>1993</v>
      </c>
      <c r="B4184" s="95">
        <v>34011</v>
      </c>
      <c r="C4184" s="96">
        <v>7.15</v>
      </c>
    </row>
    <row r="4185" spans="1:3">
      <c r="A4185" s="94">
        <f t="shared" si="68"/>
        <v>1993</v>
      </c>
      <c r="B4185" s="95">
        <v>34012</v>
      </c>
      <c r="C4185" s="96">
        <v>7.13</v>
      </c>
    </row>
    <row r="4186" spans="1:3">
      <c r="A4186" s="94">
        <f t="shared" si="68"/>
        <v>1993</v>
      </c>
      <c r="B4186" s="95">
        <v>34015</v>
      </c>
      <c r="C4186" s="99"/>
    </row>
    <row r="4187" spans="1:3">
      <c r="A4187" s="94">
        <f t="shared" si="68"/>
        <v>1993</v>
      </c>
      <c r="B4187" s="95">
        <v>34016</v>
      </c>
      <c r="C4187" s="96">
        <v>7.14</v>
      </c>
    </row>
    <row r="4188" spans="1:3">
      <c r="A4188" s="94">
        <f t="shared" si="68"/>
        <v>1993</v>
      </c>
      <c r="B4188" s="95">
        <v>34017</v>
      </c>
      <c r="C4188" s="96">
        <v>7.11</v>
      </c>
    </row>
    <row r="4189" spans="1:3">
      <c r="A4189" s="94">
        <f t="shared" si="68"/>
        <v>1993</v>
      </c>
      <c r="B4189" s="95">
        <v>34018</v>
      </c>
      <c r="C4189" s="96">
        <v>7.02</v>
      </c>
    </row>
    <row r="4190" spans="1:3">
      <c r="A4190" s="94">
        <f t="shared" si="68"/>
        <v>1993</v>
      </c>
      <c r="B4190" s="95">
        <v>34019</v>
      </c>
      <c r="C4190" s="96">
        <v>7.01</v>
      </c>
    </row>
    <row r="4191" spans="1:3">
      <c r="A4191" s="94">
        <f t="shared" si="68"/>
        <v>1993</v>
      </c>
      <c r="B4191" s="95">
        <v>34022</v>
      </c>
      <c r="C4191" s="96">
        <v>6.95</v>
      </c>
    </row>
    <row r="4192" spans="1:3">
      <c r="A4192" s="94">
        <f t="shared" si="68"/>
        <v>1993</v>
      </c>
      <c r="B4192" s="95">
        <v>34023</v>
      </c>
      <c r="C4192" s="96">
        <v>6.83</v>
      </c>
    </row>
    <row r="4193" spans="1:3">
      <c r="A4193" s="94">
        <f t="shared" si="68"/>
        <v>1993</v>
      </c>
      <c r="B4193" s="95">
        <v>34024</v>
      </c>
      <c r="C4193" s="96">
        <v>6.88</v>
      </c>
    </row>
    <row r="4194" spans="1:3">
      <c r="A4194" s="94">
        <f t="shared" si="68"/>
        <v>1993</v>
      </c>
      <c r="B4194" s="95">
        <v>34025</v>
      </c>
      <c r="C4194" s="96">
        <v>6.89</v>
      </c>
    </row>
    <row r="4195" spans="1:3">
      <c r="A4195" s="94">
        <f t="shared" si="68"/>
        <v>1993</v>
      </c>
      <c r="B4195" s="95">
        <v>34026</v>
      </c>
      <c r="C4195" s="96">
        <v>6.9</v>
      </c>
    </row>
    <row r="4196" spans="1:3">
      <c r="A4196" s="94">
        <f t="shared" si="68"/>
        <v>1993</v>
      </c>
      <c r="B4196" s="95">
        <v>34029</v>
      </c>
      <c r="C4196" s="96">
        <v>6.83</v>
      </c>
    </row>
    <row r="4197" spans="1:3">
      <c r="A4197" s="94">
        <f t="shared" si="68"/>
        <v>1993</v>
      </c>
      <c r="B4197" s="95">
        <v>34030</v>
      </c>
      <c r="C4197" s="96">
        <v>6.84</v>
      </c>
    </row>
    <row r="4198" spans="1:3">
      <c r="A4198" s="94">
        <f t="shared" si="68"/>
        <v>1993</v>
      </c>
      <c r="B4198" s="95">
        <v>34031</v>
      </c>
      <c r="C4198" s="96">
        <v>6.78</v>
      </c>
    </row>
    <row r="4199" spans="1:3">
      <c r="A4199" s="94">
        <f t="shared" si="68"/>
        <v>1993</v>
      </c>
      <c r="B4199" s="95">
        <v>34032</v>
      </c>
      <c r="C4199" s="96">
        <v>6.73</v>
      </c>
    </row>
    <row r="4200" spans="1:3">
      <c r="A4200" s="94">
        <f t="shared" si="68"/>
        <v>1993</v>
      </c>
      <c r="B4200" s="95">
        <v>34033</v>
      </c>
      <c r="C4200" s="96">
        <v>6.76</v>
      </c>
    </row>
    <row r="4201" spans="1:3">
      <c r="A4201" s="94">
        <f t="shared" si="68"/>
        <v>1993</v>
      </c>
      <c r="B4201" s="95">
        <v>34036</v>
      </c>
      <c r="C4201" s="96">
        <v>6.72</v>
      </c>
    </row>
    <row r="4202" spans="1:3">
      <c r="A4202" s="94">
        <f t="shared" si="68"/>
        <v>1993</v>
      </c>
      <c r="B4202" s="95">
        <v>34037</v>
      </c>
      <c r="C4202" s="96">
        <v>6.73</v>
      </c>
    </row>
    <row r="4203" spans="1:3">
      <c r="A4203" s="94">
        <f t="shared" si="68"/>
        <v>1993</v>
      </c>
      <c r="B4203" s="95">
        <v>34038</v>
      </c>
      <c r="C4203" s="96">
        <v>6.75</v>
      </c>
    </row>
    <row r="4204" spans="1:3">
      <c r="A4204" s="94">
        <f t="shared" si="68"/>
        <v>1993</v>
      </c>
      <c r="B4204" s="95">
        <v>34039</v>
      </c>
      <c r="C4204" s="96">
        <v>6.75</v>
      </c>
    </row>
    <row r="4205" spans="1:3">
      <c r="A4205" s="94">
        <f t="shared" si="68"/>
        <v>1993</v>
      </c>
      <c r="B4205" s="95">
        <v>34040</v>
      </c>
      <c r="C4205" s="96">
        <v>6.86</v>
      </c>
    </row>
    <row r="4206" spans="1:3">
      <c r="A4206" s="94">
        <f t="shared" si="68"/>
        <v>1993</v>
      </c>
      <c r="B4206" s="95">
        <v>34043</v>
      </c>
      <c r="C4206" s="96">
        <v>6.91</v>
      </c>
    </row>
    <row r="4207" spans="1:3">
      <c r="A4207" s="94">
        <f t="shared" si="68"/>
        <v>1993</v>
      </c>
      <c r="B4207" s="95">
        <v>34044</v>
      </c>
      <c r="C4207" s="96">
        <v>6.87</v>
      </c>
    </row>
    <row r="4208" spans="1:3">
      <c r="A4208" s="94">
        <f t="shared" si="68"/>
        <v>1993</v>
      </c>
      <c r="B4208" s="95">
        <v>34045</v>
      </c>
      <c r="C4208" s="96">
        <v>6.86</v>
      </c>
    </row>
    <row r="4209" spans="1:3">
      <c r="A4209" s="94">
        <f t="shared" si="68"/>
        <v>1993</v>
      </c>
      <c r="B4209" s="95">
        <v>34046</v>
      </c>
      <c r="C4209" s="96">
        <v>6.8</v>
      </c>
    </row>
    <row r="4210" spans="1:3">
      <c r="A4210" s="94">
        <f t="shared" si="68"/>
        <v>1993</v>
      </c>
      <c r="B4210" s="95">
        <v>34047</v>
      </c>
      <c r="C4210" s="96">
        <v>6.81</v>
      </c>
    </row>
    <row r="4211" spans="1:3">
      <c r="A4211" s="94">
        <f t="shared" si="68"/>
        <v>1993</v>
      </c>
      <c r="B4211" s="95">
        <v>34050</v>
      </c>
      <c r="C4211" s="96">
        <v>6.81</v>
      </c>
    </row>
    <row r="4212" spans="1:3">
      <c r="A4212" s="94">
        <f t="shared" si="68"/>
        <v>1993</v>
      </c>
      <c r="B4212" s="95">
        <v>34051</v>
      </c>
      <c r="C4212" s="96">
        <v>6.77</v>
      </c>
    </row>
    <row r="4213" spans="1:3">
      <c r="A4213" s="94">
        <f t="shared" si="68"/>
        <v>1993</v>
      </c>
      <c r="B4213" s="95">
        <v>34052</v>
      </c>
      <c r="C4213" s="96">
        <v>6.81</v>
      </c>
    </row>
    <row r="4214" spans="1:3">
      <c r="A4214" s="94">
        <f t="shared" si="68"/>
        <v>1993</v>
      </c>
      <c r="B4214" s="95">
        <v>34053</v>
      </c>
      <c r="C4214" s="96">
        <v>6.83</v>
      </c>
    </row>
    <row r="4215" spans="1:3">
      <c r="A4215" s="94">
        <f t="shared" si="68"/>
        <v>1993</v>
      </c>
      <c r="B4215" s="95">
        <v>34054</v>
      </c>
      <c r="C4215" s="96">
        <v>6.94</v>
      </c>
    </row>
    <row r="4216" spans="1:3">
      <c r="A4216" s="94">
        <f t="shared" si="68"/>
        <v>1993</v>
      </c>
      <c r="B4216" s="95">
        <v>34057</v>
      </c>
      <c r="C4216" s="96">
        <v>6.9</v>
      </c>
    </row>
    <row r="4217" spans="1:3">
      <c r="A4217" s="94">
        <f t="shared" si="68"/>
        <v>1993</v>
      </c>
      <c r="B4217" s="95">
        <v>34058</v>
      </c>
      <c r="C4217" s="96">
        <v>6.91</v>
      </c>
    </row>
    <row r="4218" spans="1:3">
      <c r="A4218" s="94">
        <f t="shared" si="68"/>
        <v>1993</v>
      </c>
      <c r="B4218" s="95">
        <v>34059</v>
      </c>
      <c r="C4218" s="96">
        <v>6.93</v>
      </c>
    </row>
    <row r="4219" spans="1:3">
      <c r="A4219" s="94">
        <f t="shared" si="68"/>
        <v>1993</v>
      </c>
      <c r="B4219" s="95">
        <v>34060</v>
      </c>
      <c r="C4219" s="96">
        <v>6.97</v>
      </c>
    </row>
    <row r="4220" spans="1:3">
      <c r="A4220" s="94">
        <f t="shared" si="68"/>
        <v>1993</v>
      </c>
      <c r="B4220" s="95">
        <v>34061</v>
      </c>
      <c r="C4220" s="96">
        <v>7.06</v>
      </c>
    </row>
    <row r="4221" spans="1:3">
      <c r="A4221" s="94">
        <f t="shared" si="68"/>
        <v>1993</v>
      </c>
      <c r="B4221" s="95">
        <v>34064</v>
      </c>
      <c r="C4221" s="96">
        <v>7.04</v>
      </c>
    </row>
    <row r="4222" spans="1:3">
      <c r="A4222" s="94">
        <f t="shared" si="68"/>
        <v>1993</v>
      </c>
      <c r="B4222" s="95">
        <v>34065</v>
      </c>
      <c r="C4222" s="96">
        <v>6.97</v>
      </c>
    </row>
    <row r="4223" spans="1:3">
      <c r="A4223" s="94">
        <f t="shared" si="68"/>
        <v>1993</v>
      </c>
      <c r="B4223" s="95">
        <v>34066</v>
      </c>
      <c r="C4223" s="96">
        <v>6.96</v>
      </c>
    </row>
    <row r="4224" spans="1:3">
      <c r="A4224" s="94">
        <f t="shared" si="68"/>
        <v>1993</v>
      </c>
      <c r="B4224" s="95">
        <v>34067</v>
      </c>
      <c r="C4224" s="96">
        <v>6.85</v>
      </c>
    </row>
    <row r="4225" spans="1:3">
      <c r="A4225" s="94">
        <f t="shared" si="68"/>
        <v>1993</v>
      </c>
      <c r="B4225" s="95">
        <v>34068</v>
      </c>
      <c r="C4225" s="99"/>
    </row>
    <row r="4226" spans="1:3">
      <c r="A4226" s="94">
        <f t="shared" si="68"/>
        <v>1993</v>
      </c>
      <c r="B4226" s="95">
        <v>34071</v>
      </c>
      <c r="C4226" s="96">
        <v>6.79</v>
      </c>
    </row>
    <row r="4227" spans="1:3">
      <c r="A4227" s="94">
        <f t="shared" si="68"/>
        <v>1993</v>
      </c>
      <c r="B4227" s="95">
        <v>34072</v>
      </c>
      <c r="C4227" s="96">
        <v>6.8</v>
      </c>
    </row>
    <row r="4228" spans="1:3">
      <c r="A4228" s="94">
        <f t="shared" si="68"/>
        <v>1993</v>
      </c>
      <c r="B4228" s="95">
        <v>34073</v>
      </c>
      <c r="C4228" s="96">
        <v>6.76</v>
      </c>
    </row>
    <row r="4229" spans="1:3">
      <c r="A4229" s="94">
        <f t="shared" si="68"/>
        <v>1993</v>
      </c>
      <c r="B4229" s="95">
        <v>34074</v>
      </c>
      <c r="C4229" s="96">
        <v>6.73</v>
      </c>
    </row>
    <row r="4230" spans="1:3">
      <c r="A4230" s="94">
        <f t="shared" si="68"/>
        <v>1993</v>
      </c>
      <c r="B4230" s="95">
        <v>34075</v>
      </c>
      <c r="C4230" s="96">
        <v>6.76</v>
      </c>
    </row>
    <row r="4231" spans="1:3">
      <c r="A4231" s="94">
        <f t="shared" si="68"/>
        <v>1993</v>
      </c>
      <c r="B4231" s="95">
        <v>34078</v>
      </c>
      <c r="C4231" s="96">
        <v>6.73</v>
      </c>
    </row>
    <row r="4232" spans="1:3">
      <c r="A4232" s="94">
        <f t="shared" si="68"/>
        <v>1993</v>
      </c>
      <c r="B4232" s="95">
        <v>34079</v>
      </c>
      <c r="C4232" s="96">
        <v>6.76</v>
      </c>
    </row>
    <row r="4233" spans="1:3">
      <c r="A4233" s="94">
        <f t="shared" si="68"/>
        <v>1993</v>
      </c>
      <c r="B4233" s="95">
        <v>34080</v>
      </c>
      <c r="C4233" s="96">
        <v>6.75</v>
      </c>
    </row>
    <row r="4234" spans="1:3">
      <c r="A4234" s="94">
        <f t="shared" si="68"/>
        <v>1993</v>
      </c>
      <c r="B4234" s="95">
        <v>34081</v>
      </c>
      <c r="C4234" s="96">
        <v>6.75</v>
      </c>
    </row>
    <row r="4235" spans="1:3">
      <c r="A4235" s="94">
        <f t="shared" si="68"/>
        <v>1993</v>
      </c>
      <c r="B4235" s="95">
        <v>34082</v>
      </c>
      <c r="C4235" s="96">
        <v>6.79</v>
      </c>
    </row>
    <row r="4236" spans="1:3">
      <c r="A4236" s="94">
        <f t="shared" si="68"/>
        <v>1993</v>
      </c>
      <c r="B4236" s="95">
        <v>34085</v>
      </c>
      <c r="C4236" s="96">
        <v>6.83</v>
      </c>
    </row>
    <row r="4237" spans="1:3">
      <c r="A4237" s="94">
        <f t="shared" ref="A4237:A4300" si="69">YEAR(B4237)</f>
        <v>1993</v>
      </c>
      <c r="B4237" s="95">
        <v>34086</v>
      </c>
      <c r="C4237" s="96">
        <v>6.9</v>
      </c>
    </row>
    <row r="4238" spans="1:3">
      <c r="A4238" s="94">
        <f t="shared" si="69"/>
        <v>1993</v>
      </c>
      <c r="B4238" s="95">
        <v>34087</v>
      </c>
      <c r="C4238" s="96">
        <v>6.91</v>
      </c>
    </row>
    <row r="4239" spans="1:3">
      <c r="A4239" s="94">
        <f t="shared" si="69"/>
        <v>1993</v>
      </c>
      <c r="B4239" s="95">
        <v>34088</v>
      </c>
      <c r="C4239" s="96">
        <v>6.88</v>
      </c>
    </row>
    <row r="4240" spans="1:3">
      <c r="A4240" s="94">
        <f t="shared" si="69"/>
        <v>1993</v>
      </c>
      <c r="B4240" s="95">
        <v>34089</v>
      </c>
      <c r="C4240" s="96">
        <v>6.95</v>
      </c>
    </row>
    <row r="4241" spans="1:3">
      <c r="A4241" s="94">
        <f t="shared" si="69"/>
        <v>1993</v>
      </c>
      <c r="B4241" s="95">
        <v>34092</v>
      </c>
      <c r="C4241" s="96">
        <v>6.86</v>
      </c>
    </row>
    <row r="4242" spans="1:3">
      <c r="A4242" s="94">
        <f t="shared" si="69"/>
        <v>1993</v>
      </c>
      <c r="B4242" s="95">
        <v>34093</v>
      </c>
      <c r="C4242" s="96">
        <v>6.81</v>
      </c>
    </row>
    <row r="4243" spans="1:3">
      <c r="A4243" s="94">
        <f t="shared" si="69"/>
        <v>1993</v>
      </c>
      <c r="B4243" s="95">
        <v>34094</v>
      </c>
      <c r="C4243" s="96">
        <v>6.82</v>
      </c>
    </row>
    <row r="4244" spans="1:3">
      <c r="A4244" s="94">
        <f t="shared" si="69"/>
        <v>1993</v>
      </c>
      <c r="B4244" s="95">
        <v>34095</v>
      </c>
      <c r="C4244" s="96">
        <v>6.8</v>
      </c>
    </row>
    <row r="4245" spans="1:3">
      <c r="A4245" s="94">
        <f t="shared" si="69"/>
        <v>1993</v>
      </c>
      <c r="B4245" s="95">
        <v>34096</v>
      </c>
      <c r="C4245" s="96">
        <v>6.85</v>
      </c>
    </row>
    <row r="4246" spans="1:3">
      <c r="A4246" s="94">
        <f t="shared" si="69"/>
        <v>1993</v>
      </c>
      <c r="B4246" s="95">
        <v>34099</v>
      </c>
      <c r="C4246" s="96">
        <v>6.81</v>
      </c>
    </row>
    <row r="4247" spans="1:3">
      <c r="A4247" s="94">
        <f t="shared" si="69"/>
        <v>1993</v>
      </c>
      <c r="B4247" s="95">
        <v>34100</v>
      </c>
      <c r="C4247" s="96">
        <v>6.82</v>
      </c>
    </row>
    <row r="4248" spans="1:3">
      <c r="A4248" s="94">
        <f t="shared" si="69"/>
        <v>1993</v>
      </c>
      <c r="B4248" s="95">
        <v>34101</v>
      </c>
      <c r="C4248" s="96">
        <v>6.86</v>
      </c>
    </row>
    <row r="4249" spans="1:3">
      <c r="A4249" s="94">
        <f t="shared" si="69"/>
        <v>1993</v>
      </c>
      <c r="B4249" s="95">
        <v>34102</v>
      </c>
      <c r="C4249" s="96">
        <v>6.96</v>
      </c>
    </row>
    <row r="4250" spans="1:3">
      <c r="A4250" s="94">
        <f t="shared" si="69"/>
        <v>1993</v>
      </c>
      <c r="B4250" s="95">
        <v>34103</v>
      </c>
      <c r="C4250" s="96">
        <v>6.95</v>
      </c>
    </row>
    <row r="4251" spans="1:3">
      <c r="A4251" s="94">
        <f t="shared" si="69"/>
        <v>1993</v>
      </c>
      <c r="B4251" s="95">
        <v>34106</v>
      </c>
      <c r="C4251" s="96">
        <v>6.97</v>
      </c>
    </row>
    <row r="4252" spans="1:3">
      <c r="A4252" s="94">
        <f t="shared" si="69"/>
        <v>1993</v>
      </c>
      <c r="B4252" s="95">
        <v>34107</v>
      </c>
      <c r="C4252" s="96">
        <v>7.02</v>
      </c>
    </row>
    <row r="4253" spans="1:3">
      <c r="A4253" s="94">
        <f t="shared" si="69"/>
        <v>1993</v>
      </c>
      <c r="B4253" s="95">
        <v>34108</v>
      </c>
      <c r="C4253" s="96">
        <v>6.98</v>
      </c>
    </row>
    <row r="4254" spans="1:3">
      <c r="A4254" s="94">
        <f t="shared" si="69"/>
        <v>1993</v>
      </c>
      <c r="B4254" s="95">
        <v>34109</v>
      </c>
      <c r="C4254" s="96">
        <v>6.99</v>
      </c>
    </row>
    <row r="4255" spans="1:3">
      <c r="A4255" s="94">
        <f t="shared" si="69"/>
        <v>1993</v>
      </c>
      <c r="B4255" s="95">
        <v>34110</v>
      </c>
      <c r="C4255" s="96">
        <v>7.03</v>
      </c>
    </row>
    <row r="4256" spans="1:3">
      <c r="A4256" s="94">
        <f t="shared" si="69"/>
        <v>1993</v>
      </c>
      <c r="B4256" s="95">
        <v>34113</v>
      </c>
      <c r="C4256" s="96">
        <v>6.99</v>
      </c>
    </row>
    <row r="4257" spans="1:3">
      <c r="A4257" s="94">
        <f t="shared" si="69"/>
        <v>1993</v>
      </c>
      <c r="B4257" s="95">
        <v>34114</v>
      </c>
      <c r="C4257" s="96">
        <v>7.01</v>
      </c>
    </row>
    <row r="4258" spans="1:3">
      <c r="A4258" s="94">
        <f t="shared" si="69"/>
        <v>1993</v>
      </c>
      <c r="B4258" s="95">
        <v>34115</v>
      </c>
      <c r="C4258" s="96">
        <v>6.94</v>
      </c>
    </row>
    <row r="4259" spans="1:3">
      <c r="A4259" s="94">
        <f t="shared" si="69"/>
        <v>1993</v>
      </c>
      <c r="B4259" s="95">
        <v>34116</v>
      </c>
      <c r="C4259" s="96">
        <v>6.93</v>
      </c>
    </row>
    <row r="4260" spans="1:3">
      <c r="A4260" s="94">
        <f t="shared" si="69"/>
        <v>1993</v>
      </c>
      <c r="B4260" s="95">
        <v>34117</v>
      </c>
      <c r="C4260" s="96">
        <v>6.98</v>
      </c>
    </row>
    <row r="4261" spans="1:3">
      <c r="A4261" s="94">
        <f t="shared" si="69"/>
        <v>1993</v>
      </c>
      <c r="B4261" s="95">
        <v>34120</v>
      </c>
      <c r="C4261" s="99"/>
    </row>
    <row r="4262" spans="1:3">
      <c r="A4262" s="94">
        <f t="shared" si="69"/>
        <v>1993</v>
      </c>
      <c r="B4262" s="95">
        <v>34121</v>
      </c>
      <c r="C4262" s="96">
        <v>6.88</v>
      </c>
    </row>
    <row r="4263" spans="1:3">
      <c r="A4263" s="94">
        <f t="shared" si="69"/>
        <v>1993</v>
      </c>
      <c r="B4263" s="95">
        <v>34122</v>
      </c>
      <c r="C4263" s="96">
        <v>6.88</v>
      </c>
    </row>
    <row r="4264" spans="1:3">
      <c r="A4264" s="94">
        <f t="shared" si="69"/>
        <v>1993</v>
      </c>
      <c r="B4264" s="95">
        <v>34123</v>
      </c>
      <c r="C4264" s="96">
        <v>6.86</v>
      </c>
    </row>
    <row r="4265" spans="1:3">
      <c r="A4265" s="94">
        <f t="shared" si="69"/>
        <v>1993</v>
      </c>
      <c r="B4265" s="95">
        <v>34124</v>
      </c>
      <c r="C4265" s="96">
        <v>6.91</v>
      </c>
    </row>
    <row r="4266" spans="1:3">
      <c r="A4266" s="94">
        <f t="shared" si="69"/>
        <v>1993</v>
      </c>
      <c r="B4266" s="95">
        <v>34127</v>
      </c>
      <c r="C4266" s="96">
        <v>6.88</v>
      </c>
    </row>
    <row r="4267" spans="1:3">
      <c r="A4267" s="94">
        <f t="shared" si="69"/>
        <v>1993</v>
      </c>
      <c r="B4267" s="95">
        <v>34128</v>
      </c>
      <c r="C4267" s="96">
        <v>6.91</v>
      </c>
    </row>
    <row r="4268" spans="1:3">
      <c r="A4268" s="94">
        <f t="shared" si="69"/>
        <v>1993</v>
      </c>
      <c r="B4268" s="95">
        <v>34129</v>
      </c>
      <c r="C4268" s="96">
        <v>6.87</v>
      </c>
    </row>
    <row r="4269" spans="1:3">
      <c r="A4269" s="94">
        <f t="shared" si="69"/>
        <v>1993</v>
      </c>
      <c r="B4269" s="95">
        <v>34130</v>
      </c>
      <c r="C4269" s="96">
        <v>6.88</v>
      </c>
    </row>
    <row r="4270" spans="1:3">
      <c r="A4270" s="94">
        <f t="shared" si="69"/>
        <v>1993</v>
      </c>
      <c r="B4270" s="95">
        <v>34131</v>
      </c>
      <c r="C4270" s="96">
        <v>6.8</v>
      </c>
    </row>
    <row r="4271" spans="1:3">
      <c r="A4271" s="94">
        <f t="shared" si="69"/>
        <v>1993</v>
      </c>
      <c r="B4271" s="95">
        <v>34134</v>
      </c>
      <c r="C4271" s="96">
        <v>6.81</v>
      </c>
    </row>
    <row r="4272" spans="1:3">
      <c r="A4272" s="94">
        <f t="shared" si="69"/>
        <v>1993</v>
      </c>
      <c r="B4272" s="95">
        <v>34135</v>
      </c>
      <c r="C4272" s="96">
        <v>6.83</v>
      </c>
    </row>
    <row r="4273" spans="1:3">
      <c r="A4273" s="94">
        <f t="shared" si="69"/>
        <v>1993</v>
      </c>
      <c r="B4273" s="95">
        <v>34136</v>
      </c>
      <c r="C4273" s="96">
        <v>6.82</v>
      </c>
    </row>
    <row r="4274" spans="1:3">
      <c r="A4274" s="94">
        <f t="shared" si="69"/>
        <v>1993</v>
      </c>
      <c r="B4274" s="95">
        <v>34137</v>
      </c>
      <c r="C4274" s="96">
        <v>6.81</v>
      </c>
    </row>
    <row r="4275" spans="1:3">
      <c r="A4275" s="94">
        <f t="shared" si="69"/>
        <v>1993</v>
      </c>
      <c r="B4275" s="95">
        <v>34138</v>
      </c>
      <c r="C4275" s="96">
        <v>6.82</v>
      </c>
    </row>
    <row r="4276" spans="1:3">
      <c r="A4276" s="94">
        <f t="shared" si="69"/>
        <v>1993</v>
      </c>
      <c r="B4276" s="95">
        <v>34141</v>
      </c>
      <c r="C4276" s="96">
        <v>6.78</v>
      </c>
    </row>
    <row r="4277" spans="1:3">
      <c r="A4277" s="94">
        <f t="shared" si="69"/>
        <v>1993</v>
      </c>
      <c r="B4277" s="95">
        <v>34142</v>
      </c>
      <c r="C4277" s="96">
        <v>6.78</v>
      </c>
    </row>
    <row r="4278" spans="1:3">
      <c r="A4278" s="94">
        <f t="shared" si="69"/>
        <v>1993</v>
      </c>
      <c r="B4278" s="95">
        <v>34143</v>
      </c>
      <c r="C4278" s="96">
        <v>6.77</v>
      </c>
    </row>
    <row r="4279" spans="1:3">
      <c r="A4279" s="94">
        <f t="shared" si="69"/>
        <v>1993</v>
      </c>
      <c r="B4279" s="95">
        <v>34144</v>
      </c>
      <c r="C4279" s="96">
        <v>6.74</v>
      </c>
    </row>
    <row r="4280" spans="1:3">
      <c r="A4280" s="94">
        <f t="shared" si="69"/>
        <v>1993</v>
      </c>
      <c r="B4280" s="95">
        <v>34145</v>
      </c>
      <c r="C4280" s="96">
        <v>6.71</v>
      </c>
    </row>
    <row r="4281" spans="1:3">
      <c r="A4281" s="94">
        <f t="shared" si="69"/>
        <v>1993</v>
      </c>
      <c r="B4281" s="95">
        <v>34148</v>
      </c>
      <c r="C4281" s="96">
        <v>6.67</v>
      </c>
    </row>
    <row r="4282" spans="1:3">
      <c r="A4282" s="94">
        <f t="shared" si="69"/>
        <v>1993</v>
      </c>
      <c r="B4282" s="95">
        <v>34149</v>
      </c>
      <c r="C4282" s="96">
        <v>6.67</v>
      </c>
    </row>
    <row r="4283" spans="1:3">
      <c r="A4283" s="94">
        <f t="shared" si="69"/>
        <v>1993</v>
      </c>
      <c r="B4283" s="95">
        <v>34150</v>
      </c>
      <c r="C4283" s="96">
        <v>6.68</v>
      </c>
    </row>
    <row r="4284" spans="1:3">
      <c r="A4284" s="94">
        <f t="shared" si="69"/>
        <v>1993</v>
      </c>
      <c r="B4284" s="95">
        <v>34151</v>
      </c>
      <c r="C4284" s="96">
        <v>6.69</v>
      </c>
    </row>
    <row r="4285" spans="1:3">
      <c r="A4285" s="94">
        <f t="shared" si="69"/>
        <v>1993</v>
      </c>
      <c r="B4285" s="95">
        <v>34152</v>
      </c>
      <c r="C4285" s="96">
        <v>6.67</v>
      </c>
    </row>
    <row r="4286" spans="1:3">
      <c r="A4286" s="94">
        <f t="shared" si="69"/>
        <v>1993</v>
      </c>
      <c r="B4286" s="95">
        <v>34155</v>
      </c>
      <c r="C4286" s="99"/>
    </row>
    <row r="4287" spans="1:3">
      <c r="A4287" s="94">
        <f t="shared" si="69"/>
        <v>1993</v>
      </c>
      <c r="B4287" s="95">
        <v>34156</v>
      </c>
      <c r="C4287" s="96">
        <v>6.68</v>
      </c>
    </row>
    <row r="4288" spans="1:3">
      <c r="A4288" s="94">
        <f t="shared" si="69"/>
        <v>1993</v>
      </c>
      <c r="B4288" s="95">
        <v>34157</v>
      </c>
      <c r="C4288" s="96">
        <v>6.68</v>
      </c>
    </row>
    <row r="4289" spans="1:3">
      <c r="A4289" s="94">
        <f t="shared" si="69"/>
        <v>1993</v>
      </c>
      <c r="B4289" s="95">
        <v>34158</v>
      </c>
      <c r="C4289" s="96">
        <v>6.66</v>
      </c>
    </row>
    <row r="4290" spans="1:3">
      <c r="A4290" s="94">
        <f t="shared" si="69"/>
        <v>1993</v>
      </c>
      <c r="B4290" s="95">
        <v>34159</v>
      </c>
      <c r="C4290" s="96">
        <v>6.64</v>
      </c>
    </row>
    <row r="4291" spans="1:3">
      <c r="A4291" s="94">
        <f t="shared" si="69"/>
        <v>1993</v>
      </c>
      <c r="B4291" s="95">
        <v>34162</v>
      </c>
      <c r="C4291" s="96">
        <v>6.62</v>
      </c>
    </row>
    <row r="4292" spans="1:3">
      <c r="A4292" s="94">
        <f t="shared" si="69"/>
        <v>1993</v>
      </c>
      <c r="B4292" s="95">
        <v>34163</v>
      </c>
      <c r="C4292" s="96">
        <v>6.62</v>
      </c>
    </row>
    <row r="4293" spans="1:3">
      <c r="A4293" s="94">
        <f t="shared" si="69"/>
        <v>1993</v>
      </c>
      <c r="B4293" s="95">
        <v>34164</v>
      </c>
      <c r="C4293" s="96">
        <v>6.56</v>
      </c>
    </row>
    <row r="4294" spans="1:3">
      <c r="A4294" s="94">
        <f t="shared" si="69"/>
        <v>1993</v>
      </c>
      <c r="B4294" s="95">
        <v>34165</v>
      </c>
      <c r="C4294" s="96">
        <v>6.55</v>
      </c>
    </row>
    <row r="4295" spans="1:3">
      <c r="A4295" s="94">
        <f t="shared" si="69"/>
        <v>1993</v>
      </c>
      <c r="B4295" s="95">
        <v>34166</v>
      </c>
      <c r="C4295" s="96">
        <v>6.54</v>
      </c>
    </row>
    <row r="4296" spans="1:3">
      <c r="A4296" s="94">
        <f t="shared" si="69"/>
        <v>1993</v>
      </c>
      <c r="B4296" s="95">
        <v>34169</v>
      </c>
      <c r="C4296" s="96">
        <v>6.54</v>
      </c>
    </row>
    <row r="4297" spans="1:3">
      <c r="A4297" s="94">
        <f t="shared" si="69"/>
        <v>1993</v>
      </c>
      <c r="B4297" s="95">
        <v>34170</v>
      </c>
      <c r="C4297" s="96">
        <v>6.55</v>
      </c>
    </row>
    <row r="4298" spans="1:3">
      <c r="A4298" s="94">
        <f t="shared" si="69"/>
        <v>1993</v>
      </c>
      <c r="B4298" s="95">
        <v>34171</v>
      </c>
      <c r="C4298" s="96">
        <v>6.62</v>
      </c>
    </row>
    <row r="4299" spans="1:3">
      <c r="A4299" s="94">
        <f t="shared" si="69"/>
        <v>1993</v>
      </c>
      <c r="B4299" s="95">
        <v>34172</v>
      </c>
      <c r="C4299" s="96">
        <v>6.65</v>
      </c>
    </row>
    <row r="4300" spans="1:3">
      <c r="A4300" s="94">
        <f t="shared" si="69"/>
        <v>1993</v>
      </c>
      <c r="B4300" s="95">
        <v>34173</v>
      </c>
      <c r="C4300" s="96">
        <v>6.71</v>
      </c>
    </row>
    <row r="4301" spans="1:3">
      <c r="A4301" s="94">
        <f t="shared" ref="A4301:A4364" si="70">YEAR(B4301)</f>
        <v>1993</v>
      </c>
      <c r="B4301" s="95">
        <v>34176</v>
      </c>
      <c r="C4301" s="96">
        <v>6.68</v>
      </c>
    </row>
    <row r="4302" spans="1:3">
      <c r="A4302" s="94">
        <f t="shared" si="70"/>
        <v>1993</v>
      </c>
      <c r="B4302" s="95">
        <v>34177</v>
      </c>
      <c r="C4302" s="96">
        <v>6.68</v>
      </c>
    </row>
    <row r="4303" spans="1:3">
      <c r="A4303" s="94">
        <f t="shared" si="70"/>
        <v>1993</v>
      </c>
      <c r="B4303" s="95">
        <v>34178</v>
      </c>
      <c r="C4303" s="96">
        <v>6.66</v>
      </c>
    </row>
    <row r="4304" spans="1:3">
      <c r="A4304" s="94">
        <f t="shared" si="70"/>
        <v>1993</v>
      </c>
      <c r="B4304" s="95">
        <v>34179</v>
      </c>
      <c r="C4304" s="96">
        <v>6.57</v>
      </c>
    </row>
    <row r="4305" spans="1:3">
      <c r="A4305" s="94">
        <f t="shared" si="70"/>
        <v>1993</v>
      </c>
      <c r="B4305" s="95">
        <v>34180</v>
      </c>
      <c r="C4305" s="96">
        <v>6.57</v>
      </c>
    </row>
    <row r="4306" spans="1:3">
      <c r="A4306" s="94">
        <f t="shared" si="70"/>
        <v>1993</v>
      </c>
      <c r="B4306" s="95">
        <v>34183</v>
      </c>
      <c r="C4306" s="96">
        <v>6.56</v>
      </c>
    </row>
    <row r="4307" spans="1:3">
      <c r="A4307" s="94">
        <f t="shared" si="70"/>
        <v>1993</v>
      </c>
      <c r="B4307" s="95">
        <v>34184</v>
      </c>
      <c r="C4307" s="96">
        <v>6.53</v>
      </c>
    </row>
    <row r="4308" spans="1:3">
      <c r="A4308" s="94">
        <f t="shared" si="70"/>
        <v>1993</v>
      </c>
      <c r="B4308" s="95">
        <v>34185</v>
      </c>
      <c r="C4308" s="96">
        <v>6.54</v>
      </c>
    </row>
    <row r="4309" spans="1:3">
      <c r="A4309" s="94">
        <f t="shared" si="70"/>
        <v>1993</v>
      </c>
      <c r="B4309" s="95">
        <v>34186</v>
      </c>
      <c r="C4309" s="96">
        <v>6.53</v>
      </c>
    </row>
    <row r="4310" spans="1:3">
      <c r="A4310" s="94">
        <f t="shared" si="70"/>
        <v>1993</v>
      </c>
      <c r="B4310" s="95">
        <v>34187</v>
      </c>
      <c r="C4310" s="96">
        <v>6.53</v>
      </c>
    </row>
    <row r="4311" spans="1:3">
      <c r="A4311" s="94">
        <f t="shared" si="70"/>
        <v>1993</v>
      </c>
      <c r="B4311" s="95">
        <v>34190</v>
      </c>
      <c r="C4311" s="96">
        <v>6.47</v>
      </c>
    </row>
    <row r="4312" spans="1:3">
      <c r="A4312" s="94">
        <f t="shared" si="70"/>
        <v>1993</v>
      </c>
      <c r="B4312" s="95">
        <v>34191</v>
      </c>
      <c r="C4312" s="96">
        <v>6.45</v>
      </c>
    </row>
    <row r="4313" spans="1:3">
      <c r="A4313" s="94">
        <f t="shared" si="70"/>
        <v>1993</v>
      </c>
      <c r="B4313" s="95">
        <v>34192</v>
      </c>
      <c r="C4313" s="96">
        <v>6.44</v>
      </c>
    </row>
    <row r="4314" spans="1:3">
      <c r="A4314" s="94">
        <f t="shared" si="70"/>
        <v>1993</v>
      </c>
      <c r="B4314" s="95">
        <v>34193</v>
      </c>
      <c r="C4314" s="96">
        <v>6.37</v>
      </c>
    </row>
    <row r="4315" spans="1:3">
      <c r="A4315" s="94">
        <f t="shared" si="70"/>
        <v>1993</v>
      </c>
      <c r="B4315" s="95">
        <v>34194</v>
      </c>
      <c r="C4315" s="96">
        <v>6.35</v>
      </c>
    </row>
    <row r="4316" spans="1:3">
      <c r="A4316" s="94">
        <f t="shared" si="70"/>
        <v>1993</v>
      </c>
      <c r="B4316" s="95">
        <v>34197</v>
      </c>
      <c r="C4316" s="96">
        <v>6.31</v>
      </c>
    </row>
    <row r="4317" spans="1:3">
      <c r="A4317" s="94">
        <f t="shared" si="70"/>
        <v>1993</v>
      </c>
      <c r="B4317" s="95">
        <v>34198</v>
      </c>
      <c r="C4317" s="96">
        <v>6.31</v>
      </c>
    </row>
    <row r="4318" spans="1:3">
      <c r="A4318" s="94">
        <f t="shared" si="70"/>
        <v>1993</v>
      </c>
      <c r="B4318" s="95">
        <v>34199</v>
      </c>
      <c r="C4318" s="96">
        <v>6.26</v>
      </c>
    </row>
    <row r="4319" spans="1:3">
      <c r="A4319" s="94">
        <f t="shared" si="70"/>
        <v>1993</v>
      </c>
      <c r="B4319" s="95">
        <v>34200</v>
      </c>
      <c r="C4319" s="96">
        <v>6.21</v>
      </c>
    </row>
    <row r="4320" spans="1:3">
      <c r="A4320" s="94">
        <f t="shared" si="70"/>
        <v>1993</v>
      </c>
      <c r="B4320" s="95">
        <v>34201</v>
      </c>
      <c r="C4320" s="96">
        <v>6.22</v>
      </c>
    </row>
    <row r="4321" spans="1:3">
      <c r="A4321" s="94">
        <f t="shared" si="70"/>
        <v>1993</v>
      </c>
      <c r="B4321" s="95">
        <v>34204</v>
      </c>
      <c r="C4321" s="96">
        <v>6.22</v>
      </c>
    </row>
    <row r="4322" spans="1:3">
      <c r="A4322" s="94">
        <f t="shared" si="70"/>
        <v>1993</v>
      </c>
      <c r="B4322" s="95">
        <v>34205</v>
      </c>
      <c r="C4322" s="96">
        <v>6.2</v>
      </c>
    </row>
    <row r="4323" spans="1:3">
      <c r="A4323" s="94">
        <f t="shared" si="70"/>
        <v>1993</v>
      </c>
      <c r="B4323" s="95">
        <v>34206</v>
      </c>
      <c r="C4323" s="96">
        <v>6.18</v>
      </c>
    </row>
    <row r="4324" spans="1:3">
      <c r="A4324" s="94">
        <f t="shared" si="70"/>
        <v>1993</v>
      </c>
      <c r="B4324" s="95">
        <v>34207</v>
      </c>
      <c r="C4324" s="96">
        <v>6.09</v>
      </c>
    </row>
    <row r="4325" spans="1:3">
      <c r="A4325" s="94">
        <f t="shared" si="70"/>
        <v>1993</v>
      </c>
      <c r="B4325" s="95">
        <v>34208</v>
      </c>
      <c r="C4325" s="96">
        <v>6.13</v>
      </c>
    </row>
    <row r="4326" spans="1:3">
      <c r="A4326" s="94">
        <f t="shared" si="70"/>
        <v>1993</v>
      </c>
      <c r="B4326" s="95">
        <v>34211</v>
      </c>
      <c r="C4326" s="96">
        <v>6.12</v>
      </c>
    </row>
    <row r="4327" spans="1:3">
      <c r="A4327" s="94">
        <f t="shared" si="70"/>
        <v>1993</v>
      </c>
      <c r="B4327" s="95">
        <v>34212</v>
      </c>
      <c r="C4327" s="96">
        <v>6.09</v>
      </c>
    </row>
    <row r="4328" spans="1:3">
      <c r="A4328" s="94">
        <f t="shared" si="70"/>
        <v>1993</v>
      </c>
      <c r="B4328" s="95">
        <v>34213</v>
      </c>
      <c r="C4328" s="96">
        <v>6.09</v>
      </c>
    </row>
    <row r="4329" spans="1:3">
      <c r="A4329" s="94">
        <f t="shared" si="70"/>
        <v>1993</v>
      </c>
      <c r="B4329" s="95">
        <v>34214</v>
      </c>
      <c r="C4329" s="96">
        <v>6.04</v>
      </c>
    </row>
    <row r="4330" spans="1:3">
      <c r="A4330" s="94">
        <f t="shared" si="70"/>
        <v>1993</v>
      </c>
      <c r="B4330" s="95">
        <v>34215</v>
      </c>
      <c r="C4330" s="96">
        <v>5.95</v>
      </c>
    </row>
    <row r="4331" spans="1:3">
      <c r="A4331" s="94">
        <f t="shared" si="70"/>
        <v>1993</v>
      </c>
      <c r="B4331" s="95">
        <v>34218</v>
      </c>
      <c r="C4331" s="99"/>
    </row>
    <row r="4332" spans="1:3">
      <c r="A4332" s="94">
        <f t="shared" si="70"/>
        <v>1993</v>
      </c>
      <c r="B4332" s="95">
        <v>34219</v>
      </c>
      <c r="C4332" s="96">
        <v>5.88</v>
      </c>
    </row>
    <row r="4333" spans="1:3">
      <c r="A4333" s="94">
        <f t="shared" si="70"/>
        <v>1993</v>
      </c>
      <c r="B4333" s="95">
        <v>34220</v>
      </c>
      <c r="C4333" s="96">
        <v>5.86</v>
      </c>
    </row>
    <row r="4334" spans="1:3">
      <c r="A4334" s="94">
        <f t="shared" si="70"/>
        <v>1993</v>
      </c>
      <c r="B4334" s="95">
        <v>34221</v>
      </c>
      <c r="C4334" s="96">
        <v>5.96</v>
      </c>
    </row>
    <row r="4335" spans="1:3">
      <c r="A4335" s="94">
        <f t="shared" si="70"/>
        <v>1993</v>
      </c>
      <c r="B4335" s="95">
        <v>34222</v>
      </c>
      <c r="C4335" s="96">
        <v>5.89</v>
      </c>
    </row>
    <row r="4336" spans="1:3">
      <c r="A4336" s="94">
        <f t="shared" si="70"/>
        <v>1993</v>
      </c>
      <c r="B4336" s="95">
        <v>34225</v>
      </c>
      <c r="C4336" s="96">
        <v>5.86</v>
      </c>
    </row>
    <row r="4337" spans="1:3">
      <c r="A4337" s="94">
        <f t="shared" si="70"/>
        <v>1993</v>
      </c>
      <c r="B4337" s="95">
        <v>34226</v>
      </c>
      <c r="C4337" s="96">
        <v>5.97</v>
      </c>
    </row>
    <row r="4338" spans="1:3">
      <c r="A4338" s="94">
        <f t="shared" si="70"/>
        <v>1993</v>
      </c>
      <c r="B4338" s="95">
        <v>34227</v>
      </c>
      <c r="C4338" s="96">
        <v>6</v>
      </c>
    </row>
    <row r="4339" spans="1:3">
      <c r="A4339" s="94">
        <f t="shared" si="70"/>
        <v>1993</v>
      </c>
      <c r="B4339" s="95">
        <v>34228</v>
      </c>
      <c r="C4339" s="96">
        <v>6.01</v>
      </c>
    </row>
    <row r="4340" spans="1:3">
      <c r="A4340" s="94">
        <f t="shared" si="70"/>
        <v>1993</v>
      </c>
      <c r="B4340" s="95">
        <v>34229</v>
      </c>
      <c r="C4340" s="96">
        <v>6.04</v>
      </c>
    </row>
    <row r="4341" spans="1:3">
      <c r="A4341" s="94">
        <f t="shared" si="70"/>
        <v>1993</v>
      </c>
      <c r="B4341" s="95">
        <v>34232</v>
      </c>
      <c r="C4341" s="96">
        <v>6.08</v>
      </c>
    </row>
    <row r="4342" spans="1:3">
      <c r="A4342" s="94">
        <f t="shared" si="70"/>
        <v>1993</v>
      </c>
      <c r="B4342" s="95">
        <v>34233</v>
      </c>
      <c r="C4342" s="96">
        <v>6.14</v>
      </c>
    </row>
    <row r="4343" spans="1:3">
      <c r="A4343" s="94">
        <f t="shared" si="70"/>
        <v>1993</v>
      </c>
      <c r="B4343" s="95">
        <v>34234</v>
      </c>
      <c r="C4343" s="96">
        <v>6.1</v>
      </c>
    </row>
    <row r="4344" spans="1:3">
      <c r="A4344" s="94">
        <f t="shared" si="70"/>
        <v>1993</v>
      </c>
      <c r="B4344" s="95">
        <v>34235</v>
      </c>
      <c r="C4344" s="96">
        <v>6.06</v>
      </c>
    </row>
    <row r="4345" spans="1:3">
      <c r="A4345" s="94">
        <f t="shared" si="70"/>
        <v>1993</v>
      </c>
      <c r="B4345" s="95">
        <v>34236</v>
      </c>
      <c r="C4345" s="96">
        <v>6.06</v>
      </c>
    </row>
    <row r="4346" spans="1:3">
      <c r="A4346" s="94">
        <f t="shared" si="70"/>
        <v>1993</v>
      </c>
      <c r="B4346" s="95">
        <v>34239</v>
      </c>
      <c r="C4346" s="96">
        <v>5.97</v>
      </c>
    </row>
    <row r="4347" spans="1:3">
      <c r="A4347" s="94">
        <f t="shared" si="70"/>
        <v>1993</v>
      </c>
      <c r="B4347" s="95">
        <v>34240</v>
      </c>
      <c r="C4347" s="96">
        <v>5.94</v>
      </c>
    </row>
    <row r="4348" spans="1:3">
      <c r="A4348" s="94">
        <f t="shared" si="70"/>
        <v>1993</v>
      </c>
      <c r="B4348" s="95">
        <v>34241</v>
      </c>
      <c r="C4348" s="96">
        <v>6</v>
      </c>
    </row>
    <row r="4349" spans="1:3">
      <c r="A4349" s="94">
        <f t="shared" si="70"/>
        <v>1993</v>
      </c>
      <c r="B4349" s="95">
        <v>34242</v>
      </c>
      <c r="C4349" s="96">
        <v>6.04</v>
      </c>
    </row>
    <row r="4350" spans="1:3">
      <c r="A4350" s="94">
        <f t="shared" si="70"/>
        <v>1993</v>
      </c>
      <c r="B4350" s="95">
        <v>34243</v>
      </c>
      <c r="C4350" s="96">
        <v>5.98</v>
      </c>
    </row>
    <row r="4351" spans="1:3">
      <c r="A4351" s="94">
        <f t="shared" si="70"/>
        <v>1993</v>
      </c>
      <c r="B4351" s="95">
        <v>34246</v>
      </c>
      <c r="C4351" s="96">
        <v>5.99</v>
      </c>
    </row>
    <row r="4352" spans="1:3">
      <c r="A4352" s="94">
        <f t="shared" si="70"/>
        <v>1993</v>
      </c>
      <c r="B4352" s="95">
        <v>34247</v>
      </c>
      <c r="C4352" s="96">
        <v>6.01</v>
      </c>
    </row>
    <row r="4353" spans="1:3">
      <c r="A4353" s="94">
        <f t="shared" si="70"/>
        <v>1993</v>
      </c>
      <c r="B4353" s="95">
        <v>34248</v>
      </c>
      <c r="C4353" s="96">
        <v>6.01</v>
      </c>
    </row>
    <row r="4354" spans="1:3">
      <c r="A4354" s="94">
        <f t="shared" si="70"/>
        <v>1993</v>
      </c>
      <c r="B4354" s="95">
        <v>34249</v>
      </c>
      <c r="C4354" s="96">
        <v>6.01</v>
      </c>
    </row>
    <row r="4355" spans="1:3">
      <c r="A4355" s="94">
        <f t="shared" si="70"/>
        <v>1993</v>
      </c>
      <c r="B4355" s="95">
        <v>34250</v>
      </c>
      <c r="C4355" s="96">
        <v>5.92</v>
      </c>
    </row>
    <row r="4356" spans="1:3">
      <c r="A4356" s="94">
        <f t="shared" si="70"/>
        <v>1993</v>
      </c>
      <c r="B4356" s="95">
        <v>34253</v>
      </c>
      <c r="C4356" s="99"/>
    </row>
    <row r="4357" spans="1:3">
      <c r="A4357" s="94">
        <f t="shared" si="70"/>
        <v>1993</v>
      </c>
      <c r="B4357" s="95">
        <v>34254</v>
      </c>
      <c r="C4357" s="96">
        <v>5.92</v>
      </c>
    </row>
    <row r="4358" spans="1:3">
      <c r="A4358" s="94">
        <f t="shared" si="70"/>
        <v>1993</v>
      </c>
      <c r="B4358" s="95">
        <v>34255</v>
      </c>
      <c r="C4358" s="96">
        <v>5.92</v>
      </c>
    </row>
    <row r="4359" spans="1:3">
      <c r="A4359" s="94">
        <f t="shared" si="70"/>
        <v>1993</v>
      </c>
      <c r="B4359" s="95">
        <v>34256</v>
      </c>
      <c r="C4359" s="96">
        <v>5.86</v>
      </c>
    </row>
    <row r="4360" spans="1:3">
      <c r="A4360" s="94">
        <f t="shared" si="70"/>
        <v>1993</v>
      </c>
      <c r="B4360" s="95">
        <v>34257</v>
      </c>
      <c r="C4360" s="96">
        <v>5.78</v>
      </c>
    </row>
    <row r="4361" spans="1:3">
      <c r="A4361" s="94">
        <f t="shared" si="70"/>
        <v>1993</v>
      </c>
      <c r="B4361" s="95">
        <v>34260</v>
      </c>
      <c r="C4361" s="96">
        <v>5.85</v>
      </c>
    </row>
    <row r="4362" spans="1:3">
      <c r="A4362" s="94">
        <f t="shared" si="70"/>
        <v>1993</v>
      </c>
      <c r="B4362" s="95">
        <v>34261</v>
      </c>
      <c r="C4362" s="96">
        <v>5.85</v>
      </c>
    </row>
    <row r="4363" spans="1:3">
      <c r="A4363" s="94">
        <f t="shared" si="70"/>
        <v>1993</v>
      </c>
      <c r="B4363" s="95">
        <v>34262</v>
      </c>
      <c r="C4363" s="96">
        <v>5.83</v>
      </c>
    </row>
    <row r="4364" spans="1:3">
      <c r="A4364" s="94">
        <f t="shared" si="70"/>
        <v>1993</v>
      </c>
      <c r="B4364" s="95">
        <v>34263</v>
      </c>
      <c r="C4364" s="96">
        <v>5.92</v>
      </c>
    </row>
    <row r="4365" spans="1:3">
      <c r="A4365" s="94">
        <f t="shared" ref="A4365:A4428" si="71">YEAR(B4365)</f>
        <v>1993</v>
      </c>
      <c r="B4365" s="95">
        <v>34264</v>
      </c>
      <c r="C4365" s="96">
        <v>5.98</v>
      </c>
    </row>
    <row r="4366" spans="1:3">
      <c r="A4366" s="94">
        <f t="shared" si="71"/>
        <v>1993</v>
      </c>
      <c r="B4366" s="95">
        <v>34267</v>
      </c>
      <c r="C4366" s="96">
        <v>6.02</v>
      </c>
    </row>
    <row r="4367" spans="1:3">
      <c r="A4367" s="94">
        <f t="shared" si="71"/>
        <v>1993</v>
      </c>
      <c r="B4367" s="95">
        <v>34268</v>
      </c>
      <c r="C4367" s="96">
        <v>6</v>
      </c>
    </row>
    <row r="4368" spans="1:3">
      <c r="A4368" s="94">
        <f t="shared" si="71"/>
        <v>1993</v>
      </c>
      <c r="B4368" s="95">
        <v>34269</v>
      </c>
      <c r="C4368" s="96">
        <v>6</v>
      </c>
    </row>
    <row r="4369" spans="1:3">
      <c r="A4369" s="94">
        <f t="shared" si="71"/>
        <v>1993</v>
      </c>
      <c r="B4369" s="95">
        <v>34270</v>
      </c>
      <c r="C4369" s="96">
        <v>5.97</v>
      </c>
    </row>
    <row r="4370" spans="1:3">
      <c r="A4370" s="94">
        <f t="shared" si="71"/>
        <v>1993</v>
      </c>
      <c r="B4370" s="95">
        <v>34271</v>
      </c>
      <c r="C4370" s="96">
        <v>5.96</v>
      </c>
    </row>
    <row r="4371" spans="1:3">
      <c r="A4371" s="94">
        <f t="shared" si="71"/>
        <v>1993</v>
      </c>
      <c r="B4371" s="95">
        <v>34274</v>
      </c>
      <c r="C4371" s="96">
        <v>6.02</v>
      </c>
    </row>
    <row r="4372" spans="1:3">
      <c r="A4372" s="94">
        <f t="shared" si="71"/>
        <v>1993</v>
      </c>
      <c r="B4372" s="95">
        <v>34275</v>
      </c>
      <c r="C4372" s="96">
        <v>6.07</v>
      </c>
    </row>
    <row r="4373" spans="1:3">
      <c r="A4373" s="94">
        <f t="shared" si="71"/>
        <v>1993</v>
      </c>
      <c r="B4373" s="95">
        <v>34276</v>
      </c>
      <c r="C4373" s="96">
        <v>6.11</v>
      </c>
    </row>
    <row r="4374" spans="1:3">
      <c r="A4374" s="94">
        <f t="shared" si="71"/>
        <v>1993</v>
      </c>
      <c r="B4374" s="95">
        <v>34277</v>
      </c>
      <c r="C4374" s="96">
        <v>6.19</v>
      </c>
    </row>
    <row r="4375" spans="1:3">
      <c r="A4375" s="94">
        <f t="shared" si="71"/>
        <v>1993</v>
      </c>
      <c r="B4375" s="95">
        <v>34278</v>
      </c>
      <c r="C4375" s="96">
        <v>6.22</v>
      </c>
    </row>
    <row r="4376" spans="1:3">
      <c r="A4376" s="94">
        <f t="shared" si="71"/>
        <v>1993</v>
      </c>
      <c r="B4376" s="95">
        <v>34281</v>
      </c>
      <c r="C4376" s="96">
        <v>6.22</v>
      </c>
    </row>
    <row r="4377" spans="1:3">
      <c r="A4377" s="94">
        <f t="shared" si="71"/>
        <v>1993</v>
      </c>
      <c r="B4377" s="95">
        <v>34282</v>
      </c>
      <c r="C4377" s="96">
        <v>6.16</v>
      </c>
    </row>
    <row r="4378" spans="1:3">
      <c r="A4378" s="94">
        <f t="shared" si="71"/>
        <v>1993</v>
      </c>
      <c r="B4378" s="95">
        <v>34283</v>
      </c>
      <c r="C4378" s="96">
        <v>6.21</v>
      </c>
    </row>
    <row r="4379" spans="1:3">
      <c r="A4379" s="94">
        <f t="shared" si="71"/>
        <v>1993</v>
      </c>
      <c r="B4379" s="95">
        <v>34284</v>
      </c>
      <c r="C4379" s="99"/>
    </row>
    <row r="4380" spans="1:3">
      <c r="A4380" s="94">
        <f t="shared" si="71"/>
        <v>1993</v>
      </c>
      <c r="B4380" s="95">
        <v>34285</v>
      </c>
      <c r="C4380" s="96">
        <v>6.15</v>
      </c>
    </row>
    <row r="4381" spans="1:3">
      <c r="A4381" s="94">
        <f t="shared" si="71"/>
        <v>1993</v>
      </c>
      <c r="B4381" s="95">
        <v>34288</v>
      </c>
      <c r="C4381" s="96">
        <v>6.17</v>
      </c>
    </row>
    <row r="4382" spans="1:3">
      <c r="A4382" s="94">
        <f t="shared" si="71"/>
        <v>1993</v>
      </c>
      <c r="B4382" s="95">
        <v>34289</v>
      </c>
      <c r="C4382" s="96">
        <v>6.17</v>
      </c>
    </row>
    <row r="4383" spans="1:3">
      <c r="A4383" s="94">
        <f t="shared" si="71"/>
        <v>1993</v>
      </c>
      <c r="B4383" s="95">
        <v>34290</v>
      </c>
      <c r="C4383" s="96">
        <v>6.19</v>
      </c>
    </row>
    <row r="4384" spans="1:3">
      <c r="A4384" s="94">
        <f t="shared" si="71"/>
        <v>1993</v>
      </c>
      <c r="B4384" s="95">
        <v>34291</v>
      </c>
      <c r="C4384" s="96">
        <v>6.23</v>
      </c>
    </row>
    <row r="4385" spans="1:3">
      <c r="A4385" s="94">
        <f t="shared" si="71"/>
        <v>1993</v>
      </c>
      <c r="B4385" s="95">
        <v>34292</v>
      </c>
      <c r="C4385" s="96">
        <v>6.34</v>
      </c>
    </row>
    <row r="4386" spans="1:3">
      <c r="A4386" s="94">
        <f t="shared" si="71"/>
        <v>1993</v>
      </c>
      <c r="B4386" s="95">
        <v>34295</v>
      </c>
      <c r="C4386" s="96">
        <v>6.36</v>
      </c>
    </row>
    <row r="4387" spans="1:3">
      <c r="A4387" s="94">
        <f t="shared" si="71"/>
        <v>1993</v>
      </c>
      <c r="B4387" s="95">
        <v>34296</v>
      </c>
      <c r="C4387" s="96">
        <v>6.3</v>
      </c>
    </row>
    <row r="4388" spans="1:3">
      <c r="A4388" s="94">
        <f t="shared" si="71"/>
        <v>1993</v>
      </c>
      <c r="B4388" s="95">
        <v>34297</v>
      </c>
      <c r="C4388" s="96">
        <v>6.31</v>
      </c>
    </row>
    <row r="4389" spans="1:3">
      <c r="A4389" s="94">
        <f t="shared" si="71"/>
        <v>1993</v>
      </c>
      <c r="B4389" s="95">
        <v>34298</v>
      </c>
      <c r="C4389" s="99"/>
    </row>
    <row r="4390" spans="1:3">
      <c r="A4390" s="94">
        <f t="shared" si="71"/>
        <v>1993</v>
      </c>
      <c r="B4390" s="95">
        <v>34299</v>
      </c>
      <c r="C4390" s="96">
        <v>6.26</v>
      </c>
    </row>
    <row r="4391" spans="1:3">
      <c r="A4391" s="94">
        <f t="shared" si="71"/>
        <v>1993</v>
      </c>
      <c r="B4391" s="95">
        <v>34302</v>
      </c>
      <c r="C4391" s="96">
        <v>6.23</v>
      </c>
    </row>
    <row r="4392" spans="1:3">
      <c r="A4392" s="94">
        <f t="shared" si="71"/>
        <v>1993</v>
      </c>
      <c r="B4392" s="95">
        <v>34303</v>
      </c>
      <c r="C4392" s="96">
        <v>6.29</v>
      </c>
    </row>
    <row r="4393" spans="1:3">
      <c r="A4393" s="94">
        <f t="shared" si="71"/>
        <v>1993</v>
      </c>
      <c r="B4393" s="95">
        <v>34304</v>
      </c>
      <c r="C4393" s="96">
        <v>6.28</v>
      </c>
    </row>
    <row r="4394" spans="1:3">
      <c r="A4394" s="94">
        <f t="shared" si="71"/>
        <v>1993</v>
      </c>
      <c r="B4394" s="95">
        <v>34305</v>
      </c>
      <c r="C4394" s="96">
        <v>6.27</v>
      </c>
    </row>
    <row r="4395" spans="1:3">
      <c r="A4395" s="94">
        <f t="shared" si="71"/>
        <v>1993</v>
      </c>
      <c r="B4395" s="95">
        <v>34306</v>
      </c>
      <c r="C4395" s="96">
        <v>6.25</v>
      </c>
    </row>
    <row r="4396" spans="1:3">
      <c r="A4396" s="94">
        <f t="shared" si="71"/>
        <v>1993</v>
      </c>
      <c r="B4396" s="95">
        <v>34309</v>
      </c>
      <c r="C4396" s="96">
        <v>6.17</v>
      </c>
    </row>
    <row r="4397" spans="1:3">
      <c r="A4397" s="94">
        <f t="shared" si="71"/>
        <v>1993</v>
      </c>
      <c r="B4397" s="95">
        <v>34310</v>
      </c>
      <c r="C4397" s="96">
        <v>6.17</v>
      </c>
    </row>
    <row r="4398" spans="1:3">
      <c r="A4398" s="94">
        <f t="shared" si="71"/>
        <v>1993</v>
      </c>
      <c r="B4398" s="95">
        <v>34311</v>
      </c>
      <c r="C4398" s="96">
        <v>6.17</v>
      </c>
    </row>
    <row r="4399" spans="1:3">
      <c r="A4399" s="94">
        <f t="shared" si="71"/>
        <v>1993</v>
      </c>
      <c r="B4399" s="95">
        <v>34312</v>
      </c>
      <c r="C4399" s="96">
        <v>6.15</v>
      </c>
    </row>
    <row r="4400" spans="1:3">
      <c r="A4400" s="94">
        <f t="shared" si="71"/>
        <v>1993</v>
      </c>
      <c r="B4400" s="95">
        <v>34313</v>
      </c>
      <c r="C4400" s="96">
        <v>6.19</v>
      </c>
    </row>
    <row r="4401" spans="1:3">
      <c r="A4401" s="94">
        <f t="shared" si="71"/>
        <v>1993</v>
      </c>
      <c r="B4401" s="95">
        <v>34316</v>
      </c>
      <c r="C4401" s="96">
        <v>6.24</v>
      </c>
    </row>
    <row r="4402" spans="1:3">
      <c r="A4402" s="94">
        <f t="shared" si="71"/>
        <v>1993</v>
      </c>
      <c r="B4402" s="95">
        <v>34317</v>
      </c>
      <c r="C4402" s="96">
        <v>6.29</v>
      </c>
    </row>
    <row r="4403" spans="1:3">
      <c r="A4403" s="94">
        <f t="shared" si="71"/>
        <v>1993</v>
      </c>
      <c r="B4403" s="95">
        <v>34318</v>
      </c>
      <c r="C4403" s="96">
        <v>6.29</v>
      </c>
    </row>
    <row r="4404" spans="1:3">
      <c r="A4404" s="94">
        <f t="shared" si="71"/>
        <v>1993</v>
      </c>
      <c r="B4404" s="95">
        <v>34319</v>
      </c>
      <c r="C4404" s="96">
        <v>6.31</v>
      </c>
    </row>
    <row r="4405" spans="1:3">
      <c r="A4405" s="94">
        <f t="shared" si="71"/>
        <v>1993</v>
      </c>
      <c r="B4405" s="95">
        <v>34320</v>
      </c>
      <c r="C4405" s="96">
        <v>6.29</v>
      </c>
    </row>
    <row r="4406" spans="1:3">
      <c r="A4406" s="94">
        <f t="shared" si="71"/>
        <v>1993</v>
      </c>
      <c r="B4406" s="95">
        <v>34323</v>
      </c>
      <c r="C4406" s="96">
        <v>6.3</v>
      </c>
    </row>
    <row r="4407" spans="1:3">
      <c r="A4407" s="94">
        <f t="shared" si="71"/>
        <v>1993</v>
      </c>
      <c r="B4407" s="95">
        <v>34324</v>
      </c>
      <c r="C4407" s="96">
        <v>6.32</v>
      </c>
    </row>
    <row r="4408" spans="1:3">
      <c r="A4408" s="94">
        <f t="shared" si="71"/>
        <v>1993</v>
      </c>
      <c r="B4408" s="95">
        <v>34325</v>
      </c>
      <c r="C4408" s="96">
        <v>6.22</v>
      </c>
    </row>
    <row r="4409" spans="1:3">
      <c r="A4409" s="94">
        <f t="shared" si="71"/>
        <v>1993</v>
      </c>
      <c r="B4409" s="95">
        <v>34326</v>
      </c>
      <c r="C4409" s="96">
        <v>6.22</v>
      </c>
    </row>
    <row r="4410" spans="1:3">
      <c r="A4410" s="94">
        <f t="shared" si="71"/>
        <v>1993</v>
      </c>
      <c r="B4410" s="95">
        <v>34327</v>
      </c>
      <c r="C4410" s="99"/>
    </row>
    <row r="4411" spans="1:3">
      <c r="A4411" s="94">
        <f t="shared" si="71"/>
        <v>1993</v>
      </c>
      <c r="B4411" s="95">
        <v>34330</v>
      </c>
      <c r="C4411" s="96">
        <v>6.23</v>
      </c>
    </row>
    <row r="4412" spans="1:3">
      <c r="A4412" s="94">
        <f t="shared" si="71"/>
        <v>1993</v>
      </c>
      <c r="B4412" s="95">
        <v>34331</v>
      </c>
      <c r="C4412" s="96">
        <v>6.24</v>
      </c>
    </row>
    <row r="4413" spans="1:3">
      <c r="A4413" s="94">
        <f t="shared" si="71"/>
        <v>1993</v>
      </c>
      <c r="B4413" s="95">
        <v>34332</v>
      </c>
      <c r="C4413" s="96">
        <v>6.25</v>
      </c>
    </row>
    <row r="4414" spans="1:3">
      <c r="A4414" s="94">
        <f t="shared" si="71"/>
        <v>1993</v>
      </c>
      <c r="B4414" s="95">
        <v>34333</v>
      </c>
      <c r="C4414" s="96">
        <v>6.34</v>
      </c>
    </row>
    <row r="4415" spans="1:3">
      <c r="A4415" s="94">
        <f t="shared" si="71"/>
        <v>1993</v>
      </c>
      <c r="B4415" s="95">
        <v>34334</v>
      </c>
      <c r="C4415" s="96">
        <v>6.35</v>
      </c>
    </row>
    <row r="4416" spans="1:3">
      <c r="A4416" s="94">
        <f t="shared" si="71"/>
        <v>1994</v>
      </c>
      <c r="B4416" s="95">
        <v>34337</v>
      </c>
      <c r="C4416" s="96">
        <v>6.41</v>
      </c>
    </row>
    <row r="4417" spans="1:3">
      <c r="A4417" s="94">
        <f t="shared" si="71"/>
        <v>1994</v>
      </c>
      <c r="B4417" s="95">
        <v>34338</v>
      </c>
      <c r="C4417" s="96">
        <v>6.37</v>
      </c>
    </row>
    <row r="4418" spans="1:3">
      <c r="A4418" s="94">
        <f t="shared" si="71"/>
        <v>1994</v>
      </c>
      <c r="B4418" s="95">
        <v>34339</v>
      </c>
      <c r="C4418" s="96">
        <v>6.4</v>
      </c>
    </row>
    <row r="4419" spans="1:3">
      <c r="A4419" s="94">
        <f t="shared" si="71"/>
        <v>1994</v>
      </c>
      <c r="B4419" s="95">
        <v>34340</v>
      </c>
      <c r="C4419" s="96">
        <v>6.36</v>
      </c>
    </row>
    <row r="4420" spans="1:3">
      <c r="A4420" s="94">
        <f t="shared" si="71"/>
        <v>1994</v>
      </c>
      <c r="B4420" s="95">
        <v>34341</v>
      </c>
      <c r="C4420" s="96">
        <v>6.24</v>
      </c>
    </row>
    <row r="4421" spans="1:3">
      <c r="A4421" s="94">
        <f t="shared" si="71"/>
        <v>1994</v>
      </c>
      <c r="B4421" s="95">
        <v>34344</v>
      </c>
      <c r="C4421" s="96">
        <v>6.24</v>
      </c>
    </row>
    <row r="4422" spans="1:3">
      <c r="A4422" s="94">
        <f t="shared" si="71"/>
        <v>1994</v>
      </c>
      <c r="B4422" s="95">
        <v>34345</v>
      </c>
      <c r="C4422" s="96">
        <v>6.25</v>
      </c>
    </row>
    <row r="4423" spans="1:3">
      <c r="A4423" s="94">
        <f t="shared" si="71"/>
        <v>1994</v>
      </c>
      <c r="B4423" s="95">
        <v>34346</v>
      </c>
      <c r="C4423" s="96">
        <v>6.17</v>
      </c>
    </row>
    <row r="4424" spans="1:3">
      <c r="A4424" s="94">
        <f t="shared" si="71"/>
        <v>1994</v>
      </c>
      <c r="B4424" s="95">
        <v>34347</v>
      </c>
      <c r="C4424" s="96">
        <v>6.26</v>
      </c>
    </row>
    <row r="4425" spans="1:3">
      <c r="A4425" s="94">
        <f t="shared" si="71"/>
        <v>1994</v>
      </c>
      <c r="B4425" s="95">
        <v>34348</v>
      </c>
      <c r="C4425" s="96">
        <v>6.3</v>
      </c>
    </row>
    <row r="4426" spans="1:3">
      <c r="A4426" s="94">
        <f t="shared" si="71"/>
        <v>1994</v>
      </c>
      <c r="B4426" s="95">
        <v>34351</v>
      </c>
      <c r="C4426" s="99"/>
    </row>
    <row r="4427" spans="1:3">
      <c r="A4427" s="94">
        <f t="shared" si="71"/>
        <v>1994</v>
      </c>
      <c r="B4427" s="95">
        <v>34352</v>
      </c>
      <c r="C4427" s="96">
        <v>6.28</v>
      </c>
    </row>
    <row r="4428" spans="1:3">
      <c r="A4428" s="94">
        <f t="shared" si="71"/>
        <v>1994</v>
      </c>
      <c r="B4428" s="95">
        <v>34353</v>
      </c>
      <c r="C4428" s="96">
        <v>6.3</v>
      </c>
    </row>
    <row r="4429" spans="1:3">
      <c r="A4429" s="94">
        <f t="shared" ref="A4429:A4492" si="72">YEAR(B4429)</f>
        <v>1994</v>
      </c>
      <c r="B4429" s="95">
        <v>34354</v>
      </c>
      <c r="C4429" s="96">
        <v>6.27</v>
      </c>
    </row>
    <row r="4430" spans="1:3">
      <c r="A4430" s="94">
        <f t="shared" si="72"/>
        <v>1994</v>
      </c>
      <c r="B4430" s="95">
        <v>34355</v>
      </c>
      <c r="C4430" s="96">
        <v>6.29</v>
      </c>
    </row>
    <row r="4431" spans="1:3">
      <c r="A4431" s="94">
        <f t="shared" si="72"/>
        <v>1994</v>
      </c>
      <c r="B4431" s="95">
        <v>34358</v>
      </c>
      <c r="C4431" s="96">
        <v>6.3</v>
      </c>
    </row>
    <row r="4432" spans="1:3">
      <c r="A4432" s="94">
        <f t="shared" si="72"/>
        <v>1994</v>
      </c>
      <c r="B4432" s="95">
        <v>34359</v>
      </c>
      <c r="C4432" s="96">
        <v>6.34</v>
      </c>
    </row>
    <row r="4433" spans="1:3">
      <c r="A4433" s="94">
        <f t="shared" si="72"/>
        <v>1994</v>
      </c>
      <c r="B4433" s="95">
        <v>34360</v>
      </c>
      <c r="C4433" s="96">
        <v>6.33</v>
      </c>
    </row>
    <row r="4434" spans="1:3">
      <c r="A4434" s="94">
        <f t="shared" si="72"/>
        <v>1994</v>
      </c>
      <c r="B4434" s="95">
        <v>34361</v>
      </c>
      <c r="C4434" s="96">
        <v>6.27</v>
      </c>
    </row>
    <row r="4435" spans="1:3">
      <c r="A4435" s="94">
        <f t="shared" si="72"/>
        <v>1994</v>
      </c>
      <c r="B4435" s="95">
        <v>34362</v>
      </c>
      <c r="C4435" s="96">
        <v>6.21</v>
      </c>
    </row>
    <row r="4436" spans="1:3">
      <c r="A4436" s="94">
        <f t="shared" si="72"/>
        <v>1994</v>
      </c>
      <c r="B4436" s="95">
        <v>34365</v>
      </c>
      <c r="C4436" s="96">
        <v>6.23</v>
      </c>
    </row>
    <row r="4437" spans="1:3">
      <c r="A4437" s="94">
        <f t="shared" si="72"/>
        <v>1994</v>
      </c>
      <c r="B4437" s="95">
        <v>34366</v>
      </c>
      <c r="C4437" s="96">
        <v>6.31</v>
      </c>
    </row>
    <row r="4438" spans="1:3">
      <c r="A4438" s="94">
        <f t="shared" si="72"/>
        <v>1994</v>
      </c>
      <c r="B4438" s="95">
        <v>34367</v>
      </c>
      <c r="C4438" s="96">
        <v>6.29</v>
      </c>
    </row>
    <row r="4439" spans="1:3">
      <c r="A4439" s="94">
        <f t="shared" si="72"/>
        <v>1994</v>
      </c>
      <c r="B4439" s="95">
        <v>34368</v>
      </c>
      <c r="C4439" s="96">
        <v>6.31</v>
      </c>
    </row>
    <row r="4440" spans="1:3">
      <c r="A4440" s="94">
        <f t="shared" si="72"/>
        <v>1994</v>
      </c>
      <c r="B4440" s="95">
        <v>34369</v>
      </c>
      <c r="C4440" s="96">
        <v>6.37</v>
      </c>
    </row>
    <row r="4441" spans="1:3">
      <c r="A4441" s="94">
        <f t="shared" si="72"/>
        <v>1994</v>
      </c>
      <c r="B4441" s="95">
        <v>34372</v>
      </c>
      <c r="C4441" s="96">
        <v>6.38</v>
      </c>
    </row>
    <row r="4442" spans="1:3">
      <c r="A4442" s="94">
        <f t="shared" si="72"/>
        <v>1994</v>
      </c>
      <c r="B4442" s="95">
        <v>34373</v>
      </c>
      <c r="C4442" s="96">
        <v>6.44</v>
      </c>
    </row>
    <row r="4443" spans="1:3">
      <c r="A4443" s="94">
        <f t="shared" si="72"/>
        <v>1994</v>
      </c>
      <c r="B4443" s="95">
        <v>34374</v>
      </c>
      <c r="C4443" s="96">
        <v>6.43</v>
      </c>
    </row>
    <row r="4444" spans="1:3">
      <c r="A4444" s="94">
        <f t="shared" si="72"/>
        <v>1994</v>
      </c>
      <c r="B4444" s="95">
        <v>34375</v>
      </c>
      <c r="C4444" s="96">
        <v>6.45</v>
      </c>
    </row>
    <row r="4445" spans="1:3">
      <c r="A4445" s="94">
        <f t="shared" si="72"/>
        <v>1994</v>
      </c>
      <c r="B4445" s="95">
        <v>34376</v>
      </c>
      <c r="C4445" s="96">
        <v>6.41</v>
      </c>
    </row>
    <row r="4446" spans="1:3">
      <c r="A4446" s="94">
        <f t="shared" si="72"/>
        <v>1994</v>
      </c>
      <c r="B4446" s="95">
        <v>34379</v>
      </c>
      <c r="C4446" s="96">
        <v>6.45</v>
      </c>
    </row>
    <row r="4447" spans="1:3">
      <c r="A4447" s="94">
        <f t="shared" si="72"/>
        <v>1994</v>
      </c>
      <c r="B4447" s="95">
        <v>34380</v>
      </c>
      <c r="C4447" s="96">
        <v>6.45</v>
      </c>
    </row>
    <row r="4448" spans="1:3">
      <c r="A4448" s="94">
        <f t="shared" si="72"/>
        <v>1994</v>
      </c>
      <c r="B4448" s="95">
        <v>34381</v>
      </c>
      <c r="C4448" s="96">
        <v>6.46</v>
      </c>
    </row>
    <row r="4449" spans="1:3">
      <c r="A4449" s="94">
        <f t="shared" si="72"/>
        <v>1994</v>
      </c>
      <c r="B4449" s="95">
        <v>34382</v>
      </c>
      <c r="C4449" s="96">
        <v>6.54</v>
      </c>
    </row>
    <row r="4450" spans="1:3">
      <c r="A4450" s="94">
        <f t="shared" si="72"/>
        <v>1994</v>
      </c>
      <c r="B4450" s="95">
        <v>34383</v>
      </c>
      <c r="C4450" s="96">
        <v>6.63</v>
      </c>
    </row>
    <row r="4451" spans="1:3">
      <c r="A4451" s="94">
        <f t="shared" si="72"/>
        <v>1994</v>
      </c>
      <c r="B4451" s="95">
        <v>34386</v>
      </c>
      <c r="C4451" s="99"/>
    </row>
    <row r="4452" spans="1:3">
      <c r="A4452" s="94">
        <f t="shared" si="72"/>
        <v>1994</v>
      </c>
      <c r="B4452" s="95">
        <v>34387</v>
      </c>
      <c r="C4452" s="96">
        <v>6.6</v>
      </c>
    </row>
    <row r="4453" spans="1:3">
      <c r="A4453" s="94">
        <f t="shared" si="72"/>
        <v>1994</v>
      </c>
      <c r="B4453" s="95">
        <v>34388</v>
      </c>
      <c r="C4453" s="96">
        <v>6.65</v>
      </c>
    </row>
    <row r="4454" spans="1:3">
      <c r="A4454" s="94">
        <f t="shared" si="72"/>
        <v>1994</v>
      </c>
      <c r="B4454" s="95">
        <v>34389</v>
      </c>
      <c r="C4454" s="96">
        <v>6.75</v>
      </c>
    </row>
    <row r="4455" spans="1:3">
      <c r="A4455" s="94">
        <f t="shared" si="72"/>
        <v>1994</v>
      </c>
      <c r="B4455" s="95">
        <v>34390</v>
      </c>
      <c r="C4455" s="96">
        <v>6.73</v>
      </c>
    </row>
    <row r="4456" spans="1:3">
      <c r="A4456" s="94">
        <f t="shared" si="72"/>
        <v>1994</v>
      </c>
      <c r="B4456" s="95">
        <v>34393</v>
      </c>
      <c r="C4456" s="96">
        <v>6.67</v>
      </c>
    </row>
    <row r="4457" spans="1:3">
      <c r="A4457" s="94">
        <f t="shared" si="72"/>
        <v>1994</v>
      </c>
      <c r="B4457" s="95">
        <v>34394</v>
      </c>
      <c r="C4457" s="96">
        <v>6.79</v>
      </c>
    </row>
    <row r="4458" spans="1:3">
      <c r="A4458" s="94">
        <f t="shared" si="72"/>
        <v>1994</v>
      </c>
      <c r="B4458" s="95">
        <v>34395</v>
      </c>
      <c r="C4458" s="96">
        <v>6.79</v>
      </c>
    </row>
    <row r="4459" spans="1:3">
      <c r="A4459" s="94">
        <f t="shared" si="72"/>
        <v>1994</v>
      </c>
      <c r="B4459" s="95">
        <v>34396</v>
      </c>
      <c r="C4459" s="96">
        <v>6.84</v>
      </c>
    </row>
    <row r="4460" spans="1:3">
      <c r="A4460" s="94">
        <f t="shared" si="72"/>
        <v>1994</v>
      </c>
      <c r="B4460" s="95">
        <v>34397</v>
      </c>
      <c r="C4460" s="96">
        <v>6.85</v>
      </c>
    </row>
    <row r="4461" spans="1:3">
      <c r="A4461" s="94">
        <f t="shared" si="72"/>
        <v>1994</v>
      </c>
      <c r="B4461" s="95">
        <v>34400</v>
      </c>
      <c r="C4461" s="96">
        <v>6.8</v>
      </c>
    </row>
    <row r="4462" spans="1:3">
      <c r="A4462" s="94">
        <f t="shared" si="72"/>
        <v>1994</v>
      </c>
      <c r="B4462" s="95">
        <v>34401</v>
      </c>
      <c r="C4462" s="96">
        <v>6.85</v>
      </c>
    </row>
    <row r="4463" spans="1:3">
      <c r="A4463" s="94">
        <f t="shared" si="72"/>
        <v>1994</v>
      </c>
      <c r="B4463" s="95">
        <v>34402</v>
      </c>
      <c r="C4463" s="96">
        <v>6.85</v>
      </c>
    </row>
    <row r="4464" spans="1:3">
      <c r="A4464" s="94">
        <f t="shared" si="72"/>
        <v>1994</v>
      </c>
      <c r="B4464" s="95">
        <v>34403</v>
      </c>
      <c r="C4464" s="96">
        <v>6.94</v>
      </c>
    </row>
    <row r="4465" spans="1:3">
      <c r="A4465" s="94">
        <f t="shared" si="72"/>
        <v>1994</v>
      </c>
      <c r="B4465" s="95">
        <v>34404</v>
      </c>
      <c r="C4465" s="96">
        <v>6.91</v>
      </c>
    </row>
    <row r="4466" spans="1:3">
      <c r="A4466" s="94">
        <f t="shared" si="72"/>
        <v>1994</v>
      </c>
      <c r="B4466" s="95">
        <v>34407</v>
      </c>
      <c r="C4466" s="96">
        <v>6.93</v>
      </c>
    </row>
    <row r="4467" spans="1:3">
      <c r="A4467" s="94">
        <f t="shared" si="72"/>
        <v>1994</v>
      </c>
      <c r="B4467" s="95">
        <v>34408</v>
      </c>
      <c r="C4467" s="96">
        <v>6.9</v>
      </c>
    </row>
    <row r="4468" spans="1:3">
      <c r="A4468" s="94">
        <f t="shared" si="72"/>
        <v>1994</v>
      </c>
      <c r="B4468" s="95">
        <v>34409</v>
      </c>
      <c r="C4468" s="96">
        <v>6.82</v>
      </c>
    </row>
    <row r="4469" spans="1:3">
      <c r="A4469" s="94">
        <f t="shared" si="72"/>
        <v>1994</v>
      </c>
      <c r="B4469" s="95">
        <v>34410</v>
      </c>
      <c r="C4469" s="96">
        <v>6.82</v>
      </c>
    </row>
    <row r="4470" spans="1:3">
      <c r="A4470" s="94">
        <f t="shared" si="72"/>
        <v>1994</v>
      </c>
      <c r="B4470" s="95">
        <v>34411</v>
      </c>
      <c r="C4470" s="96">
        <v>6.9</v>
      </c>
    </row>
    <row r="4471" spans="1:3">
      <c r="A4471" s="94">
        <f t="shared" si="72"/>
        <v>1994</v>
      </c>
      <c r="B4471" s="95">
        <v>34414</v>
      </c>
      <c r="C4471" s="96">
        <v>6.94</v>
      </c>
    </row>
    <row r="4472" spans="1:3">
      <c r="A4472" s="94">
        <f t="shared" si="72"/>
        <v>1994</v>
      </c>
      <c r="B4472" s="95">
        <v>34415</v>
      </c>
      <c r="C4472" s="96">
        <v>6.85</v>
      </c>
    </row>
    <row r="4473" spans="1:3">
      <c r="A4473" s="94">
        <f t="shared" si="72"/>
        <v>1994</v>
      </c>
      <c r="B4473" s="95">
        <v>34416</v>
      </c>
      <c r="C4473" s="96">
        <v>6.85</v>
      </c>
    </row>
    <row r="4474" spans="1:3">
      <c r="A4474" s="94">
        <f t="shared" si="72"/>
        <v>1994</v>
      </c>
      <c r="B4474" s="95">
        <v>34417</v>
      </c>
      <c r="C4474" s="96">
        <v>6.98</v>
      </c>
    </row>
    <row r="4475" spans="1:3">
      <c r="A4475" s="94">
        <f t="shared" si="72"/>
        <v>1994</v>
      </c>
      <c r="B4475" s="95">
        <v>34418</v>
      </c>
      <c r="C4475" s="96">
        <v>6.99</v>
      </c>
    </row>
    <row r="4476" spans="1:3">
      <c r="A4476" s="94">
        <f t="shared" si="72"/>
        <v>1994</v>
      </c>
      <c r="B4476" s="95">
        <v>34421</v>
      </c>
      <c r="C4476" s="96">
        <v>6.98</v>
      </c>
    </row>
    <row r="4477" spans="1:3">
      <c r="A4477" s="94">
        <f t="shared" si="72"/>
        <v>1994</v>
      </c>
      <c r="B4477" s="95">
        <v>34422</v>
      </c>
      <c r="C4477" s="96">
        <v>7.06</v>
      </c>
    </row>
    <row r="4478" spans="1:3">
      <c r="A4478" s="94">
        <f t="shared" si="72"/>
        <v>1994</v>
      </c>
      <c r="B4478" s="95">
        <v>34423</v>
      </c>
      <c r="C4478" s="96">
        <v>7.1</v>
      </c>
    </row>
    <row r="4479" spans="1:3">
      <c r="A4479" s="94">
        <f t="shared" si="72"/>
        <v>1994</v>
      </c>
      <c r="B4479" s="95">
        <v>34424</v>
      </c>
      <c r="C4479" s="96">
        <v>7.11</v>
      </c>
    </row>
    <row r="4480" spans="1:3">
      <c r="A4480" s="94">
        <f t="shared" si="72"/>
        <v>1994</v>
      </c>
      <c r="B4480" s="95">
        <v>34425</v>
      </c>
      <c r="C4480" s="99"/>
    </row>
    <row r="4481" spans="1:3">
      <c r="A4481" s="94">
        <f t="shared" si="72"/>
        <v>1994</v>
      </c>
      <c r="B4481" s="95">
        <v>34428</v>
      </c>
      <c r="C4481" s="96">
        <v>7.43</v>
      </c>
    </row>
    <row r="4482" spans="1:3">
      <c r="A4482" s="94">
        <f t="shared" si="72"/>
        <v>1994</v>
      </c>
      <c r="B4482" s="95">
        <v>34429</v>
      </c>
      <c r="C4482" s="96">
        <v>7.28</v>
      </c>
    </row>
    <row r="4483" spans="1:3">
      <c r="A4483" s="94">
        <f t="shared" si="72"/>
        <v>1994</v>
      </c>
      <c r="B4483" s="95">
        <v>34430</v>
      </c>
      <c r="C4483" s="96">
        <v>7.25</v>
      </c>
    </row>
    <row r="4484" spans="1:3">
      <c r="A4484" s="94">
        <f t="shared" si="72"/>
        <v>1994</v>
      </c>
      <c r="B4484" s="95">
        <v>34431</v>
      </c>
      <c r="C4484" s="96">
        <v>7.21</v>
      </c>
    </row>
    <row r="4485" spans="1:3">
      <c r="A4485" s="94">
        <f t="shared" si="72"/>
        <v>1994</v>
      </c>
      <c r="B4485" s="95">
        <v>34432</v>
      </c>
      <c r="C4485" s="96">
        <v>7.26</v>
      </c>
    </row>
    <row r="4486" spans="1:3">
      <c r="A4486" s="94">
        <f t="shared" si="72"/>
        <v>1994</v>
      </c>
      <c r="B4486" s="95">
        <v>34435</v>
      </c>
      <c r="C4486" s="96">
        <v>7.24</v>
      </c>
    </row>
    <row r="4487" spans="1:3">
      <c r="A4487" s="94">
        <f t="shared" si="72"/>
        <v>1994</v>
      </c>
      <c r="B4487" s="95">
        <v>34436</v>
      </c>
      <c r="C4487" s="96">
        <v>7.2</v>
      </c>
    </row>
    <row r="4488" spans="1:3">
      <c r="A4488" s="94">
        <f t="shared" si="72"/>
        <v>1994</v>
      </c>
      <c r="B4488" s="95">
        <v>34437</v>
      </c>
      <c r="C4488" s="96">
        <v>7.26</v>
      </c>
    </row>
    <row r="4489" spans="1:3">
      <c r="A4489" s="94">
        <f t="shared" si="72"/>
        <v>1994</v>
      </c>
      <c r="B4489" s="95">
        <v>34438</v>
      </c>
      <c r="C4489" s="96">
        <v>7.29</v>
      </c>
    </row>
    <row r="4490" spans="1:3">
      <c r="A4490" s="94">
        <f t="shared" si="72"/>
        <v>1994</v>
      </c>
      <c r="B4490" s="95">
        <v>34439</v>
      </c>
      <c r="C4490" s="96">
        <v>7.29</v>
      </c>
    </row>
    <row r="4491" spans="1:3">
      <c r="A4491" s="94">
        <f t="shared" si="72"/>
        <v>1994</v>
      </c>
      <c r="B4491" s="95">
        <v>34442</v>
      </c>
      <c r="C4491" s="96">
        <v>7.41</v>
      </c>
    </row>
    <row r="4492" spans="1:3">
      <c r="A4492" s="94">
        <f t="shared" si="72"/>
        <v>1994</v>
      </c>
      <c r="B4492" s="95">
        <v>34443</v>
      </c>
      <c r="C4492" s="96">
        <v>7.37</v>
      </c>
    </row>
    <row r="4493" spans="1:3">
      <c r="A4493" s="94">
        <f t="shared" ref="A4493:A4556" si="73">YEAR(B4493)</f>
        <v>1994</v>
      </c>
      <c r="B4493" s="95">
        <v>34444</v>
      </c>
      <c r="C4493" s="96">
        <v>7.33</v>
      </c>
    </row>
    <row r="4494" spans="1:3">
      <c r="A4494" s="94">
        <f t="shared" si="73"/>
        <v>1994</v>
      </c>
      <c r="B4494" s="95">
        <v>34445</v>
      </c>
      <c r="C4494" s="96">
        <v>7.22</v>
      </c>
    </row>
    <row r="4495" spans="1:3">
      <c r="A4495" s="94">
        <f t="shared" si="73"/>
        <v>1994</v>
      </c>
      <c r="B4495" s="95">
        <v>34446</v>
      </c>
      <c r="C4495" s="96">
        <v>7.21</v>
      </c>
    </row>
    <row r="4496" spans="1:3">
      <c r="A4496" s="94">
        <f t="shared" si="73"/>
        <v>1994</v>
      </c>
      <c r="B4496" s="95">
        <v>34449</v>
      </c>
      <c r="C4496" s="96">
        <v>7.14</v>
      </c>
    </row>
    <row r="4497" spans="1:3">
      <c r="A4497" s="94">
        <f t="shared" si="73"/>
        <v>1994</v>
      </c>
      <c r="B4497" s="95">
        <v>34450</v>
      </c>
      <c r="C4497" s="96">
        <v>7.12</v>
      </c>
    </row>
    <row r="4498" spans="1:3">
      <c r="A4498" s="94">
        <f t="shared" si="73"/>
        <v>1994</v>
      </c>
      <c r="B4498" s="95">
        <v>34451</v>
      </c>
      <c r="C4498" s="99"/>
    </row>
    <row r="4499" spans="1:3">
      <c r="A4499" s="94">
        <f t="shared" si="73"/>
        <v>1994</v>
      </c>
      <c r="B4499" s="95">
        <v>34452</v>
      </c>
      <c r="C4499" s="96">
        <v>7.29</v>
      </c>
    </row>
    <row r="4500" spans="1:3">
      <c r="A4500" s="94">
        <f t="shared" si="73"/>
        <v>1994</v>
      </c>
      <c r="B4500" s="95">
        <v>34453</v>
      </c>
      <c r="C4500" s="96">
        <v>7.31</v>
      </c>
    </row>
    <row r="4501" spans="1:3">
      <c r="A4501" s="94">
        <f t="shared" si="73"/>
        <v>1994</v>
      </c>
      <c r="B4501" s="95">
        <v>34456</v>
      </c>
      <c r="C4501" s="96">
        <v>7.33</v>
      </c>
    </row>
    <row r="4502" spans="1:3">
      <c r="A4502" s="94">
        <f t="shared" si="73"/>
        <v>1994</v>
      </c>
      <c r="B4502" s="95">
        <v>34457</v>
      </c>
      <c r="C4502" s="96">
        <v>7.35</v>
      </c>
    </row>
    <row r="4503" spans="1:3">
      <c r="A4503" s="94">
        <f t="shared" si="73"/>
        <v>1994</v>
      </c>
      <c r="B4503" s="95">
        <v>34458</v>
      </c>
      <c r="C4503" s="96">
        <v>7.35</v>
      </c>
    </row>
    <row r="4504" spans="1:3">
      <c r="A4504" s="94">
        <f t="shared" si="73"/>
        <v>1994</v>
      </c>
      <c r="B4504" s="95">
        <v>34459</v>
      </c>
      <c r="C4504" s="96">
        <v>7.33</v>
      </c>
    </row>
    <row r="4505" spans="1:3">
      <c r="A4505" s="94">
        <f t="shared" si="73"/>
        <v>1994</v>
      </c>
      <c r="B4505" s="95">
        <v>34460</v>
      </c>
      <c r="C4505" s="96">
        <v>7.53</v>
      </c>
    </row>
    <row r="4506" spans="1:3">
      <c r="A4506" s="94">
        <f t="shared" si="73"/>
        <v>1994</v>
      </c>
      <c r="B4506" s="95">
        <v>34463</v>
      </c>
      <c r="C4506" s="96">
        <v>7.63</v>
      </c>
    </row>
    <row r="4507" spans="1:3">
      <c r="A4507" s="94">
        <f t="shared" si="73"/>
        <v>1994</v>
      </c>
      <c r="B4507" s="95">
        <v>34464</v>
      </c>
      <c r="C4507" s="96">
        <v>7.5</v>
      </c>
    </row>
    <row r="4508" spans="1:3">
      <c r="A4508" s="94">
        <f t="shared" si="73"/>
        <v>1994</v>
      </c>
      <c r="B4508" s="95">
        <v>34465</v>
      </c>
      <c r="C4508" s="96">
        <v>7.6</v>
      </c>
    </row>
    <row r="4509" spans="1:3">
      <c r="A4509" s="94">
        <f t="shared" si="73"/>
        <v>1994</v>
      </c>
      <c r="B4509" s="95">
        <v>34466</v>
      </c>
      <c r="C4509" s="96">
        <v>7.57</v>
      </c>
    </row>
    <row r="4510" spans="1:3">
      <c r="A4510" s="94">
        <f t="shared" si="73"/>
        <v>1994</v>
      </c>
      <c r="B4510" s="95">
        <v>34467</v>
      </c>
      <c r="C4510" s="96">
        <v>7.5</v>
      </c>
    </row>
    <row r="4511" spans="1:3">
      <c r="A4511" s="94">
        <f t="shared" si="73"/>
        <v>1994</v>
      </c>
      <c r="B4511" s="95">
        <v>34470</v>
      </c>
      <c r="C4511" s="96">
        <v>7.46</v>
      </c>
    </row>
    <row r="4512" spans="1:3">
      <c r="A4512" s="94">
        <f t="shared" si="73"/>
        <v>1994</v>
      </c>
      <c r="B4512" s="95">
        <v>34471</v>
      </c>
      <c r="C4512" s="96">
        <v>7.27</v>
      </c>
    </row>
    <row r="4513" spans="1:3">
      <c r="A4513" s="94">
        <f t="shared" si="73"/>
        <v>1994</v>
      </c>
      <c r="B4513" s="95">
        <v>34472</v>
      </c>
      <c r="C4513" s="96">
        <v>7.27</v>
      </c>
    </row>
    <row r="4514" spans="1:3">
      <c r="A4514" s="94">
        <f t="shared" si="73"/>
        <v>1994</v>
      </c>
      <c r="B4514" s="95">
        <v>34473</v>
      </c>
      <c r="C4514" s="96">
        <v>7.24</v>
      </c>
    </row>
    <row r="4515" spans="1:3">
      <c r="A4515" s="94">
        <f t="shared" si="73"/>
        <v>1994</v>
      </c>
      <c r="B4515" s="95">
        <v>34474</v>
      </c>
      <c r="C4515" s="96">
        <v>7.3</v>
      </c>
    </row>
    <row r="4516" spans="1:3">
      <c r="A4516" s="94">
        <f t="shared" si="73"/>
        <v>1994</v>
      </c>
      <c r="B4516" s="95">
        <v>34477</v>
      </c>
      <c r="C4516" s="96">
        <v>7.44</v>
      </c>
    </row>
    <row r="4517" spans="1:3">
      <c r="A4517" s="94">
        <f t="shared" si="73"/>
        <v>1994</v>
      </c>
      <c r="B4517" s="95">
        <v>34478</v>
      </c>
      <c r="C4517" s="96">
        <v>7.41</v>
      </c>
    </row>
    <row r="4518" spans="1:3">
      <c r="A4518" s="94">
        <f t="shared" si="73"/>
        <v>1994</v>
      </c>
      <c r="B4518" s="95">
        <v>34479</v>
      </c>
      <c r="C4518" s="96">
        <v>7.37</v>
      </c>
    </row>
    <row r="4519" spans="1:3">
      <c r="A4519" s="94">
        <f t="shared" si="73"/>
        <v>1994</v>
      </c>
      <c r="B4519" s="95">
        <v>34480</v>
      </c>
      <c r="C4519" s="96">
        <v>7.37</v>
      </c>
    </row>
    <row r="4520" spans="1:3">
      <c r="A4520" s="94">
        <f t="shared" si="73"/>
        <v>1994</v>
      </c>
      <c r="B4520" s="95">
        <v>34481</v>
      </c>
      <c r="C4520" s="96">
        <v>7.4</v>
      </c>
    </row>
    <row r="4521" spans="1:3">
      <c r="A4521" s="94">
        <f t="shared" si="73"/>
        <v>1994</v>
      </c>
      <c r="B4521" s="95">
        <v>34484</v>
      </c>
      <c r="C4521" s="99"/>
    </row>
    <row r="4522" spans="1:3">
      <c r="A4522" s="94">
        <f t="shared" si="73"/>
        <v>1994</v>
      </c>
      <c r="B4522" s="95">
        <v>34485</v>
      </c>
      <c r="C4522" s="96">
        <v>7.44</v>
      </c>
    </row>
    <row r="4523" spans="1:3">
      <c r="A4523" s="94">
        <f t="shared" si="73"/>
        <v>1994</v>
      </c>
      <c r="B4523" s="95">
        <v>34486</v>
      </c>
      <c r="C4523" s="96">
        <v>7.39</v>
      </c>
    </row>
    <row r="4524" spans="1:3">
      <c r="A4524" s="94">
        <f t="shared" si="73"/>
        <v>1994</v>
      </c>
      <c r="B4524" s="95">
        <v>34487</v>
      </c>
      <c r="C4524" s="96">
        <v>7.35</v>
      </c>
    </row>
    <row r="4525" spans="1:3">
      <c r="A4525" s="94">
        <f t="shared" si="73"/>
        <v>1994</v>
      </c>
      <c r="B4525" s="95">
        <v>34488</v>
      </c>
      <c r="C4525" s="96">
        <v>7.26</v>
      </c>
    </row>
    <row r="4526" spans="1:3">
      <c r="A4526" s="94">
        <f t="shared" si="73"/>
        <v>1994</v>
      </c>
      <c r="B4526" s="95">
        <v>34491</v>
      </c>
      <c r="C4526" s="96">
        <v>7.21</v>
      </c>
    </row>
    <row r="4527" spans="1:3">
      <c r="A4527" s="94">
        <f t="shared" si="73"/>
        <v>1994</v>
      </c>
      <c r="B4527" s="95">
        <v>34492</v>
      </c>
      <c r="C4527" s="96">
        <v>7.26</v>
      </c>
    </row>
    <row r="4528" spans="1:3">
      <c r="A4528" s="94">
        <f t="shared" si="73"/>
        <v>1994</v>
      </c>
      <c r="B4528" s="95">
        <v>34493</v>
      </c>
      <c r="C4528" s="96">
        <v>7.28</v>
      </c>
    </row>
    <row r="4529" spans="1:3">
      <c r="A4529" s="94">
        <f t="shared" si="73"/>
        <v>1994</v>
      </c>
      <c r="B4529" s="95">
        <v>34494</v>
      </c>
      <c r="C4529" s="96">
        <v>7.28</v>
      </c>
    </row>
    <row r="4530" spans="1:3">
      <c r="A4530" s="94">
        <f t="shared" si="73"/>
        <v>1994</v>
      </c>
      <c r="B4530" s="95">
        <v>34495</v>
      </c>
      <c r="C4530" s="96">
        <v>7.32</v>
      </c>
    </row>
    <row r="4531" spans="1:3">
      <c r="A4531" s="94">
        <f t="shared" si="73"/>
        <v>1994</v>
      </c>
      <c r="B4531" s="95">
        <v>34498</v>
      </c>
      <c r="C4531" s="96">
        <v>7.36</v>
      </c>
    </row>
    <row r="4532" spans="1:3">
      <c r="A4532" s="94">
        <f t="shared" si="73"/>
        <v>1994</v>
      </c>
      <c r="B4532" s="95">
        <v>34499</v>
      </c>
      <c r="C4532" s="96">
        <v>7.31</v>
      </c>
    </row>
    <row r="4533" spans="1:3">
      <c r="A4533" s="94">
        <f t="shared" si="73"/>
        <v>1994</v>
      </c>
      <c r="B4533" s="95">
        <v>34500</v>
      </c>
      <c r="C4533" s="96">
        <v>7.41</v>
      </c>
    </row>
    <row r="4534" spans="1:3">
      <c r="A4534" s="94">
        <f t="shared" si="73"/>
        <v>1994</v>
      </c>
      <c r="B4534" s="95">
        <v>34501</v>
      </c>
      <c r="C4534" s="96">
        <v>7.38</v>
      </c>
    </row>
    <row r="4535" spans="1:3">
      <c r="A4535" s="94">
        <f t="shared" si="73"/>
        <v>1994</v>
      </c>
      <c r="B4535" s="95">
        <v>34502</v>
      </c>
      <c r="C4535" s="96">
        <v>7.45</v>
      </c>
    </row>
    <row r="4536" spans="1:3">
      <c r="A4536" s="94">
        <f t="shared" si="73"/>
        <v>1994</v>
      </c>
      <c r="B4536" s="95">
        <v>34505</v>
      </c>
      <c r="C4536" s="96">
        <v>7.46</v>
      </c>
    </row>
    <row r="4537" spans="1:3">
      <c r="A4537" s="94">
        <f t="shared" si="73"/>
        <v>1994</v>
      </c>
      <c r="B4537" s="95">
        <v>34506</v>
      </c>
      <c r="C4537" s="96">
        <v>7.51</v>
      </c>
    </row>
    <row r="4538" spans="1:3">
      <c r="A4538" s="94">
        <f t="shared" si="73"/>
        <v>1994</v>
      </c>
      <c r="B4538" s="95">
        <v>34507</v>
      </c>
      <c r="C4538" s="96">
        <v>7.41</v>
      </c>
    </row>
    <row r="4539" spans="1:3">
      <c r="A4539" s="94">
        <f t="shared" si="73"/>
        <v>1994</v>
      </c>
      <c r="B4539" s="95">
        <v>34508</v>
      </c>
      <c r="C4539" s="96">
        <v>7.4</v>
      </c>
    </row>
    <row r="4540" spans="1:3">
      <c r="A4540" s="94">
        <f t="shared" si="73"/>
        <v>1994</v>
      </c>
      <c r="B4540" s="95">
        <v>34509</v>
      </c>
      <c r="C4540" s="96">
        <v>7.52</v>
      </c>
    </row>
    <row r="4541" spans="1:3">
      <c r="A4541" s="94">
        <f t="shared" si="73"/>
        <v>1994</v>
      </c>
      <c r="B4541" s="95">
        <v>34512</v>
      </c>
      <c r="C4541" s="96">
        <v>7.46</v>
      </c>
    </row>
    <row r="4542" spans="1:3">
      <c r="A4542" s="94">
        <f t="shared" si="73"/>
        <v>1994</v>
      </c>
      <c r="B4542" s="95">
        <v>34513</v>
      </c>
      <c r="C4542" s="96">
        <v>7.53</v>
      </c>
    </row>
    <row r="4543" spans="1:3">
      <c r="A4543" s="94">
        <f t="shared" si="73"/>
        <v>1994</v>
      </c>
      <c r="B4543" s="95">
        <v>34514</v>
      </c>
      <c r="C4543" s="96">
        <v>7.51</v>
      </c>
    </row>
    <row r="4544" spans="1:3">
      <c r="A4544" s="94">
        <f t="shared" si="73"/>
        <v>1994</v>
      </c>
      <c r="B4544" s="95">
        <v>34515</v>
      </c>
      <c r="C4544" s="96">
        <v>7.63</v>
      </c>
    </row>
    <row r="4545" spans="1:3">
      <c r="A4545" s="94">
        <f t="shared" si="73"/>
        <v>1994</v>
      </c>
      <c r="B4545" s="95">
        <v>34516</v>
      </c>
      <c r="C4545" s="96">
        <v>7.62</v>
      </c>
    </row>
    <row r="4546" spans="1:3">
      <c r="A4546" s="94">
        <f t="shared" si="73"/>
        <v>1994</v>
      </c>
      <c r="B4546" s="95">
        <v>34519</v>
      </c>
      <c r="C4546" s="99"/>
    </row>
    <row r="4547" spans="1:3">
      <c r="A4547" s="94">
        <f t="shared" si="73"/>
        <v>1994</v>
      </c>
      <c r="B4547" s="95">
        <v>34520</v>
      </c>
      <c r="C4547" s="96">
        <v>7.6</v>
      </c>
    </row>
    <row r="4548" spans="1:3">
      <c r="A4548" s="94">
        <f t="shared" si="73"/>
        <v>1994</v>
      </c>
      <c r="B4548" s="95">
        <v>34521</v>
      </c>
      <c r="C4548" s="96">
        <v>7.61</v>
      </c>
    </row>
    <row r="4549" spans="1:3">
      <c r="A4549" s="94">
        <f t="shared" si="73"/>
        <v>1994</v>
      </c>
      <c r="B4549" s="95">
        <v>34522</v>
      </c>
      <c r="C4549" s="96">
        <v>7.6</v>
      </c>
    </row>
    <row r="4550" spans="1:3">
      <c r="A4550" s="94">
        <f t="shared" si="73"/>
        <v>1994</v>
      </c>
      <c r="B4550" s="95">
        <v>34523</v>
      </c>
      <c r="C4550" s="96">
        <v>7.7</v>
      </c>
    </row>
    <row r="4551" spans="1:3">
      <c r="A4551" s="94">
        <f t="shared" si="73"/>
        <v>1994</v>
      </c>
      <c r="B4551" s="95">
        <v>34526</v>
      </c>
      <c r="C4551" s="96">
        <v>7.73</v>
      </c>
    </row>
    <row r="4552" spans="1:3">
      <c r="A4552" s="94">
        <f t="shared" si="73"/>
        <v>1994</v>
      </c>
      <c r="B4552" s="95">
        <v>34527</v>
      </c>
      <c r="C4552" s="96">
        <v>7.69</v>
      </c>
    </row>
    <row r="4553" spans="1:3">
      <c r="A4553" s="94">
        <f t="shared" si="73"/>
        <v>1994</v>
      </c>
      <c r="B4553" s="95">
        <v>34528</v>
      </c>
      <c r="C4553" s="96">
        <v>7.68</v>
      </c>
    </row>
    <row r="4554" spans="1:3">
      <c r="A4554" s="94">
        <f t="shared" si="73"/>
        <v>1994</v>
      </c>
      <c r="B4554" s="95">
        <v>34529</v>
      </c>
      <c r="C4554" s="96">
        <v>7.54</v>
      </c>
    </row>
    <row r="4555" spans="1:3">
      <c r="A4555" s="94">
        <f t="shared" si="73"/>
        <v>1994</v>
      </c>
      <c r="B4555" s="95">
        <v>34530</v>
      </c>
      <c r="C4555" s="96">
        <v>7.55</v>
      </c>
    </row>
    <row r="4556" spans="1:3">
      <c r="A4556" s="94">
        <f t="shared" si="73"/>
        <v>1994</v>
      </c>
      <c r="B4556" s="95">
        <v>34533</v>
      </c>
      <c r="C4556" s="96">
        <v>7.51</v>
      </c>
    </row>
    <row r="4557" spans="1:3">
      <c r="A4557" s="94">
        <f t="shared" ref="A4557:A4620" si="74">YEAR(B4557)</f>
        <v>1994</v>
      </c>
      <c r="B4557" s="95">
        <v>34534</v>
      </c>
      <c r="C4557" s="96">
        <v>7.47</v>
      </c>
    </row>
    <row r="4558" spans="1:3">
      <c r="A4558" s="94">
        <f t="shared" si="74"/>
        <v>1994</v>
      </c>
      <c r="B4558" s="95">
        <v>34535</v>
      </c>
      <c r="C4558" s="96">
        <v>7.55</v>
      </c>
    </row>
    <row r="4559" spans="1:3">
      <c r="A4559" s="94">
        <f t="shared" si="74"/>
        <v>1994</v>
      </c>
      <c r="B4559" s="95">
        <v>34536</v>
      </c>
      <c r="C4559" s="96">
        <v>7.55</v>
      </c>
    </row>
    <row r="4560" spans="1:3">
      <c r="A4560" s="94">
        <f t="shared" si="74"/>
        <v>1994</v>
      </c>
      <c r="B4560" s="95">
        <v>34537</v>
      </c>
      <c r="C4560" s="96">
        <v>7.56</v>
      </c>
    </row>
    <row r="4561" spans="1:3">
      <c r="A4561" s="94">
        <f t="shared" si="74"/>
        <v>1994</v>
      </c>
      <c r="B4561" s="95">
        <v>34540</v>
      </c>
      <c r="C4561" s="96">
        <v>7.53</v>
      </c>
    </row>
    <row r="4562" spans="1:3">
      <c r="A4562" s="94">
        <f t="shared" si="74"/>
        <v>1994</v>
      </c>
      <c r="B4562" s="95">
        <v>34541</v>
      </c>
      <c r="C4562" s="96">
        <v>7.55</v>
      </c>
    </row>
    <row r="4563" spans="1:3">
      <c r="A4563" s="94">
        <f t="shared" si="74"/>
        <v>1994</v>
      </c>
      <c r="B4563" s="95">
        <v>34542</v>
      </c>
      <c r="C4563" s="96">
        <v>7.6</v>
      </c>
    </row>
    <row r="4564" spans="1:3">
      <c r="A4564" s="94">
        <f t="shared" si="74"/>
        <v>1994</v>
      </c>
      <c r="B4564" s="95">
        <v>34543</v>
      </c>
      <c r="C4564" s="96">
        <v>7.55</v>
      </c>
    </row>
    <row r="4565" spans="1:3">
      <c r="A4565" s="94">
        <f t="shared" si="74"/>
        <v>1994</v>
      </c>
      <c r="B4565" s="95">
        <v>34544</v>
      </c>
      <c r="C4565" s="96">
        <v>7.39</v>
      </c>
    </row>
    <row r="4566" spans="1:3">
      <c r="A4566" s="94">
        <f t="shared" si="74"/>
        <v>1994</v>
      </c>
      <c r="B4566" s="95">
        <v>34547</v>
      </c>
      <c r="C4566" s="96">
        <v>7.41</v>
      </c>
    </row>
    <row r="4567" spans="1:3">
      <c r="A4567" s="94">
        <f t="shared" si="74"/>
        <v>1994</v>
      </c>
      <c r="B4567" s="95">
        <v>34548</v>
      </c>
      <c r="C4567" s="96">
        <v>7.4</v>
      </c>
    </row>
    <row r="4568" spans="1:3">
      <c r="A4568" s="94">
        <f t="shared" si="74"/>
        <v>1994</v>
      </c>
      <c r="B4568" s="95">
        <v>34549</v>
      </c>
      <c r="C4568" s="96">
        <v>7.38</v>
      </c>
    </row>
    <row r="4569" spans="1:3">
      <c r="A4569" s="94">
        <f t="shared" si="74"/>
        <v>1994</v>
      </c>
      <c r="B4569" s="95">
        <v>34550</v>
      </c>
      <c r="C4569" s="96">
        <v>7.4</v>
      </c>
    </row>
    <row r="4570" spans="1:3">
      <c r="A4570" s="94">
        <f t="shared" si="74"/>
        <v>1994</v>
      </c>
      <c r="B4570" s="95">
        <v>34551</v>
      </c>
      <c r="C4570" s="96">
        <v>7.54</v>
      </c>
    </row>
    <row r="4571" spans="1:3">
      <c r="A4571" s="94">
        <f t="shared" si="74"/>
        <v>1994</v>
      </c>
      <c r="B4571" s="95">
        <v>34554</v>
      </c>
      <c r="C4571" s="96">
        <v>7.53</v>
      </c>
    </row>
    <row r="4572" spans="1:3">
      <c r="A4572" s="94">
        <f t="shared" si="74"/>
        <v>1994</v>
      </c>
      <c r="B4572" s="95">
        <v>34555</v>
      </c>
      <c r="C4572" s="96">
        <v>7.57</v>
      </c>
    </row>
    <row r="4573" spans="1:3">
      <c r="A4573" s="94">
        <f t="shared" si="74"/>
        <v>1994</v>
      </c>
      <c r="B4573" s="95">
        <v>34556</v>
      </c>
      <c r="C4573" s="96">
        <v>7.58</v>
      </c>
    </row>
    <row r="4574" spans="1:3">
      <c r="A4574" s="94">
        <f t="shared" si="74"/>
        <v>1994</v>
      </c>
      <c r="B4574" s="95">
        <v>34557</v>
      </c>
      <c r="C4574" s="96">
        <v>7.56</v>
      </c>
    </row>
    <row r="4575" spans="1:3">
      <c r="A4575" s="94">
        <f t="shared" si="74"/>
        <v>1994</v>
      </c>
      <c r="B4575" s="95">
        <v>34558</v>
      </c>
      <c r="C4575" s="96">
        <v>7.48</v>
      </c>
    </row>
    <row r="4576" spans="1:3">
      <c r="A4576" s="94">
        <f t="shared" si="74"/>
        <v>1994</v>
      </c>
      <c r="B4576" s="95">
        <v>34561</v>
      </c>
      <c r="C4576" s="96">
        <v>7.51</v>
      </c>
    </row>
    <row r="4577" spans="1:3">
      <c r="A4577" s="94">
        <f t="shared" si="74"/>
        <v>1994</v>
      </c>
      <c r="B4577" s="95">
        <v>34562</v>
      </c>
      <c r="C4577" s="96">
        <v>7.39</v>
      </c>
    </row>
    <row r="4578" spans="1:3">
      <c r="A4578" s="94">
        <f t="shared" si="74"/>
        <v>1994</v>
      </c>
      <c r="B4578" s="95">
        <v>34563</v>
      </c>
      <c r="C4578" s="96">
        <v>7.39</v>
      </c>
    </row>
    <row r="4579" spans="1:3">
      <c r="A4579" s="94">
        <f t="shared" si="74"/>
        <v>1994</v>
      </c>
      <c r="B4579" s="95">
        <v>34564</v>
      </c>
      <c r="C4579" s="96">
        <v>7.5</v>
      </c>
    </row>
    <row r="4580" spans="1:3">
      <c r="A4580" s="94">
        <f t="shared" si="74"/>
        <v>1994</v>
      </c>
      <c r="B4580" s="95">
        <v>34565</v>
      </c>
      <c r="C4580" s="96">
        <v>7.5</v>
      </c>
    </row>
    <row r="4581" spans="1:3">
      <c r="A4581" s="94">
        <f t="shared" si="74"/>
        <v>1994</v>
      </c>
      <c r="B4581" s="95">
        <v>34568</v>
      </c>
      <c r="C4581" s="96">
        <v>7.56</v>
      </c>
    </row>
    <row r="4582" spans="1:3">
      <c r="A4582" s="94">
        <f t="shared" si="74"/>
        <v>1994</v>
      </c>
      <c r="B4582" s="95">
        <v>34569</v>
      </c>
      <c r="C4582" s="96">
        <v>7.54</v>
      </c>
    </row>
    <row r="4583" spans="1:3">
      <c r="A4583" s="94">
        <f t="shared" si="74"/>
        <v>1994</v>
      </c>
      <c r="B4583" s="95">
        <v>34570</v>
      </c>
      <c r="C4583" s="96">
        <v>7.47</v>
      </c>
    </row>
    <row r="4584" spans="1:3">
      <c r="A4584" s="94">
        <f t="shared" si="74"/>
        <v>1994</v>
      </c>
      <c r="B4584" s="95">
        <v>34571</v>
      </c>
      <c r="C4584" s="96">
        <v>7.55</v>
      </c>
    </row>
    <row r="4585" spans="1:3">
      <c r="A4585" s="94">
        <f t="shared" si="74"/>
        <v>1994</v>
      </c>
      <c r="B4585" s="95">
        <v>34572</v>
      </c>
      <c r="C4585" s="96">
        <v>7.49</v>
      </c>
    </row>
    <row r="4586" spans="1:3">
      <c r="A4586" s="94">
        <f t="shared" si="74"/>
        <v>1994</v>
      </c>
      <c r="B4586" s="95">
        <v>34575</v>
      </c>
      <c r="C4586" s="96">
        <v>7.5</v>
      </c>
    </row>
    <row r="4587" spans="1:3">
      <c r="A4587" s="94">
        <f t="shared" si="74"/>
        <v>1994</v>
      </c>
      <c r="B4587" s="95">
        <v>34576</v>
      </c>
      <c r="C4587" s="96">
        <v>7.47</v>
      </c>
    </row>
    <row r="4588" spans="1:3">
      <c r="A4588" s="94">
        <f t="shared" si="74"/>
        <v>1994</v>
      </c>
      <c r="B4588" s="95">
        <v>34577</v>
      </c>
      <c r="C4588" s="96">
        <v>7.46</v>
      </c>
    </row>
    <row r="4589" spans="1:3">
      <c r="A4589" s="94">
        <f t="shared" si="74"/>
        <v>1994</v>
      </c>
      <c r="B4589" s="95">
        <v>34578</v>
      </c>
      <c r="C4589" s="96">
        <v>7.46</v>
      </c>
    </row>
    <row r="4590" spans="1:3">
      <c r="A4590" s="94">
        <f t="shared" si="74"/>
        <v>1994</v>
      </c>
      <c r="B4590" s="95">
        <v>34579</v>
      </c>
      <c r="C4590" s="96">
        <v>7.5</v>
      </c>
    </row>
    <row r="4591" spans="1:3">
      <c r="A4591" s="94">
        <f t="shared" si="74"/>
        <v>1994</v>
      </c>
      <c r="B4591" s="95">
        <v>34582</v>
      </c>
      <c r="C4591" s="99"/>
    </row>
    <row r="4592" spans="1:3">
      <c r="A4592" s="94">
        <f t="shared" si="74"/>
        <v>1994</v>
      </c>
      <c r="B4592" s="95">
        <v>34583</v>
      </c>
      <c r="C4592" s="96">
        <v>7.55</v>
      </c>
    </row>
    <row r="4593" spans="1:3">
      <c r="A4593" s="94">
        <f t="shared" si="74"/>
        <v>1994</v>
      </c>
      <c r="B4593" s="95">
        <v>34584</v>
      </c>
      <c r="C4593" s="96">
        <v>7.58</v>
      </c>
    </row>
    <row r="4594" spans="1:3">
      <c r="A4594" s="94">
        <f t="shared" si="74"/>
        <v>1994</v>
      </c>
      <c r="B4594" s="95">
        <v>34585</v>
      </c>
      <c r="C4594" s="96">
        <v>7.58</v>
      </c>
    </row>
    <row r="4595" spans="1:3">
      <c r="A4595" s="94">
        <f t="shared" si="74"/>
        <v>1994</v>
      </c>
      <c r="B4595" s="95">
        <v>34586</v>
      </c>
      <c r="C4595" s="96">
        <v>7.71</v>
      </c>
    </row>
    <row r="4596" spans="1:3">
      <c r="A4596" s="94">
        <f t="shared" si="74"/>
        <v>1994</v>
      </c>
      <c r="B4596" s="95">
        <v>34589</v>
      </c>
      <c r="C4596" s="96">
        <v>7.72</v>
      </c>
    </row>
    <row r="4597" spans="1:3">
      <c r="A4597" s="94">
        <f t="shared" si="74"/>
        <v>1994</v>
      </c>
      <c r="B4597" s="95">
        <v>34590</v>
      </c>
      <c r="C4597" s="96">
        <v>7.7</v>
      </c>
    </row>
    <row r="4598" spans="1:3">
      <c r="A4598" s="94">
        <f t="shared" si="74"/>
        <v>1994</v>
      </c>
      <c r="B4598" s="95">
        <v>34591</v>
      </c>
      <c r="C4598" s="96">
        <v>7.68</v>
      </c>
    </row>
    <row r="4599" spans="1:3">
      <c r="A4599" s="94">
        <f t="shared" si="74"/>
        <v>1994</v>
      </c>
      <c r="B4599" s="95">
        <v>34592</v>
      </c>
      <c r="C4599" s="96">
        <v>7.64</v>
      </c>
    </row>
    <row r="4600" spans="1:3">
      <c r="A4600" s="94">
        <f t="shared" si="74"/>
        <v>1994</v>
      </c>
      <c r="B4600" s="95">
        <v>34593</v>
      </c>
      <c r="C4600" s="96">
        <v>7.78</v>
      </c>
    </row>
    <row r="4601" spans="1:3">
      <c r="A4601" s="94">
        <f t="shared" si="74"/>
        <v>1994</v>
      </c>
      <c r="B4601" s="95">
        <v>34596</v>
      </c>
      <c r="C4601" s="96">
        <v>7.75</v>
      </c>
    </row>
    <row r="4602" spans="1:3">
      <c r="A4602" s="94">
        <f t="shared" si="74"/>
        <v>1994</v>
      </c>
      <c r="B4602" s="95">
        <v>34597</v>
      </c>
      <c r="C4602" s="96">
        <v>7.78</v>
      </c>
    </row>
    <row r="4603" spans="1:3">
      <c r="A4603" s="94">
        <f t="shared" si="74"/>
        <v>1994</v>
      </c>
      <c r="B4603" s="95">
        <v>34598</v>
      </c>
      <c r="C4603" s="96">
        <v>7.8</v>
      </c>
    </row>
    <row r="4604" spans="1:3">
      <c r="A4604" s="94">
        <f t="shared" si="74"/>
        <v>1994</v>
      </c>
      <c r="B4604" s="95">
        <v>34599</v>
      </c>
      <c r="C4604" s="96">
        <v>7.79</v>
      </c>
    </row>
    <row r="4605" spans="1:3">
      <c r="A4605" s="94">
        <f t="shared" si="74"/>
        <v>1994</v>
      </c>
      <c r="B4605" s="95">
        <v>34600</v>
      </c>
      <c r="C4605" s="96">
        <v>7.8</v>
      </c>
    </row>
    <row r="4606" spans="1:3">
      <c r="A4606" s="94">
        <f t="shared" si="74"/>
        <v>1994</v>
      </c>
      <c r="B4606" s="95">
        <v>34603</v>
      </c>
      <c r="C4606" s="96">
        <v>7.8</v>
      </c>
    </row>
    <row r="4607" spans="1:3">
      <c r="A4607" s="94">
        <f t="shared" si="74"/>
        <v>1994</v>
      </c>
      <c r="B4607" s="95">
        <v>34604</v>
      </c>
      <c r="C4607" s="96">
        <v>7.85</v>
      </c>
    </row>
    <row r="4608" spans="1:3">
      <c r="A4608" s="94">
        <f t="shared" si="74"/>
        <v>1994</v>
      </c>
      <c r="B4608" s="95">
        <v>34605</v>
      </c>
      <c r="C4608" s="96">
        <v>7.81</v>
      </c>
    </row>
    <row r="4609" spans="1:3">
      <c r="A4609" s="94">
        <f t="shared" si="74"/>
        <v>1994</v>
      </c>
      <c r="B4609" s="95">
        <v>34606</v>
      </c>
      <c r="C4609" s="96">
        <v>7.86</v>
      </c>
    </row>
    <row r="4610" spans="1:3">
      <c r="A4610" s="94">
        <f t="shared" si="74"/>
        <v>1994</v>
      </c>
      <c r="B4610" s="95">
        <v>34607</v>
      </c>
      <c r="C4610" s="96">
        <v>7.82</v>
      </c>
    </row>
    <row r="4611" spans="1:3">
      <c r="A4611" s="94">
        <f t="shared" si="74"/>
        <v>1994</v>
      </c>
      <c r="B4611" s="95">
        <v>34610</v>
      </c>
      <c r="C4611" s="96">
        <v>7.86</v>
      </c>
    </row>
    <row r="4612" spans="1:3">
      <c r="A4612" s="94">
        <f t="shared" si="74"/>
        <v>1994</v>
      </c>
      <c r="B4612" s="95">
        <v>34611</v>
      </c>
      <c r="C4612" s="96">
        <v>7.89</v>
      </c>
    </row>
    <row r="4613" spans="1:3">
      <c r="A4613" s="94">
        <f t="shared" si="74"/>
        <v>1994</v>
      </c>
      <c r="B4613" s="95">
        <v>34612</v>
      </c>
      <c r="C4613" s="96">
        <v>7.95</v>
      </c>
    </row>
    <row r="4614" spans="1:3">
      <c r="A4614" s="94">
        <f t="shared" si="74"/>
        <v>1994</v>
      </c>
      <c r="B4614" s="95">
        <v>34613</v>
      </c>
      <c r="C4614" s="96">
        <v>7.95</v>
      </c>
    </row>
    <row r="4615" spans="1:3">
      <c r="A4615" s="94">
        <f t="shared" si="74"/>
        <v>1994</v>
      </c>
      <c r="B4615" s="95">
        <v>34614</v>
      </c>
      <c r="C4615" s="96">
        <v>7.91</v>
      </c>
    </row>
    <row r="4616" spans="1:3">
      <c r="A4616" s="94">
        <f t="shared" si="74"/>
        <v>1994</v>
      </c>
      <c r="B4616" s="95">
        <v>34617</v>
      </c>
      <c r="C4616" s="99"/>
    </row>
    <row r="4617" spans="1:3">
      <c r="A4617" s="94">
        <f t="shared" si="74"/>
        <v>1994</v>
      </c>
      <c r="B4617" s="95">
        <v>34618</v>
      </c>
      <c r="C4617" s="96">
        <v>7.86</v>
      </c>
    </row>
    <row r="4618" spans="1:3">
      <c r="A4618" s="94">
        <f t="shared" si="74"/>
        <v>1994</v>
      </c>
      <c r="B4618" s="95">
        <v>34619</v>
      </c>
      <c r="C4618" s="96">
        <v>7.89</v>
      </c>
    </row>
    <row r="4619" spans="1:3">
      <c r="A4619" s="94">
        <f t="shared" si="74"/>
        <v>1994</v>
      </c>
      <c r="B4619" s="95">
        <v>34620</v>
      </c>
      <c r="C4619" s="96">
        <v>7.84</v>
      </c>
    </row>
    <row r="4620" spans="1:3">
      <c r="A4620" s="94">
        <f t="shared" si="74"/>
        <v>1994</v>
      </c>
      <c r="B4620" s="95">
        <v>34621</v>
      </c>
      <c r="C4620" s="96">
        <v>7.83</v>
      </c>
    </row>
    <row r="4621" spans="1:3">
      <c r="A4621" s="94">
        <f t="shared" ref="A4621:A4684" si="75">YEAR(B4621)</f>
        <v>1994</v>
      </c>
      <c r="B4621" s="95">
        <v>34624</v>
      </c>
      <c r="C4621" s="96">
        <v>7.83</v>
      </c>
    </row>
    <row r="4622" spans="1:3">
      <c r="A4622" s="94">
        <f t="shared" si="75"/>
        <v>1994</v>
      </c>
      <c r="B4622" s="95">
        <v>34625</v>
      </c>
      <c r="C4622" s="96">
        <v>7.86</v>
      </c>
    </row>
    <row r="4623" spans="1:3">
      <c r="A4623" s="94">
        <f t="shared" si="75"/>
        <v>1994</v>
      </c>
      <c r="B4623" s="95">
        <v>34626</v>
      </c>
      <c r="C4623" s="96">
        <v>7.9</v>
      </c>
    </row>
    <row r="4624" spans="1:3">
      <c r="A4624" s="94">
        <f t="shared" si="75"/>
        <v>1994</v>
      </c>
      <c r="B4624" s="95">
        <v>34627</v>
      </c>
      <c r="C4624" s="96">
        <v>8</v>
      </c>
    </row>
    <row r="4625" spans="1:3">
      <c r="A4625" s="94">
        <f t="shared" si="75"/>
        <v>1994</v>
      </c>
      <c r="B4625" s="95">
        <v>34628</v>
      </c>
      <c r="C4625" s="96">
        <v>7.99</v>
      </c>
    </row>
    <row r="4626" spans="1:3">
      <c r="A4626" s="94">
        <f t="shared" si="75"/>
        <v>1994</v>
      </c>
      <c r="B4626" s="95">
        <v>34631</v>
      </c>
      <c r="C4626" s="96">
        <v>8.0399999999999991</v>
      </c>
    </row>
    <row r="4627" spans="1:3">
      <c r="A4627" s="94">
        <f t="shared" si="75"/>
        <v>1994</v>
      </c>
      <c r="B4627" s="95">
        <v>34632</v>
      </c>
      <c r="C4627" s="96">
        <v>8.06</v>
      </c>
    </row>
    <row r="4628" spans="1:3">
      <c r="A4628" s="94">
        <f t="shared" si="75"/>
        <v>1994</v>
      </c>
      <c r="B4628" s="95">
        <v>34633</v>
      </c>
      <c r="C4628" s="96">
        <v>8.06</v>
      </c>
    </row>
    <row r="4629" spans="1:3">
      <c r="A4629" s="94">
        <f t="shared" si="75"/>
        <v>1994</v>
      </c>
      <c r="B4629" s="95">
        <v>34634</v>
      </c>
      <c r="C4629" s="96">
        <v>8.0500000000000007</v>
      </c>
    </row>
    <row r="4630" spans="1:3">
      <c r="A4630" s="94">
        <f t="shared" si="75"/>
        <v>1994</v>
      </c>
      <c r="B4630" s="95">
        <v>34635</v>
      </c>
      <c r="C4630" s="96">
        <v>7.96</v>
      </c>
    </row>
    <row r="4631" spans="1:3">
      <c r="A4631" s="94">
        <f t="shared" si="75"/>
        <v>1994</v>
      </c>
      <c r="B4631" s="95">
        <v>34638</v>
      </c>
      <c r="C4631" s="96">
        <v>7.97</v>
      </c>
    </row>
    <row r="4632" spans="1:3">
      <c r="A4632" s="94">
        <f t="shared" si="75"/>
        <v>1994</v>
      </c>
      <c r="B4632" s="95">
        <v>34639</v>
      </c>
      <c r="C4632" s="96">
        <v>8.06</v>
      </c>
    </row>
    <row r="4633" spans="1:3">
      <c r="A4633" s="94">
        <f t="shared" si="75"/>
        <v>1994</v>
      </c>
      <c r="B4633" s="95">
        <v>34640</v>
      </c>
      <c r="C4633" s="96">
        <v>8.09</v>
      </c>
    </row>
    <row r="4634" spans="1:3">
      <c r="A4634" s="94">
        <f t="shared" si="75"/>
        <v>1994</v>
      </c>
      <c r="B4634" s="95">
        <v>34641</v>
      </c>
      <c r="C4634" s="96">
        <v>8.11</v>
      </c>
    </row>
    <row r="4635" spans="1:3">
      <c r="A4635" s="94">
        <f t="shared" si="75"/>
        <v>1994</v>
      </c>
      <c r="B4635" s="95">
        <v>34642</v>
      </c>
      <c r="C4635" s="96">
        <v>8.16</v>
      </c>
    </row>
    <row r="4636" spans="1:3">
      <c r="A4636" s="94">
        <f t="shared" si="75"/>
        <v>1994</v>
      </c>
      <c r="B4636" s="95">
        <v>34645</v>
      </c>
      <c r="C4636" s="96">
        <v>8.16</v>
      </c>
    </row>
    <row r="4637" spans="1:3">
      <c r="A4637" s="94">
        <f t="shared" si="75"/>
        <v>1994</v>
      </c>
      <c r="B4637" s="95">
        <v>34646</v>
      </c>
      <c r="C4637" s="96">
        <v>8.1199999999999992</v>
      </c>
    </row>
    <row r="4638" spans="1:3">
      <c r="A4638" s="94">
        <f t="shared" si="75"/>
        <v>1994</v>
      </c>
      <c r="B4638" s="95">
        <v>34647</v>
      </c>
      <c r="C4638" s="96">
        <v>8.09</v>
      </c>
    </row>
    <row r="4639" spans="1:3">
      <c r="A4639" s="94">
        <f t="shared" si="75"/>
        <v>1994</v>
      </c>
      <c r="B4639" s="95">
        <v>34648</v>
      </c>
      <c r="C4639" s="96">
        <v>8.15</v>
      </c>
    </row>
    <row r="4640" spans="1:3">
      <c r="A4640" s="94">
        <f t="shared" si="75"/>
        <v>1994</v>
      </c>
      <c r="B4640" s="95">
        <v>34649</v>
      </c>
      <c r="C4640" s="99"/>
    </row>
    <row r="4641" spans="1:3">
      <c r="A4641" s="94">
        <f t="shared" si="75"/>
        <v>1994</v>
      </c>
      <c r="B4641" s="95">
        <v>34652</v>
      </c>
      <c r="C4641" s="96">
        <v>8.09</v>
      </c>
    </row>
    <row r="4642" spans="1:3">
      <c r="A4642" s="94">
        <f t="shared" si="75"/>
        <v>1994</v>
      </c>
      <c r="B4642" s="95">
        <v>34653</v>
      </c>
      <c r="C4642" s="96">
        <v>8.0500000000000007</v>
      </c>
    </row>
    <row r="4643" spans="1:3">
      <c r="A4643" s="94">
        <f t="shared" si="75"/>
        <v>1994</v>
      </c>
      <c r="B4643" s="95">
        <v>34654</v>
      </c>
      <c r="C4643" s="96">
        <v>8.09</v>
      </c>
    </row>
    <row r="4644" spans="1:3">
      <c r="A4644" s="94">
        <f t="shared" si="75"/>
        <v>1994</v>
      </c>
      <c r="B4644" s="95">
        <v>34655</v>
      </c>
      <c r="C4644" s="96">
        <v>8.14</v>
      </c>
    </row>
    <row r="4645" spans="1:3">
      <c r="A4645" s="94">
        <f t="shared" si="75"/>
        <v>1994</v>
      </c>
      <c r="B4645" s="95">
        <v>34656</v>
      </c>
      <c r="C4645" s="96">
        <v>8.14</v>
      </c>
    </row>
    <row r="4646" spans="1:3">
      <c r="A4646" s="94">
        <f t="shared" si="75"/>
        <v>1994</v>
      </c>
      <c r="B4646" s="95">
        <v>34659</v>
      </c>
      <c r="C4646" s="96">
        <v>8.14</v>
      </c>
    </row>
    <row r="4647" spans="1:3">
      <c r="A4647" s="94">
        <f t="shared" si="75"/>
        <v>1994</v>
      </c>
      <c r="B4647" s="95">
        <v>34660</v>
      </c>
      <c r="C4647" s="96">
        <v>8.11</v>
      </c>
    </row>
    <row r="4648" spans="1:3">
      <c r="A4648" s="94">
        <f t="shared" si="75"/>
        <v>1994</v>
      </c>
      <c r="B4648" s="95">
        <v>34661</v>
      </c>
      <c r="C4648" s="96">
        <v>7.96</v>
      </c>
    </row>
    <row r="4649" spans="1:3">
      <c r="A4649" s="94">
        <f t="shared" si="75"/>
        <v>1994</v>
      </c>
      <c r="B4649" s="95">
        <v>34662</v>
      </c>
      <c r="C4649" s="99"/>
    </row>
    <row r="4650" spans="1:3">
      <c r="A4650" s="94">
        <f t="shared" si="75"/>
        <v>1994</v>
      </c>
      <c r="B4650" s="95">
        <v>34663</v>
      </c>
      <c r="C4650" s="96">
        <v>7.94</v>
      </c>
    </row>
    <row r="4651" spans="1:3">
      <c r="A4651" s="94">
        <f t="shared" si="75"/>
        <v>1994</v>
      </c>
      <c r="B4651" s="95">
        <v>34666</v>
      </c>
      <c r="C4651" s="96">
        <v>7.99</v>
      </c>
    </row>
    <row r="4652" spans="1:3">
      <c r="A4652" s="94">
        <f t="shared" si="75"/>
        <v>1994</v>
      </c>
      <c r="B4652" s="95">
        <v>34667</v>
      </c>
      <c r="C4652" s="96">
        <v>8.0500000000000007</v>
      </c>
    </row>
    <row r="4653" spans="1:3">
      <c r="A4653" s="94">
        <f t="shared" si="75"/>
        <v>1994</v>
      </c>
      <c r="B4653" s="95">
        <v>34668</v>
      </c>
      <c r="C4653" s="96">
        <v>7.99</v>
      </c>
    </row>
    <row r="4654" spans="1:3">
      <c r="A4654" s="94">
        <f t="shared" si="75"/>
        <v>1994</v>
      </c>
      <c r="B4654" s="95">
        <v>34669</v>
      </c>
      <c r="C4654" s="96">
        <v>8.02</v>
      </c>
    </row>
    <row r="4655" spans="1:3">
      <c r="A4655" s="94">
        <f t="shared" si="75"/>
        <v>1994</v>
      </c>
      <c r="B4655" s="95">
        <v>34670</v>
      </c>
      <c r="C4655" s="96">
        <v>7.92</v>
      </c>
    </row>
    <row r="4656" spans="1:3">
      <c r="A4656" s="94">
        <f t="shared" si="75"/>
        <v>1994</v>
      </c>
      <c r="B4656" s="95">
        <v>34673</v>
      </c>
      <c r="C4656" s="96">
        <v>7.94</v>
      </c>
    </row>
    <row r="4657" spans="1:3">
      <c r="A4657" s="94">
        <f t="shared" si="75"/>
        <v>1994</v>
      </c>
      <c r="B4657" s="95">
        <v>34674</v>
      </c>
      <c r="C4657" s="96">
        <v>7.84</v>
      </c>
    </row>
    <row r="4658" spans="1:3">
      <c r="A4658" s="94">
        <f t="shared" si="75"/>
        <v>1994</v>
      </c>
      <c r="B4658" s="95">
        <v>34675</v>
      </c>
      <c r="C4658" s="96">
        <v>7.9</v>
      </c>
    </row>
    <row r="4659" spans="1:3">
      <c r="A4659" s="94">
        <f t="shared" si="75"/>
        <v>1994</v>
      </c>
      <c r="B4659" s="95">
        <v>34676</v>
      </c>
      <c r="C4659" s="96">
        <v>7.88</v>
      </c>
    </row>
    <row r="4660" spans="1:3">
      <c r="A4660" s="94">
        <f t="shared" si="75"/>
        <v>1994</v>
      </c>
      <c r="B4660" s="95">
        <v>34677</v>
      </c>
      <c r="C4660" s="96">
        <v>7.86</v>
      </c>
    </row>
    <row r="4661" spans="1:3">
      <c r="A4661" s="94">
        <f t="shared" si="75"/>
        <v>1994</v>
      </c>
      <c r="B4661" s="95">
        <v>34680</v>
      </c>
      <c r="C4661" s="96">
        <v>7.92</v>
      </c>
    </row>
    <row r="4662" spans="1:3">
      <c r="A4662" s="94">
        <f t="shared" si="75"/>
        <v>1994</v>
      </c>
      <c r="B4662" s="95">
        <v>34681</v>
      </c>
      <c r="C4662" s="96">
        <v>7.86</v>
      </c>
    </row>
    <row r="4663" spans="1:3">
      <c r="A4663" s="94">
        <f t="shared" si="75"/>
        <v>1994</v>
      </c>
      <c r="B4663" s="95">
        <v>34682</v>
      </c>
      <c r="C4663" s="96">
        <v>7.86</v>
      </c>
    </row>
    <row r="4664" spans="1:3">
      <c r="A4664" s="94">
        <f t="shared" si="75"/>
        <v>1994</v>
      </c>
      <c r="B4664" s="95">
        <v>34683</v>
      </c>
      <c r="C4664" s="96">
        <v>7.86</v>
      </c>
    </row>
    <row r="4665" spans="1:3">
      <c r="A4665" s="94">
        <f t="shared" si="75"/>
        <v>1994</v>
      </c>
      <c r="B4665" s="95">
        <v>34684</v>
      </c>
      <c r="C4665" s="96">
        <v>7.86</v>
      </c>
    </row>
    <row r="4666" spans="1:3">
      <c r="A4666" s="94">
        <f t="shared" si="75"/>
        <v>1994</v>
      </c>
      <c r="B4666" s="95">
        <v>34687</v>
      </c>
      <c r="C4666" s="96">
        <v>7.84</v>
      </c>
    </row>
    <row r="4667" spans="1:3">
      <c r="A4667" s="94">
        <f t="shared" si="75"/>
        <v>1994</v>
      </c>
      <c r="B4667" s="95">
        <v>34688</v>
      </c>
      <c r="C4667" s="96">
        <v>7.85</v>
      </c>
    </row>
    <row r="4668" spans="1:3">
      <c r="A4668" s="94">
        <f t="shared" si="75"/>
        <v>1994</v>
      </c>
      <c r="B4668" s="95">
        <v>34689</v>
      </c>
      <c r="C4668" s="96">
        <v>7.84</v>
      </c>
    </row>
    <row r="4669" spans="1:3">
      <c r="A4669" s="94">
        <f t="shared" si="75"/>
        <v>1994</v>
      </c>
      <c r="B4669" s="95">
        <v>34690</v>
      </c>
      <c r="C4669" s="96">
        <v>7.87</v>
      </c>
    </row>
    <row r="4670" spans="1:3">
      <c r="A4670" s="94">
        <f t="shared" si="75"/>
        <v>1994</v>
      </c>
      <c r="B4670" s="95">
        <v>34691</v>
      </c>
      <c r="C4670" s="96">
        <v>7.85</v>
      </c>
    </row>
    <row r="4671" spans="1:3">
      <c r="A4671" s="94">
        <f t="shared" si="75"/>
        <v>1994</v>
      </c>
      <c r="B4671" s="95">
        <v>34694</v>
      </c>
      <c r="C4671" s="99"/>
    </row>
    <row r="4672" spans="1:3">
      <c r="A4672" s="94">
        <f t="shared" si="75"/>
        <v>1994</v>
      </c>
      <c r="B4672" s="95">
        <v>34695</v>
      </c>
      <c r="C4672" s="96">
        <v>7.76</v>
      </c>
    </row>
    <row r="4673" spans="1:3">
      <c r="A4673" s="94">
        <f t="shared" si="75"/>
        <v>1994</v>
      </c>
      <c r="B4673" s="95">
        <v>34696</v>
      </c>
      <c r="C4673" s="96">
        <v>7.83</v>
      </c>
    </row>
    <row r="4674" spans="1:3">
      <c r="A4674" s="94">
        <f t="shared" si="75"/>
        <v>1994</v>
      </c>
      <c r="B4674" s="95">
        <v>34697</v>
      </c>
      <c r="C4674" s="96">
        <v>7.85</v>
      </c>
    </row>
    <row r="4675" spans="1:3">
      <c r="A4675" s="94">
        <f t="shared" si="75"/>
        <v>1994</v>
      </c>
      <c r="B4675" s="95">
        <v>34698</v>
      </c>
      <c r="C4675" s="96">
        <v>7.89</v>
      </c>
    </row>
    <row r="4676" spans="1:3">
      <c r="A4676" s="94">
        <f t="shared" si="75"/>
        <v>1995</v>
      </c>
      <c r="B4676" s="95">
        <v>34701</v>
      </c>
      <c r="C4676" s="99"/>
    </row>
    <row r="4677" spans="1:3">
      <c r="A4677" s="94">
        <f t="shared" si="75"/>
        <v>1995</v>
      </c>
      <c r="B4677" s="95">
        <v>34702</v>
      </c>
      <c r="C4677" s="96">
        <v>7.93</v>
      </c>
    </row>
    <row r="4678" spans="1:3">
      <c r="A4678" s="94">
        <f t="shared" si="75"/>
        <v>1995</v>
      </c>
      <c r="B4678" s="95">
        <v>34703</v>
      </c>
      <c r="C4678" s="96">
        <v>7.85</v>
      </c>
    </row>
    <row r="4679" spans="1:3">
      <c r="A4679" s="94">
        <f t="shared" si="75"/>
        <v>1995</v>
      </c>
      <c r="B4679" s="95">
        <v>34704</v>
      </c>
      <c r="C4679" s="96">
        <v>7.91</v>
      </c>
    </row>
    <row r="4680" spans="1:3">
      <c r="A4680" s="94">
        <f t="shared" si="75"/>
        <v>1995</v>
      </c>
      <c r="B4680" s="95">
        <v>34705</v>
      </c>
      <c r="C4680" s="96">
        <v>7.87</v>
      </c>
    </row>
    <row r="4681" spans="1:3">
      <c r="A4681" s="94">
        <f t="shared" si="75"/>
        <v>1995</v>
      </c>
      <c r="B4681" s="95">
        <v>34708</v>
      </c>
      <c r="C4681" s="96">
        <v>7.9</v>
      </c>
    </row>
    <row r="4682" spans="1:3">
      <c r="A4682" s="94">
        <f t="shared" si="75"/>
        <v>1995</v>
      </c>
      <c r="B4682" s="95">
        <v>34709</v>
      </c>
      <c r="C4682" s="96">
        <v>7.87</v>
      </c>
    </row>
    <row r="4683" spans="1:3">
      <c r="A4683" s="94">
        <f t="shared" si="75"/>
        <v>1995</v>
      </c>
      <c r="B4683" s="95">
        <v>34710</v>
      </c>
      <c r="C4683" s="96">
        <v>7.85</v>
      </c>
    </row>
    <row r="4684" spans="1:3">
      <c r="A4684" s="94">
        <f t="shared" si="75"/>
        <v>1995</v>
      </c>
      <c r="B4684" s="95">
        <v>34711</v>
      </c>
      <c r="C4684" s="96">
        <v>7.88</v>
      </c>
    </row>
    <row r="4685" spans="1:3">
      <c r="A4685" s="94">
        <f t="shared" ref="A4685:A4748" si="76">YEAR(B4685)</f>
        <v>1995</v>
      </c>
      <c r="B4685" s="95">
        <v>34712</v>
      </c>
      <c r="C4685" s="96">
        <v>7.8</v>
      </c>
    </row>
    <row r="4686" spans="1:3">
      <c r="A4686" s="94">
        <f t="shared" si="76"/>
        <v>1995</v>
      </c>
      <c r="B4686" s="95">
        <v>34715</v>
      </c>
      <c r="C4686" s="99"/>
    </row>
    <row r="4687" spans="1:3">
      <c r="A4687" s="94">
        <f t="shared" si="76"/>
        <v>1995</v>
      </c>
      <c r="B4687" s="95">
        <v>34716</v>
      </c>
      <c r="C4687" s="96">
        <v>7.78</v>
      </c>
    </row>
    <row r="4688" spans="1:3">
      <c r="A4688" s="94">
        <f t="shared" si="76"/>
        <v>1995</v>
      </c>
      <c r="B4688" s="95">
        <v>34717</v>
      </c>
      <c r="C4688" s="96">
        <v>7.78</v>
      </c>
    </row>
    <row r="4689" spans="1:3">
      <c r="A4689" s="94">
        <f t="shared" si="76"/>
        <v>1995</v>
      </c>
      <c r="B4689" s="95">
        <v>34718</v>
      </c>
      <c r="C4689" s="96">
        <v>7.82</v>
      </c>
    </row>
    <row r="4690" spans="1:3">
      <c r="A4690" s="94">
        <f t="shared" si="76"/>
        <v>1995</v>
      </c>
      <c r="B4690" s="95">
        <v>34719</v>
      </c>
      <c r="C4690" s="96">
        <v>7.9</v>
      </c>
    </row>
    <row r="4691" spans="1:3">
      <c r="A4691" s="94">
        <f t="shared" si="76"/>
        <v>1995</v>
      </c>
      <c r="B4691" s="95">
        <v>34722</v>
      </c>
      <c r="C4691" s="96">
        <v>7.91</v>
      </c>
    </row>
    <row r="4692" spans="1:3">
      <c r="A4692" s="94">
        <f t="shared" si="76"/>
        <v>1995</v>
      </c>
      <c r="B4692" s="95">
        <v>34723</v>
      </c>
      <c r="C4692" s="96">
        <v>7.93</v>
      </c>
    </row>
    <row r="4693" spans="1:3">
      <c r="A4693" s="94">
        <f t="shared" si="76"/>
        <v>1995</v>
      </c>
      <c r="B4693" s="95">
        <v>34724</v>
      </c>
      <c r="C4693" s="96">
        <v>7.88</v>
      </c>
    </row>
    <row r="4694" spans="1:3">
      <c r="A4694" s="94">
        <f t="shared" si="76"/>
        <v>1995</v>
      </c>
      <c r="B4694" s="95">
        <v>34725</v>
      </c>
      <c r="C4694" s="96">
        <v>7.85</v>
      </c>
    </row>
    <row r="4695" spans="1:3">
      <c r="A4695" s="94">
        <f t="shared" si="76"/>
        <v>1995</v>
      </c>
      <c r="B4695" s="95">
        <v>34726</v>
      </c>
      <c r="C4695" s="96">
        <v>7.75</v>
      </c>
    </row>
    <row r="4696" spans="1:3">
      <c r="A4696" s="94">
        <f t="shared" si="76"/>
        <v>1995</v>
      </c>
      <c r="B4696" s="95">
        <v>34729</v>
      </c>
      <c r="C4696" s="96">
        <v>7.76</v>
      </c>
    </row>
    <row r="4697" spans="1:3">
      <c r="A4697" s="94">
        <f t="shared" si="76"/>
        <v>1995</v>
      </c>
      <c r="B4697" s="95">
        <v>34730</v>
      </c>
      <c r="C4697" s="96">
        <v>7.71</v>
      </c>
    </row>
    <row r="4698" spans="1:3">
      <c r="A4698" s="94">
        <f t="shared" si="76"/>
        <v>1995</v>
      </c>
      <c r="B4698" s="95">
        <v>34731</v>
      </c>
      <c r="C4698" s="96">
        <v>7.75</v>
      </c>
    </row>
    <row r="4699" spans="1:3">
      <c r="A4699" s="94">
        <f t="shared" si="76"/>
        <v>1995</v>
      </c>
      <c r="B4699" s="95">
        <v>34732</v>
      </c>
      <c r="C4699" s="96">
        <v>7.76</v>
      </c>
    </row>
    <row r="4700" spans="1:3">
      <c r="A4700" s="94">
        <f t="shared" si="76"/>
        <v>1995</v>
      </c>
      <c r="B4700" s="95">
        <v>34733</v>
      </c>
      <c r="C4700" s="96">
        <v>7.61</v>
      </c>
    </row>
    <row r="4701" spans="1:3">
      <c r="A4701" s="94">
        <f t="shared" si="76"/>
        <v>1995</v>
      </c>
      <c r="B4701" s="95">
        <v>34736</v>
      </c>
      <c r="C4701" s="96">
        <v>7.64</v>
      </c>
    </row>
    <row r="4702" spans="1:3">
      <c r="A4702" s="94">
        <f t="shared" si="76"/>
        <v>1995</v>
      </c>
      <c r="B4702" s="95">
        <v>34737</v>
      </c>
      <c r="C4702" s="96">
        <v>7.65</v>
      </c>
    </row>
    <row r="4703" spans="1:3">
      <c r="A4703" s="94">
        <f t="shared" si="76"/>
        <v>1995</v>
      </c>
      <c r="B4703" s="95">
        <v>34738</v>
      </c>
      <c r="C4703" s="96">
        <v>7.66</v>
      </c>
    </row>
    <row r="4704" spans="1:3">
      <c r="A4704" s="94">
        <f t="shared" si="76"/>
        <v>1995</v>
      </c>
      <c r="B4704" s="95">
        <v>34739</v>
      </c>
      <c r="C4704" s="96">
        <v>7.65</v>
      </c>
    </row>
    <row r="4705" spans="1:3">
      <c r="A4705" s="94">
        <f t="shared" si="76"/>
        <v>1995</v>
      </c>
      <c r="B4705" s="95">
        <v>34740</v>
      </c>
      <c r="C4705" s="96">
        <v>7.68</v>
      </c>
    </row>
    <row r="4706" spans="1:3">
      <c r="A4706" s="94">
        <f t="shared" si="76"/>
        <v>1995</v>
      </c>
      <c r="B4706" s="95">
        <v>34743</v>
      </c>
      <c r="C4706" s="96">
        <v>7.67</v>
      </c>
    </row>
    <row r="4707" spans="1:3">
      <c r="A4707" s="94">
        <f t="shared" si="76"/>
        <v>1995</v>
      </c>
      <c r="B4707" s="95">
        <v>34744</v>
      </c>
      <c r="C4707" s="96">
        <v>7.61</v>
      </c>
    </row>
    <row r="4708" spans="1:3">
      <c r="A4708" s="94">
        <f t="shared" si="76"/>
        <v>1995</v>
      </c>
      <c r="B4708" s="95">
        <v>34745</v>
      </c>
      <c r="C4708" s="96">
        <v>7.58</v>
      </c>
    </row>
    <row r="4709" spans="1:3">
      <c r="A4709" s="94">
        <f t="shared" si="76"/>
        <v>1995</v>
      </c>
      <c r="B4709" s="95">
        <v>34746</v>
      </c>
      <c r="C4709" s="96">
        <v>7.57</v>
      </c>
    </row>
    <row r="4710" spans="1:3">
      <c r="A4710" s="94">
        <f t="shared" si="76"/>
        <v>1995</v>
      </c>
      <c r="B4710" s="95">
        <v>34747</v>
      </c>
      <c r="C4710" s="96">
        <v>7.59</v>
      </c>
    </row>
    <row r="4711" spans="1:3">
      <c r="A4711" s="94">
        <f t="shared" si="76"/>
        <v>1995</v>
      </c>
      <c r="B4711" s="95">
        <v>34750</v>
      </c>
      <c r="C4711" s="99"/>
    </row>
    <row r="4712" spans="1:3">
      <c r="A4712" s="94">
        <f t="shared" si="76"/>
        <v>1995</v>
      </c>
      <c r="B4712" s="95">
        <v>34751</v>
      </c>
      <c r="C4712" s="96">
        <v>7.61</v>
      </c>
    </row>
    <row r="4713" spans="1:3">
      <c r="A4713" s="94">
        <f t="shared" si="76"/>
        <v>1995</v>
      </c>
      <c r="B4713" s="95">
        <v>34752</v>
      </c>
      <c r="C4713" s="96">
        <v>7.54</v>
      </c>
    </row>
    <row r="4714" spans="1:3">
      <c r="A4714" s="94">
        <f t="shared" si="76"/>
        <v>1995</v>
      </c>
      <c r="B4714" s="95">
        <v>34753</v>
      </c>
      <c r="C4714" s="96">
        <v>7.56</v>
      </c>
    </row>
    <row r="4715" spans="1:3">
      <c r="A4715" s="94">
        <f t="shared" si="76"/>
        <v>1995</v>
      </c>
      <c r="B4715" s="95">
        <v>34754</v>
      </c>
      <c r="C4715" s="96">
        <v>7.54</v>
      </c>
    </row>
    <row r="4716" spans="1:3">
      <c r="A4716" s="94">
        <f t="shared" si="76"/>
        <v>1995</v>
      </c>
      <c r="B4716" s="95">
        <v>34757</v>
      </c>
      <c r="C4716" s="96">
        <v>7.49</v>
      </c>
    </row>
    <row r="4717" spans="1:3">
      <c r="A4717" s="94">
        <f t="shared" si="76"/>
        <v>1995</v>
      </c>
      <c r="B4717" s="95">
        <v>34758</v>
      </c>
      <c r="C4717" s="96">
        <v>7.46</v>
      </c>
    </row>
    <row r="4718" spans="1:3">
      <c r="A4718" s="94">
        <f t="shared" si="76"/>
        <v>1995</v>
      </c>
      <c r="B4718" s="95">
        <v>34759</v>
      </c>
      <c r="C4718" s="96">
        <v>7.45</v>
      </c>
    </row>
    <row r="4719" spans="1:3">
      <c r="A4719" s="94">
        <f t="shared" si="76"/>
        <v>1995</v>
      </c>
      <c r="B4719" s="95">
        <v>34760</v>
      </c>
      <c r="C4719" s="96">
        <v>7.5</v>
      </c>
    </row>
    <row r="4720" spans="1:3">
      <c r="A4720" s="94">
        <f t="shared" si="76"/>
        <v>1995</v>
      </c>
      <c r="B4720" s="95">
        <v>34761</v>
      </c>
      <c r="C4720" s="96">
        <v>7.56</v>
      </c>
    </row>
    <row r="4721" spans="1:3">
      <c r="A4721" s="94">
        <f t="shared" si="76"/>
        <v>1995</v>
      </c>
      <c r="B4721" s="95">
        <v>34764</v>
      </c>
      <c r="C4721" s="96">
        <v>7.59</v>
      </c>
    </row>
    <row r="4722" spans="1:3">
      <c r="A4722" s="94">
        <f t="shared" si="76"/>
        <v>1995</v>
      </c>
      <c r="B4722" s="95">
        <v>34765</v>
      </c>
      <c r="C4722" s="96">
        <v>7.64</v>
      </c>
    </row>
    <row r="4723" spans="1:3">
      <c r="A4723" s="94">
        <f t="shared" si="76"/>
        <v>1995</v>
      </c>
      <c r="B4723" s="95">
        <v>34766</v>
      </c>
      <c r="C4723" s="96">
        <v>7.56</v>
      </c>
    </row>
    <row r="4724" spans="1:3">
      <c r="A4724" s="94">
        <f t="shared" si="76"/>
        <v>1995</v>
      </c>
      <c r="B4724" s="95">
        <v>34767</v>
      </c>
      <c r="C4724" s="96">
        <v>7.53</v>
      </c>
    </row>
    <row r="4725" spans="1:3">
      <c r="A4725" s="94">
        <f t="shared" si="76"/>
        <v>1995</v>
      </c>
      <c r="B4725" s="95">
        <v>34768</v>
      </c>
      <c r="C4725" s="96">
        <v>7.46</v>
      </c>
    </row>
    <row r="4726" spans="1:3">
      <c r="A4726" s="94">
        <f t="shared" si="76"/>
        <v>1995</v>
      </c>
      <c r="B4726" s="95">
        <v>34771</v>
      </c>
      <c r="C4726" s="96">
        <v>7.45</v>
      </c>
    </row>
    <row r="4727" spans="1:3">
      <c r="A4727" s="94">
        <f t="shared" si="76"/>
        <v>1995</v>
      </c>
      <c r="B4727" s="95">
        <v>34772</v>
      </c>
      <c r="C4727" s="96">
        <v>7.35</v>
      </c>
    </row>
    <row r="4728" spans="1:3">
      <c r="A4728" s="94">
        <f t="shared" si="76"/>
        <v>1995</v>
      </c>
      <c r="B4728" s="95">
        <v>34773</v>
      </c>
      <c r="C4728" s="96">
        <v>7.36</v>
      </c>
    </row>
    <row r="4729" spans="1:3">
      <c r="A4729" s="94">
        <f t="shared" si="76"/>
        <v>1995</v>
      </c>
      <c r="B4729" s="95">
        <v>34774</v>
      </c>
      <c r="C4729" s="96">
        <v>7.33</v>
      </c>
    </row>
    <row r="4730" spans="1:3">
      <c r="A4730" s="94">
        <f t="shared" si="76"/>
        <v>1995</v>
      </c>
      <c r="B4730" s="95">
        <v>34775</v>
      </c>
      <c r="C4730" s="96">
        <v>7.37</v>
      </c>
    </row>
    <row r="4731" spans="1:3">
      <c r="A4731" s="94">
        <f t="shared" si="76"/>
        <v>1995</v>
      </c>
      <c r="B4731" s="95">
        <v>34778</v>
      </c>
      <c r="C4731" s="96">
        <v>7.4</v>
      </c>
    </row>
    <row r="4732" spans="1:3">
      <c r="A4732" s="94">
        <f t="shared" si="76"/>
        <v>1995</v>
      </c>
      <c r="B4732" s="95">
        <v>34779</v>
      </c>
      <c r="C4732" s="96">
        <v>7.43</v>
      </c>
    </row>
    <row r="4733" spans="1:3">
      <c r="A4733" s="94">
        <f t="shared" si="76"/>
        <v>1995</v>
      </c>
      <c r="B4733" s="95">
        <v>34780</v>
      </c>
      <c r="C4733" s="96">
        <v>7.46</v>
      </c>
    </row>
    <row r="4734" spans="1:3">
      <c r="A4734" s="94">
        <f t="shared" si="76"/>
        <v>1995</v>
      </c>
      <c r="B4734" s="95">
        <v>34781</v>
      </c>
      <c r="C4734" s="96">
        <v>7.47</v>
      </c>
    </row>
    <row r="4735" spans="1:3">
      <c r="A4735" s="94">
        <f t="shared" si="76"/>
        <v>1995</v>
      </c>
      <c r="B4735" s="95">
        <v>34782</v>
      </c>
      <c r="C4735" s="96">
        <v>7.38</v>
      </c>
    </row>
    <row r="4736" spans="1:3">
      <c r="A4736" s="94">
        <f t="shared" si="76"/>
        <v>1995</v>
      </c>
      <c r="B4736" s="95">
        <v>34785</v>
      </c>
      <c r="C4736" s="96">
        <v>7.33</v>
      </c>
    </row>
    <row r="4737" spans="1:3">
      <c r="A4737" s="94">
        <f t="shared" si="76"/>
        <v>1995</v>
      </c>
      <c r="B4737" s="95">
        <v>34786</v>
      </c>
      <c r="C4737" s="96">
        <v>7.41</v>
      </c>
    </row>
    <row r="4738" spans="1:3">
      <c r="A4738" s="94">
        <f t="shared" si="76"/>
        <v>1995</v>
      </c>
      <c r="B4738" s="95">
        <v>34787</v>
      </c>
      <c r="C4738" s="96">
        <v>7.4</v>
      </c>
    </row>
    <row r="4739" spans="1:3">
      <c r="A4739" s="94">
        <f t="shared" si="76"/>
        <v>1995</v>
      </c>
      <c r="B4739" s="95">
        <v>34788</v>
      </c>
      <c r="C4739" s="96">
        <v>7.43</v>
      </c>
    </row>
    <row r="4740" spans="1:3">
      <c r="A4740" s="94">
        <f t="shared" si="76"/>
        <v>1995</v>
      </c>
      <c r="B4740" s="95">
        <v>34789</v>
      </c>
      <c r="C4740" s="96">
        <v>7.44</v>
      </c>
    </row>
    <row r="4741" spans="1:3">
      <c r="A4741" s="94">
        <f t="shared" si="76"/>
        <v>1995</v>
      </c>
      <c r="B4741" s="95">
        <v>34792</v>
      </c>
      <c r="C4741" s="96">
        <v>7.39</v>
      </c>
    </row>
    <row r="4742" spans="1:3">
      <c r="A4742" s="94">
        <f t="shared" si="76"/>
        <v>1995</v>
      </c>
      <c r="B4742" s="95">
        <v>34793</v>
      </c>
      <c r="C4742" s="96">
        <v>7.38</v>
      </c>
    </row>
    <row r="4743" spans="1:3">
      <c r="A4743" s="94">
        <f t="shared" si="76"/>
        <v>1995</v>
      </c>
      <c r="B4743" s="95">
        <v>34794</v>
      </c>
      <c r="C4743" s="96">
        <v>7.38</v>
      </c>
    </row>
    <row r="4744" spans="1:3">
      <c r="A4744" s="94">
        <f t="shared" si="76"/>
        <v>1995</v>
      </c>
      <c r="B4744" s="95">
        <v>34795</v>
      </c>
      <c r="C4744" s="96">
        <v>7.36</v>
      </c>
    </row>
    <row r="4745" spans="1:3">
      <c r="A4745" s="94">
        <f t="shared" si="76"/>
        <v>1995</v>
      </c>
      <c r="B4745" s="95">
        <v>34796</v>
      </c>
      <c r="C4745" s="96">
        <v>7.39</v>
      </c>
    </row>
    <row r="4746" spans="1:3">
      <c r="A4746" s="94">
        <f t="shared" si="76"/>
        <v>1995</v>
      </c>
      <c r="B4746" s="95">
        <v>34799</v>
      </c>
      <c r="C4746" s="96">
        <v>7.39</v>
      </c>
    </row>
    <row r="4747" spans="1:3">
      <c r="A4747" s="94">
        <f t="shared" si="76"/>
        <v>1995</v>
      </c>
      <c r="B4747" s="95">
        <v>34800</v>
      </c>
      <c r="C4747" s="96">
        <v>7.37</v>
      </c>
    </row>
    <row r="4748" spans="1:3">
      <c r="A4748" s="94">
        <f t="shared" si="76"/>
        <v>1995</v>
      </c>
      <c r="B4748" s="95">
        <v>34801</v>
      </c>
      <c r="C4748" s="96">
        <v>7.36</v>
      </c>
    </row>
    <row r="4749" spans="1:3">
      <c r="A4749" s="94">
        <f t="shared" ref="A4749:A4812" si="77">YEAR(B4749)</f>
        <v>1995</v>
      </c>
      <c r="B4749" s="95">
        <v>34802</v>
      </c>
      <c r="C4749" s="96">
        <v>7.34</v>
      </c>
    </row>
    <row r="4750" spans="1:3">
      <c r="A4750" s="94">
        <f t="shared" si="77"/>
        <v>1995</v>
      </c>
      <c r="B4750" s="95">
        <v>34803</v>
      </c>
      <c r="C4750" s="99"/>
    </row>
    <row r="4751" spans="1:3">
      <c r="A4751" s="94">
        <f t="shared" si="77"/>
        <v>1995</v>
      </c>
      <c r="B4751" s="95">
        <v>34806</v>
      </c>
      <c r="C4751" s="96">
        <v>7.39</v>
      </c>
    </row>
    <row r="4752" spans="1:3">
      <c r="A4752" s="94">
        <f t="shared" si="77"/>
        <v>1995</v>
      </c>
      <c r="B4752" s="95">
        <v>34807</v>
      </c>
      <c r="C4752" s="96">
        <v>7.4</v>
      </c>
    </row>
    <row r="4753" spans="1:3">
      <c r="A4753" s="94">
        <f t="shared" si="77"/>
        <v>1995</v>
      </c>
      <c r="B4753" s="95">
        <v>34808</v>
      </c>
      <c r="C4753" s="96">
        <v>7.37</v>
      </c>
    </row>
    <row r="4754" spans="1:3">
      <c r="A4754" s="94">
        <f t="shared" si="77"/>
        <v>1995</v>
      </c>
      <c r="B4754" s="95">
        <v>34809</v>
      </c>
      <c r="C4754" s="96">
        <v>7.35</v>
      </c>
    </row>
    <row r="4755" spans="1:3">
      <c r="A4755" s="94">
        <f t="shared" si="77"/>
        <v>1995</v>
      </c>
      <c r="B4755" s="95">
        <v>34810</v>
      </c>
      <c r="C4755" s="96">
        <v>7.34</v>
      </c>
    </row>
    <row r="4756" spans="1:3">
      <c r="A4756" s="94">
        <f t="shared" si="77"/>
        <v>1995</v>
      </c>
      <c r="B4756" s="95">
        <v>34813</v>
      </c>
      <c r="C4756" s="96">
        <v>7.32</v>
      </c>
    </row>
    <row r="4757" spans="1:3">
      <c r="A4757" s="94">
        <f t="shared" si="77"/>
        <v>1995</v>
      </c>
      <c r="B4757" s="95">
        <v>34814</v>
      </c>
      <c r="C4757" s="96">
        <v>7.33</v>
      </c>
    </row>
    <row r="4758" spans="1:3">
      <c r="A4758" s="94">
        <f t="shared" si="77"/>
        <v>1995</v>
      </c>
      <c r="B4758" s="95">
        <v>34815</v>
      </c>
      <c r="C4758" s="96">
        <v>7.32</v>
      </c>
    </row>
    <row r="4759" spans="1:3">
      <c r="A4759" s="94">
        <f t="shared" si="77"/>
        <v>1995</v>
      </c>
      <c r="B4759" s="95">
        <v>34816</v>
      </c>
      <c r="C4759" s="96">
        <v>7.33</v>
      </c>
    </row>
    <row r="4760" spans="1:3">
      <c r="A4760" s="94">
        <f t="shared" si="77"/>
        <v>1995</v>
      </c>
      <c r="B4760" s="95">
        <v>34817</v>
      </c>
      <c r="C4760" s="96">
        <v>7.34</v>
      </c>
    </row>
    <row r="4761" spans="1:3">
      <c r="A4761" s="94">
        <f t="shared" si="77"/>
        <v>1995</v>
      </c>
      <c r="B4761" s="95">
        <v>34820</v>
      </c>
      <c r="C4761" s="96">
        <v>7.35</v>
      </c>
    </row>
    <row r="4762" spans="1:3">
      <c r="A4762" s="94">
        <f t="shared" si="77"/>
        <v>1995</v>
      </c>
      <c r="B4762" s="95">
        <v>34821</v>
      </c>
      <c r="C4762" s="96">
        <v>7.33</v>
      </c>
    </row>
    <row r="4763" spans="1:3">
      <c r="A4763" s="94">
        <f t="shared" si="77"/>
        <v>1995</v>
      </c>
      <c r="B4763" s="95">
        <v>34822</v>
      </c>
      <c r="C4763" s="96">
        <v>7.25</v>
      </c>
    </row>
    <row r="4764" spans="1:3">
      <c r="A4764" s="94">
        <f t="shared" si="77"/>
        <v>1995</v>
      </c>
      <c r="B4764" s="95">
        <v>34823</v>
      </c>
      <c r="C4764" s="96">
        <v>7.15</v>
      </c>
    </row>
    <row r="4765" spans="1:3">
      <c r="A4765" s="94">
        <f t="shared" si="77"/>
        <v>1995</v>
      </c>
      <c r="B4765" s="95">
        <v>34824</v>
      </c>
      <c r="C4765" s="96">
        <v>7.02</v>
      </c>
    </row>
    <row r="4766" spans="1:3">
      <c r="A4766" s="94">
        <f t="shared" si="77"/>
        <v>1995</v>
      </c>
      <c r="B4766" s="95">
        <v>34827</v>
      </c>
      <c r="C4766" s="96">
        <v>7.02</v>
      </c>
    </row>
    <row r="4767" spans="1:3">
      <c r="A4767" s="94">
        <f t="shared" si="77"/>
        <v>1995</v>
      </c>
      <c r="B4767" s="95">
        <v>34828</v>
      </c>
      <c r="C4767" s="96">
        <v>6.94</v>
      </c>
    </row>
    <row r="4768" spans="1:3">
      <c r="A4768" s="94">
        <f t="shared" si="77"/>
        <v>1995</v>
      </c>
      <c r="B4768" s="95">
        <v>34829</v>
      </c>
      <c r="C4768" s="96">
        <v>6.97</v>
      </c>
    </row>
    <row r="4769" spans="1:3">
      <c r="A4769" s="94">
        <f t="shared" si="77"/>
        <v>1995</v>
      </c>
      <c r="B4769" s="95">
        <v>34830</v>
      </c>
      <c r="C4769" s="96">
        <v>6.99</v>
      </c>
    </row>
    <row r="4770" spans="1:3">
      <c r="A4770" s="94">
        <f t="shared" si="77"/>
        <v>1995</v>
      </c>
      <c r="B4770" s="95">
        <v>34831</v>
      </c>
      <c r="C4770" s="96">
        <v>7</v>
      </c>
    </row>
    <row r="4771" spans="1:3">
      <c r="A4771" s="94">
        <f t="shared" si="77"/>
        <v>1995</v>
      </c>
      <c r="B4771" s="95">
        <v>34834</v>
      </c>
      <c r="C4771" s="96">
        <v>6.95</v>
      </c>
    </row>
    <row r="4772" spans="1:3">
      <c r="A4772" s="94">
        <f t="shared" si="77"/>
        <v>1995</v>
      </c>
      <c r="B4772" s="95">
        <v>34835</v>
      </c>
      <c r="C4772" s="96">
        <v>6.87</v>
      </c>
    </row>
    <row r="4773" spans="1:3">
      <c r="A4773" s="94">
        <f t="shared" si="77"/>
        <v>1995</v>
      </c>
      <c r="B4773" s="95">
        <v>34836</v>
      </c>
      <c r="C4773" s="96">
        <v>6.86</v>
      </c>
    </row>
    <row r="4774" spans="1:3">
      <c r="A4774" s="94">
        <f t="shared" si="77"/>
        <v>1995</v>
      </c>
      <c r="B4774" s="95">
        <v>34837</v>
      </c>
      <c r="C4774" s="96">
        <v>6.91</v>
      </c>
    </row>
    <row r="4775" spans="1:3">
      <c r="A4775" s="94">
        <f t="shared" si="77"/>
        <v>1995</v>
      </c>
      <c r="B4775" s="95">
        <v>34838</v>
      </c>
      <c r="C4775" s="96">
        <v>6.91</v>
      </c>
    </row>
    <row r="4776" spans="1:3">
      <c r="A4776" s="94">
        <f t="shared" si="77"/>
        <v>1995</v>
      </c>
      <c r="B4776" s="95">
        <v>34841</v>
      </c>
      <c r="C4776" s="96">
        <v>6.92</v>
      </c>
    </row>
    <row r="4777" spans="1:3">
      <c r="A4777" s="94">
        <f t="shared" si="77"/>
        <v>1995</v>
      </c>
      <c r="B4777" s="95">
        <v>34842</v>
      </c>
      <c r="C4777" s="96">
        <v>6.87</v>
      </c>
    </row>
    <row r="4778" spans="1:3">
      <c r="A4778" s="94">
        <f t="shared" si="77"/>
        <v>1995</v>
      </c>
      <c r="B4778" s="95">
        <v>34843</v>
      </c>
      <c r="C4778" s="96">
        <v>6.77</v>
      </c>
    </row>
    <row r="4779" spans="1:3">
      <c r="A4779" s="94">
        <f t="shared" si="77"/>
        <v>1995</v>
      </c>
      <c r="B4779" s="95">
        <v>34844</v>
      </c>
      <c r="C4779" s="96">
        <v>6.73</v>
      </c>
    </row>
    <row r="4780" spans="1:3">
      <c r="A4780" s="94">
        <f t="shared" si="77"/>
        <v>1995</v>
      </c>
      <c r="B4780" s="95">
        <v>34845</v>
      </c>
      <c r="C4780" s="96">
        <v>6.75</v>
      </c>
    </row>
    <row r="4781" spans="1:3">
      <c r="A4781" s="94">
        <f t="shared" si="77"/>
        <v>1995</v>
      </c>
      <c r="B4781" s="95">
        <v>34848</v>
      </c>
      <c r="C4781" s="99"/>
    </row>
    <row r="4782" spans="1:3">
      <c r="A4782" s="94">
        <f t="shared" si="77"/>
        <v>1995</v>
      </c>
      <c r="B4782" s="95">
        <v>34849</v>
      </c>
      <c r="C4782" s="96">
        <v>6.67</v>
      </c>
    </row>
    <row r="4783" spans="1:3">
      <c r="A4783" s="94">
        <f t="shared" si="77"/>
        <v>1995</v>
      </c>
      <c r="B4783" s="95">
        <v>34850</v>
      </c>
      <c r="C4783" s="96">
        <v>6.67</v>
      </c>
    </row>
    <row r="4784" spans="1:3">
      <c r="A4784" s="94">
        <f t="shared" si="77"/>
        <v>1995</v>
      </c>
      <c r="B4784" s="95">
        <v>34851</v>
      </c>
      <c r="C4784" s="96">
        <v>6.61</v>
      </c>
    </row>
    <row r="4785" spans="1:3">
      <c r="A4785" s="94">
        <f t="shared" si="77"/>
        <v>1995</v>
      </c>
      <c r="B4785" s="95">
        <v>34852</v>
      </c>
      <c r="C4785" s="96">
        <v>6.52</v>
      </c>
    </row>
    <row r="4786" spans="1:3">
      <c r="A4786" s="94">
        <f t="shared" si="77"/>
        <v>1995</v>
      </c>
      <c r="B4786" s="95">
        <v>34855</v>
      </c>
      <c r="C4786" s="96">
        <v>6.51</v>
      </c>
    </row>
    <row r="4787" spans="1:3">
      <c r="A4787" s="94">
        <f t="shared" si="77"/>
        <v>1995</v>
      </c>
      <c r="B4787" s="95">
        <v>34856</v>
      </c>
      <c r="C4787" s="96">
        <v>6.51</v>
      </c>
    </row>
    <row r="4788" spans="1:3">
      <c r="A4788" s="94">
        <f t="shared" si="77"/>
        <v>1995</v>
      </c>
      <c r="B4788" s="95">
        <v>34857</v>
      </c>
      <c r="C4788" s="96">
        <v>6.53</v>
      </c>
    </row>
    <row r="4789" spans="1:3">
      <c r="A4789" s="94">
        <f t="shared" si="77"/>
        <v>1995</v>
      </c>
      <c r="B4789" s="95">
        <v>34858</v>
      </c>
      <c r="C4789" s="96">
        <v>6.57</v>
      </c>
    </row>
    <row r="4790" spans="1:3">
      <c r="A4790" s="94">
        <f t="shared" si="77"/>
        <v>1995</v>
      </c>
      <c r="B4790" s="95">
        <v>34859</v>
      </c>
      <c r="C4790" s="96">
        <v>6.72</v>
      </c>
    </row>
    <row r="4791" spans="1:3">
      <c r="A4791" s="94">
        <f t="shared" si="77"/>
        <v>1995</v>
      </c>
      <c r="B4791" s="95">
        <v>34862</v>
      </c>
      <c r="C4791" s="96">
        <v>6.71</v>
      </c>
    </row>
    <row r="4792" spans="1:3">
      <c r="A4792" s="94">
        <f t="shared" si="77"/>
        <v>1995</v>
      </c>
      <c r="B4792" s="95">
        <v>34863</v>
      </c>
      <c r="C4792" s="96">
        <v>6.56</v>
      </c>
    </row>
    <row r="4793" spans="1:3">
      <c r="A4793" s="94">
        <f t="shared" si="77"/>
        <v>1995</v>
      </c>
      <c r="B4793" s="95">
        <v>34864</v>
      </c>
      <c r="C4793" s="96">
        <v>6.57</v>
      </c>
    </row>
    <row r="4794" spans="1:3">
      <c r="A4794" s="94">
        <f t="shared" si="77"/>
        <v>1995</v>
      </c>
      <c r="B4794" s="95">
        <v>34865</v>
      </c>
      <c r="C4794" s="96">
        <v>6.61</v>
      </c>
    </row>
    <row r="4795" spans="1:3">
      <c r="A4795" s="94">
        <f t="shared" si="77"/>
        <v>1995</v>
      </c>
      <c r="B4795" s="95">
        <v>34866</v>
      </c>
      <c r="C4795" s="96">
        <v>6.62</v>
      </c>
    </row>
    <row r="4796" spans="1:3">
      <c r="A4796" s="94">
        <f t="shared" si="77"/>
        <v>1995</v>
      </c>
      <c r="B4796" s="95">
        <v>34869</v>
      </c>
      <c r="C4796" s="96">
        <v>6.56</v>
      </c>
    </row>
    <row r="4797" spans="1:3">
      <c r="A4797" s="94">
        <f t="shared" si="77"/>
        <v>1995</v>
      </c>
      <c r="B4797" s="95">
        <v>34870</v>
      </c>
      <c r="C4797" s="96">
        <v>6.57</v>
      </c>
    </row>
    <row r="4798" spans="1:3">
      <c r="A4798" s="94">
        <f t="shared" si="77"/>
        <v>1995</v>
      </c>
      <c r="B4798" s="95">
        <v>34871</v>
      </c>
      <c r="C4798" s="96">
        <v>6.55</v>
      </c>
    </row>
    <row r="4799" spans="1:3">
      <c r="A4799" s="94">
        <f t="shared" si="77"/>
        <v>1995</v>
      </c>
      <c r="B4799" s="95">
        <v>34872</v>
      </c>
      <c r="C4799" s="96">
        <v>6.48</v>
      </c>
    </row>
    <row r="4800" spans="1:3">
      <c r="A4800" s="94">
        <f t="shared" si="77"/>
        <v>1995</v>
      </c>
      <c r="B4800" s="95">
        <v>34873</v>
      </c>
      <c r="C4800" s="96">
        <v>6.51</v>
      </c>
    </row>
    <row r="4801" spans="1:3">
      <c r="A4801" s="94">
        <f t="shared" si="77"/>
        <v>1995</v>
      </c>
      <c r="B4801" s="95">
        <v>34876</v>
      </c>
      <c r="C4801" s="96">
        <v>6.54</v>
      </c>
    </row>
    <row r="4802" spans="1:3">
      <c r="A4802" s="94">
        <f t="shared" si="77"/>
        <v>1995</v>
      </c>
      <c r="B4802" s="95">
        <v>34877</v>
      </c>
      <c r="C4802" s="96">
        <v>6.56</v>
      </c>
    </row>
    <row r="4803" spans="1:3">
      <c r="A4803" s="94">
        <f t="shared" si="77"/>
        <v>1995</v>
      </c>
      <c r="B4803" s="95">
        <v>34878</v>
      </c>
      <c r="C4803" s="96">
        <v>6.52</v>
      </c>
    </row>
    <row r="4804" spans="1:3">
      <c r="A4804" s="94">
        <f t="shared" si="77"/>
        <v>1995</v>
      </c>
      <c r="B4804" s="95">
        <v>34879</v>
      </c>
      <c r="C4804" s="96">
        <v>6.65</v>
      </c>
    </row>
    <row r="4805" spans="1:3">
      <c r="A4805" s="94">
        <f t="shared" si="77"/>
        <v>1995</v>
      </c>
      <c r="B4805" s="95">
        <v>34880</v>
      </c>
      <c r="C4805" s="96">
        <v>6.63</v>
      </c>
    </row>
    <row r="4806" spans="1:3">
      <c r="A4806" s="94">
        <f t="shared" si="77"/>
        <v>1995</v>
      </c>
      <c r="B4806" s="95">
        <v>34883</v>
      </c>
      <c r="C4806" s="96">
        <v>6.63</v>
      </c>
    </row>
    <row r="4807" spans="1:3">
      <c r="A4807" s="94">
        <f t="shared" si="77"/>
        <v>1995</v>
      </c>
      <c r="B4807" s="95">
        <v>34884</v>
      </c>
      <c r="C4807" s="99"/>
    </row>
    <row r="4808" spans="1:3">
      <c r="A4808" s="94">
        <f t="shared" si="77"/>
        <v>1995</v>
      </c>
      <c r="B4808" s="95">
        <v>34885</v>
      </c>
      <c r="C4808" s="96">
        <v>6.61</v>
      </c>
    </row>
    <row r="4809" spans="1:3">
      <c r="A4809" s="94">
        <f t="shared" si="77"/>
        <v>1995</v>
      </c>
      <c r="B4809" s="95">
        <v>34886</v>
      </c>
      <c r="C4809" s="96">
        <v>6.51</v>
      </c>
    </row>
    <row r="4810" spans="1:3">
      <c r="A4810" s="94">
        <f t="shared" si="77"/>
        <v>1995</v>
      </c>
      <c r="B4810" s="95">
        <v>34887</v>
      </c>
      <c r="C4810" s="96">
        <v>6.52</v>
      </c>
    </row>
    <row r="4811" spans="1:3">
      <c r="A4811" s="94">
        <f t="shared" si="77"/>
        <v>1995</v>
      </c>
      <c r="B4811" s="95">
        <v>34890</v>
      </c>
      <c r="C4811" s="96">
        <v>6.51</v>
      </c>
    </row>
    <row r="4812" spans="1:3">
      <c r="A4812" s="94">
        <f t="shared" si="77"/>
        <v>1995</v>
      </c>
      <c r="B4812" s="95">
        <v>34891</v>
      </c>
      <c r="C4812" s="96">
        <v>6.57</v>
      </c>
    </row>
    <row r="4813" spans="1:3">
      <c r="A4813" s="94">
        <f t="shared" ref="A4813:A4876" si="78">YEAR(B4813)</f>
        <v>1995</v>
      </c>
      <c r="B4813" s="95">
        <v>34892</v>
      </c>
      <c r="C4813" s="96">
        <v>6.55</v>
      </c>
    </row>
    <row r="4814" spans="1:3">
      <c r="A4814" s="94">
        <f t="shared" si="78"/>
        <v>1995</v>
      </c>
      <c r="B4814" s="95">
        <v>34893</v>
      </c>
      <c r="C4814" s="96">
        <v>6.55</v>
      </c>
    </row>
    <row r="4815" spans="1:3">
      <c r="A4815" s="94">
        <f t="shared" si="78"/>
        <v>1995</v>
      </c>
      <c r="B4815" s="95">
        <v>34894</v>
      </c>
      <c r="C4815" s="96">
        <v>6.6</v>
      </c>
    </row>
    <row r="4816" spans="1:3">
      <c r="A4816" s="94">
        <f t="shared" si="78"/>
        <v>1995</v>
      </c>
      <c r="B4816" s="95">
        <v>34897</v>
      </c>
      <c r="C4816" s="96">
        <v>6.67</v>
      </c>
    </row>
    <row r="4817" spans="1:3">
      <c r="A4817" s="94">
        <f t="shared" si="78"/>
        <v>1995</v>
      </c>
      <c r="B4817" s="95">
        <v>34898</v>
      </c>
      <c r="C4817" s="96">
        <v>6.73</v>
      </c>
    </row>
    <row r="4818" spans="1:3">
      <c r="A4818" s="94">
        <f t="shared" si="78"/>
        <v>1995</v>
      </c>
      <c r="B4818" s="95">
        <v>34899</v>
      </c>
      <c r="C4818" s="96">
        <v>6.89</v>
      </c>
    </row>
    <row r="4819" spans="1:3">
      <c r="A4819" s="94">
        <f t="shared" si="78"/>
        <v>1995</v>
      </c>
      <c r="B4819" s="95">
        <v>34900</v>
      </c>
      <c r="C4819" s="96">
        <v>6.87</v>
      </c>
    </row>
    <row r="4820" spans="1:3">
      <c r="A4820" s="94">
        <f t="shared" si="78"/>
        <v>1995</v>
      </c>
      <c r="B4820" s="95">
        <v>34901</v>
      </c>
      <c r="C4820" s="96">
        <v>6.96</v>
      </c>
    </row>
    <row r="4821" spans="1:3">
      <c r="A4821" s="94">
        <f t="shared" si="78"/>
        <v>1995</v>
      </c>
      <c r="B4821" s="95">
        <v>34904</v>
      </c>
      <c r="C4821" s="96">
        <v>6.9</v>
      </c>
    </row>
    <row r="4822" spans="1:3">
      <c r="A4822" s="94">
        <f t="shared" si="78"/>
        <v>1995</v>
      </c>
      <c r="B4822" s="95">
        <v>34905</v>
      </c>
      <c r="C4822" s="96">
        <v>6.84</v>
      </c>
    </row>
    <row r="4823" spans="1:3">
      <c r="A4823" s="94">
        <f t="shared" si="78"/>
        <v>1995</v>
      </c>
      <c r="B4823" s="95">
        <v>34906</v>
      </c>
      <c r="C4823" s="96">
        <v>6.9</v>
      </c>
    </row>
    <row r="4824" spans="1:3">
      <c r="A4824" s="94">
        <f t="shared" si="78"/>
        <v>1995</v>
      </c>
      <c r="B4824" s="95">
        <v>34907</v>
      </c>
      <c r="C4824" s="96">
        <v>6.84</v>
      </c>
    </row>
    <row r="4825" spans="1:3">
      <c r="A4825" s="94">
        <f t="shared" si="78"/>
        <v>1995</v>
      </c>
      <c r="B4825" s="95">
        <v>34908</v>
      </c>
      <c r="C4825" s="96">
        <v>6.91</v>
      </c>
    </row>
    <row r="4826" spans="1:3">
      <c r="A4826" s="94">
        <f t="shared" si="78"/>
        <v>1995</v>
      </c>
      <c r="B4826" s="95">
        <v>34911</v>
      </c>
      <c r="C4826" s="96">
        <v>6.86</v>
      </c>
    </row>
    <row r="4827" spans="1:3">
      <c r="A4827" s="94">
        <f t="shared" si="78"/>
        <v>1995</v>
      </c>
      <c r="B4827" s="95">
        <v>34912</v>
      </c>
      <c r="C4827" s="96">
        <v>6.92</v>
      </c>
    </row>
    <row r="4828" spans="1:3">
      <c r="A4828" s="94">
        <f t="shared" si="78"/>
        <v>1995</v>
      </c>
      <c r="B4828" s="95">
        <v>34913</v>
      </c>
      <c r="C4828" s="96">
        <v>6.86</v>
      </c>
    </row>
    <row r="4829" spans="1:3">
      <c r="A4829" s="94">
        <f t="shared" si="78"/>
        <v>1995</v>
      </c>
      <c r="B4829" s="95">
        <v>34914</v>
      </c>
      <c r="C4829" s="96">
        <v>6.93</v>
      </c>
    </row>
    <row r="4830" spans="1:3">
      <c r="A4830" s="94">
        <f t="shared" si="78"/>
        <v>1995</v>
      </c>
      <c r="B4830" s="95">
        <v>34915</v>
      </c>
      <c r="C4830" s="96">
        <v>6.9</v>
      </c>
    </row>
    <row r="4831" spans="1:3">
      <c r="A4831" s="94">
        <f t="shared" si="78"/>
        <v>1995</v>
      </c>
      <c r="B4831" s="95">
        <v>34918</v>
      </c>
      <c r="C4831" s="96">
        <v>6.89</v>
      </c>
    </row>
    <row r="4832" spans="1:3">
      <c r="A4832" s="94">
        <f t="shared" si="78"/>
        <v>1995</v>
      </c>
      <c r="B4832" s="95">
        <v>34919</v>
      </c>
      <c r="C4832" s="96">
        <v>6.89</v>
      </c>
    </row>
    <row r="4833" spans="1:3">
      <c r="A4833" s="94">
        <f t="shared" si="78"/>
        <v>1995</v>
      </c>
      <c r="B4833" s="95">
        <v>34920</v>
      </c>
      <c r="C4833" s="96">
        <v>6.93</v>
      </c>
    </row>
    <row r="4834" spans="1:3">
      <c r="A4834" s="94">
        <f t="shared" si="78"/>
        <v>1995</v>
      </c>
      <c r="B4834" s="95">
        <v>34921</v>
      </c>
      <c r="C4834" s="96">
        <v>6.9</v>
      </c>
    </row>
    <row r="4835" spans="1:3">
      <c r="A4835" s="94">
        <f t="shared" si="78"/>
        <v>1995</v>
      </c>
      <c r="B4835" s="95">
        <v>34922</v>
      </c>
      <c r="C4835" s="96">
        <v>6.98</v>
      </c>
    </row>
    <row r="4836" spans="1:3">
      <c r="A4836" s="94">
        <f t="shared" si="78"/>
        <v>1995</v>
      </c>
      <c r="B4836" s="95">
        <v>34925</v>
      </c>
      <c r="C4836" s="96">
        <v>6.96</v>
      </c>
    </row>
    <row r="4837" spans="1:3">
      <c r="A4837" s="94">
        <f t="shared" si="78"/>
        <v>1995</v>
      </c>
      <c r="B4837" s="95">
        <v>34926</v>
      </c>
      <c r="C4837" s="96">
        <v>6.92</v>
      </c>
    </row>
    <row r="4838" spans="1:3">
      <c r="A4838" s="94">
        <f t="shared" si="78"/>
        <v>1995</v>
      </c>
      <c r="B4838" s="95">
        <v>34927</v>
      </c>
      <c r="C4838" s="96">
        <v>6.89</v>
      </c>
    </row>
    <row r="4839" spans="1:3">
      <c r="A4839" s="94">
        <f t="shared" si="78"/>
        <v>1995</v>
      </c>
      <c r="B4839" s="95">
        <v>34928</v>
      </c>
      <c r="C4839" s="96">
        <v>6.9</v>
      </c>
    </row>
    <row r="4840" spans="1:3">
      <c r="A4840" s="94">
        <f t="shared" si="78"/>
        <v>1995</v>
      </c>
      <c r="B4840" s="95">
        <v>34929</v>
      </c>
      <c r="C4840" s="96">
        <v>6.91</v>
      </c>
    </row>
    <row r="4841" spans="1:3">
      <c r="A4841" s="94">
        <f t="shared" si="78"/>
        <v>1995</v>
      </c>
      <c r="B4841" s="95">
        <v>34932</v>
      </c>
      <c r="C4841" s="96">
        <v>6.87</v>
      </c>
    </row>
    <row r="4842" spans="1:3">
      <c r="A4842" s="94">
        <f t="shared" si="78"/>
        <v>1995</v>
      </c>
      <c r="B4842" s="95">
        <v>34933</v>
      </c>
      <c r="C4842" s="96">
        <v>6.89</v>
      </c>
    </row>
    <row r="4843" spans="1:3">
      <c r="A4843" s="94">
        <f t="shared" si="78"/>
        <v>1995</v>
      </c>
      <c r="B4843" s="95">
        <v>34934</v>
      </c>
      <c r="C4843" s="96">
        <v>6.92</v>
      </c>
    </row>
    <row r="4844" spans="1:3">
      <c r="A4844" s="94">
        <f t="shared" si="78"/>
        <v>1995</v>
      </c>
      <c r="B4844" s="95">
        <v>34935</v>
      </c>
      <c r="C4844" s="96">
        <v>6.84</v>
      </c>
    </row>
    <row r="4845" spans="1:3">
      <c r="A4845" s="94">
        <f t="shared" si="78"/>
        <v>1995</v>
      </c>
      <c r="B4845" s="95">
        <v>34936</v>
      </c>
      <c r="C4845" s="96">
        <v>6.72</v>
      </c>
    </row>
    <row r="4846" spans="1:3">
      <c r="A4846" s="94">
        <f t="shared" si="78"/>
        <v>1995</v>
      </c>
      <c r="B4846" s="95">
        <v>34939</v>
      </c>
      <c r="C4846" s="96">
        <v>6.7</v>
      </c>
    </row>
    <row r="4847" spans="1:3">
      <c r="A4847" s="94">
        <f t="shared" si="78"/>
        <v>1995</v>
      </c>
      <c r="B4847" s="95">
        <v>34940</v>
      </c>
      <c r="C4847" s="96">
        <v>6.72</v>
      </c>
    </row>
    <row r="4848" spans="1:3">
      <c r="A4848" s="94">
        <f t="shared" si="78"/>
        <v>1995</v>
      </c>
      <c r="B4848" s="95">
        <v>34941</v>
      </c>
      <c r="C4848" s="96">
        <v>6.7</v>
      </c>
    </row>
    <row r="4849" spans="1:3">
      <c r="A4849" s="94">
        <f t="shared" si="78"/>
        <v>1995</v>
      </c>
      <c r="B4849" s="95">
        <v>34942</v>
      </c>
      <c r="C4849" s="96">
        <v>6.65</v>
      </c>
    </row>
    <row r="4850" spans="1:3">
      <c r="A4850" s="94">
        <f t="shared" si="78"/>
        <v>1995</v>
      </c>
      <c r="B4850" s="95">
        <v>34943</v>
      </c>
      <c r="C4850" s="96">
        <v>6.61</v>
      </c>
    </row>
    <row r="4851" spans="1:3">
      <c r="A4851" s="94">
        <f t="shared" si="78"/>
        <v>1995</v>
      </c>
      <c r="B4851" s="95">
        <v>34946</v>
      </c>
      <c r="C4851" s="99"/>
    </row>
    <row r="4852" spans="1:3">
      <c r="A4852" s="94">
        <f t="shared" si="78"/>
        <v>1995</v>
      </c>
      <c r="B4852" s="95">
        <v>34947</v>
      </c>
      <c r="C4852" s="96">
        <v>6.57</v>
      </c>
    </row>
    <row r="4853" spans="1:3">
      <c r="A4853" s="94">
        <f t="shared" si="78"/>
        <v>1995</v>
      </c>
      <c r="B4853" s="95">
        <v>34948</v>
      </c>
      <c r="C4853" s="96">
        <v>6.57</v>
      </c>
    </row>
    <row r="4854" spans="1:3">
      <c r="A4854" s="94">
        <f t="shared" si="78"/>
        <v>1995</v>
      </c>
      <c r="B4854" s="95">
        <v>34949</v>
      </c>
      <c r="C4854" s="96">
        <v>6.6</v>
      </c>
    </row>
    <row r="4855" spans="1:3">
      <c r="A4855" s="94">
        <f t="shared" si="78"/>
        <v>1995</v>
      </c>
      <c r="B4855" s="95">
        <v>34950</v>
      </c>
      <c r="C4855" s="96">
        <v>6.6</v>
      </c>
    </row>
    <row r="4856" spans="1:3">
      <c r="A4856" s="94">
        <f t="shared" si="78"/>
        <v>1995</v>
      </c>
      <c r="B4856" s="95">
        <v>34953</v>
      </c>
      <c r="C4856" s="96">
        <v>6.6</v>
      </c>
    </row>
    <row r="4857" spans="1:3">
      <c r="A4857" s="94">
        <f t="shared" si="78"/>
        <v>1995</v>
      </c>
      <c r="B4857" s="95">
        <v>34954</v>
      </c>
      <c r="C4857" s="96">
        <v>6.51</v>
      </c>
    </row>
    <row r="4858" spans="1:3">
      <c r="A4858" s="94">
        <f t="shared" si="78"/>
        <v>1995</v>
      </c>
      <c r="B4858" s="95">
        <v>34955</v>
      </c>
      <c r="C4858" s="96">
        <v>6.52</v>
      </c>
    </row>
    <row r="4859" spans="1:3">
      <c r="A4859" s="94">
        <f t="shared" si="78"/>
        <v>1995</v>
      </c>
      <c r="B4859" s="95">
        <v>34956</v>
      </c>
      <c r="C4859" s="96">
        <v>6.45</v>
      </c>
    </row>
    <row r="4860" spans="1:3">
      <c r="A4860" s="94">
        <f t="shared" si="78"/>
        <v>1995</v>
      </c>
      <c r="B4860" s="95">
        <v>34957</v>
      </c>
      <c r="C4860" s="96">
        <v>6.47</v>
      </c>
    </row>
    <row r="4861" spans="1:3">
      <c r="A4861" s="94">
        <f t="shared" si="78"/>
        <v>1995</v>
      </c>
      <c r="B4861" s="95">
        <v>34960</v>
      </c>
      <c r="C4861" s="96">
        <v>6.53</v>
      </c>
    </row>
    <row r="4862" spans="1:3">
      <c r="A4862" s="94">
        <f t="shared" si="78"/>
        <v>1995</v>
      </c>
      <c r="B4862" s="95">
        <v>34961</v>
      </c>
      <c r="C4862" s="96">
        <v>6.49</v>
      </c>
    </row>
    <row r="4863" spans="1:3">
      <c r="A4863" s="94">
        <f t="shared" si="78"/>
        <v>1995</v>
      </c>
      <c r="B4863" s="95">
        <v>34962</v>
      </c>
      <c r="C4863" s="96">
        <v>6.46</v>
      </c>
    </row>
    <row r="4864" spans="1:3">
      <c r="A4864" s="94">
        <f t="shared" si="78"/>
        <v>1995</v>
      </c>
      <c r="B4864" s="95">
        <v>34963</v>
      </c>
      <c r="C4864" s="96">
        <v>6.56</v>
      </c>
    </row>
    <row r="4865" spans="1:3">
      <c r="A4865" s="94">
        <f t="shared" si="78"/>
        <v>1995</v>
      </c>
      <c r="B4865" s="95">
        <v>34964</v>
      </c>
      <c r="C4865" s="96">
        <v>6.59</v>
      </c>
    </row>
    <row r="4866" spans="1:3">
      <c r="A4866" s="94">
        <f t="shared" si="78"/>
        <v>1995</v>
      </c>
      <c r="B4866" s="95">
        <v>34967</v>
      </c>
      <c r="C4866" s="96">
        <v>6.58</v>
      </c>
    </row>
    <row r="4867" spans="1:3">
      <c r="A4867" s="94">
        <f t="shared" si="78"/>
        <v>1995</v>
      </c>
      <c r="B4867" s="95">
        <v>34968</v>
      </c>
      <c r="C4867" s="96">
        <v>6.58</v>
      </c>
    </row>
    <row r="4868" spans="1:3">
      <c r="A4868" s="94">
        <f t="shared" si="78"/>
        <v>1995</v>
      </c>
      <c r="B4868" s="95">
        <v>34969</v>
      </c>
      <c r="C4868" s="96">
        <v>6.61</v>
      </c>
    </row>
    <row r="4869" spans="1:3">
      <c r="A4869" s="94">
        <f t="shared" si="78"/>
        <v>1995</v>
      </c>
      <c r="B4869" s="95">
        <v>34970</v>
      </c>
      <c r="C4869" s="96">
        <v>6.59</v>
      </c>
    </row>
    <row r="4870" spans="1:3">
      <c r="A4870" s="94">
        <f t="shared" si="78"/>
        <v>1995</v>
      </c>
      <c r="B4870" s="95">
        <v>34971</v>
      </c>
      <c r="C4870" s="96">
        <v>6.49</v>
      </c>
    </row>
    <row r="4871" spans="1:3">
      <c r="A4871" s="94">
        <f t="shared" si="78"/>
        <v>1995</v>
      </c>
      <c r="B4871" s="95">
        <v>34974</v>
      </c>
      <c r="C4871" s="96">
        <v>6.48</v>
      </c>
    </row>
    <row r="4872" spans="1:3">
      <c r="A4872" s="94">
        <f t="shared" si="78"/>
        <v>1995</v>
      </c>
      <c r="B4872" s="95">
        <v>34975</v>
      </c>
      <c r="C4872" s="96">
        <v>6.46</v>
      </c>
    </row>
    <row r="4873" spans="1:3">
      <c r="A4873" s="94">
        <f t="shared" si="78"/>
        <v>1995</v>
      </c>
      <c r="B4873" s="95">
        <v>34976</v>
      </c>
      <c r="C4873" s="96">
        <v>6.44</v>
      </c>
    </row>
    <row r="4874" spans="1:3">
      <c r="A4874" s="94">
        <f t="shared" si="78"/>
        <v>1995</v>
      </c>
      <c r="B4874" s="95">
        <v>34977</v>
      </c>
      <c r="C4874" s="96">
        <v>6.43</v>
      </c>
    </row>
    <row r="4875" spans="1:3">
      <c r="A4875" s="94">
        <f t="shared" si="78"/>
        <v>1995</v>
      </c>
      <c r="B4875" s="95">
        <v>34978</v>
      </c>
      <c r="C4875" s="96">
        <v>6.43</v>
      </c>
    </row>
    <row r="4876" spans="1:3">
      <c r="A4876" s="94">
        <f t="shared" si="78"/>
        <v>1995</v>
      </c>
      <c r="B4876" s="95">
        <v>34981</v>
      </c>
      <c r="C4876" s="99"/>
    </row>
    <row r="4877" spans="1:3">
      <c r="A4877" s="94">
        <f t="shared" ref="A4877:A4940" si="79">YEAR(B4877)</f>
        <v>1995</v>
      </c>
      <c r="B4877" s="95">
        <v>34982</v>
      </c>
      <c r="C4877" s="96">
        <v>6.43</v>
      </c>
    </row>
    <row r="4878" spans="1:3">
      <c r="A4878" s="94">
        <f t="shared" si="79"/>
        <v>1995</v>
      </c>
      <c r="B4878" s="95">
        <v>34983</v>
      </c>
      <c r="C4878" s="96">
        <v>6.44</v>
      </c>
    </row>
    <row r="4879" spans="1:3">
      <c r="A4879" s="94">
        <f t="shared" si="79"/>
        <v>1995</v>
      </c>
      <c r="B4879" s="95">
        <v>34984</v>
      </c>
      <c r="C4879" s="96">
        <v>6.41</v>
      </c>
    </row>
    <row r="4880" spans="1:3">
      <c r="A4880" s="94">
        <f t="shared" si="79"/>
        <v>1995</v>
      </c>
      <c r="B4880" s="95">
        <v>34985</v>
      </c>
      <c r="C4880" s="96">
        <v>6.3</v>
      </c>
    </row>
    <row r="4881" spans="1:3">
      <c r="A4881" s="94">
        <f t="shared" si="79"/>
        <v>1995</v>
      </c>
      <c r="B4881" s="95">
        <v>34988</v>
      </c>
      <c r="C4881" s="96">
        <v>6.32</v>
      </c>
    </row>
    <row r="4882" spans="1:3">
      <c r="A4882" s="94">
        <f t="shared" si="79"/>
        <v>1995</v>
      </c>
      <c r="B4882" s="95">
        <v>34989</v>
      </c>
      <c r="C4882" s="96">
        <v>6.3</v>
      </c>
    </row>
    <row r="4883" spans="1:3">
      <c r="A4883" s="94">
        <f t="shared" si="79"/>
        <v>1995</v>
      </c>
      <c r="B4883" s="95">
        <v>34990</v>
      </c>
      <c r="C4883" s="96">
        <v>6.32</v>
      </c>
    </row>
    <row r="4884" spans="1:3">
      <c r="A4884" s="94">
        <f t="shared" si="79"/>
        <v>1995</v>
      </c>
      <c r="B4884" s="95">
        <v>34991</v>
      </c>
      <c r="C4884" s="96">
        <v>6.31</v>
      </c>
    </row>
    <row r="4885" spans="1:3">
      <c r="A4885" s="94">
        <f t="shared" si="79"/>
        <v>1995</v>
      </c>
      <c r="B4885" s="95">
        <v>34992</v>
      </c>
      <c r="C4885" s="96">
        <v>6.35</v>
      </c>
    </row>
    <row r="4886" spans="1:3">
      <c r="A4886" s="94">
        <f t="shared" si="79"/>
        <v>1995</v>
      </c>
      <c r="B4886" s="95">
        <v>34995</v>
      </c>
      <c r="C4886" s="96">
        <v>6.38</v>
      </c>
    </row>
    <row r="4887" spans="1:3">
      <c r="A4887" s="94">
        <f t="shared" si="79"/>
        <v>1995</v>
      </c>
      <c r="B4887" s="95">
        <v>34996</v>
      </c>
      <c r="C4887" s="96">
        <v>6.33</v>
      </c>
    </row>
    <row r="4888" spans="1:3">
      <c r="A4888" s="94">
        <f t="shared" si="79"/>
        <v>1995</v>
      </c>
      <c r="B4888" s="95">
        <v>34997</v>
      </c>
      <c r="C4888" s="96">
        <v>6.32</v>
      </c>
    </row>
    <row r="4889" spans="1:3">
      <c r="A4889" s="94">
        <f t="shared" si="79"/>
        <v>1995</v>
      </c>
      <c r="B4889" s="95">
        <v>34998</v>
      </c>
      <c r="C4889" s="96">
        <v>6.38</v>
      </c>
    </row>
    <row r="4890" spans="1:3">
      <c r="A4890" s="94">
        <f t="shared" si="79"/>
        <v>1995</v>
      </c>
      <c r="B4890" s="95">
        <v>34999</v>
      </c>
      <c r="C4890" s="96">
        <v>6.35</v>
      </c>
    </row>
    <row r="4891" spans="1:3">
      <c r="A4891" s="94">
        <f t="shared" si="79"/>
        <v>1995</v>
      </c>
      <c r="B4891" s="95">
        <v>35002</v>
      </c>
      <c r="C4891" s="96">
        <v>6.35</v>
      </c>
    </row>
    <row r="4892" spans="1:3">
      <c r="A4892" s="94">
        <f t="shared" si="79"/>
        <v>1995</v>
      </c>
      <c r="B4892" s="95">
        <v>35003</v>
      </c>
      <c r="C4892" s="96">
        <v>6.34</v>
      </c>
    </row>
    <row r="4893" spans="1:3">
      <c r="A4893" s="94">
        <f t="shared" si="79"/>
        <v>1995</v>
      </c>
      <c r="B4893" s="95">
        <v>35004</v>
      </c>
      <c r="C4893" s="96">
        <v>6.29</v>
      </c>
    </row>
    <row r="4894" spans="1:3">
      <c r="A4894" s="94">
        <f t="shared" si="79"/>
        <v>1995</v>
      </c>
      <c r="B4894" s="95">
        <v>35005</v>
      </c>
      <c r="C4894" s="96">
        <v>6.25</v>
      </c>
    </row>
    <row r="4895" spans="1:3">
      <c r="A4895" s="94">
        <f t="shared" si="79"/>
        <v>1995</v>
      </c>
      <c r="B4895" s="95">
        <v>35006</v>
      </c>
      <c r="C4895" s="96">
        <v>6.28</v>
      </c>
    </row>
    <row r="4896" spans="1:3">
      <c r="A4896" s="94">
        <f t="shared" si="79"/>
        <v>1995</v>
      </c>
      <c r="B4896" s="95">
        <v>35009</v>
      </c>
      <c r="C4896" s="96">
        <v>6.29</v>
      </c>
    </row>
    <row r="4897" spans="1:3">
      <c r="A4897" s="94">
        <f t="shared" si="79"/>
        <v>1995</v>
      </c>
      <c r="B4897" s="95">
        <v>35010</v>
      </c>
      <c r="C4897" s="96">
        <v>6.31</v>
      </c>
    </row>
    <row r="4898" spans="1:3">
      <c r="A4898" s="94">
        <f t="shared" si="79"/>
        <v>1995</v>
      </c>
      <c r="B4898" s="95">
        <v>35011</v>
      </c>
      <c r="C4898" s="96">
        <v>6.25</v>
      </c>
    </row>
    <row r="4899" spans="1:3">
      <c r="A4899" s="94">
        <f t="shared" si="79"/>
        <v>1995</v>
      </c>
      <c r="B4899" s="95">
        <v>35012</v>
      </c>
      <c r="C4899" s="96">
        <v>6.29</v>
      </c>
    </row>
    <row r="4900" spans="1:3">
      <c r="A4900" s="94">
        <f t="shared" si="79"/>
        <v>1995</v>
      </c>
      <c r="B4900" s="95">
        <v>35013</v>
      </c>
      <c r="C4900" s="96">
        <v>6.33</v>
      </c>
    </row>
    <row r="4901" spans="1:3">
      <c r="A4901" s="94">
        <f t="shared" si="79"/>
        <v>1995</v>
      </c>
      <c r="B4901" s="95">
        <v>35016</v>
      </c>
      <c r="C4901" s="96">
        <v>6.28</v>
      </c>
    </row>
    <row r="4902" spans="1:3">
      <c r="A4902" s="94">
        <f t="shared" si="79"/>
        <v>1995</v>
      </c>
      <c r="B4902" s="95">
        <v>35017</v>
      </c>
      <c r="C4902" s="96">
        <v>6.3</v>
      </c>
    </row>
    <row r="4903" spans="1:3">
      <c r="A4903" s="94">
        <f t="shared" si="79"/>
        <v>1995</v>
      </c>
      <c r="B4903" s="95">
        <v>35018</v>
      </c>
      <c r="C4903" s="96">
        <v>6.3</v>
      </c>
    </row>
    <row r="4904" spans="1:3">
      <c r="A4904" s="94">
        <f t="shared" si="79"/>
        <v>1995</v>
      </c>
      <c r="B4904" s="95">
        <v>35019</v>
      </c>
      <c r="C4904" s="96">
        <v>6.24</v>
      </c>
    </row>
    <row r="4905" spans="1:3">
      <c r="A4905" s="94">
        <f t="shared" si="79"/>
        <v>1995</v>
      </c>
      <c r="B4905" s="95">
        <v>35020</v>
      </c>
      <c r="C4905" s="96">
        <v>6.23</v>
      </c>
    </row>
    <row r="4906" spans="1:3">
      <c r="A4906" s="94">
        <f t="shared" si="79"/>
        <v>1995</v>
      </c>
      <c r="B4906" s="95">
        <v>35023</v>
      </c>
      <c r="C4906" s="96">
        <v>6.25</v>
      </c>
    </row>
    <row r="4907" spans="1:3">
      <c r="A4907" s="94">
        <f t="shared" si="79"/>
        <v>1995</v>
      </c>
      <c r="B4907" s="95">
        <v>35024</v>
      </c>
      <c r="C4907" s="96">
        <v>6.27</v>
      </c>
    </row>
    <row r="4908" spans="1:3">
      <c r="A4908" s="94">
        <f t="shared" si="79"/>
        <v>1995</v>
      </c>
      <c r="B4908" s="95">
        <v>35025</v>
      </c>
      <c r="C4908" s="96">
        <v>6.28</v>
      </c>
    </row>
    <row r="4909" spans="1:3">
      <c r="A4909" s="94">
        <f t="shared" si="79"/>
        <v>1995</v>
      </c>
      <c r="B4909" s="95">
        <v>35026</v>
      </c>
      <c r="C4909" s="99"/>
    </row>
    <row r="4910" spans="1:3">
      <c r="A4910" s="94">
        <f t="shared" si="79"/>
        <v>1995</v>
      </c>
      <c r="B4910" s="95">
        <v>35027</v>
      </c>
      <c r="C4910" s="96">
        <v>6.25</v>
      </c>
    </row>
    <row r="4911" spans="1:3">
      <c r="A4911" s="94">
        <f t="shared" si="79"/>
        <v>1995</v>
      </c>
      <c r="B4911" s="95">
        <v>35030</v>
      </c>
      <c r="C4911" s="96">
        <v>6.23</v>
      </c>
    </row>
    <row r="4912" spans="1:3">
      <c r="A4912" s="94">
        <f t="shared" si="79"/>
        <v>1995</v>
      </c>
      <c r="B4912" s="95">
        <v>35031</v>
      </c>
      <c r="C4912" s="96">
        <v>6.24</v>
      </c>
    </row>
    <row r="4913" spans="1:3">
      <c r="A4913" s="94">
        <f t="shared" si="79"/>
        <v>1995</v>
      </c>
      <c r="B4913" s="95">
        <v>35032</v>
      </c>
      <c r="C4913" s="96">
        <v>6.22</v>
      </c>
    </row>
    <row r="4914" spans="1:3">
      <c r="A4914" s="94">
        <f t="shared" si="79"/>
        <v>1995</v>
      </c>
      <c r="B4914" s="95">
        <v>35033</v>
      </c>
      <c r="C4914" s="96">
        <v>6.14</v>
      </c>
    </row>
    <row r="4915" spans="1:3">
      <c r="A4915" s="94">
        <f t="shared" si="79"/>
        <v>1995</v>
      </c>
      <c r="B4915" s="95">
        <v>35034</v>
      </c>
      <c r="C4915" s="96">
        <v>6.1</v>
      </c>
    </row>
    <row r="4916" spans="1:3">
      <c r="A4916" s="94">
        <f t="shared" si="79"/>
        <v>1995</v>
      </c>
      <c r="B4916" s="95">
        <v>35037</v>
      </c>
      <c r="C4916" s="96">
        <v>6.01</v>
      </c>
    </row>
    <row r="4917" spans="1:3">
      <c r="A4917" s="94">
        <f t="shared" si="79"/>
        <v>1995</v>
      </c>
      <c r="B4917" s="95">
        <v>35038</v>
      </c>
      <c r="C4917" s="96">
        <v>6.04</v>
      </c>
    </row>
    <row r="4918" spans="1:3">
      <c r="A4918" s="94">
        <f t="shared" si="79"/>
        <v>1995</v>
      </c>
      <c r="B4918" s="95">
        <v>35039</v>
      </c>
      <c r="C4918" s="96">
        <v>6.03</v>
      </c>
    </row>
    <row r="4919" spans="1:3">
      <c r="A4919" s="94">
        <f t="shared" si="79"/>
        <v>1995</v>
      </c>
      <c r="B4919" s="95">
        <v>35040</v>
      </c>
      <c r="C4919" s="96">
        <v>6.07</v>
      </c>
    </row>
    <row r="4920" spans="1:3">
      <c r="A4920" s="94">
        <f t="shared" si="79"/>
        <v>1995</v>
      </c>
      <c r="B4920" s="95">
        <v>35041</v>
      </c>
      <c r="C4920" s="96">
        <v>6.06</v>
      </c>
    </row>
    <row r="4921" spans="1:3">
      <c r="A4921" s="94">
        <f t="shared" si="79"/>
        <v>1995</v>
      </c>
      <c r="B4921" s="95">
        <v>35044</v>
      </c>
      <c r="C4921" s="96">
        <v>6.04</v>
      </c>
    </row>
    <row r="4922" spans="1:3">
      <c r="A4922" s="94">
        <f t="shared" si="79"/>
        <v>1995</v>
      </c>
      <c r="B4922" s="95">
        <v>35045</v>
      </c>
      <c r="C4922" s="96">
        <v>6.05</v>
      </c>
    </row>
    <row r="4923" spans="1:3">
      <c r="A4923" s="94">
        <f t="shared" si="79"/>
        <v>1995</v>
      </c>
      <c r="B4923" s="95">
        <v>35046</v>
      </c>
      <c r="C4923" s="96">
        <v>6.07</v>
      </c>
    </row>
    <row r="4924" spans="1:3">
      <c r="A4924" s="94">
        <f t="shared" si="79"/>
        <v>1995</v>
      </c>
      <c r="B4924" s="95">
        <v>35047</v>
      </c>
      <c r="C4924" s="96">
        <v>6.08</v>
      </c>
    </row>
    <row r="4925" spans="1:3">
      <c r="A4925" s="94">
        <f t="shared" si="79"/>
        <v>1995</v>
      </c>
      <c r="B4925" s="95">
        <v>35048</v>
      </c>
      <c r="C4925" s="96">
        <v>6.09</v>
      </c>
    </row>
    <row r="4926" spans="1:3">
      <c r="A4926" s="94">
        <f t="shared" si="79"/>
        <v>1995</v>
      </c>
      <c r="B4926" s="95">
        <v>35051</v>
      </c>
      <c r="C4926" s="96">
        <v>6.2</v>
      </c>
    </row>
    <row r="4927" spans="1:3">
      <c r="A4927" s="94">
        <f t="shared" si="79"/>
        <v>1995</v>
      </c>
      <c r="B4927" s="95">
        <v>35052</v>
      </c>
      <c r="C4927" s="96">
        <v>6.14</v>
      </c>
    </row>
    <row r="4928" spans="1:3">
      <c r="A4928" s="94">
        <f t="shared" si="79"/>
        <v>1995</v>
      </c>
      <c r="B4928" s="95">
        <v>35053</v>
      </c>
      <c r="C4928" s="96">
        <v>6.11</v>
      </c>
    </row>
    <row r="4929" spans="1:3">
      <c r="A4929" s="94">
        <f t="shared" si="79"/>
        <v>1995</v>
      </c>
      <c r="B4929" s="95">
        <v>35054</v>
      </c>
      <c r="C4929" s="96">
        <v>6.11</v>
      </c>
    </row>
    <row r="4930" spans="1:3">
      <c r="A4930" s="94">
        <f t="shared" si="79"/>
        <v>1995</v>
      </c>
      <c r="B4930" s="95">
        <v>35055</v>
      </c>
      <c r="C4930" s="96">
        <v>6.06</v>
      </c>
    </row>
    <row r="4931" spans="1:3">
      <c r="A4931" s="94">
        <f t="shared" si="79"/>
        <v>1995</v>
      </c>
      <c r="B4931" s="95">
        <v>35058</v>
      </c>
      <c r="C4931" s="99"/>
    </row>
    <row r="4932" spans="1:3">
      <c r="A4932" s="94">
        <f t="shared" si="79"/>
        <v>1995</v>
      </c>
      <c r="B4932" s="95">
        <v>35059</v>
      </c>
      <c r="C4932" s="96">
        <v>6.04</v>
      </c>
    </row>
    <row r="4933" spans="1:3">
      <c r="A4933" s="94">
        <f t="shared" si="79"/>
        <v>1995</v>
      </c>
      <c r="B4933" s="95">
        <v>35060</v>
      </c>
      <c r="C4933" s="96">
        <v>6.01</v>
      </c>
    </row>
    <row r="4934" spans="1:3">
      <c r="A4934" s="94">
        <f t="shared" si="79"/>
        <v>1995</v>
      </c>
      <c r="B4934" s="95">
        <v>35061</v>
      </c>
      <c r="C4934" s="96">
        <v>5.98</v>
      </c>
    </row>
    <row r="4935" spans="1:3">
      <c r="A4935" s="94">
        <f t="shared" si="79"/>
        <v>1995</v>
      </c>
      <c r="B4935" s="95">
        <v>35062</v>
      </c>
      <c r="C4935" s="96">
        <v>5.96</v>
      </c>
    </row>
    <row r="4936" spans="1:3">
      <c r="A4936" s="94">
        <f t="shared" si="79"/>
        <v>1996</v>
      </c>
      <c r="B4936" s="95">
        <v>35065</v>
      </c>
      <c r="C4936" s="99"/>
    </row>
    <row r="4937" spans="1:3">
      <c r="A4937" s="94">
        <f t="shared" si="79"/>
        <v>1996</v>
      </c>
      <c r="B4937" s="95">
        <v>35066</v>
      </c>
      <c r="C4937" s="96">
        <v>5.97</v>
      </c>
    </row>
    <row r="4938" spans="1:3">
      <c r="A4938" s="94">
        <f t="shared" si="79"/>
        <v>1996</v>
      </c>
      <c r="B4938" s="95">
        <v>35067</v>
      </c>
      <c r="C4938" s="96">
        <v>5.96</v>
      </c>
    </row>
    <row r="4939" spans="1:3">
      <c r="A4939" s="94">
        <f t="shared" si="79"/>
        <v>1996</v>
      </c>
      <c r="B4939" s="95">
        <v>35068</v>
      </c>
      <c r="C4939" s="96">
        <v>6.03</v>
      </c>
    </row>
    <row r="4940" spans="1:3">
      <c r="A4940" s="94">
        <f t="shared" si="79"/>
        <v>1996</v>
      </c>
      <c r="B4940" s="95">
        <v>35069</v>
      </c>
      <c r="C4940" s="96">
        <v>6.05</v>
      </c>
    </row>
    <row r="4941" spans="1:3">
      <c r="A4941" s="94">
        <f t="shared" ref="A4941:A5004" si="80">YEAR(B4941)</f>
        <v>1996</v>
      </c>
      <c r="B4941" s="95">
        <v>35072</v>
      </c>
      <c r="C4941" s="96">
        <v>6.04</v>
      </c>
    </row>
    <row r="4942" spans="1:3">
      <c r="A4942" s="94">
        <f t="shared" si="80"/>
        <v>1996</v>
      </c>
      <c r="B4942" s="95">
        <v>35073</v>
      </c>
      <c r="C4942" s="96">
        <v>6.06</v>
      </c>
    </row>
    <row r="4943" spans="1:3">
      <c r="A4943" s="94">
        <f t="shared" si="80"/>
        <v>1996</v>
      </c>
      <c r="B4943" s="95">
        <v>35074</v>
      </c>
      <c r="C4943" s="96">
        <v>6.16</v>
      </c>
    </row>
    <row r="4944" spans="1:3">
      <c r="A4944" s="94">
        <f t="shared" si="80"/>
        <v>1996</v>
      </c>
      <c r="B4944" s="95">
        <v>35075</v>
      </c>
      <c r="C4944" s="96">
        <v>6.16</v>
      </c>
    </row>
    <row r="4945" spans="1:3">
      <c r="A4945" s="94">
        <f t="shared" si="80"/>
        <v>1996</v>
      </c>
      <c r="B4945" s="95">
        <v>35076</v>
      </c>
      <c r="C4945" s="96">
        <v>6.16</v>
      </c>
    </row>
    <row r="4946" spans="1:3">
      <c r="A4946" s="94">
        <f t="shared" si="80"/>
        <v>1996</v>
      </c>
      <c r="B4946" s="95">
        <v>35079</v>
      </c>
      <c r="C4946" s="99"/>
    </row>
    <row r="4947" spans="1:3">
      <c r="A4947" s="94">
        <f t="shared" si="80"/>
        <v>1996</v>
      </c>
      <c r="B4947" s="95">
        <v>35080</v>
      </c>
      <c r="C4947" s="96">
        <v>6.09</v>
      </c>
    </row>
    <row r="4948" spans="1:3">
      <c r="A4948" s="94">
        <f t="shared" si="80"/>
        <v>1996</v>
      </c>
      <c r="B4948" s="95">
        <v>35081</v>
      </c>
      <c r="C4948" s="96">
        <v>6</v>
      </c>
    </row>
    <row r="4949" spans="1:3">
      <c r="A4949" s="94">
        <f t="shared" si="80"/>
        <v>1996</v>
      </c>
      <c r="B4949" s="95">
        <v>35082</v>
      </c>
      <c r="C4949" s="96">
        <v>5.98</v>
      </c>
    </row>
    <row r="4950" spans="1:3">
      <c r="A4950" s="94">
        <f t="shared" si="80"/>
        <v>1996</v>
      </c>
      <c r="B4950" s="95">
        <v>35083</v>
      </c>
      <c r="C4950" s="96">
        <v>5.97</v>
      </c>
    </row>
    <row r="4951" spans="1:3">
      <c r="A4951" s="94">
        <f t="shared" si="80"/>
        <v>1996</v>
      </c>
      <c r="B4951" s="95">
        <v>35086</v>
      </c>
      <c r="C4951" s="96">
        <v>6.04</v>
      </c>
    </row>
    <row r="4952" spans="1:3">
      <c r="A4952" s="94">
        <f t="shared" si="80"/>
        <v>1996</v>
      </c>
      <c r="B4952" s="95">
        <v>35087</v>
      </c>
      <c r="C4952" s="96">
        <v>6.09</v>
      </c>
    </row>
    <row r="4953" spans="1:3">
      <c r="A4953" s="94">
        <f t="shared" si="80"/>
        <v>1996</v>
      </c>
      <c r="B4953" s="95">
        <v>35088</v>
      </c>
      <c r="C4953" s="96">
        <v>6.02</v>
      </c>
    </row>
    <row r="4954" spans="1:3">
      <c r="A4954" s="94">
        <f t="shared" si="80"/>
        <v>1996</v>
      </c>
      <c r="B4954" s="95">
        <v>35089</v>
      </c>
      <c r="C4954" s="96">
        <v>6.11</v>
      </c>
    </row>
    <row r="4955" spans="1:3">
      <c r="A4955" s="94">
        <f t="shared" si="80"/>
        <v>1996</v>
      </c>
      <c r="B4955" s="95">
        <v>35090</v>
      </c>
      <c r="C4955" s="96">
        <v>6.04</v>
      </c>
    </row>
    <row r="4956" spans="1:3">
      <c r="A4956" s="94">
        <f t="shared" si="80"/>
        <v>1996</v>
      </c>
      <c r="B4956" s="95">
        <v>35093</v>
      </c>
      <c r="C4956" s="96">
        <v>6.09</v>
      </c>
    </row>
    <row r="4957" spans="1:3">
      <c r="A4957" s="94">
        <f t="shared" si="80"/>
        <v>1996</v>
      </c>
      <c r="B4957" s="95">
        <v>35094</v>
      </c>
      <c r="C4957" s="96">
        <v>6.04</v>
      </c>
    </row>
    <row r="4958" spans="1:3">
      <c r="A4958" s="94">
        <f t="shared" si="80"/>
        <v>1996</v>
      </c>
      <c r="B4958" s="95">
        <v>35095</v>
      </c>
      <c r="C4958" s="96">
        <v>6.03</v>
      </c>
    </row>
    <row r="4959" spans="1:3">
      <c r="A4959" s="94">
        <f t="shared" si="80"/>
        <v>1996</v>
      </c>
      <c r="B4959" s="95">
        <v>35096</v>
      </c>
      <c r="C4959" s="96">
        <v>6.08</v>
      </c>
    </row>
    <row r="4960" spans="1:3">
      <c r="A4960" s="94">
        <f t="shared" si="80"/>
        <v>1996</v>
      </c>
      <c r="B4960" s="95">
        <v>35097</v>
      </c>
      <c r="C4960" s="96">
        <v>6.15</v>
      </c>
    </row>
    <row r="4961" spans="1:3">
      <c r="A4961" s="94">
        <f t="shared" si="80"/>
        <v>1996</v>
      </c>
      <c r="B4961" s="95">
        <v>35100</v>
      </c>
      <c r="C4961" s="96">
        <v>6.15</v>
      </c>
    </row>
    <row r="4962" spans="1:3">
      <c r="A4962" s="94">
        <f t="shared" si="80"/>
        <v>1996</v>
      </c>
      <c r="B4962" s="95">
        <v>35101</v>
      </c>
      <c r="C4962" s="96">
        <v>6.14</v>
      </c>
    </row>
    <row r="4963" spans="1:3">
      <c r="A4963" s="94">
        <f t="shared" si="80"/>
        <v>1996</v>
      </c>
      <c r="B4963" s="95">
        <v>35102</v>
      </c>
      <c r="C4963" s="96">
        <v>6.15</v>
      </c>
    </row>
    <row r="4964" spans="1:3">
      <c r="A4964" s="94">
        <f t="shared" si="80"/>
        <v>1996</v>
      </c>
      <c r="B4964" s="95">
        <v>35103</v>
      </c>
      <c r="C4964" s="96">
        <v>6.09</v>
      </c>
    </row>
    <row r="4965" spans="1:3">
      <c r="A4965" s="94">
        <f t="shared" si="80"/>
        <v>1996</v>
      </c>
      <c r="B4965" s="95">
        <v>35104</v>
      </c>
      <c r="C4965" s="96">
        <v>6.11</v>
      </c>
    </row>
    <row r="4966" spans="1:3">
      <c r="A4966" s="94">
        <f t="shared" si="80"/>
        <v>1996</v>
      </c>
      <c r="B4966" s="95">
        <v>35107</v>
      </c>
      <c r="C4966" s="96">
        <v>6.05</v>
      </c>
    </row>
    <row r="4967" spans="1:3">
      <c r="A4967" s="94">
        <f t="shared" si="80"/>
        <v>1996</v>
      </c>
      <c r="B4967" s="95">
        <v>35108</v>
      </c>
      <c r="C4967" s="96">
        <v>6.02</v>
      </c>
    </row>
    <row r="4968" spans="1:3">
      <c r="A4968" s="94">
        <f t="shared" si="80"/>
        <v>1996</v>
      </c>
      <c r="B4968" s="95">
        <v>35109</v>
      </c>
      <c r="C4968" s="96">
        <v>6.07</v>
      </c>
    </row>
    <row r="4969" spans="1:3">
      <c r="A4969" s="94">
        <f t="shared" si="80"/>
        <v>1996</v>
      </c>
      <c r="B4969" s="95">
        <v>35110</v>
      </c>
      <c r="C4969" s="96">
        <v>6.16</v>
      </c>
    </row>
    <row r="4970" spans="1:3">
      <c r="A4970" s="94">
        <f t="shared" si="80"/>
        <v>1996</v>
      </c>
      <c r="B4970" s="95">
        <v>35111</v>
      </c>
      <c r="C4970" s="96">
        <v>6.23</v>
      </c>
    </row>
    <row r="4971" spans="1:3">
      <c r="A4971" s="94">
        <f t="shared" si="80"/>
        <v>1996</v>
      </c>
      <c r="B4971" s="95">
        <v>35114</v>
      </c>
      <c r="C4971" s="99"/>
    </row>
    <row r="4972" spans="1:3">
      <c r="A4972" s="94">
        <f t="shared" si="80"/>
        <v>1996</v>
      </c>
      <c r="B4972" s="95">
        <v>35115</v>
      </c>
      <c r="C4972" s="96">
        <v>6.39</v>
      </c>
    </row>
    <row r="4973" spans="1:3">
      <c r="A4973" s="94">
        <f t="shared" si="80"/>
        <v>1996</v>
      </c>
      <c r="B4973" s="95">
        <v>35116</v>
      </c>
      <c r="C4973" s="96">
        <v>6.39</v>
      </c>
    </row>
    <row r="4974" spans="1:3">
      <c r="A4974" s="94">
        <f t="shared" si="80"/>
        <v>1996</v>
      </c>
      <c r="B4974" s="95">
        <v>35117</v>
      </c>
      <c r="C4974" s="96">
        <v>6.36</v>
      </c>
    </row>
    <row r="4975" spans="1:3">
      <c r="A4975" s="94">
        <f t="shared" si="80"/>
        <v>1996</v>
      </c>
      <c r="B4975" s="95">
        <v>35118</v>
      </c>
      <c r="C4975" s="96">
        <v>6.42</v>
      </c>
    </row>
    <row r="4976" spans="1:3">
      <c r="A4976" s="94">
        <f t="shared" si="80"/>
        <v>1996</v>
      </c>
      <c r="B4976" s="95">
        <v>35121</v>
      </c>
      <c r="C4976" s="96">
        <v>6.45</v>
      </c>
    </row>
    <row r="4977" spans="1:3">
      <c r="A4977" s="94">
        <f t="shared" si="80"/>
        <v>1996</v>
      </c>
      <c r="B4977" s="95">
        <v>35122</v>
      </c>
      <c r="C4977" s="96">
        <v>6.47</v>
      </c>
    </row>
    <row r="4978" spans="1:3">
      <c r="A4978" s="94">
        <f t="shared" si="80"/>
        <v>1996</v>
      </c>
      <c r="B4978" s="95">
        <v>35123</v>
      </c>
      <c r="C4978" s="96">
        <v>6.48</v>
      </c>
    </row>
    <row r="4979" spans="1:3">
      <c r="A4979" s="94">
        <f t="shared" si="80"/>
        <v>1996</v>
      </c>
      <c r="B4979" s="95">
        <v>35124</v>
      </c>
      <c r="C4979" s="96">
        <v>6.48</v>
      </c>
    </row>
    <row r="4980" spans="1:3">
      <c r="A4980" s="94">
        <f t="shared" si="80"/>
        <v>1996</v>
      </c>
      <c r="B4980" s="95">
        <v>35125</v>
      </c>
      <c r="C4980" s="96">
        <v>6.38</v>
      </c>
    </row>
    <row r="4981" spans="1:3">
      <c r="A4981" s="94">
        <f t="shared" si="80"/>
        <v>1996</v>
      </c>
      <c r="B4981" s="95">
        <v>35128</v>
      </c>
      <c r="C4981" s="96">
        <v>6.34</v>
      </c>
    </row>
    <row r="4982" spans="1:3">
      <c r="A4982" s="94">
        <f t="shared" si="80"/>
        <v>1996</v>
      </c>
      <c r="B4982" s="95">
        <v>35129</v>
      </c>
      <c r="C4982" s="96">
        <v>6.39</v>
      </c>
    </row>
    <row r="4983" spans="1:3">
      <c r="A4983" s="94">
        <f t="shared" si="80"/>
        <v>1996</v>
      </c>
      <c r="B4983" s="95">
        <v>35130</v>
      </c>
      <c r="C4983" s="96">
        <v>6.44</v>
      </c>
    </row>
    <row r="4984" spans="1:3">
      <c r="A4984" s="94">
        <f t="shared" si="80"/>
        <v>1996</v>
      </c>
      <c r="B4984" s="95">
        <v>35131</v>
      </c>
      <c r="C4984" s="96">
        <v>6.46</v>
      </c>
    </row>
    <row r="4985" spans="1:3">
      <c r="A4985" s="94">
        <f t="shared" si="80"/>
        <v>1996</v>
      </c>
      <c r="B4985" s="95">
        <v>35132</v>
      </c>
      <c r="C4985" s="96">
        <v>6.7</v>
      </c>
    </row>
    <row r="4986" spans="1:3">
      <c r="A4986" s="94">
        <f t="shared" si="80"/>
        <v>1996</v>
      </c>
      <c r="B4986" s="95">
        <v>35135</v>
      </c>
      <c r="C4986" s="96">
        <v>6.63</v>
      </c>
    </row>
    <row r="4987" spans="1:3">
      <c r="A4987" s="94">
        <f t="shared" si="80"/>
        <v>1996</v>
      </c>
      <c r="B4987" s="95">
        <v>35136</v>
      </c>
      <c r="C4987" s="96">
        <v>6.66</v>
      </c>
    </row>
    <row r="4988" spans="1:3">
      <c r="A4988" s="94">
        <f t="shared" si="80"/>
        <v>1996</v>
      </c>
      <c r="B4988" s="95">
        <v>35137</v>
      </c>
      <c r="C4988" s="96">
        <v>6.68</v>
      </c>
    </row>
    <row r="4989" spans="1:3">
      <c r="A4989" s="94">
        <f t="shared" si="80"/>
        <v>1996</v>
      </c>
      <c r="B4989" s="95">
        <v>35138</v>
      </c>
      <c r="C4989" s="96">
        <v>6.68</v>
      </c>
    </row>
    <row r="4990" spans="1:3">
      <c r="A4990" s="94">
        <f t="shared" si="80"/>
        <v>1996</v>
      </c>
      <c r="B4990" s="95">
        <v>35139</v>
      </c>
      <c r="C4990" s="96">
        <v>6.75</v>
      </c>
    </row>
    <row r="4991" spans="1:3">
      <c r="A4991" s="94">
        <f t="shared" si="80"/>
        <v>1996</v>
      </c>
      <c r="B4991" s="95">
        <v>35142</v>
      </c>
      <c r="C4991" s="96">
        <v>6.71</v>
      </c>
    </row>
    <row r="4992" spans="1:3">
      <c r="A4992" s="94">
        <f t="shared" si="80"/>
        <v>1996</v>
      </c>
      <c r="B4992" s="95">
        <v>35143</v>
      </c>
      <c r="C4992" s="96">
        <v>6.7</v>
      </c>
    </row>
    <row r="4993" spans="1:3">
      <c r="A4993" s="94">
        <f t="shared" si="80"/>
        <v>1996</v>
      </c>
      <c r="B4993" s="95">
        <v>35144</v>
      </c>
      <c r="C4993" s="96">
        <v>6.65</v>
      </c>
    </row>
    <row r="4994" spans="1:3">
      <c r="A4994" s="94">
        <f t="shared" si="80"/>
        <v>1996</v>
      </c>
      <c r="B4994" s="95">
        <v>35145</v>
      </c>
      <c r="C4994" s="96">
        <v>6.62</v>
      </c>
    </row>
    <row r="4995" spans="1:3">
      <c r="A4995" s="94">
        <f t="shared" si="80"/>
        <v>1996</v>
      </c>
      <c r="B4995" s="95">
        <v>35146</v>
      </c>
      <c r="C4995" s="96">
        <v>6.65</v>
      </c>
    </row>
    <row r="4996" spans="1:3">
      <c r="A4996" s="94">
        <f t="shared" si="80"/>
        <v>1996</v>
      </c>
      <c r="B4996" s="95">
        <v>35149</v>
      </c>
      <c r="C4996" s="96">
        <v>6.58</v>
      </c>
    </row>
    <row r="4997" spans="1:3">
      <c r="A4997" s="94">
        <f t="shared" si="80"/>
        <v>1996</v>
      </c>
      <c r="B4997" s="95">
        <v>35150</v>
      </c>
      <c r="C4997" s="96">
        <v>6.59</v>
      </c>
    </row>
    <row r="4998" spans="1:3">
      <c r="A4998" s="94">
        <f t="shared" si="80"/>
        <v>1996</v>
      </c>
      <c r="B4998" s="95">
        <v>35151</v>
      </c>
      <c r="C4998" s="96">
        <v>6.68</v>
      </c>
    </row>
    <row r="4999" spans="1:3">
      <c r="A4999" s="94">
        <f t="shared" si="80"/>
        <v>1996</v>
      </c>
      <c r="B4999" s="95">
        <v>35152</v>
      </c>
      <c r="C4999" s="96">
        <v>6.73</v>
      </c>
    </row>
    <row r="5000" spans="1:3">
      <c r="A5000" s="94">
        <f t="shared" si="80"/>
        <v>1996</v>
      </c>
      <c r="B5000" s="95">
        <v>35153</v>
      </c>
      <c r="C5000" s="96">
        <v>6.67</v>
      </c>
    </row>
    <row r="5001" spans="1:3">
      <c r="A5001" s="94">
        <f t="shared" si="80"/>
        <v>1996</v>
      </c>
      <c r="B5001" s="95">
        <v>35156</v>
      </c>
      <c r="C5001" s="96">
        <v>6.66</v>
      </c>
    </row>
    <row r="5002" spans="1:3">
      <c r="A5002" s="94">
        <f t="shared" si="80"/>
        <v>1996</v>
      </c>
      <c r="B5002" s="95">
        <v>35157</v>
      </c>
      <c r="C5002" s="96">
        <v>6.62</v>
      </c>
    </row>
    <row r="5003" spans="1:3">
      <c r="A5003" s="94">
        <f t="shared" si="80"/>
        <v>1996</v>
      </c>
      <c r="B5003" s="95">
        <v>35158</v>
      </c>
      <c r="C5003" s="96">
        <v>6.63</v>
      </c>
    </row>
    <row r="5004" spans="1:3">
      <c r="A5004" s="94">
        <f t="shared" si="80"/>
        <v>1996</v>
      </c>
      <c r="B5004" s="95">
        <v>35159</v>
      </c>
      <c r="C5004" s="96">
        <v>6.66</v>
      </c>
    </row>
    <row r="5005" spans="1:3">
      <c r="A5005" s="94">
        <f t="shared" ref="A5005:A5068" si="81">YEAR(B5005)</f>
        <v>1996</v>
      </c>
      <c r="B5005" s="95">
        <v>35160</v>
      </c>
      <c r="C5005" s="96">
        <v>6.83</v>
      </c>
    </row>
    <row r="5006" spans="1:3">
      <c r="A5006" s="94">
        <f t="shared" si="81"/>
        <v>1996</v>
      </c>
      <c r="B5006" s="95">
        <v>35163</v>
      </c>
      <c r="C5006" s="96">
        <v>6.88</v>
      </c>
    </row>
    <row r="5007" spans="1:3">
      <c r="A5007" s="94">
        <f t="shared" si="81"/>
        <v>1996</v>
      </c>
      <c r="B5007" s="95">
        <v>35164</v>
      </c>
      <c r="C5007" s="96">
        <v>6.84</v>
      </c>
    </row>
    <row r="5008" spans="1:3">
      <c r="A5008" s="94">
        <f t="shared" si="81"/>
        <v>1996</v>
      </c>
      <c r="B5008" s="95">
        <v>35165</v>
      </c>
      <c r="C5008" s="96">
        <v>6.91</v>
      </c>
    </row>
    <row r="5009" spans="1:3">
      <c r="A5009" s="94">
        <f t="shared" si="81"/>
        <v>1996</v>
      </c>
      <c r="B5009" s="95">
        <v>35166</v>
      </c>
      <c r="C5009" s="96">
        <v>6.95</v>
      </c>
    </row>
    <row r="5010" spans="1:3">
      <c r="A5010" s="94">
        <f t="shared" si="81"/>
        <v>1996</v>
      </c>
      <c r="B5010" s="95">
        <v>35167</v>
      </c>
      <c r="C5010" s="96">
        <v>6.81</v>
      </c>
    </row>
    <row r="5011" spans="1:3">
      <c r="A5011" s="94">
        <f t="shared" si="81"/>
        <v>1996</v>
      </c>
      <c r="B5011" s="95">
        <v>35170</v>
      </c>
      <c r="C5011" s="96">
        <v>6.79</v>
      </c>
    </row>
    <row r="5012" spans="1:3">
      <c r="A5012" s="94">
        <f t="shared" si="81"/>
        <v>1996</v>
      </c>
      <c r="B5012" s="95">
        <v>35171</v>
      </c>
      <c r="C5012" s="96">
        <v>6.78</v>
      </c>
    </row>
    <row r="5013" spans="1:3">
      <c r="A5013" s="94">
        <f t="shared" si="81"/>
        <v>1996</v>
      </c>
      <c r="B5013" s="95">
        <v>35172</v>
      </c>
      <c r="C5013" s="96">
        <v>6.81</v>
      </c>
    </row>
    <row r="5014" spans="1:3">
      <c r="A5014" s="94">
        <f t="shared" si="81"/>
        <v>1996</v>
      </c>
      <c r="B5014" s="95">
        <v>35173</v>
      </c>
      <c r="C5014" s="96">
        <v>6.84</v>
      </c>
    </row>
    <row r="5015" spans="1:3">
      <c r="A5015" s="94">
        <f t="shared" si="81"/>
        <v>1996</v>
      </c>
      <c r="B5015" s="95">
        <v>35174</v>
      </c>
      <c r="C5015" s="96">
        <v>6.8</v>
      </c>
    </row>
    <row r="5016" spans="1:3">
      <c r="A5016" s="94">
        <f t="shared" si="81"/>
        <v>1996</v>
      </c>
      <c r="B5016" s="95">
        <v>35177</v>
      </c>
      <c r="C5016" s="96">
        <v>6.75</v>
      </c>
    </row>
    <row r="5017" spans="1:3">
      <c r="A5017" s="94">
        <f t="shared" si="81"/>
        <v>1996</v>
      </c>
      <c r="B5017" s="95">
        <v>35178</v>
      </c>
      <c r="C5017" s="96">
        <v>6.78</v>
      </c>
    </row>
    <row r="5018" spans="1:3">
      <c r="A5018" s="94">
        <f t="shared" si="81"/>
        <v>1996</v>
      </c>
      <c r="B5018" s="95">
        <v>35179</v>
      </c>
      <c r="C5018" s="96">
        <v>6.81</v>
      </c>
    </row>
    <row r="5019" spans="1:3">
      <c r="A5019" s="94">
        <f t="shared" si="81"/>
        <v>1996</v>
      </c>
      <c r="B5019" s="95">
        <v>35180</v>
      </c>
      <c r="C5019" s="96">
        <v>6.81</v>
      </c>
    </row>
    <row r="5020" spans="1:3">
      <c r="A5020" s="94">
        <f t="shared" si="81"/>
        <v>1996</v>
      </c>
      <c r="B5020" s="95">
        <v>35181</v>
      </c>
      <c r="C5020" s="96">
        <v>6.79</v>
      </c>
    </row>
    <row r="5021" spans="1:3">
      <c r="A5021" s="94">
        <f t="shared" si="81"/>
        <v>1996</v>
      </c>
      <c r="B5021" s="95">
        <v>35184</v>
      </c>
      <c r="C5021" s="96">
        <v>6.83</v>
      </c>
    </row>
    <row r="5022" spans="1:3">
      <c r="A5022" s="94">
        <f t="shared" si="81"/>
        <v>1996</v>
      </c>
      <c r="B5022" s="95">
        <v>35185</v>
      </c>
      <c r="C5022" s="96">
        <v>6.89</v>
      </c>
    </row>
    <row r="5023" spans="1:3">
      <c r="A5023" s="94">
        <f t="shared" si="81"/>
        <v>1996</v>
      </c>
      <c r="B5023" s="95">
        <v>35186</v>
      </c>
      <c r="C5023" s="96">
        <v>6.91</v>
      </c>
    </row>
    <row r="5024" spans="1:3">
      <c r="A5024" s="94">
        <f t="shared" si="81"/>
        <v>1996</v>
      </c>
      <c r="B5024" s="95">
        <v>35187</v>
      </c>
      <c r="C5024" s="96">
        <v>7.05</v>
      </c>
    </row>
    <row r="5025" spans="1:3">
      <c r="A5025" s="94">
        <f t="shared" si="81"/>
        <v>1996</v>
      </c>
      <c r="B5025" s="95">
        <v>35188</v>
      </c>
      <c r="C5025" s="96">
        <v>7.12</v>
      </c>
    </row>
    <row r="5026" spans="1:3">
      <c r="A5026" s="94">
        <f t="shared" si="81"/>
        <v>1996</v>
      </c>
      <c r="B5026" s="95">
        <v>35191</v>
      </c>
      <c r="C5026" s="96">
        <v>7.07</v>
      </c>
    </row>
    <row r="5027" spans="1:3">
      <c r="A5027" s="94">
        <f t="shared" si="81"/>
        <v>1996</v>
      </c>
      <c r="B5027" s="95">
        <v>35192</v>
      </c>
      <c r="C5027" s="96">
        <v>7.08</v>
      </c>
    </row>
    <row r="5028" spans="1:3">
      <c r="A5028" s="94">
        <f t="shared" si="81"/>
        <v>1996</v>
      </c>
      <c r="B5028" s="95">
        <v>35193</v>
      </c>
      <c r="C5028" s="96">
        <v>7</v>
      </c>
    </row>
    <row r="5029" spans="1:3">
      <c r="A5029" s="94">
        <f t="shared" si="81"/>
        <v>1996</v>
      </c>
      <c r="B5029" s="95">
        <v>35194</v>
      </c>
      <c r="C5029" s="96">
        <v>7.02</v>
      </c>
    </row>
    <row r="5030" spans="1:3">
      <c r="A5030" s="94">
        <f t="shared" si="81"/>
        <v>1996</v>
      </c>
      <c r="B5030" s="95">
        <v>35195</v>
      </c>
      <c r="C5030" s="96">
        <v>6.93</v>
      </c>
    </row>
    <row r="5031" spans="1:3">
      <c r="A5031" s="94">
        <f t="shared" si="81"/>
        <v>1996</v>
      </c>
      <c r="B5031" s="95">
        <v>35198</v>
      </c>
      <c r="C5031" s="96">
        <v>6.9</v>
      </c>
    </row>
    <row r="5032" spans="1:3">
      <c r="A5032" s="94">
        <f t="shared" si="81"/>
        <v>1996</v>
      </c>
      <c r="B5032" s="95">
        <v>35199</v>
      </c>
      <c r="C5032" s="96">
        <v>6.85</v>
      </c>
    </row>
    <row r="5033" spans="1:3">
      <c r="A5033" s="94">
        <f t="shared" si="81"/>
        <v>1996</v>
      </c>
      <c r="B5033" s="95">
        <v>35200</v>
      </c>
      <c r="C5033" s="96">
        <v>6.84</v>
      </c>
    </row>
    <row r="5034" spans="1:3">
      <c r="A5034" s="94">
        <f t="shared" si="81"/>
        <v>1996</v>
      </c>
      <c r="B5034" s="95">
        <v>35201</v>
      </c>
      <c r="C5034" s="96">
        <v>6.9</v>
      </c>
    </row>
    <row r="5035" spans="1:3">
      <c r="A5035" s="94">
        <f t="shared" si="81"/>
        <v>1996</v>
      </c>
      <c r="B5035" s="95">
        <v>35202</v>
      </c>
      <c r="C5035" s="96">
        <v>6.84</v>
      </c>
    </row>
    <row r="5036" spans="1:3">
      <c r="A5036" s="94">
        <f t="shared" si="81"/>
        <v>1996</v>
      </c>
      <c r="B5036" s="95">
        <v>35205</v>
      </c>
      <c r="C5036" s="96">
        <v>6.82</v>
      </c>
    </row>
    <row r="5037" spans="1:3">
      <c r="A5037" s="94">
        <f t="shared" si="81"/>
        <v>1996</v>
      </c>
      <c r="B5037" s="95">
        <v>35206</v>
      </c>
      <c r="C5037" s="96">
        <v>6.85</v>
      </c>
    </row>
    <row r="5038" spans="1:3">
      <c r="A5038" s="94">
        <f t="shared" si="81"/>
        <v>1996</v>
      </c>
      <c r="B5038" s="95">
        <v>35207</v>
      </c>
      <c r="C5038" s="96">
        <v>6.81</v>
      </c>
    </row>
    <row r="5039" spans="1:3">
      <c r="A5039" s="94">
        <f t="shared" si="81"/>
        <v>1996</v>
      </c>
      <c r="B5039" s="95">
        <v>35208</v>
      </c>
      <c r="C5039" s="96">
        <v>6.87</v>
      </c>
    </row>
    <row r="5040" spans="1:3">
      <c r="A5040" s="94">
        <f t="shared" si="81"/>
        <v>1996</v>
      </c>
      <c r="B5040" s="95">
        <v>35209</v>
      </c>
      <c r="C5040" s="96">
        <v>6.84</v>
      </c>
    </row>
    <row r="5041" spans="1:3">
      <c r="A5041" s="94">
        <f t="shared" si="81"/>
        <v>1996</v>
      </c>
      <c r="B5041" s="95">
        <v>35212</v>
      </c>
      <c r="C5041" s="99"/>
    </row>
    <row r="5042" spans="1:3">
      <c r="A5042" s="94">
        <f t="shared" si="81"/>
        <v>1996</v>
      </c>
      <c r="B5042" s="95">
        <v>35213</v>
      </c>
      <c r="C5042" s="96">
        <v>6.85</v>
      </c>
    </row>
    <row r="5043" spans="1:3">
      <c r="A5043" s="94">
        <f t="shared" si="81"/>
        <v>1996</v>
      </c>
      <c r="B5043" s="95">
        <v>35214</v>
      </c>
      <c r="C5043" s="96">
        <v>6.94</v>
      </c>
    </row>
    <row r="5044" spans="1:3">
      <c r="A5044" s="94">
        <f t="shared" si="81"/>
        <v>1996</v>
      </c>
      <c r="B5044" s="95">
        <v>35215</v>
      </c>
      <c r="C5044" s="96">
        <v>6.92</v>
      </c>
    </row>
    <row r="5045" spans="1:3">
      <c r="A5045" s="94">
        <f t="shared" si="81"/>
        <v>1996</v>
      </c>
      <c r="B5045" s="95">
        <v>35216</v>
      </c>
      <c r="C5045" s="96">
        <v>7</v>
      </c>
    </row>
    <row r="5046" spans="1:3">
      <c r="A5046" s="94">
        <f t="shared" si="81"/>
        <v>1996</v>
      </c>
      <c r="B5046" s="95">
        <v>35219</v>
      </c>
      <c r="C5046" s="96">
        <v>7.01</v>
      </c>
    </row>
    <row r="5047" spans="1:3">
      <c r="A5047" s="94">
        <f t="shared" si="81"/>
        <v>1996</v>
      </c>
      <c r="B5047" s="95">
        <v>35220</v>
      </c>
      <c r="C5047" s="96">
        <v>7</v>
      </c>
    </row>
    <row r="5048" spans="1:3">
      <c r="A5048" s="94">
        <f t="shared" si="81"/>
        <v>1996</v>
      </c>
      <c r="B5048" s="95">
        <v>35221</v>
      </c>
      <c r="C5048" s="96">
        <v>6.96</v>
      </c>
    </row>
    <row r="5049" spans="1:3">
      <c r="A5049" s="94">
        <f t="shared" si="81"/>
        <v>1996</v>
      </c>
      <c r="B5049" s="95">
        <v>35222</v>
      </c>
      <c r="C5049" s="96">
        <v>6.91</v>
      </c>
    </row>
    <row r="5050" spans="1:3">
      <c r="A5050" s="94">
        <f t="shared" si="81"/>
        <v>1996</v>
      </c>
      <c r="B5050" s="95">
        <v>35223</v>
      </c>
      <c r="C5050" s="96">
        <v>7.05</v>
      </c>
    </row>
    <row r="5051" spans="1:3">
      <c r="A5051" s="94">
        <f t="shared" si="81"/>
        <v>1996</v>
      </c>
      <c r="B5051" s="95">
        <v>35226</v>
      </c>
      <c r="C5051" s="96">
        <v>7.1</v>
      </c>
    </row>
    <row r="5052" spans="1:3">
      <c r="A5052" s="94">
        <f t="shared" si="81"/>
        <v>1996</v>
      </c>
      <c r="B5052" s="95">
        <v>35227</v>
      </c>
      <c r="C5052" s="96">
        <v>7.13</v>
      </c>
    </row>
    <row r="5053" spans="1:3">
      <c r="A5053" s="94">
        <f t="shared" si="81"/>
        <v>1996</v>
      </c>
      <c r="B5053" s="95">
        <v>35228</v>
      </c>
      <c r="C5053" s="96">
        <v>7.18</v>
      </c>
    </row>
    <row r="5054" spans="1:3">
      <c r="A5054" s="94">
        <f t="shared" si="81"/>
        <v>1996</v>
      </c>
      <c r="B5054" s="95">
        <v>35229</v>
      </c>
      <c r="C5054" s="96">
        <v>7.15</v>
      </c>
    </row>
    <row r="5055" spans="1:3">
      <c r="A5055" s="94">
        <f t="shared" si="81"/>
        <v>1996</v>
      </c>
      <c r="B5055" s="95">
        <v>35230</v>
      </c>
      <c r="C5055" s="96">
        <v>7.1</v>
      </c>
    </row>
    <row r="5056" spans="1:3">
      <c r="A5056" s="94">
        <f t="shared" si="81"/>
        <v>1996</v>
      </c>
      <c r="B5056" s="95">
        <v>35233</v>
      </c>
      <c r="C5056" s="96">
        <v>7.06</v>
      </c>
    </row>
    <row r="5057" spans="1:3">
      <c r="A5057" s="94">
        <f t="shared" si="81"/>
        <v>1996</v>
      </c>
      <c r="B5057" s="95">
        <v>35234</v>
      </c>
      <c r="C5057" s="96">
        <v>7.09</v>
      </c>
    </row>
    <row r="5058" spans="1:3">
      <c r="A5058" s="94">
        <f t="shared" si="81"/>
        <v>1996</v>
      </c>
      <c r="B5058" s="95">
        <v>35235</v>
      </c>
      <c r="C5058" s="96">
        <v>7.12</v>
      </c>
    </row>
    <row r="5059" spans="1:3">
      <c r="A5059" s="94">
        <f t="shared" si="81"/>
        <v>1996</v>
      </c>
      <c r="B5059" s="95">
        <v>35236</v>
      </c>
      <c r="C5059" s="96">
        <v>7.12</v>
      </c>
    </row>
    <row r="5060" spans="1:3">
      <c r="A5060" s="94">
        <f t="shared" si="81"/>
        <v>1996</v>
      </c>
      <c r="B5060" s="95">
        <v>35237</v>
      </c>
      <c r="C5060" s="96">
        <v>7.11</v>
      </c>
    </row>
    <row r="5061" spans="1:3">
      <c r="A5061" s="94">
        <f t="shared" si="81"/>
        <v>1996</v>
      </c>
      <c r="B5061" s="95">
        <v>35240</v>
      </c>
      <c r="C5061" s="96">
        <v>7.09</v>
      </c>
    </row>
    <row r="5062" spans="1:3">
      <c r="A5062" s="94">
        <f t="shared" si="81"/>
        <v>1996</v>
      </c>
      <c r="B5062" s="95">
        <v>35241</v>
      </c>
      <c r="C5062" s="96">
        <v>7.06</v>
      </c>
    </row>
    <row r="5063" spans="1:3">
      <c r="A5063" s="94">
        <f t="shared" si="81"/>
        <v>1996</v>
      </c>
      <c r="B5063" s="95">
        <v>35242</v>
      </c>
      <c r="C5063" s="96">
        <v>7.05</v>
      </c>
    </row>
    <row r="5064" spans="1:3">
      <c r="A5064" s="94">
        <f t="shared" si="81"/>
        <v>1996</v>
      </c>
      <c r="B5064" s="95">
        <v>35243</v>
      </c>
      <c r="C5064" s="96">
        <v>6.99</v>
      </c>
    </row>
    <row r="5065" spans="1:3">
      <c r="A5065" s="94">
        <f t="shared" si="81"/>
        <v>1996</v>
      </c>
      <c r="B5065" s="95">
        <v>35244</v>
      </c>
      <c r="C5065" s="96">
        <v>6.9</v>
      </c>
    </row>
    <row r="5066" spans="1:3">
      <c r="A5066" s="94">
        <f t="shared" si="81"/>
        <v>1996</v>
      </c>
      <c r="B5066" s="95">
        <v>35247</v>
      </c>
      <c r="C5066" s="96">
        <v>6.91</v>
      </c>
    </row>
    <row r="5067" spans="1:3">
      <c r="A5067" s="94">
        <f t="shared" si="81"/>
        <v>1996</v>
      </c>
      <c r="B5067" s="95">
        <v>35248</v>
      </c>
      <c r="C5067" s="96">
        <v>6.94</v>
      </c>
    </row>
    <row r="5068" spans="1:3">
      <c r="A5068" s="94">
        <f t="shared" si="81"/>
        <v>1996</v>
      </c>
      <c r="B5068" s="95">
        <v>35249</v>
      </c>
      <c r="C5068" s="96">
        <v>6.94</v>
      </c>
    </row>
    <row r="5069" spans="1:3">
      <c r="A5069" s="94">
        <f t="shared" ref="A5069:A5132" si="82">YEAR(B5069)</f>
        <v>1996</v>
      </c>
      <c r="B5069" s="95">
        <v>35250</v>
      </c>
      <c r="C5069" s="99"/>
    </row>
    <row r="5070" spans="1:3">
      <c r="A5070" s="94">
        <f t="shared" si="82"/>
        <v>1996</v>
      </c>
      <c r="B5070" s="95">
        <v>35251</v>
      </c>
      <c r="C5070" s="96">
        <v>7.19</v>
      </c>
    </row>
    <row r="5071" spans="1:3">
      <c r="A5071" s="94">
        <f t="shared" si="82"/>
        <v>1996</v>
      </c>
      <c r="B5071" s="95">
        <v>35254</v>
      </c>
      <c r="C5071" s="96">
        <v>7.19</v>
      </c>
    </row>
    <row r="5072" spans="1:3">
      <c r="A5072" s="94">
        <f t="shared" si="82"/>
        <v>1996</v>
      </c>
      <c r="B5072" s="95">
        <v>35255</v>
      </c>
      <c r="C5072" s="96">
        <v>7.15</v>
      </c>
    </row>
    <row r="5073" spans="1:3">
      <c r="A5073" s="94">
        <f t="shared" si="82"/>
        <v>1996</v>
      </c>
      <c r="B5073" s="95">
        <v>35256</v>
      </c>
      <c r="C5073" s="96">
        <v>7.1</v>
      </c>
    </row>
    <row r="5074" spans="1:3">
      <c r="A5074" s="94">
        <f t="shared" si="82"/>
        <v>1996</v>
      </c>
      <c r="B5074" s="95">
        <v>35257</v>
      </c>
      <c r="C5074" s="96">
        <v>7.07</v>
      </c>
    </row>
    <row r="5075" spans="1:3">
      <c r="A5075" s="94">
        <f t="shared" si="82"/>
        <v>1996</v>
      </c>
      <c r="B5075" s="95">
        <v>35258</v>
      </c>
      <c r="C5075" s="96">
        <v>7.03</v>
      </c>
    </row>
    <row r="5076" spans="1:3">
      <c r="A5076" s="94">
        <f t="shared" si="82"/>
        <v>1996</v>
      </c>
      <c r="B5076" s="95">
        <v>35261</v>
      </c>
      <c r="C5076" s="96">
        <v>7.07</v>
      </c>
    </row>
    <row r="5077" spans="1:3">
      <c r="A5077" s="94">
        <f t="shared" si="82"/>
        <v>1996</v>
      </c>
      <c r="B5077" s="95">
        <v>35262</v>
      </c>
      <c r="C5077" s="96">
        <v>7.03</v>
      </c>
    </row>
    <row r="5078" spans="1:3">
      <c r="A5078" s="94">
        <f t="shared" si="82"/>
        <v>1996</v>
      </c>
      <c r="B5078" s="95">
        <v>35263</v>
      </c>
      <c r="C5078" s="96">
        <v>7.02</v>
      </c>
    </row>
    <row r="5079" spans="1:3">
      <c r="A5079" s="94">
        <f t="shared" si="82"/>
        <v>1996</v>
      </c>
      <c r="B5079" s="95">
        <v>35264</v>
      </c>
      <c r="C5079" s="96">
        <v>6.92</v>
      </c>
    </row>
    <row r="5080" spans="1:3">
      <c r="A5080" s="94">
        <f t="shared" si="82"/>
        <v>1996</v>
      </c>
      <c r="B5080" s="95">
        <v>35265</v>
      </c>
      <c r="C5080" s="96">
        <v>6.97</v>
      </c>
    </row>
    <row r="5081" spans="1:3">
      <c r="A5081" s="94">
        <f t="shared" si="82"/>
        <v>1996</v>
      </c>
      <c r="B5081" s="95">
        <v>35268</v>
      </c>
      <c r="C5081" s="96">
        <v>7.01</v>
      </c>
    </row>
    <row r="5082" spans="1:3">
      <c r="A5082" s="94">
        <f t="shared" si="82"/>
        <v>1996</v>
      </c>
      <c r="B5082" s="95">
        <v>35269</v>
      </c>
      <c r="C5082" s="96">
        <v>6.97</v>
      </c>
    </row>
    <row r="5083" spans="1:3">
      <c r="A5083" s="94">
        <f t="shared" si="82"/>
        <v>1996</v>
      </c>
      <c r="B5083" s="95">
        <v>35270</v>
      </c>
      <c r="C5083" s="96">
        <v>7.04</v>
      </c>
    </row>
    <row r="5084" spans="1:3">
      <c r="A5084" s="94">
        <f t="shared" si="82"/>
        <v>1996</v>
      </c>
      <c r="B5084" s="95">
        <v>35271</v>
      </c>
      <c r="C5084" s="96">
        <v>7.04</v>
      </c>
    </row>
    <row r="5085" spans="1:3">
      <c r="A5085" s="94">
        <f t="shared" si="82"/>
        <v>1996</v>
      </c>
      <c r="B5085" s="95">
        <v>35272</v>
      </c>
      <c r="C5085" s="96">
        <v>7.02</v>
      </c>
    </row>
    <row r="5086" spans="1:3">
      <c r="A5086" s="94">
        <f t="shared" si="82"/>
        <v>1996</v>
      </c>
      <c r="B5086" s="95">
        <v>35275</v>
      </c>
      <c r="C5086" s="96">
        <v>7.09</v>
      </c>
    </row>
    <row r="5087" spans="1:3">
      <c r="A5087" s="94">
        <f t="shared" si="82"/>
        <v>1996</v>
      </c>
      <c r="B5087" s="95">
        <v>35276</v>
      </c>
      <c r="C5087" s="96">
        <v>7.05</v>
      </c>
    </row>
    <row r="5088" spans="1:3">
      <c r="A5088" s="94">
        <f t="shared" si="82"/>
        <v>1996</v>
      </c>
      <c r="B5088" s="95">
        <v>35277</v>
      </c>
      <c r="C5088" s="96">
        <v>6.98</v>
      </c>
    </row>
    <row r="5089" spans="1:3">
      <c r="A5089" s="94">
        <f t="shared" si="82"/>
        <v>1996</v>
      </c>
      <c r="B5089" s="95">
        <v>35278</v>
      </c>
      <c r="C5089" s="96">
        <v>6.84</v>
      </c>
    </row>
    <row r="5090" spans="1:3">
      <c r="A5090" s="94">
        <f t="shared" si="82"/>
        <v>1996</v>
      </c>
      <c r="B5090" s="95">
        <v>35279</v>
      </c>
      <c r="C5090" s="96">
        <v>6.74</v>
      </c>
    </row>
    <row r="5091" spans="1:3">
      <c r="A5091" s="94">
        <f t="shared" si="82"/>
        <v>1996</v>
      </c>
      <c r="B5091" s="95">
        <v>35282</v>
      </c>
      <c r="C5091" s="96">
        <v>6.75</v>
      </c>
    </row>
    <row r="5092" spans="1:3">
      <c r="A5092" s="94">
        <f t="shared" si="82"/>
        <v>1996</v>
      </c>
      <c r="B5092" s="95">
        <v>35283</v>
      </c>
      <c r="C5092" s="96">
        <v>6.76</v>
      </c>
    </row>
    <row r="5093" spans="1:3">
      <c r="A5093" s="94">
        <f t="shared" si="82"/>
        <v>1996</v>
      </c>
      <c r="B5093" s="95">
        <v>35284</v>
      </c>
      <c r="C5093" s="96">
        <v>6.78</v>
      </c>
    </row>
    <row r="5094" spans="1:3">
      <c r="A5094" s="94">
        <f t="shared" si="82"/>
        <v>1996</v>
      </c>
      <c r="B5094" s="95">
        <v>35285</v>
      </c>
      <c r="C5094" s="96">
        <v>6.76</v>
      </c>
    </row>
    <row r="5095" spans="1:3">
      <c r="A5095" s="94">
        <f t="shared" si="82"/>
        <v>1996</v>
      </c>
      <c r="B5095" s="95">
        <v>35286</v>
      </c>
      <c r="C5095" s="96">
        <v>6.7</v>
      </c>
    </row>
    <row r="5096" spans="1:3">
      <c r="A5096" s="94">
        <f t="shared" si="82"/>
        <v>1996</v>
      </c>
      <c r="B5096" s="95">
        <v>35289</v>
      </c>
      <c r="C5096" s="96">
        <v>6.7</v>
      </c>
    </row>
    <row r="5097" spans="1:3">
      <c r="A5097" s="94">
        <f t="shared" si="82"/>
        <v>1996</v>
      </c>
      <c r="B5097" s="95">
        <v>35290</v>
      </c>
      <c r="C5097" s="96">
        <v>6.78</v>
      </c>
    </row>
    <row r="5098" spans="1:3">
      <c r="A5098" s="94">
        <f t="shared" si="82"/>
        <v>1996</v>
      </c>
      <c r="B5098" s="95">
        <v>35291</v>
      </c>
      <c r="C5098" s="96">
        <v>6.78</v>
      </c>
    </row>
    <row r="5099" spans="1:3">
      <c r="A5099" s="94">
        <f t="shared" si="82"/>
        <v>1996</v>
      </c>
      <c r="B5099" s="95">
        <v>35292</v>
      </c>
      <c r="C5099" s="96">
        <v>6.82</v>
      </c>
    </row>
    <row r="5100" spans="1:3">
      <c r="A5100" s="94">
        <f t="shared" si="82"/>
        <v>1996</v>
      </c>
      <c r="B5100" s="95">
        <v>35293</v>
      </c>
      <c r="C5100" s="96">
        <v>6.77</v>
      </c>
    </row>
    <row r="5101" spans="1:3">
      <c r="A5101" s="94">
        <f t="shared" si="82"/>
        <v>1996</v>
      </c>
      <c r="B5101" s="95">
        <v>35296</v>
      </c>
      <c r="C5101" s="96">
        <v>6.8</v>
      </c>
    </row>
    <row r="5102" spans="1:3">
      <c r="A5102" s="94">
        <f t="shared" si="82"/>
        <v>1996</v>
      </c>
      <c r="B5102" s="95">
        <v>35297</v>
      </c>
      <c r="C5102" s="96">
        <v>6.8</v>
      </c>
    </row>
    <row r="5103" spans="1:3">
      <c r="A5103" s="94">
        <f t="shared" si="82"/>
        <v>1996</v>
      </c>
      <c r="B5103" s="95">
        <v>35298</v>
      </c>
      <c r="C5103" s="96">
        <v>6.83</v>
      </c>
    </row>
    <row r="5104" spans="1:3">
      <c r="A5104" s="94">
        <f t="shared" si="82"/>
        <v>1996</v>
      </c>
      <c r="B5104" s="95">
        <v>35299</v>
      </c>
      <c r="C5104" s="96">
        <v>6.84</v>
      </c>
    </row>
    <row r="5105" spans="1:3">
      <c r="A5105" s="94">
        <f t="shared" si="82"/>
        <v>1996</v>
      </c>
      <c r="B5105" s="95">
        <v>35300</v>
      </c>
      <c r="C5105" s="96">
        <v>6.93</v>
      </c>
    </row>
    <row r="5106" spans="1:3">
      <c r="A5106" s="94">
        <f t="shared" si="82"/>
        <v>1996</v>
      </c>
      <c r="B5106" s="95">
        <v>35303</v>
      </c>
      <c r="C5106" s="96">
        <v>7</v>
      </c>
    </row>
    <row r="5107" spans="1:3">
      <c r="A5107" s="94">
        <f t="shared" si="82"/>
        <v>1996</v>
      </c>
      <c r="B5107" s="95">
        <v>35304</v>
      </c>
      <c r="C5107" s="96">
        <v>6.97</v>
      </c>
    </row>
    <row r="5108" spans="1:3">
      <c r="A5108" s="94">
        <f t="shared" si="82"/>
        <v>1996</v>
      </c>
      <c r="B5108" s="95">
        <v>35305</v>
      </c>
      <c r="C5108" s="96">
        <v>6.99</v>
      </c>
    </row>
    <row r="5109" spans="1:3">
      <c r="A5109" s="94">
        <f t="shared" si="82"/>
        <v>1996</v>
      </c>
      <c r="B5109" s="95">
        <v>35306</v>
      </c>
      <c r="C5109" s="96">
        <v>7.05</v>
      </c>
    </row>
    <row r="5110" spans="1:3">
      <c r="A5110" s="94">
        <f t="shared" si="82"/>
        <v>1996</v>
      </c>
      <c r="B5110" s="95">
        <v>35307</v>
      </c>
      <c r="C5110" s="96">
        <v>7.13</v>
      </c>
    </row>
    <row r="5111" spans="1:3">
      <c r="A5111" s="94">
        <f t="shared" si="82"/>
        <v>1996</v>
      </c>
      <c r="B5111" s="95">
        <v>35310</v>
      </c>
      <c r="C5111" s="99"/>
    </row>
    <row r="5112" spans="1:3">
      <c r="A5112" s="94">
        <f t="shared" si="82"/>
        <v>1996</v>
      </c>
      <c r="B5112" s="95">
        <v>35311</v>
      </c>
      <c r="C5112" s="96">
        <v>7.07</v>
      </c>
    </row>
    <row r="5113" spans="1:3">
      <c r="A5113" s="94">
        <f t="shared" si="82"/>
        <v>1996</v>
      </c>
      <c r="B5113" s="95">
        <v>35312</v>
      </c>
      <c r="C5113" s="96">
        <v>7.1</v>
      </c>
    </row>
    <row r="5114" spans="1:3">
      <c r="A5114" s="94">
        <f t="shared" si="82"/>
        <v>1996</v>
      </c>
      <c r="B5114" s="95">
        <v>35313</v>
      </c>
      <c r="C5114" s="96">
        <v>7.15</v>
      </c>
    </row>
    <row r="5115" spans="1:3">
      <c r="A5115" s="94">
        <f t="shared" si="82"/>
        <v>1996</v>
      </c>
      <c r="B5115" s="95">
        <v>35314</v>
      </c>
      <c r="C5115" s="96">
        <v>7.12</v>
      </c>
    </row>
    <row r="5116" spans="1:3">
      <c r="A5116" s="94">
        <f t="shared" si="82"/>
        <v>1996</v>
      </c>
      <c r="B5116" s="95">
        <v>35317</v>
      </c>
      <c r="C5116" s="96">
        <v>7.08</v>
      </c>
    </row>
    <row r="5117" spans="1:3">
      <c r="A5117" s="94">
        <f t="shared" si="82"/>
        <v>1996</v>
      </c>
      <c r="B5117" s="95">
        <v>35318</v>
      </c>
      <c r="C5117" s="96">
        <v>7.13</v>
      </c>
    </row>
    <row r="5118" spans="1:3">
      <c r="A5118" s="94">
        <f t="shared" si="82"/>
        <v>1996</v>
      </c>
      <c r="B5118" s="95">
        <v>35319</v>
      </c>
      <c r="C5118" s="96">
        <v>7.12</v>
      </c>
    </row>
    <row r="5119" spans="1:3">
      <c r="A5119" s="94">
        <f t="shared" si="82"/>
        <v>1996</v>
      </c>
      <c r="B5119" s="95">
        <v>35320</v>
      </c>
      <c r="C5119" s="96">
        <v>7.08</v>
      </c>
    </row>
    <row r="5120" spans="1:3">
      <c r="A5120" s="94">
        <f t="shared" si="82"/>
        <v>1996</v>
      </c>
      <c r="B5120" s="95">
        <v>35321</v>
      </c>
      <c r="C5120" s="96">
        <v>6.95</v>
      </c>
    </row>
    <row r="5121" spans="1:3">
      <c r="A5121" s="94">
        <f t="shared" si="82"/>
        <v>1996</v>
      </c>
      <c r="B5121" s="95">
        <v>35324</v>
      </c>
      <c r="C5121" s="96">
        <v>6.95</v>
      </c>
    </row>
    <row r="5122" spans="1:3">
      <c r="A5122" s="94">
        <f t="shared" si="82"/>
        <v>1996</v>
      </c>
      <c r="B5122" s="95">
        <v>35325</v>
      </c>
      <c r="C5122" s="96">
        <v>7</v>
      </c>
    </row>
    <row r="5123" spans="1:3">
      <c r="A5123" s="94">
        <f t="shared" si="82"/>
        <v>1996</v>
      </c>
      <c r="B5123" s="95">
        <v>35326</v>
      </c>
      <c r="C5123" s="96">
        <v>7.02</v>
      </c>
    </row>
    <row r="5124" spans="1:3">
      <c r="A5124" s="94">
        <f t="shared" si="82"/>
        <v>1996</v>
      </c>
      <c r="B5124" s="95">
        <v>35327</v>
      </c>
      <c r="C5124" s="96">
        <v>7.05</v>
      </c>
    </row>
    <row r="5125" spans="1:3">
      <c r="A5125" s="94">
        <f t="shared" si="82"/>
        <v>1996</v>
      </c>
      <c r="B5125" s="95">
        <v>35328</v>
      </c>
      <c r="C5125" s="96">
        <v>7.04</v>
      </c>
    </row>
    <row r="5126" spans="1:3">
      <c r="A5126" s="94">
        <f t="shared" si="82"/>
        <v>1996</v>
      </c>
      <c r="B5126" s="95">
        <v>35331</v>
      </c>
      <c r="C5126" s="96">
        <v>7.02</v>
      </c>
    </row>
    <row r="5127" spans="1:3">
      <c r="A5127" s="94">
        <f t="shared" si="82"/>
        <v>1996</v>
      </c>
      <c r="B5127" s="95">
        <v>35332</v>
      </c>
      <c r="C5127" s="96">
        <v>6.99</v>
      </c>
    </row>
    <row r="5128" spans="1:3">
      <c r="A5128" s="94">
        <f t="shared" si="82"/>
        <v>1996</v>
      </c>
      <c r="B5128" s="95">
        <v>35333</v>
      </c>
      <c r="C5128" s="96">
        <v>6.93</v>
      </c>
    </row>
    <row r="5129" spans="1:3">
      <c r="A5129" s="94">
        <f t="shared" si="82"/>
        <v>1996</v>
      </c>
      <c r="B5129" s="95">
        <v>35334</v>
      </c>
      <c r="C5129" s="96">
        <v>6.88</v>
      </c>
    </row>
    <row r="5130" spans="1:3">
      <c r="A5130" s="94">
        <f t="shared" si="82"/>
        <v>1996</v>
      </c>
      <c r="B5130" s="95">
        <v>35335</v>
      </c>
      <c r="C5130" s="96">
        <v>6.91</v>
      </c>
    </row>
    <row r="5131" spans="1:3">
      <c r="A5131" s="94">
        <f t="shared" si="82"/>
        <v>1996</v>
      </c>
      <c r="B5131" s="95">
        <v>35338</v>
      </c>
      <c r="C5131" s="96">
        <v>6.93</v>
      </c>
    </row>
    <row r="5132" spans="1:3">
      <c r="A5132" s="94">
        <f t="shared" si="82"/>
        <v>1996</v>
      </c>
      <c r="B5132" s="95">
        <v>35339</v>
      </c>
      <c r="C5132" s="96">
        <v>6.88</v>
      </c>
    </row>
    <row r="5133" spans="1:3">
      <c r="A5133" s="94">
        <f t="shared" ref="A5133:A5196" si="83">YEAR(B5133)</f>
        <v>1996</v>
      </c>
      <c r="B5133" s="95">
        <v>35340</v>
      </c>
      <c r="C5133" s="96">
        <v>6.84</v>
      </c>
    </row>
    <row r="5134" spans="1:3">
      <c r="A5134" s="94">
        <f t="shared" si="83"/>
        <v>1996</v>
      </c>
      <c r="B5134" s="95">
        <v>35341</v>
      </c>
      <c r="C5134" s="96">
        <v>6.84</v>
      </c>
    </row>
    <row r="5135" spans="1:3">
      <c r="A5135" s="94">
        <f t="shared" si="83"/>
        <v>1996</v>
      </c>
      <c r="B5135" s="95">
        <v>35342</v>
      </c>
      <c r="C5135" s="96">
        <v>6.74</v>
      </c>
    </row>
    <row r="5136" spans="1:3">
      <c r="A5136" s="94">
        <f t="shared" si="83"/>
        <v>1996</v>
      </c>
      <c r="B5136" s="95">
        <v>35345</v>
      </c>
      <c r="C5136" s="96">
        <v>6.78</v>
      </c>
    </row>
    <row r="5137" spans="1:3">
      <c r="A5137" s="94">
        <f t="shared" si="83"/>
        <v>1996</v>
      </c>
      <c r="B5137" s="95">
        <v>35346</v>
      </c>
      <c r="C5137" s="96">
        <v>6.79</v>
      </c>
    </row>
    <row r="5138" spans="1:3">
      <c r="A5138" s="94">
        <f t="shared" si="83"/>
        <v>1996</v>
      </c>
      <c r="B5138" s="95">
        <v>35347</v>
      </c>
      <c r="C5138" s="96">
        <v>6.83</v>
      </c>
    </row>
    <row r="5139" spans="1:3">
      <c r="A5139" s="94">
        <f t="shared" si="83"/>
        <v>1996</v>
      </c>
      <c r="B5139" s="95">
        <v>35348</v>
      </c>
      <c r="C5139" s="96">
        <v>6.89</v>
      </c>
    </row>
    <row r="5140" spans="1:3">
      <c r="A5140" s="94">
        <f t="shared" si="83"/>
        <v>1996</v>
      </c>
      <c r="B5140" s="95">
        <v>35349</v>
      </c>
      <c r="C5140" s="96">
        <v>6.84</v>
      </c>
    </row>
    <row r="5141" spans="1:3">
      <c r="A5141" s="94">
        <f t="shared" si="83"/>
        <v>1996</v>
      </c>
      <c r="B5141" s="95">
        <v>35352</v>
      </c>
      <c r="C5141" s="99"/>
    </row>
    <row r="5142" spans="1:3">
      <c r="A5142" s="94">
        <f t="shared" si="83"/>
        <v>1996</v>
      </c>
      <c r="B5142" s="95">
        <v>35353</v>
      </c>
      <c r="C5142" s="96">
        <v>6.85</v>
      </c>
    </row>
    <row r="5143" spans="1:3">
      <c r="A5143" s="94">
        <f t="shared" si="83"/>
        <v>1996</v>
      </c>
      <c r="B5143" s="95">
        <v>35354</v>
      </c>
      <c r="C5143" s="96">
        <v>6.86</v>
      </c>
    </row>
    <row r="5144" spans="1:3">
      <c r="A5144" s="94">
        <f t="shared" si="83"/>
        <v>1996</v>
      </c>
      <c r="B5144" s="95">
        <v>35355</v>
      </c>
      <c r="C5144" s="96">
        <v>6.81</v>
      </c>
    </row>
    <row r="5145" spans="1:3">
      <c r="A5145" s="94">
        <f t="shared" si="83"/>
        <v>1996</v>
      </c>
      <c r="B5145" s="95">
        <v>35356</v>
      </c>
      <c r="C5145" s="96">
        <v>6.79</v>
      </c>
    </row>
    <row r="5146" spans="1:3">
      <c r="A5146" s="94">
        <f t="shared" si="83"/>
        <v>1996</v>
      </c>
      <c r="B5146" s="95">
        <v>35359</v>
      </c>
      <c r="C5146" s="96">
        <v>6.81</v>
      </c>
    </row>
    <row r="5147" spans="1:3">
      <c r="A5147" s="94">
        <f t="shared" si="83"/>
        <v>1996</v>
      </c>
      <c r="B5147" s="95">
        <v>35360</v>
      </c>
      <c r="C5147" s="96">
        <v>6.85</v>
      </c>
    </row>
    <row r="5148" spans="1:3">
      <c r="A5148" s="94">
        <f t="shared" si="83"/>
        <v>1996</v>
      </c>
      <c r="B5148" s="95">
        <v>35361</v>
      </c>
      <c r="C5148" s="96">
        <v>6.84</v>
      </c>
    </row>
    <row r="5149" spans="1:3">
      <c r="A5149" s="94">
        <f t="shared" si="83"/>
        <v>1996</v>
      </c>
      <c r="B5149" s="95">
        <v>35362</v>
      </c>
      <c r="C5149" s="96">
        <v>6.85</v>
      </c>
    </row>
    <row r="5150" spans="1:3">
      <c r="A5150" s="94">
        <f t="shared" si="83"/>
        <v>1996</v>
      </c>
      <c r="B5150" s="95">
        <v>35363</v>
      </c>
      <c r="C5150" s="96">
        <v>6.82</v>
      </c>
    </row>
    <row r="5151" spans="1:3">
      <c r="A5151" s="94">
        <f t="shared" si="83"/>
        <v>1996</v>
      </c>
      <c r="B5151" s="95">
        <v>35366</v>
      </c>
      <c r="C5151" s="96">
        <v>6.83</v>
      </c>
    </row>
    <row r="5152" spans="1:3">
      <c r="A5152" s="94">
        <f t="shared" si="83"/>
        <v>1996</v>
      </c>
      <c r="B5152" s="95">
        <v>35367</v>
      </c>
      <c r="C5152" s="96">
        <v>6.7</v>
      </c>
    </row>
    <row r="5153" spans="1:3">
      <c r="A5153" s="94">
        <f t="shared" si="83"/>
        <v>1996</v>
      </c>
      <c r="B5153" s="95">
        <v>35368</v>
      </c>
      <c r="C5153" s="96">
        <v>6.69</v>
      </c>
    </row>
    <row r="5154" spans="1:3">
      <c r="A5154" s="94">
        <f t="shared" si="83"/>
        <v>1996</v>
      </c>
      <c r="B5154" s="95">
        <v>35369</v>
      </c>
      <c r="C5154" s="96">
        <v>6.66</v>
      </c>
    </row>
    <row r="5155" spans="1:3">
      <c r="A5155" s="94">
        <f t="shared" si="83"/>
        <v>1996</v>
      </c>
      <c r="B5155" s="95">
        <v>35370</v>
      </c>
      <c r="C5155" s="96">
        <v>6.68</v>
      </c>
    </row>
    <row r="5156" spans="1:3">
      <c r="A5156" s="94">
        <f t="shared" si="83"/>
        <v>1996</v>
      </c>
      <c r="B5156" s="95">
        <v>35373</v>
      </c>
      <c r="C5156" s="96">
        <v>6.67</v>
      </c>
    </row>
    <row r="5157" spans="1:3">
      <c r="A5157" s="94">
        <f t="shared" si="83"/>
        <v>1996</v>
      </c>
      <c r="B5157" s="95">
        <v>35374</v>
      </c>
      <c r="C5157" s="96">
        <v>6.6</v>
      </c>
    </row>
    <row r="5158" spans="1:3">
      <c r="A5158" s="94">
        <f t="shared" si="83"/>
        <v>1996</v>
      </c>
      <c r="B5158" s="95">
        <v>35375</v>
      </c>
      <c r="C5158" s="96">
        <v>6.61</v>
      </c>
    </row>
    <row r="5159" spans="1:3">
      <c r="A5159" s="94">
        <f t="shared" si="83"/>
        <v>1996</v>
      </c>
      <c r="B5159" s="95">
        <v>35376</v>
      </c>
      <c r="C5159" s="96">
        <v>6.48</v>
      </c>
    </row>
    <row r="5160" spans="1:3">
      <c r="A5160" s="94">
        <f t="shared" si="83"/>
        <v>1996</v>
      </c>
      <c r="B5160" s="95">
        <v>35377</v>
      </c>
      <c r="C5160" s="96">
        <v>6.51</v>
      </c>
    </row>
    <row r="5161" spans="1:3">
      <c r="A5161" s="94">
        <f t="shared" si="83"/>
        <v>1996</v>
      </c>
      <c r="B5161" s="95">
        <v>35380</v>
      </c>
      <c r="C5161" s="99"/>
    </row>
    <row r="5162" spans="1:3">
      <c r="A5162" s="94">
        <f t="shared" si="83"/>
        <v>1996</v>
      </c>
      <c r="B5162" s="95">
        <v>35381</v>
      </c>
      <c r="C5162" s="96">
        <v>6.44</v>
      </c>
    </row>
    <row r="5163" spans="1:3">
      <c r="A5163" s="94">
        <f t="shared" si="83"/>
        <v>1996</v>
      </c>
      <c r="B5163" s="95">
        <v>35382</v>
      </c>
      <c r="C5163" s="96">
        <v>6.46</v>
      </c>
    </row>
    <row r="5164" spans="1:3">
      <c r="A5164" s="94">
        <f t="shared" si="83"/>
        <v>1996</v>
      </c>
      <c r="B5164" s="95">
        <v>35383</v>
      </c>
      <c r="C5164" s="96">
        <v>6.42</v>
      </c>
    </row>
    <row r="5165" spans="1:3">
      <c r="A5165" s="94">
        <f t="shared" si="83"/>
        <v>1996</v>
      </c>
      <c r="B5165" s="95">
        <v>35384</v>
      </c>
      <c r="C5165" s="96">
        <v>6.46</v>
      </c>
    </row>
    <row r="5166" spans="1:3">
      <c r="A5166" s="94">
        <f t="shared" si="83"/>
        <v>1996</v>
      </c>
      <c r="B5166" s="95">
        <v>35387</v>
      </c>
      <c r="C5166" s="96">
        <v>6.46</v>
      </c>
    </row>
    <row r="5167" spans="1:3">
      <c r="A5167" s="94">
        <f t="shared" si="83"/>
        <v>1996</v>
      </c>
      <c r="B5167" s="95">
        <v>35388</v>
      </c>
      <c r="C5167" s="96">
        <v>6.44</v>
      </c>
    </row>
    <row r="5168" spans="1:3">
      <c r="A5168" s="94">
        <f t="shared" si="83"/>
        <v>1996</v>
      </c>
      <c r="B5168" s="95">
        <v>35389</v>
      </c>
      <c r="C5168" s="96">
        <v>6.41</v>
      </c>
    </row>
    <row r="5169" spans="1:3">
      <c r="A5169" s="94">
        <f t="shared" si="83"/>
        <v>1996</v>
      </c>
      <c r="B5169" s="95">
        <v>35390</v>
      </c>
      <c r="C5169" s="96">
        <v>6.42</v>
      </c>
    </row>
    <row r="5170" spans="1:3">
      <c r="A5170" s="94">
        <f t="shared" si="83"/>
        <v>1996</v>
      </c>
      <c r="B5170" s="95">
        <v>35391</v>
      </c>
      <c r="C5170" s="96">
        <v>6.44</v>
      </c>
    </row>
    <row r="5171" spans="1:3">
      <c r="A5171" s="94">
        <f t="shared" si="83"/>
        <v>1996</v>
      </c>
      <c r="B5171" s="95">
        <v>35394</v>
      </c>
      <c r="C5171" s="96">
        <v>6.42</v>
      </c>
    </row>
    <row r="5172" spans="1:3">
      <c r="A5172" s="94">
        <f t="shared" si="83"/>
        <v>1996</v>
      </c>
      <c r="B5172" s="95">
        <v>35395</v>
      </c>
      <c r="C5172" s="96">
        <v>6.43</v>
      </c>
    </row>
    <row r="5173" spans="1:3">
      <c r="A5173" s="94">
        <f t="shared" si="83"/>
        <v>1996</v>
      </c>
      <c r="B5173" s="95">
        <v>35396</v>
      </c>
      <c r="C5173" s="96">
        <v>6.44</v>
      </c>
    </row>
    <row r="5174" spans="1:3">
      <c r="A5174" s="94">
        <f t="shared" si="83"/>
        <v>1996</v>
      </c>
      <c r="B5174" s="95">
        <v>35397</v>
      </c>
      <c r="C5174" s="99"/>
    </row>
    <row r="5175" spans="1:3">
      <c r="A5175" s="94">
        <f t="shared" si="83"/>
        <v>1996</v>
      </c>
      <c r="B5175" s="95">
        <v>35398</v>
      </c>
      <c r="C5175" s="96">
        <v>6.36</v>
      </c>
    </row>
    <row r="5176" spans="1:3">
      <c r="A5176" s="94">
        <f t="shared" si="83"/>
        <v>1996</v>
      </c>
      <c r="B5176" s="95">
        <v>35401</v>
      </c>
      <c r="C5176" s="96">
        <v>6.36</v>
      </c>
    </row>
    <row r="5177" spans="1:3">
      <c r="A5177" s="94">
        <f t="shared" si="83"/>
        <v>1996</v>
      </c>
      <c r="B5177" s="95">
        <v>35402</v>
      </c>
      <c r="C5177" s="96">
        <v>6.35</v>
      </c>
    </row>
    <row r="5178" spans="1:3">
      <c r="A5178" s="94">
        <f t="shared" si="83"/>
        <v>1996</v>
      </c>
      <c r="B5178" s="95">
        <v>35403</v>
      </c>
      <c r="C5178" s="96">
        <v>6.4</v>
      </c>
    </row>
    <row r="5179" spans="1:3">
      <c r="A5179" s="94">
        <f t="shared" si="83"/>
        <v>1996</v>
      </c>
      <c r="B5179" s="95">
        <v>35404</v>
      </c>
      <c r="C5179" s="96">
        <v>6.5</v>
      </c>
    </row>
    <row r="5180" spans="1:3">
      <c r="A5180" s="94">
        <f t="shared" si="83"/>
        <v>1996</v>
      </c>
      <c r="B5180" s="95">
        <v>35405</v>
      </c>
      <c r="C5180" s="96">
        <v>6.53</v>
      </c>
    </row>
    <row r="5181" spans="1:3">
      <c r="A5181" s="94">
        <f t="shared" si="83"/>
        <v>1996</v>
      </c>
      <c r="B5181" s="95">
        <v>35408</v>
      </c>
      <c r="C5181" s="96">
        <v>6.48</v>
      </c>
    </row>
    <row r="5182" spans="1:3">
      <c r="A5182" s="94">
        <f t="shared" si="83"/>
        <v>1996</v>
      </c>
      <c r="B5182" s="95">
        <v>35409</v>
      </c>
      <c r="C5182" s="96">
        <v>6.49</v>
      </c>
    </row>
    <row r="5183" spans="1:3">
      <c r="A5183" s="94">
        <f t="shared" si="83"/>
        <v>1996</v>
      </c>
      <c r="B5183" s="95">
        <v>35410</v>
      </c>
      <c r="C5183" s="96">
        <v>6.61</v>
      </c>
    </row>
    <row r="5184" spans="1:3">
      <c r="A5184" s="94">
        <f t="shared" si="83"/>
        <v>1996</v>
      </c>
      <c r="B5184" s="95">
        <v>35411</v>
      </c>
      <c r="C5184" s="96">
        <v>6.64</v>
      </c>
    </row>
    <row r="5185" spans="1:3">
      <c r="A5185" s="94">
        <f t="shared" si="83"/>
        <v>1996</v>
      </c>
      <c r="B5185" s="95">
        <v>35412</v>
      </c>
      <c r="C5185" s="96">
        <v>6.58</v>
      </c>
    </row>
    <row r="5186" spans="1:3">
      <c r="A5186" s="94">
        <f t="shared" si="83"/>
        <v>1996</v>
      </c>
      <c r="B5186" s="95">
        <v>35415</v>
      </c>
      <c r="C5186" s="96">
        <v>6.63</v>
      </c>
    </row>
    <row r="5187" spans="1:3">
      <c r="A5187" s="94">
        <f t="shared" si="83"/>
        <v>1996</v>
      </c>
      <c r="B5187" s="95">
        <v>35416</v>
      </c>
      <c r="C5187" s="96">
        <v>6.66</v>
      </c>
    </row>
    <row r="5188" spans="1:3">
      <c r="A5188" s="94">
        <f t="shared" si="83"/>
        <v>1996</v>
      </c>
      <c r="B5188" s="95">
        <v>35417</v>
      </c>
      <c r="C5188" s="96">
        <v>6.69</v>
      </c>
    </row>
    <row r="5189" spans="1:3">
      <c r="A5189" s="94">
        <f t="shared" si="83"/>
        <v>1996</v>
      </c>
      <c r="B5189" s="95">
        <v>35418</v>
      </c>
      <c r="C5189" s="96">
        <v>6.6</v>
      </c>
    </row>
    <row r="5190" spans="1:3">
      <c r="A5190" s="94">
        <f t="shared" si="83"/>
        <v>1996</v>
      </c>
      <c r="B5190" s="95">
        <v>35419</v>
      </c>
      <c r="C5190" s="96">
        <v>6.59</v>
      </c>
    </row>
    <row r="5191" spans="1:3">
      <c r="A5191" s="94">
        <f t="shared" si="83"/>
        <v>1996</v>
      </c>
      <c r="B5191" s="95">
        <v>35422</v>
      </c>
      <c r="C5191" s="96">
        <v>6.58</v>
      </c>
    </row>
    <row r="5192" spans="1:3">
      <c r="A5192" s="94">
        <f t="shared" si="83"/>
        <v>1996</v>
      </c>
      <c r="B5192" s="95">
        <v>35423</v>
      </c>
      <c r="C5192" s="96">
        <v>6.59</v>
      </c>
    </row>
    <row r="5193" spans="1:3">
      <c r="A5193" s="94">
        <f t="shared" si="83"/>
        <v>1996</v>
      </c>
      <c r="B5193" s="95">
        <v>35424</v>
      </c>
      <c r="C5193" s="99"/>
    </row>
    <row r="5194" spans="1:3">
      <c r="A5194" s="94">
        <f t="shared" si="83"/>
        <v>1996</v>
      </c>
      <c r="B5194" s="95">
        <v>35425</v>
      </c>
      <c r="C5194" s="96">
        <v>6.59</v>
      </c>
    </row>
    <row r="5195" spans="1:3">
      <c r="A5195" s="94">
        <f t="shared" si="83"/>
        <v>1996</v>
      </c>
      <c r="B5195" s="95">
        <v>35426</v>
      </c>
      <c r="C5195" s="96">
        <v>6.54</v>
      </c>
    </row>
    <row r="5196" spans="1:3">
      <c r="A5196" s="94">
        <f t="shared" si="83"/>
        <v>1996</v>
      </c>
      <c r="B5196" s="95">
        <v>35429</v>
      </c>
      <c r="C5196" s="96">
        <v>6.54</v>
      </c>
    </row>
    <row r="5197" spans="1:3">
      <c r="A5197" s="94">
        <f t="shared" ref="A5197:A5260" si="84">YEAR(B5197)</f>
        <v>1996</v>
      </c>
      <c r="B5197" s="95">
        <v>35430</v>
      </c>
      <c r="C5197" s="96">
        <v>6.65</v>
      </c>
    </row>
    <row r="5198" spans="1:3">
      <c r="A5198" s="94">
        <f t="shared" si="84"/>
        <v>1997</v>
      </c>
      <c r="B5198" s="95">
        <v>35431</v>
      </c>
      <c r="C5198" s="99"/>
    </row>
    <row r="5199" spans="1:3">
      <c r="A5199" s="94">
        <f t="shared" si="84"/>
        <v>1997</v>
      </c>
      <c r="B5199" s="95">
        <v>35432</v>
      </c>
      <c r="C5199" s="96">
        <v>6.75</v>
      </c>
    </row>
    <row r="5200" spans="1:3">
      <c r="A5200" s="94">
        <f t="shared" si="84"/>
        <v>1997</v>
      </c>
      <c r="B5200" s="95">
        <v>35433</v>
      </c>
      <c r="C5200" s="96">
        <v>6.74</v>
      </c>
    </row>
    <row r="5201" spans="1:3">
      <c r="A5201" s="94">
        <f t="shared" si="84"/>
        <v>1997</v>
      </c>
      <c r="B5201" s="95">
        <v>35436</v>
      </c>
      <c r="C5201" s="96">
        <v>6.77</v>
      </c>
    </row>
    <row r="5202" spans="1:3">
      <c r="A5202" s="94">
        <f t="shared" si="84"/>
        <v>1997</v>
      </c>
      <c r="B5202" s="95">
        <v>35437</v>
      </c>
      <c r="C5202" s="96">
        <v>6.8</v>
      </c>
    </row>
    <row r="5203" spans="1:3">
      <c r="A5203" s="94">
        <f t="shared" si="84"/>
        <v>1997</v>
      </c>
      <c r="B5203" s="95">
        <v>35438</v>
      </c>
      <c r="C5203" s="96">
        <v>6.83</v>
      </c>
    </row>
    <row r="5204" spans="1:3">
      <c r="A5204" s="94">
        <f t="shared" si="84"/>
        <v>1997</v>
      </c>
      <c r="B5204" s="95">
        <v>35439</v>
      </c>
      <c r="C5204" s="96">
        <v>6.76</v>
      </c>
    </row>
    <row r="5205" spans="1:3">
      <c r="A5205" s="94">
        <f t="shared" si="84"/>
        <v>1997</v>
      </c>
      <c r="B5205" s="95">
        <v>35440</v>
      </c>
      <c r="C5205" s="96">
        <v>6.86</v>
      </c>
    </row>
    <row r="5206" spans="1:3">
      <c r="A5206" s="94">
        <f t="shared" si="84"/>
        <v>1997</v>
      </c>
      <c r="B5206" s="95">
        <v>35443</v>
      </c>
      <c r="C5206" s="96">
        <v>6.85</v>
      </c>
    </row>
    <row r="5207" spans="1:3">
      <c r="A5207" s="94">
        <f t="shared" si="84"/>
        <v>1997</v>
      </c>
      <c r="B5207" s="95">
        <v>35444</v>
      </c>
      <c r="C5207" s="96">
        <v>6.77</v>
      </c>
    </row>
    <row r="5208" spans="1:3">
      <c r="A5208" s="94">
        <f t="shared" si="84"/>
        <v>1997</v>
      </c>
      <c r="B5208" s="95">
        <v>35445</v>
      </c>
      <c r="C5208" s="96">
        <v>6.79</v>
      </c>
    </row>
    <row r="5209" spans="1:3">
      <c r="A5209" s="94">
        <f t="shared" si="84"/>
        <v>1997</v>
      </c>
      <c r="B5209" s="95">
        <v>35446</v>
      </c>
      <c r="C5209" s="96">
        <v>6.83</v>
      </c>
    </row>
    <row r="5210" spans="1:3">
      <c r="A5210" s="94">
        <f t="shared" si="84"/>
        <v>1997</v>
      </c>
      <c r="B5210" s="95">
        <v>35447</v>
      </c>
      <c r="C5210" s="96">
        <v>6.83</v>
      </c>
    </row>
    <row r="5211" spans="1:3">
      <c r="A5211" s="94">
        <f t="shared" si="84"/>
        <v>1997</v>
      </c>
      <c r="B5211" s="95">
        <v>35450</v>
      </c>
      <c r="C5211" s="99"/>
    </row>
    <row r="5212" spans="1:3">
      <c r="A5212" s="94">
        <f t="shared" si="84"/>
        <v>1997</v>
      </c>
      <c r="B5212" s="95">
        <v>35451</v>
      </c>
      <c r="C5212" s="96">
        <v>6.78</v>
      </c>
    </row>
    <row r="5213" spans="1:3">
      <c r="A5213" s="94">
        <f t="shared" si="84"/>
        <v>1997</v>
      </c>
      <c r="B5213" s="95">
        <v>35452</v>
      </c>
      <c r="C5213" s="96">
        <v>6.83</v>
      </c>
    </row>
    <row r="5214" spans="1:3">
      <c r="A5214" s="94">
        <f t="shared" si="84"/>
        <v>1997</v>
      </c>
      <c r="B5214" s="95">
        <v>35453</v>
      </c>
      <c r="C5214" s="96">
        <v>6.85</v>
      </c>
    </row>
    <row r="5215" spans="1:3">
      <c r="A5215" s="94">
        <f t="shared" si="84"/>
        <v>1997</v>
      </c>
      <c r="B5215" s="95">
        <v>35454</v>
      </c>
      <c r="C5215" s="96">
        <v>6.89</v>
      </c>
    </row>
    <row r="5216" spans="1:3">
      <c r="A5216" s="94">
        <f t="shared" si="84"/>
        <v>1997</v>
      </c>
      <c r="B5216" s="95">
        <v>35457</v>
      </c>
      <c r="C5216" s="96">
        <v>6.94</v>
      </c>
    </row>
    <row r="5217" spans="1:3">
      <c r="A5217" s="94">
        <f t="shared" si="84"/>
        <v>1997</v>
      </c>
      <c r="B5217" s="95">
        <v>35458</v>
      </c>
      <c r="C5217" s="96">
        <v>6.91</v>
      </c>
    </row>
    <row r="5218" spans="1:3">
      <c r="A5218" s="94">
        <f t="shared" si="84"/>
        <v>1997</v>
      </c>
      <c r="B5218" s="95">
        <v>35459</v>
      </c>
      <c r="C5218" s="96">
        <v>6.9</v>
      </c>
    </row>
    <row r="5219" spans="1:3">
      <c r="A5219" s="94">
        <f t="shared" si="84"/>
        <v>1997</v>
      </c>
      <c r="B5219" s="95">
        <v>35460</v>
      </c>
      <c r="C5219" s="96">
        <v>6.88</v>
      </c>
    </row>
    <row r="5220" spans="1:3">
      <c r="A5220" s="94">
        <f t="shared" si="84"/>
        <v>1997</v>
      </c>
      <c r="B5220" s="95">
        <v>35461</v>
      </c>
      <c r="C5220" s="96">
        <v>6.8</v>
      </c>
    </row>
    <row r="5221" spans="1:3">
      <c r="A5221" s="94">
        <f t="shared" si="84"/>
        <v>1997</v>
      </c>
      <c r="B5221" s="95">
        <v>35464</v>
      </c>
      <c r="C5221" s="96">
        <v>6.74</v>
      </c>
    </row>
    <row r="5222" spans="1:3">
      <c r="A5222" s="94">
        <f t="shared" si="84"/>
        <v>1997</v>
      </c>
      <c r="B5222" s="95">
        <v>35465</v>
      </c>
      <c r="C5222" s="96">
        <v>6.72</v>
      </c>
    </row>
    <row r="5223" spans="1:3">
      <c r="A5223" s="94">
        <f t="shared" si="84"/>
        <v>1997</v>
      </c>
      <c r="B5223" s="95">
        <v>35466</v>
      </c>
      <c r="C5223" s="96">
        <v>6.75</v>
      </c>
    </row>
    <row r="5224" spans="1:3">
      <c r="A5224" s="94">
        <f t="shared" si="84"/>
        <v>1997</v>
      </c>
      <c r="B5224" s="95">
        <v>35467</v>
      </c>
      <c r="C5224" s="96">
        <v>6.76</v>
      </c>
    </row>
    <row r="5225" spans="1:3">
      <c r="A5225" s="94">
        <f t="shared" si="84"/>
        <v>1997</v>
      </c>
      <c r="B5225" s="95">
        <v>35468</v>
      </c>
      <c r="C5225" s="96">
        <v>6.72</v>
      </c>
    </row>
    <row r="5226" spans="1:3">
      <c r="A5226" s="94">
        <f t="shared" si="84"/>
        <v>1997</v>
      </c>
      <c r="B5226" s="95">
        <v>35471</v>
      </c>
      <c r="C5226" s="96">
        <v>6.71</v>
      </c>
    </row>
    <row r="5227" spans="1:3">
      <c r="A5227" s="94">
        <f t="shared" si="84"/>
        <v>1997</v>
      </c>
      <c r="B5227" s="95">
        <v>35472</v>
      </c>
      <c r="C5227" s="96">
        <v>6.71</v>
      </c>
    </row>
    <row r="5228" spans="1:3">
      <c r="A5228" s="94">
        <f t="shared" si="84"/>
        <v>1997</v>
      </c>
      <c r="B5228" s="95">
        <v>35473</v>
      </c>
      <c r="C5228" s="96">
        <v>6.72</v>
      </c>
    </row>
    <row r="5229" spans="1:3">
      <c r="A5229" s="94">
        <f t="shared" si="84"/>
        <v>1997</v>
      </c>
      <c r="B5229" s="95">
        <v>35474</v>
      </c>
      <c r="C5229" s="96">
        <v>6.58</v>
      </c>
    </row>
    <row r="5230" spans="1:3">
      <c r="A5230" s="94">
        <f t="shared" si="84"/>
        <v>1997</v>
      </c>
      <c r="B5230" s="95">
        <v>35475</v>
      </c>
      <c r="C5230" s="96">
        <v>6.53</v>
      </c>
    </row>
    <row r="5231" spans="1:3">
      <c r="A5231" s="94">
        <f t="shared" si="84"/>
        <v>1997</v>
      </c>
      <c r="B5231" s="95">
        <v>35478</v>
      </c>
      <c r="C5231" s="99"/>
    </row>
    <row r="5232" spans="1:3">
      <c r="A5232" s="94">
        <f t="shared" si="84"/>
        <v>1997</v>
      </c>
      <c r="B5232" s="95">
        <v>35479</v>
      </c>
      <c r="C5232" s="96">
        <v>6.55</v>
      </c>
    </row>
    <row r="5233" spans="1:3">
      <c r="A5233" s="94">
        <f t="shared" si="84"/>
        <v>1997</v>
      </c>
      <c r="B5233" s="95">
        <v>35480</v>
      </c>
      <c r="C5233" s="96">
        <v>6.57</v>
      </c>
    </row>
    <row r="5234" spans="1:3">
      <c r="A5234" s="94">
        <f t="shared" si="84"/>
        <v>1997</v>
      </c>
      <c r="B5234" s="95">
        <v>35481</v>
      </c>
      <c r="C5234" s="96">
        <v>6.64</v>
      </c>
    </row>
    <row r="5235" spans="1:3">
      <c r="A5235" s="94">
        <f t="shared" si="84"/>
        <v>1997</v>
      </c>
      <c r="B5235" s="95">
        <v>35482</v>
      </c>
      <c r="C5235" s="96">
        <v>6.63</v>
      </c>
    </row>
    <row r="5236" spans="1:3">
      <c r="A5236" s="94">
        <f t="shared" si="84"/>
        <v>1997</v>
      </c>
      <c r="B5236" s="95">
        <v>35485</v>
      </c>
      <c r="C5236" s="96">
        <v>6.66</v>
      </c>
    </row>
    <row r="5237" spans="1:3">
      <c r="A5237" s="94">
        <f t="shared" si="84"/>
        <v>1997</v>
      </c>
      <c r="B5237" s="95">
        <v>35486</v>
      </c>
      <c r="C5237" s="96">
        <v>6.66</v>
      </c>
    </row>
    <row r="5238" spans="1:3">
      <c r="A5238" s="94">
        <f t="shared" si="84"/>
        <v>1997</v>
      </c>
      <c r="B5238" s="95">
        <v>35487</v>
      </c>
      <c r="C5238" s="96">
        <v>6.8</v>
      </c>
    </row>
    <row r="5239" spans="1:3">
      <c r="A5239" s="94">
        <f t="shared" si="84"/>
        <v>1997</v>
      </c>
      <c r="B5239" s="95">
        <v>35488</v>
      </c>
      <c r="C5239" s="96">
        <v>6.82</v>
      </c>
    </row>
    <row r="5240" spans="1:3">
      <c r="A5240" s="94">
        <f t="shared" si="84"/>
        <v>1997</v>
      </c>
      <c r="B5240" s="95">
        <v>35489</v>
      </c>
      <c r="C5240" s="96">
        <v>6.8</v>
      </c>
    </row>
    <row r="5241" spans="1:3">
      <c r="A5241" s="94">
        <f t="shared" si="84"/>
        <v>1997</v>
      </c>
      <c r="B5241" s="95">
        <v>35492</v>
      </c>
      <c r="C5241" s="96">
        <v>6.83</v>
      </c>
    </row>
    <row r="5242" spans="1:3">
      <c r="A5242" s="94">
        <f t="shared" si="84"/>
        <v>1997</v>
      </c>
      <c r="B5242" s="95">
        <v>35493</v>
      </c>
      <c r="C5242" s="96">
        <v>6.86</v>
      </c>
    </row>
    <row r="5243" spans="1:3">
      <c r="A5243" s="94">
        <f t="shared" si="84"/>
        <v>1997</v>
      </c>
      <c r="B5243" s="95">
        <v>35494</v>
      </c>
      <c r="C5243" s="96">
        <v>6.85</v>
      </c>
    </row>
    <row r="5244" spans="1:3">
      <c r="A5244" s="94">
        <f t="shared" si="84"/>
        <v>1997</v>
      </c>
      <c r="B5244" s="95">
        <v>35495</v>
      </c>
      <c r="C5244" s="96">
        <v>6.89</v>
      </c>
    </row>
    <row r="5245" spans="1:3">
      <c r="A5245" s="94">
        <f t="shared" si="84"/>
        <v>1997</v>
      </c>
      <c r="B5245" s="95">
        <v>35496</v>
      </c>
      <c r="C5245" s="96">
        <v>6.83</v>
      </c>
    </row>
    <row r="5246" spans="1:3">
      <c r="A5246" s="94">
        <f t="shared" si="84"/>
        <v>1997</v>
      </c>
      <c r="B5246" s="95">
        <v>35499</v>
      </c>
      <c r="C5246" s="96">
        <v>6.83</v>
      </c>
    </row>
    <row r="5247" spans="1:3">
      <c r="A5247" s="94">
        <f t="shared" si="84"/>
        <v>1997</v>
      </c>
      <c r="B5247" s="95">
        <v>35500</v>
      </c>
      <c r="C5247" s="96">
        <v>6.84</v>
      </c>
    </row>
    <row r="5248" spans="1:3">
      <c r="A5248" s="94">
        <f t="shared" si="84"/>
        <v>1997</v>
      </c>
      <c r="B5248" s="95">
        <v>35501</v>
      </c>
      <c r="C5248" s="96">
        <v>6.87</v>
      </c>
    </row>
    <row r="5249" spans="1:3">
      <c r="A5249" s="94">
        <f t="shared" si="84"/>
        <v>1997</v>
      </c>
      <c r="B5249" s="95">
        <v>35502</v>
      </c>
      <c r="C5249" s="96">
        <v>6.98</v>
      </c>
    </row>
    <row r="5250" spans="1:3">
      <c r="A5250" s="94">
        <f t="shared" si="84"/>
        <v>1997</v>
      </c>
      <c r="B5250" s="95">
        <v>35503</v>
      </c>
      <c r="C5250" s="96">
        <v>6.95</v>
      </c>
    </row>
    <row r="5251" spans="1:3">
      <c r="A5251" s="94">
        <f t="shared" si="84"/>
        <v>1997</v>
      </c>
      <c r="B5251" s="95">
        <v>35506</v>
      </c>
      <c r="C5251" s="96">
        <v>6.96</v>
      </c>
    </row>
    <row r="5252" spans="1:3">
      <c r="A5252" s="94">
        <f t="shared" si="84"/>
        <v>1997</v>
      </c>
      <c r="B5252" s="95">
        <v>35507</v>
      </c>
      <c r="C5252" s="96">
        <v>6.96</v>
      </c>
    </row>
    <row r="5253" spans="1:3">
      <c r="A5253" s="94">
        <f t="shared" si="84"/>
        <v>1997</v>
      </c>
      <c r="B5253" s="95">
        <v>35508</v>
      </c>
      <c r="C5253" s="96">
        <v>6.99</v>
      </c>
    </row>
    <row r="5254" spans="1:3">
      <c r="A5254" s="94">
        <f t="shared" si="84"/>
        <v>1997</v>
      </c>
      <c r="B5254" s="95">
        <v>35509</v>
      </c>
      <c r="C5254" s="96">
        <v>6.97</v>
      </c>
    </row>
    <row r="5255" spans="1:3">
      <c r="A5255" s="94">
        <f t="shared" si="84"/>
        <v>1997</v>
      </c>
      <c r="B5255" s="95">
        <v>35510</v>
      </c>
      <c r="C5255" s="96">
        <v>6.96</v>
      </c>
    </row>
    <row r="5256" spans="1:3">
      <c r="A5256" s="94">
        <f t="shared" si="84"/>
        <v>1997</v>
      </c>
      <c r="B5256" s="95">
        <v>35513</v>
      </c>
      <c r="C5256" s="96">
        <v>6.94</v>
      </c>
    </row>
    <row r="5257" spans="1:3">
      <c r="A5257" s="94">
        <f t="shared" si="84"/>
        <v>1997</v>
      </c>
      <c r="B5257" s="95">
        <v>35514</v>
      </c>
      <c r="C5257" s="96">
        <v>6.95</v>
      </c>
    </row>
    <row r="5258" spans="1:3">
      <c r="A5258" s="94">
        <f t="shared" si="84"/>
        <v>1997</v>
      </c>
      <c r="B5258" s="95">
        <v>35515</v>
      </c>
      <c r="C5258" s="96">
        <v>7</v>
      </c>
    </row>
    <row r="5259" spans="1:3">
      <c r="A5259" s="94">
        <f t="shared" si="84"/>
        <v>1997</v>
      </c>
      <c r="B5259" s="95">
        <v>35516</v>
      </c>
      <c r="C5259" s="96">
        <v>7.09</v>
      </c>
    </row>
    <row r="5260" spans="1:3">
      <c r="A5260" s="94">
        <f t="shared" si="84"/>
        <v>1997</v>
      </c>
      <c r="B5260" s="95">
        <v>35517</v>
      </c>
      <c r="C5260" s="99"/>
    </row>
    <row r="5261" spans="1:3">
      <c r="A5261" s="94">
        <f t="shared" ref="A5261:A5324" si="85">YEAR(B5261)</f>
        <v>1997</v>
      </c>
      <c r="B5261" s="95">
        <v>35520</v>
      </c>
      <c r="C5261" s="96">
        <v>7.1</v>
      </c>
    </row>
    <row r="5262" spans="1:3">
      <c r="A5262" s="94">
        <f t="shared" si="85"/>
        <v>1997</v>
      </c>
      <c r="B5262" s="95">
        <v>35521</v>
      </c>
      <c r="C5262" s="96">
        <v>7.09</v>
      </c>
    </row>
    <row r="5263" spans="1:3">
      <c r="A5263" s="94">
        <f t="shared" si="85"/>
        <v>1997</v>
      </c>
      <c r="B5263" s="95">
        <v>35522</v>
      </c>
      <c r="C5263" s="96">
        <v>7.08</v>
      </c>
    </row>
    <row r="5264" spans="1:3">
      <c r="A5264" s="94">
        <f t="shared" si="85"/>
        <v>1997</v>
      </c>
      <c r="B5264" s="95">
        <v>35523</v>
      </c>
      <c r="C5264" s="96">
        <v>7.08</v>
      </c>
    </row>
    <row r="5265" spans="1:3">
      <c r="A5265" s="94">
        <f t="shared" si="85"/>
        <v>1997</v>
      </c>
      <c r="B5265" s="95">
        <v>35524</v>
      </c>
      <c r="C5265" s="96">
        <v>7.14</v>
      </c>
    </row>
    <row r="5266" spans="1:3">
      <c r="A5266" s="94">
        <f t="shared" si="85"/>
        <v>1997</v>
      </c>
      <c r="B5266" s="95">
        <v>35527</v>
      </c>
      <c r="C5266" s="96">
        <v>7.08</v>
      </c>
    </row>
    <row r="5267" spans="1:3">
      <c r="A5267" s="94">
        <f t="shared" si="85"/>
        <v>1997</v>
      </c>
      <c r="B5267" s="95">
        <v>35528</v>
      </c>
      <c r="C5267" s="96">
        <v>7.11</v>
      </c>
    </row>
    <row r="5268" spans="1:3">
      <c r="A5268" s="94">
        <f t="shared" si="85"/>
        <v>1997</v>
      </c>
      <c r="B5268" s="95">
        <v>35529</v>
      </c>
      <c r="C5268" s="96">
        <v>7.11</v>
      </c>
    </row>
    <row r="5269" spans="1:3">
      <c r="A5269" s="94">
        <f t="shared" si="85"/>
        <v>1997</v>
      </c>
      <c r="B5269" s="95">
        <v>35530</v>
      </c>
      <c r="C5269" s="96">
        <v>7.11</v>
      </c>
    </row>
    <row r="5270" spans="1:3">
      <c r="A5270" s="94">
        <f t="shared" si="85"/>
        <v>1997</v>
      </c>
      <c r="B5270" s="95">
        <v>35531</v>
      </c>
      <c r="C5270" s="96">
        <v>7.17</v>
      </c>
    </row>
    <row r="5271" spans="1:3">
      <c r="A5271" s="94">
        <f t="shared" si="85"/>
        <v>1997</v>
      </c>
      <c r="B5271" s="95">
        <v>35534</v>
      </c>
      <c r="C5271" s="96">
        <v>7.17</v>
      </c>
    </row>
    <row r="5272" spans="1:3">
      <c r="A5272" s="94">
        <f t="shared" si="85"/>
        <v>1997</v>
      </c>
      <c r="B5272" s="95">
        <v>35535</v>
      </c>
      <c r="C5272" s="96">
        <v>7.1</v>
      </c>
    </row>
    <row r="5273" spans="1:3">
      <c r="A5273" s="94">
        <f t="shared" si="85"/>
        <v>1997</v>
      </c>
      <c r="B5273" s="95">
        <v>35536</v>
      </c>
      <c r="C5273" s="96">
        <v>7.11</v>
      </c>
    </row>
    <row r="5274" spans="1:3">
      <c r="A5274" s="94">
        <f t="shared" si="85"/>
        <v>1997</v>
      </c>
      <c r="B5274" s="95">
        <v>35537</v>
      </c>
      <c r="C5274" s="96">
        <v>7.07</v>
      </c>
    </row>
    <row r="5275" spans="1:3">
      <c r="A5275" s="94">
        <f t="shared" si="85"/>
        <v>1997</v>
      </c>
      <c r="B5275" s="95">
        <v>35538</v>
      </c>
      <c r="C5275" s="96">
        <v>7.06</v>
      </c>
    </row>
    <row r="5276" spans="1:3">
      <c r="A5276" s="94">
        <f t="shared" si="85"/>
        <v>1997</v>
      </c>
      <c r="B5276" s="95">
        <v>35541</v>
      </c>
      <c r="C5276" s="96">
        <v>7.09</v>
      </c>
    </row>
    <row r="5277" spans="1:3">
      <c r="A5277" s="94">
        <f t="shared" si="85"/>
        <v>1997</v>
      </c>
      <c r="B5277" s="95">
        <v>35542</v>
      </c>
      <c r="C5277" s="96">
        <v>7.05</v>
      </c>
    </row>
    <row r="5278" spans="1:3">
      <c r="A5278" s="94">
        <f t="shared" si="85"/>
        <v>1997</v>
      </c>
      <c r="B5278" s="95">
        <v>35543</v>
      </c>
      <c r="C5278" s="96">
        <v>7.09</v>
      </c>
    </row>
    <row r="5279" spans="1:3">
      <c r="A5279" s="94">
        <f t="shared" si="85"/>
        <v>1997</v>
      </c>
      <c r="B5279" s="95">
        <v>35544</v>
      </c>
      <c r="C5279" s="96">
        <v>7.13</v>
      </c>
    </row>
    <row r="5280" spans="1:3">
      <c r="A5280" s="94">
        <f t="shared" si="85"/>
        <v>1997</v>
      </c>
      <c r="B5280" s="95">
        <v>35545</v>
      </c>
      <c r="C5280" s="96">
        <v>7.14</v>
      </c>
    </row>
    <row r="5281" spans="1:3">
      <c r="A5281" s="94">
        <f t="shared" si="85"/>
        <v>1997</v>
      </c>
      <c r="B5281" s="95">
        <v>35548</v>
      </c>
      <c r="C5281" s="96">
        <v>7.12</v>
      </c>
    </row>
    <row r="5282" spans="1:3">
      <c r="A5282" s="94">
        <f t="shared" si="85"/>
        <v>1997</v>
      </c>
      <c r="B5282" s="95">
        <v>35549</v>
      </c>
      <c r="C5282" s="96">
        <v>6.99</v>
      </c>
    </row>
    <row r="5283" spans="1:3">
      <c r="A5283" s="94">
        <f t="shared" si="85"/>
        <v>1997</v>
      </c>
      <c r="B5283" s="95">
        <v>35550</v>
      </c>
      <c r="C5283" s="96">
        <v>6.95</v>
      </c>
    </row>
    <row r="5284" spans="1:3">
      <c r="A5284" s="94">
        <f t="shared" si="85"/>
        <v>1997</v>
      </c>
      <c r="B5284" s="95">
        <v>35551</v>
      </c>
      <c r="C5284" s="96">
        <v>6.93</v>
      </c>
    </row>
    <row r="5285" spans="1:3">
      <c r="A5285" s="94">
        <f t="shared" si="85"/>
        <v>1997</v>
      </c>
      <c r="B5285" s="95">
        <v>35552</v>
      </c>
      <c r="C5285" s="96">
        <v>6.9</v>
      </c>
    </row>
    <row r="5286" spans="1:3">
      <c r="A5286" s="94">
        <f t="shared" si="85"/>
        <v>1997</v>
      </c>
      <c r="B5286" s="95">
        <v>35555</v>
      </c>
      <c r="C5286" s="96">
        <v>6.9</v>
      </c>
    </row>
    <row r="5287" spans="1:3">
      <c r="A5287" s="94">
        <f t="shared" si="85"/>
        <v>1997</v>
      </c>
      <c r="B5287" s="95">
        <v>35556</v>
      </c>
      <c r="C5287" s="96">
        <v>6.89</v>
      </c>
    </row>
    <row r="5288" spans="1:3">
      <c r="A5288" s="94">
        <f t="shared" si="85"/>
        <v>1997</v>
      </c>
      <c r="B5288" s="95">
        <v>35557</v>
      </c>
      <c r="C5288" s="96">
        <v>6.96</v>
      </c>
    </row>
    <row r="5289" spans="1:3">
      <c r="A5289" s="94">
        <f t="shared" si="85"/>
        <v>1997</v>
      </c>
      <c r="B5289" s="95">
        <v>35558</v>
      </c>
      <c r="C5289" s="96">
        <v>6.92</v>
      </c>
    </row>
    <row r="5290" spans="1:3">
      <c r="A5290" s="94">
        <f t="shared" si="85"/>
        <v>1997</v>
      </c>
      <c r="B5290" s="95">
        <v>35559</v>
      </c>
      <c r="C5290" s="96">
        <v>6.89</v>
      </c>
    </row>
    <row r="5291" spans="1:3">
      <c r="A5291" s="94">
        <f t="shared" si="85"/>
        <v>1997</v>
      </c>
      <c r="B5291" s="95">
        <v>35562</v>
      </c>
      <c r="C5291" s="96">
        <v>6.88</v>
      </c>
    </row>
    <row r="5292" spans="1:3">
      <c r="A5292" s="94">
        <f t="shared" si="85"/>
        <v>1997</v>
      </c>
      <c r="B5292" s="95">
        <v>35563</v>
      </c>
      <c r="C5292" s="96">
        <v>6.92</v>
      </c>
    </row>
    <row r="5293" spans="1:3">
      <c r="A5293" s="94">
        <f t="shared" si="85"/>
        <v>1997</v>
      </c>
      <c r="B5293" s="95">
        <v>35564</v>
      </c>
      <c r="C5293" s="96">
        <v>6.9</v>
      </c>
    </row>
    <row r="5294" spans="1:3">
      <c r="A5294" s="94">
        <f t="shared" si="85"/>
        <v>1997</v>
      </c>
      <c r="B5294" s="95">
        <v>35565</v>
      </c>
      <c r="C5294" s="96">
        <v>6.88</v>
      </c>
    </row>
    <row r="5295" spans="1:3">
      <c r="A5295" s="94">
        <f t="shared" si="85"/>
        <v>1997</v>
      </c>
      <c r="B5295" s="95">
        <v>35566</v>
      </c>
      <c r="C5295" s="96">
        <v>6.91</v>
      </c>
    </row>
    <row r="5296" spans="1:3">
      <c r="A5296" s="94">
        <f t="shared" si="85"/>
        <v>1997</v>
      </c>
      <c r="B5296" s="95">
        <v>35569</v>
      </c>
      <c r="C5296" s="96">
        <v>6.92</v>
      </c>
    </row>
    <row r="5297" spans="1:3">
      <c r="A5297" s="94">
        <f t="shared" si="85"/>
        <v>1997</v>
      </c>
      <c r="B5297" s="95">
        <v>35570</v>
      </c>
      <c r="C5297" s="96">
        <v>6.92</v>
      </c>
    </row>
    <row r="5298" spans="1:3">
      <c r="A5298" s="94">
        <f t="shared" si="85"/>
        <v>1997</v>
      </c>
      <c r="B5298" s="95">
        <v>35571</v>
      </c>
      <c r="C5298" s="96">
        <v>6.97</v>
      </c>
    </row>
    <row r="5299" spans="1:3">
      <c r="A5299" s="94">
        <f t="shared" si="85"/>
        <v>1997</v>
      </c>
      <c r="B5299" s="95">
        <v>35572</v>
      </c>
      <c r="C5299" s="96">
        <v>7</v>
      </c>
    </row>
    <row r="5300" spans="1:3">
      <c r="A5300" s="94">
        <f t="shared" si="85"/>
        <v>1997</v>
      </c>
      <c r="B5300" s="95">
        <v>35573</v>
      </c>
      <c r="C5300" s="96">
        <v>6.99</v>
      </c>
    </row>
    <row r="5301" spans="1:3">
      <c r="A5301" s="94">
        <f t="shared" si="85"/>
        <v>1997</v>
      </c>
      <c r="B5301" s="95">
        <v>35576</v>
      </c>
      <c r="C5301" s="99"/>
    </row>
    <row r="5302" spans="1:3">
      <c r="A5302" s="94">
        <f t="shared" si="85"/>
        <v>1997</v>
      </c>
      <c r="B5302" s="95">
        <v>35577</v>
      </c>
      <c r="C5302" s="96">
        <v>7.03</v>
      </c>
    </row>
    <row r="5303" spans="1:3">
      <c r="A5303" s="94">
        <f t="shared" si="85"/>
        <v>1997</v>
      </c>
      <c r="B5303" s="95">
        <v>35578</v>
      </c>
      <c r="C5303" s="96">
        <v>7.03</v>
      </c>
    </row>
    <row r="5304" spans="1:3">
      <c r="A5304" s="94">
        <f t="shared" si="85"/>
        <v>1997</v>
      </c>
      <c r="B5304" s="95">
        <v>35579</v>
      </c>
      <c r="C5304" s="96">
        <v>6.99</v>
      </c>
    </row>
    <row r="5305" spans="1:3">
      <c r="A5305" s="94">
        <f t="shared" si="85"/>
        <v>1997</v>
      </c>
      <c r="B5305" s="95">
        <v>35580</v>
      </c>
      <c r="C5305" s="96">
        <v>6.92</v>
      </c>
    </row>
    <row r="5306" spans="1:3">
      <c r="A5306" s="94">
        <f t="shared" si="85"/>
        <v>1997</v>
      </c>
      <c r="B5306" s="95">
        <v>35583</v>
      </c>
      <c r="C5306" s="96">
        <v>6.9</v>
      </c>
    </row>
    <row r="5307" spans="1:3">
      <c r="A5307" s="94">
        <f t="shared" si="85"/>
        <v>1997</v>
      </c>
      <c r="B5307" s="95">
        <v>35584</v>
      </c>
      <c r="C5307" s="96">
        <v>6.88</v>
      </c>
    </row>
    <row r="5308" spans="1:3">
      <c r="A5308" s="94">
        <f t="shared" si="85"/>
        <v>1997</v>
      </c>
      <c r="B5308" s="95">
        <v>35585</v>
      </c>
      <c r="C5308" s="96">
        <v>6.88</v>
      </c>
    </row>
    <row r="5309" spans="1:3">
      <c r="A5309" s="94">
        <f t="shared" si="85"/>
        <v>1997</v>
      </c>
      <c r="B5309" s="95">
        <v>35586</v>
      </c>
      <c r="C5309" s="96">
        <v>6.88</v>
      </c>
    </row>
    <row r="5310" spans="1:3">
      <c r="A5310" s="94">
        <f t="shared" si="85"/>
        <v>1997</v>
      </c>
      <c r="B5310" s="95">
        <v>35587</v>
      </c>
      <c r="C5310" s="96">
        <v>6.78</v>
      </c>
    </row>
    <row r="5311" spans="1:3">
      <c r="A5311" s="94">
        <f t="shared" si="85"/>
        <v>1997</v>
      </c>
      <c r="B5311" s="95">
        <v>35590</v>
      </c>
      <c r="C5311" s="96">
        <v>6.83</v>
      </c>
    </row>
    <row r="5312" spans="1:3">
      <c r="A5312" s="94">
        <f t="shared" si="85"/>
        <v>1997</v>
      </c>
      <c r="B5312" s="95">
        <v>35591</v>
      </c>
      <c r="C5312" s="96">
        <v>6.84</v>
      </c>
    </row>
    <row r="5313" spans="1:3">
      <c r="A5313" s="94">
        <f t="shared" si="85"/>
        <v>1997</v>
      </c>
      <c r="B5313" s="95">
        <v>35592</v>
      </c>
      <c r="C5313" s="96">
        <v>6.83</v>
      </c>
    </row>
    <row r="5314" spans="1:3">
      <c r="A5314" s="94">
        <f t="shared" si="85"/>
        <v>1997</v>
      </c>
      <c r="B5314" s="95">
        <v>35593</v>
      </c>
      <c r="C5314" s="96">
        <v>6.77</v>
      </c>
    </row>
    <row r="5315" spans="1:3">
      <c r="A5315" s="94">
        <f t="shared" si="85"/>
        <v>1997</v>
      </c>
      <c r="B5315" s="95">
        <v>35594</v>
      </c>
      <c r="C5315" s="96">
        <v>6.73</v>
      </c>
    </row>
    <row r="5316" spans="1:3">
      <c r="A5316" s="94">
        <f t="shared" si="85"/>
        <v>1997</v>
      </c>
      <c r="B5316" s="95">
        <v>35597</v>
      </c>
      <c r="C5316" s="96">
        <v>6.7</v>
      </c>
    </row>
    <row r="5317" spans="1:3">
      <c r="A5317" s="94">
        <f t="shared" si="85"/>
        <v>1997</v>
      </c>
      <c r="B5317" s="95">
        <v>35598</v>
      </c>
      <c r="C5317" s="96">
        <v>6.72</v>
      </c>
    </row>
    <row r="5318" spans="1:3">
      <c r="A5318" s="94">
        <f t="shared" si="85"/>
        <v>1997</v>
      </c>
      <c r="B5318" s="95">
        <v>35599</v>
      </c>
      <c r="C5318" s="96">
        <v>6.69</v>
      </c>
    </row>
    <row r="5319" spans="1:3">
      <c r="A5319" s="94">
        <f t="shared" si="85"/>
        <v>1997</v>
      </c>
      <c r="B5319" s="95">
        <v>35600</v>
      </c>
      <c r="C5319" s="96">
        <v>6.68</v>
      </c>
    </row>
    <row r="5320" spans="1:3">
      <c r="A5320" s="94">
        <f t="shared" si="85"/>
        <v>1997</v>
      </c>
      <c r="B5320" s="95">
        <v>35601</v>
      </c>
      <c r="C5320" s="96">
        <v>6.65</v>
      </c>
    </row>
    <row r="5321" spans="1:3">
      <c r="A5321" s="94">
        <f t="shared" si="85"/>
        <v>1997</v>
      </c>
      <c r="B5321" s="95">
        <v>35604</v>
      </c>
      <c r="C5321" s="96">
        <v>6.69</v>
      </c>
    </row>
    <row r="5322" spans="1:3">
      <c r="A5322" s="94">
        <f t="shared" si="85"/>
        <v>1997</v>
      </c>
      <c r="B5322" s="95">
        <v>35605</v>
      </c>
      <c r="C5322" s="96">
        <v>6.7</v>
      </c>
    </row>
    <row r="5323" spans="1:3">
      <c r="A5323" s="94">
        <f t="shared" si="85"/>
        <v>1997</v>
      </c>
      <c r="B5323" s="95">
        <v>35606</v>
      </c>
      <c r="C5323" s="96">
        <v>6.74</v>
      </c>
    </row>
    <row r="5324" spans="1:3">
      <c r="A5324" s="94">
        <f t="shared" si="85"/>
        <v>1997</v>
      </c>
      <c r="B5324" s="95">
        <v>35607</v>
      </c>
      <c r="C5324" s="96">
        <v>6.78</v>
      </c>
    </row>
    <row r="5325" spans="1:3">
      <c r="A5325" s="94">
        <f t="shared" ref="A5325:A5388" si="86">YEAR(B5325)</f>
        <v>1997</v>
      </c>
      <c r="B5325" s="95">
        <v>35608</v>
      </c>
      <c r="C5325" s="96">
        <v>6.75</v>
      </c>
    </row>
    <row r="5326" spans="1:3">
      <c r="A5326" s="94">
        <f t="shared" si="86"/>
        <v>1997</v>
      </c>
      <c r="B5326" s="95">
        <v>35611</v>
      </c>
      <c r="C5326" s="96">
        <v>6.8</v>
      </c>
    </row>
    <row r="5327" spans="1:3">
      <c r="A5327" s="94">
        <f t="shared" si="86"/>
        <v>1997</v>
      </c>
      <c r="B5327" s="95">
        <v>35612</v>
      </c>
      <c r="C5327" s="96">
        <v>6.74</v>
      </c>
    </row>
    <row r="5328" spans="1:3">
      <c r="A5328" s="94">
        <f t="shared" si="86"/>
        <v>1997</v>
      </c>
      <c r="B5328" s="95">
        <v>35613</v>
      </c>
      <c r="C5328" s="96">
        <v>6.72</v>
      </c>
    </row>
    <row r="5329" spans="1:3">
      <c r="A5329" s="94">
        <f t="shared" si="86"/>
        <v>1997</v>
      </c>
      <c r="B5329" s="95">
        <v>35614</v>
      </c>
      <c r="C5329" s="96">
        <v>6.63</v>
      </c>
    </row>
    <row r="5330" spans="1:3">
      <c r="A5330" s="94">
        <f t="shared" si="86"/>
        <v>1997</v>
      </c>
      <c r="B5330" s="95">
        <v>35615</v>
      </c>
      <c r="C5330" s="99"/>
    </row>
    <row r="5331" spans="1:3">
      <c r="A5331" s="94">
        <f t="shared" si="86"/>
        <v>1997</v>
      </c>
      <c r="B5331" s="95">
        <v>35618</v>
      </c>
      <c r="C5331" s="96">
        <v>6.58</v>
      </c>
    </row>
    <row r="5332" spans="1:3">
      <c r="A5332" s="94">
        <f t="shared" si="86"/>
        <v>1997</v>
      </c>
      <c r="B5332" s="95">
        <v>35619</v>
      </c>
      <c r="C5332" s="96">
        <v>6.59</v>
      </c>
    </row>
    <row r="5333" spans="1:3">
      <c r="A5333" s="94">
        <f t="shared" si="86"/>
        <v>1997</v>
      </c>
      <c r="B5333" s="95">
        <v>35620</v>
      </c>
      <c r="C5333" s="96">
        <v>6.56</v>
      </c>
    </row>
    <row r="5334" spans="1:3">
      <c r="A5334" s="94">
        <f t="shared" si="86"/>
        <v>1997</v>
      </c>
      <c r="B5334" s="95">
        <v>35621</v>
      </c>
      <c r="C5334" s="96">
        <v>6.56</v>
      </c>
    </row>
    <row r="5335" spans="1:3">
      <c r="A5335" s="94">
        <f t="shared" si="86"/>
        <v>1997</v>
      </c>
      <c r="B5335" s="95">
        <v>35622</v>
      </c>
      <c r="C5335" s="96">
        <v>6.53</v>
      </c>
    </row>
    <row r="5336" spans="1:3">
      <c r="A5336" s="94">
        <f t="shared" si="86"/>
        <v>1997</v>
      </c>
      <c r="B5336" s="95">
        <v>35625</v>
      </c>
      <c r="C5336" s="96">
        <v>6.55</v>
      </c>
    </row>
    <row r="5337" spans="1:3">
      <c r="A5337" s="94">
        <f t="shared" si="86"/>
        <v>1997</v>
      </c>
      <c r="B5337" s="95">
        <v>35626</v>
      </c>
      <c r="C5337" s="96">
        <v>6.55</v>
      </c>
    </row>
    <row r="5338" spans="1:3">
      <c r="A5338" s="94">
        <f t="shared" si="86"/>
        <v>1997</v>
      </c>
      <c r="B5338" s="95">
        <v>35627</v>
      </c>
      <c r="C5338" s="96">
        <v>6.48</v>
      </c>
    </row>
    <row r="5339" spans="1:3">
      <c r="A5339" s="94">
        <f t="shared" si="86"/>
        <v>1997</v>
      </c>
      <c r="B5339" s="95">
        <v>35628</v>
      </c>
      <c r="C5339" s="96">
        <v>6.49</v>
      </c>
    </row>
    <row r="5340" spans="1:3">
      <c r="A5340" s="94">
        <f t="shared" si="86"/>
        <v>1997</v>
      </c>
      <c r="B5340" s="95">
        <v>35629</v>
      </c>
      <c r="C5340" s="96">
        <v>6.52</v>
      </c>
    </row>
    <row r="5341" spans="1:3">
      <c r="A5341" s="94">
        <f t="shared" si="86"/>
        <v>1997</v>
      </c>
      <c r="B5341" s="95">
        <v>35632</v>
      </c>
      <c r="C5341" s="96">
        <v>6.55</v>
      </c>
    </row>
    <row r="5342" spans="1:3">
      <c r="A5342" s="94">
        <f t="shared" si="86"/>
        <v>1997</v>
      </c>
      <c r="B5342" s="95">
        <v>35633</v>
      </c>
      <c r="C5342" s="96">
        <v>6.43</v>
      </c>
    </row>
    <row r="5343" spans="1:3">
      <c r="A5343" s="94">
        <f t="shared" si="86"/>
        <v>1997</v>
      </c>
      <c r="B5343" s="95">
        <v>35634</v>
      </c>
      <c r="C5343" s="96">
        <v>6.42</v>
      </c>
    </row>
    <row r="5344" spans="1:3">
      <c r="A5344" s="94">
        <f t="shared" si="86"/>
        <v>1997</v>
      </c>
      <c r="B5344" s="95">
        <v>35635</v>
      </c>
      <c r="C5344" s="96">
        <v>6.43</v>
      </c>
    </row>
    <row r="5345" spans="1:3">
      <c r="A5345" s="94">
        <f t="shared" si="86"/>
        <v>1997</v>
      </c>
      <c r="B5345" s="95">
        <v>35636</v>
      </c>
      <c r="C5345" s="96">
        <v>6.45</v>
      </c>
    </row>
    <row r="5346" spans="1:3">
      <c r="A5346" s="94">
        <f t="shared" si="86"/>
        <v>1997</v>
      </c>
      <c r="B5346" s="95">
        <v>35639</v>
      </c>
      <c r="C5346" s="96">
        <v>6.43</v>
      </c>
    </row>
    <row r="5347" spans="1:3">
      <c r="A5347" s="94">
        <f t="shared" si="86"/>
        <v>1997</v>
      </c>
      <c r="B5347" s="95">
        <v>35640</v>
      </c>
      <c r="C5347" s="96">
        <v>6.38</v>
      </c>
    </row>
    <row r="5348" spans="1:3">
      <c r="A5348" s="94">
        <f t="shared" si="86"/>
        <v>1997</v>
      </c>
      <c r="B5348" s="95">
        <v>35641</v>
      </c>
      <c r="C5348" s="96">
        <v>6.33</v>
      </c>
    </row>
    <row r="5349" spans="1:3">
      <c r="A5349" s="94">
        <f t="shared" si="86"/>
        <v>1997</v>
      </c>
      <c r="B5349" s="95">
        <v>35642</v>
      </c>
      <c r="C5349" s="96">
        <v>6.3</v>
      </c>
    </row>
    <row r="5350" spans="1:3">
      <c r="A5350" s="94">
        <f t="shared" si="86"/>
        <v>1997</v>
      </c>
      <c r="B5350" s="95">
        <v>35643</v>
      </c>
      <c r="C5350" s="96">
        <v>6.46</v>
      </c>
    </row>
    <row r="5351" spans="1:3">
      <c r="A5351" s="94">
        <f t="shared" si="86"/>
        <v>1997</v>
      </c>
      <c r="B5351" s="95">
        <v>35646</v>
      </c>
      <c r="C5351" s="96">
        <v>6.48</v>
      </c>
    </row>
    <row r="5352" spans="1:3">
      <c r="A5352" s="94">
        <f t="shared" si="86"/>
        <v>1997</v>
      </c>
      <c r="B5352" s="95">
        <v>35647</v>
      </c>
      <c r="C5352" s="96">
        <v>6.49</v>
      </c>
    </row>
    <row r="5353" spans="1:3">
      <c r="A5353" s="94">
        <f t="shared" si="86"/>
        <v>1997</v>
      </c>
      <c r="B5353" s="95">
        <v>35648</v>
      </c>
      <c r="C5353" s="96">
        <v>6.48</v>
      </c>
    </row>
    <row r="5354" spans="1:3">
      <c r="A5354" s="94">
        <f t="shared" si="86"/>
        <v>1997</v>
      </c>
      <c r="B5354" s="95">
        <v>35649</v>
      </c>
      <c r="C5354" s="96">
        <v>6.51</v>
      </c>
    </row>
    <row r="5355" spans="1:3">
      <c r="A5355" s="94">
        <f t="shared" si="86"/>
        <v>1997</v>
      </c>
      <c r="B5355" s="95">
        <v>35650</v>
      </c>
      <c r="C5355" s="96">
        <v>6.64</v>
      </c>
    </row>
    <row r="5356" spans="1:3">
      <c r="A5356" s="94">
        <f t="shared" si="86"/>
        <v>1997</v>
      </c>
      <c r="B5356" s="95">
        <v>35653</v>
      </c>
      <c r="C5356" s="96">
        <v>6.64</v>
      </c>
    </row>
    <row r="5357" spans="1:3">
      <c r="A5357" s="94">
        <f t="shared" si="86"/>
        <v>1997</v>
      </c>
      <c r="B5357" s="95">
        <v>35654</v>
      </c>
      <c r="C5357" s="96">
        <v>6.66</v>
      </c>
    </row>
    <row r="5358" spans="1:3">
      <c r="A5358" s="94">
        <f t="shared" si="86"/>
        <v>1997</v>
      </c>
      <c r="B5358" s="95">
        <v>35655</v>
      </c>
      <c r="C5358" s="96">
        <v>6.64</v>
      </c>
    </row>
    <row r="5359" spans="1:3">
      <c r="A5359" s="94">
        <f t="shared" si="86"/>
        <v>1997</v>
      </c>
      <c r="B5359" s="95">
        <v>35656</v>
      </c>
      <c r="C5359" s="96">
        <v>6.56</v>
      </c>
    </row>
    <row r="5360" spans="1:3">
      <c r="A5360" s="94">
        <f t="shared" si="86"/>
        <v>1997</v>
      </c>
      <c r="B5360" s="95">
        <v>35657</v>
      </c>
      <c r="C5360" s="96">
        <v>6.57</v>
      </c>
    </row>
    <row r="5361" spans="1:3">
      <c r="A5361" s="94">
        <f t="shared" si="86"/>
        <v>1997</v>
      </c>
      <c r="B5361" s="95">
        <v>35660</v>
      </c>
      <c r="C5361" s="96">
        <v>6.53</v>
      </c>
    </row>
    <row r="5362" spans="1:3">
      <c r="A5362" s="94">
        <f t="shared" si="86"/>
        <v>1997</v>
      </c>
      <c r="B5362" s="95">
        <v>35661</v>
      </c>
      <c r="C5362" s="96">
        <v>6.51</v>
      </c>
    </row>
    <row r="5363" spans="1:3">
      <c r="A5363" s="94">
        <f t="shared" si="86"/>
        <v>1997</v>
      </c>
      <c r="B5363" s="95">
        <v>35662</v>
      </c>
      <c r="C5363" s="96">
        <v>6.54</v>
      </c>
    </row>
    <row r="5364" spans="1:3">
      <c r="A5364" s="94">
        <f t="shared" si="86"/>
        <v>1997</v>
      </c>
      <c r="B5364" s="95">
        <v>35663</v>
      </c>
      <c r="C5364" s="96">
        <v>6.6</v>
      </c>
    </row>
    <row r="5365" spans="1:3">
      <c r="A5365" s="94">
        <f t="shared" si="86"/>
        <v>1997</v>
      </c>
      <c r="B5365" s="95">
        <v>35664</v>
      </c>
      <c r="C5365" s="96">
        <v>6.67</v>
      </c>
    </row>
    <row r="5366" spans="1:3">
      <c r="A5366" s="94">
        <f t="shared" si="86"/>
        <v>1997</v>
      </c>
      <c r="B5366" s="95">
        <v>35667</v>
      </c>
      <c r="C5366" s="96">
        <v>6.67</v>
      </c>
    </row>
    <row r="5367" spans="1:3">
      <c r="A5367" s="94">
        <f t="shared" si="86"/>
        <v>1997</v>
      </c>
      <c r="B5367" s="95">
        <v>35668</v>
      </c>
      <c r="C5367" s="96">
        <v>6.66</v>
      </c>
    </row>
    <row r="5368" spans="1:3">
      <c r="A5368" s="94">
        <f t="shared" si="86"/>
        <v>1997</v>
      </c>
      <c r="B5368" s="95">
        <v>35669</v>
      </c>
      <c r="C5368" s="96">
        <v>6.66</v>
      </c>
    </row>
    <row r="5369" spans="1:3">
      <c r="A5369" s="94">
        <f t="shared" si="86"/>
        <v>1997</v>
      </c>
      <c r="B5369" s="95">
        <v>35670</v>
      </c>
      <c r="C5369" s="96">
        <v>6.57</v>
      </c>
    </row>
    <row r="5370" spans="1:3">
      <c r="A5370" s="94">
        <f t="shared" si="86"/>
        <v>1997</v>
      </c>
      <c r="B5370" s="95">
        <v>35671</v>
      </c>
      <c r="C5370" s="96">
        <v>6.61</v>
      </c>
    </row>
    <row r="5371" spans="1:3">
      <c r="A5371" s="94">
        <f t="shared" si="86"/>
        <v>1997</v>
      </c>
      <c r="B5371" s="95">
        <v>35674</v>
      </c>
      <c r="C5371" s="99"/>
    </row>
    <row r="5372" spans="1:3">
      <c r="A5372" s="94">
        <f t="shared" si="86"/>
        <v>1997</v>
      </c>
      <c r="B5372" s="95">
        <v>35675</v>
      </c>
      <c r="C5372" s="96">
        <v>6.58</v>
      </c>
    </row>
    <row r="5373" spans="1:3">
      <c r="A5373" s="94">
        <f t="shared" si="86"/>
        <v>1997</v>
      </c>
      <c r="B5373" s="95">
        <v>35676</v>
      </c>
      <c r="C5373" s="96">
        <v>6.6</v>
      </c>
    </row>
    <row r="5374" spans="1:3">
      <c r="A5374" s="94">
        <f t="shared" si="86"/>
        <v>1997</v>
      </c>
      <c r="B5374" s="95">
        <v>35677</v>
      </c>
      <c r="C5374" s="96">
        <v>6.61</v>
      </c>
    </row>
    <row r="5375" spans="1:3">
      <c r="A5375" s="94">
        <f t="shared" si="86"/>
        <v>1997</v>
      </c>
      <c r="B5375" s="95">
        <v>35678</v>
      </c>
      <c r="C5375" s="96">
        <v>6.65</v>
      </c>
    </row>
    <row r="5376" spans="1:3">
      <c r="A5376" s="94">
        <f t="shared" si="86"/>
        <v>1997</v>
      </c>
      <c r="B5376" s="95">
        <v>35681</v>
      </c>
      <c r="C5376" s="96">
        <v>6.62</v>
      </c>
    </row>
    <row r="5377" spans="1:3">
      <c r="A5377" s="94">
        <f t="shared" si="86"/>
        <v>1997</v>
      </c>
      <c r="B5377" s="95">
        <v>35682</v>
      </c>
      <c r="C5377" s="96">
        <v>6.63</v>
      </c>
    </row>
    <row r="5378" spans="1:3">
      <c r="A5378" s="94">
        <f t="shared" si="86"/>
        <v>1997</v>
      </c>
      <c r="B5378" s="95">
        <v>35683</v>
      </c>
      <c r="C5378" s="96">
        <v>6.66</v>
      </c>
    </row>
    <row r="5379" spans="1:3">
      <c r="A5379" s="94">
        <f t="shared" si="86"/>
        <v>1997</v>
      </c>
      <c r="B5379" s="95">
        <v>35684</v>
      </c>
      <c r="C5379" s="96">
        <v>6.68</v>
      </c>
    </row>
    <row r="5380" spans="1:3">
      <c r="A5380" s="94">
        <f t="shared" si="86"/>
        <v>1997</v>
      </c>
      <c r="B5380" s="95">
        <v>35685</v>
      </c>
      <c r="C5380" s="96">
        <v>6.59</v>
      </c>
    </row>
    <row r="5381" spans="1:3">
      <c r="A5381" s="94">
        <f t="shared" si="86"/>
        <v>1997</v>
      </c>
      <c r="B5381" s="95">
        <v>35688</v>
      </c>
      <c r="C5381" s="96">
        <v>6.58</v>
      </c>
    </row>
    <row r="5382" spans="1:3">
      <c r="A5382" s="94">
        <f t="shared" si="86"/>
        <v>1997</v>
      </c>
      <c r="B5382" s="95">
        <v>35689</v>
      </c>
      <c r="C5382" s="96">
        <v>6.41</v>
      </c>
    </row>
    <row r="5383" spans="1:3">
      <c r="A5383" s="94">
        <f t="shared" si="86"/>
        <v>1997</v>
      </c>
      <c r="B5383" s="95">
        <v>35690</v>
      </c>
      <c r="C5383" s="96">
        <v>6.39</v>
      </c>
    </row>
    <row r="5384" spans="1:3">
      <c r="A5384" s="94">
        <f t="shared" si="86"/>
        <v>1997</v>
      </c>
      <c r="B5384" s="95">
        <v>35691</v>
      </c>
      <c r="C5384" s="96">
        <v>6.4</v>
      </c>
    </row>
    <row r="5385" spans="1:3">
      <c r="A5385" s="94">
        <f t="shared" si="86"/>
        <v>1997</v>
      </c>
      <c r="B5385" s="95">
        <v>35692</v>
      </c>
      <c r="C5385" s="96">
        <v>6.38</v>
      </c>
    </row>
    <row r="5386" spans="1:3">
      <c r="A5386" s="94">
        <f t="shared" si="86"/>
        <v>1997</v>
      </c>
      <c r="B5386" s="95">
        <v>35695</v>
      </c>
      <c r="C5386" s="96">
        <v>6.35</v>
      </c>
    </row>
    <row r="5387" spans="1:3">
      <c r="A5387" s="94">
        <f t="shared" si="86"/>
        <v>1997</v>
      </c>
      <c r="B5387" s="95">
        <v>35696</v>
      </c>
      <c r="C5387" s="96">
        <v>6.38</v>
      </c>
    </row>
    <row r="5388" spans="1:3">
      <c r="A5388" s="94">
        <f t="shared" si="86"/>
        <v>1997</v>
      </c>
      <c r="B5388" s="95">
        <v>35697</v>
      </c>
      <c r="C5388" s="96">
        <v>6.32</v>
      </c>
    </row>
    <row r="5389" spans="1:3">
      <c r="A5389" s="94">
        <f t="shared" ref="A5389:A5452" si="87">YEAR(B5389)</f>
        <v>1997</v>
      </c>
      <c r="B5389" s="95">
        <v>35698</v>
      </c>
      <c r="C5389" s="96">
        <v>6.4</v>
      </c>
    </row>
    <row r="5390" spans="1:3">
      <c r="A5390" s="94">
        <f t="shared" si="87"/>
        <v>1997</v>
      </c>
      <c r="B5390" s="95">
        <v>35699</v>
      </c>
      <c r="C5390" s="96">
        <v>6.37</v>
      </c>
    </row>
    <row r="5391" spans="1:3">
      <c r="A5391" s="94">
        <f t="shared" si="87"/>
        <v>1997</v>
      </c>
      <c r="B5391" s="95">
        <v>35702</v>
      </c>
      <c r="C5391" s="96">
        <v>6.39</v>
      </c>
    </row>
    <row r="5392" spans="1:3">
      <c r="A5392" s="94">
        <f t="shared" si="87"/>
        <v>1997</v>
      </c>
      <c r="B5392" s="95">
        <v>35703</v>
      </c>
      <c r="C5392" s="96">
        <v>6.41</v>
      </c>
    </row>
    <row r="5393" spans="1:3">
      <c r="A5393" s="94">
        <f t="shared" si="87"/>
        <v>1997</v>
      </c>
      <c r="B5393" s="95">
        <v>35704</v>
      </c>
      <c r="C5393" s="96">
        <v>6.33</v>
      </c>
    </row>
    <row r="5394" spans="1:3">
      <c r="A5394" s="94">
        <f t="shared" si="87"/>
        <v>1997</v>
      </c>
      <c r="B5394" s="95">
        <v>35705</v>
      </c>
      <c r="C5394" s="96">
        <v>6.31</v>
      </c>
    </row>
    <row r="5395" spans="1:3">
      <c r="A5395" s="94">
        <f t="shared" si="87"/>
        <v>1997</v>
      </c>
      <c r="B5395" s="95">
        <v>35706</v>
      </c>
      <c r="C5395" s="96">
        <v>6.3</v>
      </c>
    </row>
    <row r="5396" spans="1:3">
      <c r="A5396" s="94">
        <f t="shared" si="87"/>
        <v>1997</v>
      </c>
      <c r="B5396" s="95">
        <v>35709</v>
      </c>
      <c r="C5396" s="96">
        <v>6.27</v>
      </c>
    </row>
    <row r="5397" spans="1:3">
      <c r="A5397" s="94">
        <f t="shared" si="87"/>
        <v>1997</v>
      </c>
      <c r="B5397" s="95">
        <v>35710</v>
      </c>
      <c r="C5397" s="96">
        <v>6.24</v>
      </c>
    </row>
    <row r="5398" spans="1:3">
      <c r="A5398" s="94">
        <f t="shared" si="87"/>
        <v>1997</v>
      </c>
      <c r="B5398" s="95">
        <v>35711</v>
      </c>
      <c r="C5398" s="96">
        <v>6.37</v>
      </c>
    </row>
    <row r="5399" spans="1:3">
      <c r="A5399" s="94">
        <f t="shared" si="87"/>
        <v>1997</v>
      </c>
      <c r="B5399" s="95">
        <v>35712</v>
      </c>
      <c r="C5399" s="96">
        <v>6.38</v>
      </c>
    </row>
    <row r="5400" spans="1:3">
      <c r="A5400" s="94">
        <f t="shared" si="87"/>
        <v>1997</v>
      </c>
      <c r="B5400" s="95">
        <v>35713</v>
      </c>
      <c r="C5400" s="96">
        <v>6.44</v>
      </c>
    </row>
    <row r="5401" spans="1:3">
      <c r="A5401" s="94">
        <f t="shared" si="87"/>
        <v>1997</v>
      </c>
      <c r="B5401" s="95">
        <v>35716</v>
      </c>
      <c r="C5401" s="99"/>
    </row>
    <row r="5402" spans="1:3">
      <c r="A5402" s="94">
        <f t="shared" si="87"/>
        <v>1997</v>
      </c>
      <c r="B5402" s="95">
        <v>35717</v>
      </c>
      <c r="C5402" s="96">
        <v>6.36</v>
      </c>
    </row>
    <row r="5403" spans="1:3">
      <c r="A5403" s="94">
        <f t="shared" si="87"/>
        <v>1997</v>
      </c>
      <c r="B5403" s="95">
        <v>35718</v>
      </c>
      <c r="C5403" s="96">
        <v>6.39</v>
      </c>
    </row>
    <row r="5404" spans="1:3">
      <c r="A5404" s="94">
        <f t="shared" si="87"/>
        <v>1997</v>
      </c>
      <c r="B5404" s="95">
        <v>35719</v>
      </c>
      <c r="C5404" s="96">
        <v>6.39</v>
      </c>
    </row>
    <row r="5405" spans="1:3">
      <c r="A5405" s="94">
        <f t="shared" si="87"/>
        <v>1997</v>
      </c>
      <c r="B5405" s="95">
        <v>35720</v>
      </c>
      <c r="C5405" s="96">
        <v>6.44</v>
      </c>
    </row>
    <row r="5406" spans="1:3">
      <c r="A5406" s="94">
        <f t="shared" si="87"/>
        <v>1997</v>
      </c>
      <c r="B5406" s="95">
        <v>35723</v>
      </c>
      <c r="C5406" s="96">
        <v>6.42</v>
      </c>
    </row>
    <row r="5407" spans="1:3">
      <c r="A5407" s="94">
        <f t="shared" si="87"/>
        <v>1997</v>
      </c>
      <c r="B5407" s="95">
        <v>35724</v>
      </c>
      <c r="C5407" s="96">
        <v>6.42</v>
      </c>
    </row>
    <row r="5408" spans="1:3">
      <c r="A5408" s="94">
        <f t="shared" si="87"/>
        <v>1997</v>
      </c>
      <c r="B5408" s="95">
        <v>35725</v>
      </c>
      <c r="C5408" s="96">
        <v>6.41</v>
      </c>
    </row>
    <row r="5409" spans="1:3">
      <c r="A5409" s="94">
        <f t="shared" si="87"/>
        <v>1997</v>
      </c>
      <c r="B5409" s="95">
        <v>35726</v>
      </c>
      <c r="C5409" s="96">
        <v>6.33</v>
      </c>
    </row>
    <row r="5410" spans="1:3">
      <c r="A5410" s="94">
        <f t="shared" si="87"/>
        <v>1997</v>
      </c>
      <c r="B5410" s="95">
        <v>35727</v>
      </c>
      <c r="C5410" s="96">
        <v>6.3</v>
      </c>
    </row>
    <row r="5411" spans="1:3">
      <c r="A5411" s="94">
        <f t="shared" si="87"/>
        <v>1997</v>
      </c>
      <c r="B5411" s="95">
        <v>35730</v>
      </c>
      <c r="C5411" s="96">
        <v>6.24</v>
      </c>
    </row>
    <row r="5412" spans="1:3">
      <c r="A5412" s="94">
        <f t="shared" si="87"/>
        <v>1997</v>
      </c>
      <c r="B5412" s="95">
        <v>35731</v>
      </c>
      <c r="C5412" s="96">
        <v>6.29</v>
      </c>
    </row>
    <row r="5413" spans="1:3">
      <c r="A5413" s="94">
        <f t="shared" si="87"/>
        <v>1997</v>
      </c>
      <c r="B5413" s="95">
        <v>35732</v>
      </c>
      <c r="C5413" s="96">
        <v>6.23</v>
      </c>
    </row>
    <row r="5414" spans="1:3">
      <c r="A5414" s="94">
        <f t="shared" si="87"/>
        <v>1997</v>
      </c>
      <c r="B5414" s="95">
        <v>35733</v>
      </c>
      <c r="C5414" s="96">
        <v>6.17</v>
      </c>
    </row>
    <row r="5415" spans="1:3">
      <c r="A5415" s="94">
        <f t="shared" si="87"/>
        <v>1997</v>
      </c>
      <c r="B5415" s="95">
        <v>35734</v>
      </c>
      <c r="C5415" s="96">
        <v>6.15</v>
      </c>
    </row>
    <row r="5416" spans="1:3">
      <c r="A5416" s="94">
        <f t="shared" si="87"/>
        <v>1997</v>
      </c>
      <c r="B5416" s="95">
        <v>35737</v>
      </c>
      <c r="C5416" s="96">
        <v>6.21</v>
      </c>
    </row>
    <row r="5417" spans="1:3">
      <c r="A5417" s="94">
        <f t="shared" si="87"/>
        <v>1997</v>
      </c>
      <c r="B5417" s="95">
        <v>35738</v>
      </c>
      <c r="C5417" s="96">
        <v>6.25</v>
      </c>
    </row>
    <row r="5418" spans="1:3">
      <c r="A5418" s="94">
        <f t="shared" si="87"/>
        <v>1997</v>
      </c>
      <c r="B5418" s="95">
        <v>35739</v>
      </c>
      <c r="C5418" s="96">
        <v>6.24</v>
      </c>
    </row>
    <row r="5419" spans="1:3">
      <c r="A5419" s="94">
        <f t="shared" si="87"/>
        <v>1997</v>
      </c>
      <c r="B5419" s="95">
        <v>35740</v>
      </c>
      <c r="C5419" s="96">
        <v>6.15</v>
      </c>
    </row>
    <row r="5420" spans="1:3">
      <c r="A5420" s="94">
        <f t="shared" si="87"/>
        <v>1997</v>
      </c>
      <c r="B5420" s="95">
        <v>35741</v>
      </c>
      <c r="C5420" s="96">
        <v>6.14</v>
      </c>
    </row>
    <row r="5421" spans="1:3">
      <c r="A5421" s="94">
        <f t="shared" si="87"/>
        <v>1997</v>
      </c>
      <c r="B5421" s="95">
        <v>35744</v>
      </c>
      <c r="C5421" s="96">
        <v>6.15</v>
      </c>
    </row>
    <row r="5422" spans="1:3">
      <c r="A5422" s="94">
        <f t="shared" si="87"/>
        <v>1997</v>
      </c>
      <c r="B5422" s="95">
        <v>35745</v>
      </c>
      <c r="C5422" s="99"/>
    </row>
    <row r="5423" spans="1:3">
      <c r="A5423" s="94">
        <f t="shared" si="87"/>
        <v>1997</v>
      </c>
      <c r="B5423" s="95">
        <v>35746</v>
      </c>
      <c r="C5423" s="96">
        <v>6.13</v>
      </c>
    </row>
    <row r="5424" spans="1:3">
      <c r="A5424" s="94">
        <f t="shared" si="87"/>
        <v>1997</v>
      </c>
      <c r="B5424" s="95">
        <v>35747</v>
      </c>
      <c r="C5424" s="96">
        <v>6.11</v>
      </c>
    </row>
    <row r="5425" spans="1:3">
      <c r="A5425" s="94">
        <f t="shared" si="87"/>
        <v>1997</v>
      </c>
      <c r="B5425" s="95">
        <v>35748</v>
      </c>
      <c r="C5425" s="96">
        <v>6.09</v>
      </c>
    </row>
    <row r="5426" spans="1:3">
      <c r="A5426" s="94">
        <f t="shared" si="87"/>
        <v>1997</v>
      </c>
      <c r="B5426" s="95">
        <v>35751</v>
      </c>
      <c r="C5426" s="96">
        <v>6.07</v>
      </c>
    </row>
    <row r="5427" spans="1:3">
      <c r="A5427" s="94">
        <f t="shared" si="87"/>
        <v>1997</v>
      </c>
      <c r="B5427" s="95">
        <v>35752</v>
      </c>
      <c r="C5427" s="96">
        <v>6.07</v>
      </c>
    </row>
    <row r="5428" spans="1:3">
      <c r="A5428" s="94">
        <f t="shared" si="87"/>
        <v>1997</v>
      </c>
      <c r="B5428" s="95">
        <v>35753</v>
      </c>
      <c r="C5428" s="96">
        <v>6.03</v>
      </c>
    </row>
    <row r="5429" spans="1:3">
      <c r="A5429" s="94">
        <f t="shared" si="87"/>
        <v>1997</v>
      </c>
      <c r="B5429" s="95">
        <v>35754</v>
      </c>
      <c r="C5429" s="96">
        <v>6.05</v>
      </c>
    </row>
    <row r="5430" spans="1:3">
      <c r="A5430" s="94">
        <f t="shared" si="87"/>
        <v>1997</v>
      </c>
      <c r="B5430" s="95">
        <v>35755</v>
      </c>
      <c r="C5430" s="96">
        <v>6.04</v>
      </c>
    </row>
    <row r="5431" spans="1:3">
      <c r="A5431" s="94">
        <f t="shared" si="87"/>
        <v>1997</v>
      </c>
      <c r="B5431" s="95">
        <v>35758</v>
      </c>
      <c r="C5431" s="96">
        <v>6.08</v>
      </c>
    </row>
    <row r="5432" spans="1:3">
      <c r="A5432" s="94">
        <f t="shared" si="87"/>
        <v>1997</v>
      </c>
      <c r="B5432" s="95">
        <v>35759</v>
      </c>
      <c r="C5432" s="96">
        <v>6.06</v>
      </c>
    </row>
    <row r="5433" spans="1:3">
      <c r="A5433" s="94">
        <f t="shared" si="87"/>
        <v>1997</v>
      </c>
      <c r="B5433" s="95">
        <v>35760</v>
      </c>
      <c r="C5433" s="96">
        <v>6.06</v>
      </c>
    </row>
    <row r="5434" spans="1:3">
      <c r="A5434" s="94">
        <f t="shared" si="87"/>
        <v>1997</v>
      </c>
      <c r="B5434" s="95">
        <v>35761</v>
      </c>
      <c r="C5434" s="99"/>
    </row>
    <row r="5435" spans="1:3">
      <c r="A5435" s="94">
        <f t="shared" si="87"/>
        <v>1997</v>
      </c>
      <c r="B5435" s="95">
        <v>35762</v>
      </c>
      <c r="C5435" s="96">
        <v>6.04</v>
      </c>
    </row>
    <row r="5436" spans="1:3">
      <c r="A5436" s="94">
        <f t="shared" si="87"/>
        <v>1997</v>
      </c>
      <c r="B5436" s="95">
        <v>35765</v>
      </c>
      <c r="C5436" s="96">
        <v>6.04</v>
      </c>
    </row>
    <row r="5437" spans="1:3">
      <c r="A5437" s="94">
        <f t="shared" si="87"/>
        <v>1997</v>
      </c>
      <c r="B5437" s="95">
        <v>35766</v>
      </c>
      <c r="C5437" s="96">
        <v>6.03</v>
      </c>
    </row>
    <row r="5438" spans="1:3">
      <c r="A5438" s="94">
        <f t="shared" si="87"/>
        <v>1997</v>
      </c>
      <c r="B5438" s="95">
        <v>35767</v>
      </c>
      <c r="C5438" s="96">
        <v>6.02</v>
      </c>
    </row>
    <row r="5439" spans="1:3">
      <c r="A5439" s="94">
        <f t="shared" si="87"/>
        <v>1997</v>
      </c>
      <c r="B5439" s="95">
        <v>35768</v>
      </c>
      <c r="C5439" s="96">
        <v>6.04</v>
      </c>
    </row>
    <row r="5440" spans="1:3">
      <c r="A5440" s="94">
        <f t="shared" si="87"/>
        <v>1997</v>
      </c>
      <c r="B5440" s="95">
        <v>35769</v>
      </c>
      <c r="C5440" s="96">
        <v>6.09</v>
      </c>
    </row>
    <row r="5441" spans="1:3">
      <c r="A5441" s="94">
        <f t="shared" si="87"/>
        <v>1997</v>
      </c>
      <c r="B5441" s="95">
        <v>35772</v>
      </c>
      <c r="C5441" s="96">
        <v>6.14</v>
      </c>
    </row>
    <row r="5442" spans="1:3">
      <c r="A5442" s="94">
        <f t="shared" si="87"/>
        <v>1997</v>
      </c>
      <c r="B5442" s="95">
        <v>35773</v>
      </c>
      <c r="C5442" s="96">
        <v>6.14</v>
      </c>
    </row>
    <row r="5443" spans="1:3">
      <c r="A5443" s="94">
        <f t="shared" si="87"/>
        <v>1997</v>
      </c>
      <c r="B5443" s="95">
        <v>35774</v>
      </c>
      <c r="C5443" s="96">
        <v>6.1</v>
      </c>
    </row>
    <row r="5444" spans="1:3">
      <c r="A5444" s="94">
        <f t="shared" si="87"/>
        <v>1997</v>
      </c>
      <c r="B5444" s="95">
        <v>35775</v>
      </c>
      <c r="C5444" s="96">
        <v>6.02</v>
      </c>
    </row>
    <row r="5445" spans="1:3">
      <c r="A5445" s="94">
        <f t="shared" si="87"/>
        <v>1997</v>
      </c>
      <c r="B5445" s="95">
        <v>35776</v>
      </c>
      <c r="C5445" s="96">
        <v>5.94</v>
      </c>
    </row>
    <row r="5446" spans="1:3">
      <c r="A5446" s="94">
        <f t="shared" si="87"/>
        <v>1997</v>
      </c>
      <c r="B5446" s="95">
        <v>35779</v>
      </c>
      <c r="C5446" s="96">
        <v>5.97</v>
      </c>
    </row>
    <row r="5447" spans="1:3">
      <c r="A5447" s="94">
        <f t="shared" si="87"/>
        <v>1997</v>
      </c>
      <c r="B5447" s="95">
        <v>35780</v>
      </c>
      <c r="C5447" s="96">
        <v>5.96</v>
      </c>
    </row>
    <row r="5448" spans="1:3">
      <c r="A5448" s="94">
        <f t="shared" si="87"/>
        <v>1997</v>
      </c>
      <c r="B5448" s="95">
        <v>35781</v>
      </c>
      <c r="C5448" s="96">
        <v>5.99</v>
      </c>
    </row>
    <row r="5449" spans="1:3">
      <c r="A5449" s="94">
        <f t="shared" si="87"/>
        <v>1997</v>
      </c>
      <c r="B5449" s="95">
        <v>35782</v>
      </c>
      <c r="C5449" s="96">
        <v>5.94</v>
      </c>
    </row>
    <row r="5450" spans="1:3">
      <c r="A5450" s="94">
        <f t="shared" si="87"/>
        <v>1997</v>
      </c>
      <c r="B5450" s="95">
        <v>35783</v>
      </c>
      <c r="C5450" s="96">
        <v>5.92</v>
      </c>
    </row>
    <row r="5451" spans="1:3">
      <c r="A5451" s="94">
        <f t="shared" si="87"/>
        <v>1997</v>
      </c>
      <c r="B5451" s="95">
        <v>35786</v>
      </c>
      <c r="C5451" s="96">
        <v>5.89</v>
      </c>
    </row>
    <row r="5452" spans="1:3">
      <c r="A5452" s="94">
        <f t="shared" si="87"/>
        <v>1997</v>
      </c>
      <c r="B5452" s="95">
        <v>35787</v>
      </c>
      <c r="C5452" s="96">
        <v>5.9</v>
      </c>
    </row>
    <row r="5453" spans="1:3">
      <c r="A5453" s="94">
        <f t="shared" ref="A5453:A5516" si="88">YEAR(B5453)</f>
        <v>1997</v>
      </c>
      <c r="B5453" s="95">
        <v>35788</v>
      </c>
      <c r="C5453" s="96">
        <v>5.91</v>
      </c>
    </row>
    <row r="5454" spans="1:3">
      <c r="A5454" s="94">
        <f t="shared" si="88"/>
        <v>1997</v>
      </c>
      <c r="B5454" s="95">
        <v>35789</v>
      </c>
      <c r="C5454" s="99"/>
    </row>
    <row r="5455" spans="1:3">
      <c r="A5455" s="94">
        <f t="shared" si="88"/>
        <v>1997</v>
      </c>
      <c r="B5455" s="95">
        <v>35790</v>
      </c>
      <c r="C5455" s="96">
        <v>5.9</v>
      </c>
    </row>
    <row r="5456" spans="1:3">
      <c r="A5456" s="94">
        <f t="shared" si="88"/>
        <v>1997</v>
      </c>
      <c r="B5456" s="95">
        <v>35793</v>
      </c>
      <c r="C5456" s="96">
        <v>5.93</v>
      </c>
    </row>
    <row r="5457" spans="1:3">
      <c r="A5457" s="94">
        <f t="shared" si="88"/>
        <v>1997</v>
      </c>
      <c r="B5457" s="95">
        <v>35794</v>
      </c>
      <c r="C5457" s="96">
        <v>5.98</v>
      </c>
    </row>
    <row r="5458" spans="1:3">
      <c r="A5458" s="94">
        <f t="shared" si="88"/>
        <v>1997</v>
      </c>
      <c r="B5458" s="95">
        <v>35795</v>
      </c>
      <c r="C5458" s="96">
        <v>5.93</v>
      </c>
    </row>
    <row r="5459" spans="1:3">
      <c r="A5459" s="94">
        <f t="shared" si="88"/>
        <v>1998</v>
      </c>
      <c r="B5459" s="95">
        <v>35796</v>
      </c>
      <c r="C5459" s="99"/>
    </row>
    <row r="5460" spans="1:3">
      <c r="A5460" s="94">
        <f t="shared" si="88"/>
        <v>1998</v>
      </c>
      <c r="B5460" s="95">
        <v>35797</v>
      </c>
      <c r="C5460" s="96">
        <v>5.86</v>
      </c>
    </row>
    <row r="5461" spans="1:3">
      <c r="A5461" s="94">
        <f t="shared" si="88"/>
        <v>1998</v>
      </c>
      <c r="B5461" s="95">
        <v>35800</v>
      </c>
      <c r="C5461" s="96">
        <v>5.74</v>
      </c>
    </row>
    <row r="5462" spans="1:3">
      <c r="A5462" s="94">
        <f t="shared" si="88"/>
        <v>1998</v>
      </c>
      <c r="B5462" s="95">
        <v>35801</v>
      </c>
      <c r="C5462" s="96">
        <v>5.73</v>
      </c>
    </row>
    <row r="5463" spans="1:3">
      <c r="A5463" s="94">
        <f t="shared" si="88"/>
        <v>1998</v>
      </c>
      <c r="B5463" s="95">
        <v>35802</v>
      </c>
      <c r="C5463" s="96">
        <v>5.8</v>
      </c>
    </row>
    <row r="5464" spans="1:3">
      <c r="A5464" s="94">
        <f t="shared" si="88"/>
        <v>1998</v>
      </c>
      <c r="B5464" s="95">
        <v>35803</v>
      </c>
      <c r="C5464" s="96">
        <v>5.75</v>
      </c>
    </row>
    <row r="5465" spans="1:3">
      <c r="A5465" s="94">
        <f t="shared" si="88"/>
        <v>1998</v>
      </c>
      <c r="B5465" s="95">
        <v>35804</v>
      </c>
      <c r="C5465" s="96">
        <v>5.71</v>
      </c>
    </row>
    <row r="5466" spans="1:3">
      <c r="A5466" s="94">
        <f t="shared" si="88"/>
        <v>1998</v>
      </c>
      <c r="B5466" s="95">
        <v>35807</v>
      </c>
      <c r="C5466" s="96">
        <v>5.7</v>
      </c>
    </row>
    <row r="5467" spans="1:3">
      <c r="A5467" s="94">
        <f t="shared" si="88"/>
        <v>1998</v>
      </c>
      <c r="B5467" s="95">
        <v>35808</v>
      </c>
      <c r="C5467" s="96">
        <v>5.71</v>
      </c>
    </row>
    <row r="5468" spans="1:3">
      <c r="A5468" s="94">
        <f t="shared" si="88"/>
        <v>1998</v>
      </c>
      <c r="B5468" s="95">
        <v>35809</v>
      </c>
      <c r="C5468" s="96">
        <v>5.74</v>
      </c>
    </row>
    <row r="5469" spans="1:3">
      <c r="A5469" s="94">
        <f t="shared" si="88"/>
        <v>1998</v>
      </c>
      <c r="B5469" s="95">
        <v>35810</v>
      </c>
      <c r="C5469" s="96">
        <v>5.74</v>
      </c>
    </row>
    <row r="5470" spans="1:3">
      <c r="A5470" s="94">
        <f t="shared" si="88"/>
        <v>1998</v>
      </c>
      <c r="B5470" s="95">
        <v>35811</v>
      </c>
      <c r="C5470" s="96">
        <v>5.81</v>
      </c>
    </row>
    <row r="5471" spans="1:3">
      <c r="A5471" s="94">
        <f t="shared" si="88"/>
        <v>1998</v>
      </c>
      <c r="B5471" s="95">
        <v>35814</v>
      </c>
      <c r="C5471" s="99"/>
    </row>
    <row r="5472" spans="1:3">
      <c r="A5472" s="94">
        <f t="shared" si="88"/>
        <v>1998</v>
      </c>
      <c r="B5472" s="95">
        <v>35815</v>
      </c>
      <c r="C5472" s="96">
        <v>5.83</v>
      </c>
    </row>
    <row r="5473" spans="1:3">
      <c r="A5473" s="94">
        <f t="shared" si="88"/>
        <v>1998</v>
      </c>
      <c r="B5473" s="95">
        <v>35816</v>
      </c>
      <c r="C5473" s="96">
        <v>5.81</v>
      </c>
    </row>
    <row r="5474" spans="1:3">
      <c r="A5474" s="94">
        <f t="shared" si="88"/>
        <v>1998</v>
      </c>
      <c r="B5474" s="95">
        <v>35817</v>
      </c>
      <c r="C5474" s="96">
        <v>5.85</v>
      </c>
    </row>
    <row r="5475" spans="1:3">
      <c r="A5475" s="94">
        <f t="shared" si="88"/>
        <v>1998</v>
      </c>
      <c r="B5475" s="95">
        <v>35818</v>
      </c>
      <c r="C5475" s="96">
        <v>5.98</v>
      </c>
    </row>
    <row r="5476" spans="1:3">
      <c r="A5476" s="94">
        <f t="shared" si="88"/>
        <v>1998</v>
      </c>
      <c r="B5476" s="95">
        <v>35821</v>
      </c>
      <c r="C5476" s="96">
        <v>5.9</v>
      </c>
    </row>
    <row r="5477" spans="1:3">
      <c r="A5477" s="94">
        <f t="shared" si="88"/>
        <v>1998</v>
      </c>
      <c r="B5477" s="95">
        <v>35822</v>
      </c>
      <c r="C5477" s="96">
        <v>5.95</v>
      </c>
    </row>
    <row r="5478" spans="1:3">
      <c r="A5478" s="94">
        <f t="shared" si="88"/>
        <v>1998</v>
      </c>
      <c r="B5478" s="95">
        <v>35823</v>
      </c>
      <c r="C5478" s="96">
        <v>5.94</v>
      </c>
    </row>
    <row r="5479" spans="1:3">
      <c r="A5479" s="94">
        <f t="shared" si="88"/>
        <v>1998</v>
      </c>
      <c r="B5479" s="95">
        <v>35824</v>
      </c>
      <c r="C5479" s="96">
        <v>5.85</v>
      </c>
    </row>
    <row r="5480" spans="1:3">
      <c r="A5480" s="94">
        <f t="shared" si="88"/>
        <v>1998</v>
      </c>
      <c r="B5480" s="95">
        <v>35825</v>
      </c>
      <c r="C5480" s="96">
        <v>5.82</v>
      </c>
    </row>
    <row r="5481" spans="1:3">
      <c r="A5481" s="94">
        <f t="shared" si="88"/>
        <v>1998</v>
      </c>
      <c r="B5481" s="95">
        <v>35828</v>
      </c>
      <c r="C5481" s="96">
        <v>5.87</v>
      </c>
    </row>
    <row r="5482" spans="1:3">
      <c r="A5482" s="94">
        <f t="shared" si="88"/>
        <v>1998</v>
      </c>
      <c r="B5482" s="95">
        <v>35829</v>
      </c>
      <c r="C5482" s="96">
        <v>5.86</v>
      </c>
    </row>
    <row r="5483" spans="1:3">
      <c r="A5483" s="94">
        <f t="shared" si="88"/>
        <v>1998</v>
      </c>
      <c r="B5483" s="95">
        <v>35830</v>
      </c>
      <c r="C5483" s="96">
        <v>5.87</v>
      </c>
    </row>
    <row r="5484" spans="1:3">
      <c r="A5484" s="94">
        <f t="shared" si="88"/>
        <v>1998</v>
      </c>
      <c r="B5484" s="95">
        <v>35831</v>
      </c>
      <c r="C5484" s="96">
        <v>5.92</v>
      </c>
    </row>
    <row r="5485" spans="1:3">
      <c r="A5485" s="94">
        <f t="shared" si="88"/>
        <v>1998</v>
      </c>
      <c r="B5485" s="95">
        <v>35832</v>
      </c>
      <c r="C5485" s="96">
        <v>5.92</v>
      </c>
    </row>
    <row r="5486" spans="1:3">
      <c r="A5486" s="94">
        <f t="shared" si="88"/>
        <v>1998</v>
      </c>
      <c r="B5486" s="95">
        <v>35835</v>
      </c>
      <c r="C5486" s="96">
        <v>5.94</v>
      </c>
    </row>
    <row r="5487" spans="1:3">
      <c r="A5487" s="94">
        <f t="shared" si="88"/>
        <v>1998</v>
      </c>
      <c r="B5487" s="95">
        <v>35836</v>
      </c>
      <c r="C5487" s="96">
        <v>5.93</v>
      </c>
    </row>
    <row r="5488" spans="1:3">
      <c r="A5488" s="94">
        <f t="shared" si="88"/>
        <v>1998</v>
      </c>
      <c r="B5488" s="95">
        <v>35837</v>
      </c>
      <c r="C5488" s="96">
        <v>5.86</v>
      </c>
    </row>
    <row r="5489" spans="1:3">
      <c r="A5489" s="94">
        <f t="shared" si="88"/>
        <v>1998</v>
      </c>
      <c r="B5489" s="95">
        <v>35838</v>
      </c>
      <c r="C5489" s="96">
        <v>5.87</v>
      </c>
    </row>
    <row r="5490" spans="1:3">
      <c r="A5490" s="94">
        <f t="shared" si="88"/>
        <v>1998</v>
      </c>
      <c r="B5490" s="95">
        <v>35839</v>
      </c>
      <c r="C5490" s="96">
        <v>5.85</v>
      </c>
    </row>
    <row r="5491" spans="1:3">
      <c r="A5491" s="94">
        <f t="shared" si="88"/>
        <v>1998</v>
      </c>
      <c r="B5491" s="95">
        <v>35842</v>
      </c>
      <c r="C5491" s="99"/>
    </row>
    <row r="5492" spans="1:3">
      <c r="A5492" s="94">
        <f t="shared" si="88"/>
        <v>1998</v>
      </c>
      <c r="B5492" s="95">
        <v>35843</v>
      </c>
      <c r="C5492" s="96">
        <v>5.8</v>
      </c>
    </row>
    <row r="5493" spans="1:3">
      <c r="A5493" s="94">
        <f t="shared" si="88"/>
        <v>1998</v>
      </c>
      <c r="B5493" s="95">
        <v>35844</v>
      </c>
      <c r="C5493" s="96">
        <v>5.84</v>
      </c>
    </row>
    <row r="5494" spans="1:3">
      <c r="A5494" s="94">
        <f t="shared" si="88"/>
        <v>1998</v>
      </c>
      <c r="B5494" s="95">
        <v>35845</v>
      </c>
      <c r="C5494" s="96">
        <v>5.85</v>
      </c>
    </row>
    <row r="5495" spans="1:3">
      <c r="A5495" s="94">
        <f t="shared" si="88"/>
        <v>1998</v>
      </c>
      <c r="B5495" s="95">
        <v>35846</v>
      </c>
      <c r="C5495" s="96">
        <v>5.87</v>
      </c>
    </row>
    <row r="5496" spans="1:3">
      <c r="A5496" s="94">
        <f t="shared" si="88"/>
        <v>1998</v>
      </c>
      <c r="B5496" s="95">
        <v>35849</v>
      </c>
      <c r="C5496" s="96">
        <v>5.91</v>
      </c>
    </row>
    <row r="5497" spans="1:3">
      <c r="A5497" s="94">
        <f t="shared" si="88"/>
        <v>1998</v>
      </c>
      <c r="B5497" s="95">
        <v>35850</v>
      </c>
      <c r="C5497" s="96">
        <v>5.97</v>
      </c>
    </row>
    <row r="5498" spans="1:3">
      <c r="A5498" s="94">
        <f t="shared" si="88"/>
        <v>1998</v>
      </c>
      <c r="B5498" s="95">
        <v>35851</v>
      </c>
      <c r="C5498" s="96">
        <v>5.93</v>
      </c>
    </row>
    <row r="5499" spans="1:3">
      <c r="A5499" s="94">
        <f t="shared" si="88"/>
        <v>1998</v>
      </c>
      <c r="B5499" s="95">
        <v>35852</v>
      </c>
      <c r="C5499" s="96">
        <v>5.95</v>
      </c>
    </row>
    <row r="5500" spans="1:3">
      <c r="A5500" s="94">
        <f t="shared" si="88"/>
        <v>1998</v>
      </c>
      <c r="B5500" s="95">
        <v>35853</v>
      </c>
      <c r="C5500" s="96">
        <v>5.92</v>
      </c>
    </row>
    <row r="5501" spans="1:3">
      <c r="A5501" s="94">
        <f t="shared" si="88"/>
        <v>1998</v>
      </c>
      <c r="B5501" s="95">
        <v>35856</v>
      </c>
      <c r="C5501" s="96">
        <v>6.03</v>
      </c>
    </row>
    <row r="5502" spans="1:3">
      <c r="A5502" s="94">
        <f t="shared" si="88"/>
        <v>1998</v>
      </c>
      <c r="B5502" s="95">
        <v>35857</v>
      </c>
      <c r="C5502" s="96">
        <v>6.07</v>
      </c>
    </row>
    <row r="5503" spans="1:3">
      <c r="A5503" s="94">
        <f t="shared" si="88"/>
        <v>1998</v>
      </c>
      <c r="B5503" s="95">
        <v>35858</v>
      </c>
      <c r="C5503" s="96">
        <v>6.05</v>
      </c>
    </row>
    <row r="5504" spans="1:3">
      <c r="A5504" s="94">
        <f t="shared" si="88"/>
        <v>1998</v>
      </c>
      <c r="B5504" s="95">
        <v>35859</v>
      </c>
      <c r="C5504" s="96">
        <v>6.07</v>
      </c>
    </row>
    <row r="5505" spans="1:3">
      <c r="A5505" s="94">
        <f t="shared" si="88"/>
        <v>1998</v>
      </c>
      <c r="B5505" s="95">
        <v>35860</v>
      </c>
      <c r="C5505" s="96">
        <v>6.02</v>
      </c>
    </row>
    <row r="5506" spans="1:3">
      <c r="A5506" s="94">
        <f t="shared" si="88"/>
        <v>1998</v>
      </c>
      <c r="B5506" s="95">
        <v>35863</v>
      </c>
      <c r="C5506" s="96">
        <v>5.97</v>
      </c>
    </row>
    <row r="5507" spans="1:3">
      <c r="A5507" s="94">
        <f t="shared" si="88"/>
        <v>1998</v>
      </c>
      <c r="B5507" s="95">
        <v>35864</v>
      </c>
      <c r="C5507" s="96">
        <v>5.97</v>
      </c>
    </row>
    <row r="5508" spans="1:3">
      <c r="A5508" s="94">
        <f t="shared" si="88"/>
        <v>1998</v>
      </c>
      <c r="B5508" s="95">
        <v>35865</v>
      </c>
      <c r="C5508" s="96">
        <v>5.93</v>
      </c>
    </row>
    <row r="5509" spans="1:3">
      <c r="A5509" s="94">
        <f t="shared" si="88"/>
        <v>1998</v>
      </c>
      <c r="B5509" s="95">
        <v>35866</v>
      </c>
      <c r="C5509" s="96">
        <v>5.87</v>
      </c>
    </row>
    <row r="5510" spans="1:3">
      <c r="A5510" s="94">
        <f t="shared" si="88"/>
        <v>1998</v>
      </c>
      <c r="B5510" s="95">
        <v>35867</v>
      </c>
      <c r="C5510" s="96">
        <v>5.89</v>
      </c>
    </row>
    <row r="5511" spans="1:3">
      <c r="A5511" s="94">
        <f t="shared" si="88"/>
        <v>1998</v>
      </c>
      <c r="B5511" s="95">
        <v>35870</v>
      </c>
      <c r="C5511" s="96">
        <v>5.86</v>
      </c>
    </row>
    <row r="5512" spans="1:3">
      <c r="A5512" s="94">
        <f t="shared" si="88"/>
        <v>1998</v>
      </c>
      <c r="B5512" s="95">
        <v>35871</v>
      </c>
      <c r="C5512" s="96">
        <v>5.89</v>
      </c>
    </row>
    <row r="5513" spans="1:3">
      <c r="A5513" s="94">
        <f t="shared" si="88"/>
        <v>1998</v>
      </c>
      <c r="B5513" s="95">
        <v>35872</v>
      </c>
      <c r="C5513" s="96">
        <v>5.91</v>
      </c>
    </row>
    <row r="5514" spans="1:3">
      <c r="A5514" s="94">
        <f t="shared" si="88"/>
        <v>1998</v>
      </c>
      <c r="B5514" s="95">
        <v>35873</v>
      </c>
      <c r="C5514" s="96">
        <v>5.9</v>
      </c>
    </row>
    <row r="5515" spans="1:3">
      <c r="A5515" s="94">
        <f t="shared" si="88"/>
        <v>1998</v>
      </c>
      <c r="B5515" s="95">
        <v>35874</v>
      </c>
      <c r="C5515" s="96">
        <v>5.89</v>
      </c>
    </row>
    <row r="5516" spans="1:3">
      <c r="A5516" s="94">
        <f t="shared" si="88"/>
        <v>1998</v>
      </c>
      <c r="B5516" s="95">
        <v>35877</v>
      </c>
      <c r="C5516" s="96">
        <v>5.88</v>
      </c>
    </row>
    <row r="5517" spans="1:3">
      <c r="A5517" s="94">
        <f t="shared" ref="A5517:A5580" si="89">YEAR(B5517)</f>
        <v>1998</v>
      </c>
      <c r="B5517" s="95">
        <v>35878</v>
      </c>
      <c r="C5517" s="96">
        <v>5.88</v>
      </c>
    </row>
    <row r="5518" spans="1:3">
      <c r="A5518" s="94">
        <f t="shared" si="89"/>
        <v>1998</v>
      </c>
      <c r="B5518" s="95">
        <v>35879</v>
      </c>
      <c r="C5518" s="96">
        <v>5.94</v>
      </c>
    </row>
    <row r="5519" spans="1:3">
      <c r="A5519" s="94">
        <f t="shared" si="89"/>
        <v>1998</v>
      </c>
      <c r="B5519" s="95">
        <v>35880</v>
      </c>
      <c r="C5519" s="96">
        <v>5.96</v>
      </c>
    </row>
    <row r="5520" spans="1:3">
      <c r="A5520" s="94">
        <f t="shared" si="89"/>
        <v>1998</v>
      </c>
      <c r="B5520" s="95">
        <v>35881</v>
      </c>
      <c r="C5520" s="96">
        <v>5.96</v>
      </c>
    </row>
    <row r="5521" spans="1:3">
      <c r="A5521" s="94">
        <f t="shared" si="89"/>
        <v>1998</v>
      </c>
      <c r="B5521" s="95">
        <v>35884</v>
      </c>
      <c r="C5521" s="96">
        <v>5.98</v>
      </c>
    </row>
    <row r="5522" spans="1:3">
      <c r="A5522" s="94">
        <f t="shared" si="89"/>
        <v>1998</v>
      </c>
      <c r="B5522" s="95">
        <v>35885</v>
      </c>
      <c r="C5522" s="96">
        <v>5.94</v>
      </c>
    </row>
    <row r="5523" spans="1:3">
      <c r="A5523" s="94">
        <f t="shared" si="89"/>
        <v>1998</v>
      </c>
      <c r="B5523" s="95">
        <v>35886</v>
      </c>
      <c r="C5523" s="96">
        <v>5.9</v>
      </c>
    </row>
    <row r="5524" spans="1:3">
      <c r="A5524" s="94">
        <f t="shared" si="89"/>
        <v>1998</v>
      </c>
      <c r="B5524" s="95">
        <v>35887</v>
      </c>
      <c r="C5524" s="96">
        <v>5.85</v>
      </c>
    </row>
    <row r="5525" spans="1:3">
      <c r="A5525" s="94">
        <f t="shared" si="89"/>
        <v>1998</v>
      </c>
      <c r="B5525" s="95">
        <v>35888</v>
      </c>
      <c r="C5525" s="96">
        <v>5.78</v>
      </c>
    </row>
    <row r="5526" spans="1:3">
      <c r="A5526" s="94">
        <f t="shared" si="89"/>
        <v>1998</v>
      </c>
      <c r="B5526" s="95">
        <v>35891</v>
      </c>
      <c r="C5526" s="96">
        <v>5.82</v>
      </c>
    </row>
    <row r="5527" spans="1:3">
      <c r="A5527" s="94">
        <f t="shared" si="89"/>
        <v>1998</v>
      </c>
      <c r="B5527" s="95">
        <v>35892</v>
      </c>
      <c r="C5527" s="96">
        <v>5.84</v>
      </c>
    </row>
    <row r="5528" spans="1:3">
      <c r="A5528" s="94">
        <f t="shared" si="89"/>
        <v>1998</v>
      </c>
      <c r="B5528" s="95">
        <v>35893</v>
      </c>
      <c r="C5528" s="96">
        <v>5.9</v>
      </c>
    </row>
    <row r="5529" spans="1:3">
      <c r="A5529" s="94">
        <f t="shared" si="89"/>
        <v>1998</v>
      </c>
      <c r="B5529" s="95">
        <v>35894</v>
      </c>
      <c r="C5529" s="96">
        <v>5.88</v>
      </c>
    </row>
    <row r="5530" spans="1:3">
      <c r="A5530" s="94">
        <f t="shared" si="89"/>
        <v>1998</v>
      </c>
      <c r="B5530" s="95">
        <v>35895</v>
      </c>
      <c r="C5530" s="99"/>
    </row>
    <row r="5531" spans="1:3">
      <c r="A5531" s="94">
        <f t="shared" si="89"/>
        <v>1998</v>
      </c>
      <c r="B5531" s="95">
        <v>35898</v>
      </c>
      <c r="C5531" s="96">
        <v>5.94</v>
      </c>
    </row>
    <row r="5532" spans="1:3">
      <c r="A5532" s="94">
        <f t="shared" si="89"/>
        <v>1998</v>
      </c>
      <c r="B5532" s="95">
        <v>35899</v>
      </c>
      <c r="C5532" s="96">
        <v>5.91</v>
      </c>
    </row>
    <row r="5533" spans="1:3">
      <c r="A5533" s="94">
        <f t="shared" si="89"/>
        <v>1998</v>
      </c>
      <c r="B5533" s="95">
        <v>35900</v>
      </c>
      <c r="C5533" s="96">
        <v>5.89</v>
      </c>
    </row>
    <row r="5534" spans="1:3">
      <c r="A5534" s="94">
        <f t="shared" si="89"/>
        <v>1998</v>
      </c>
      <c r="B5534" s="95">
        <v>35901</v>
      </c>
      <c r="C5534" s="96">
        <v>5.87</v>
      </c>
    </row>
    <row r="5535" spans="1:3">
      <c r="A5535" s="94">
        <f t="shared" si="89"/>
        <v>1998</v>
      </c>
      <c r="B5535" s="95">
        <v>35902</v>
      </c>
      <c r="C5535" s="96">
        <v>5.88</v>
      </c>
    </row>
    <row r="5536" spans="1:3">
      <c r="A5536" s="94">
        <f t="shared" si="89"/>
        <v>1998</v>
      </c>
      <c r="B5536" s="95">
        <v>35905</v>
      </c>
      <c r="C5536" s="96">
        <v>5.92</v>
      </c>
    </row>
    <row r="5537" spans="1:3">
      <c r="A5537" s="94">
        <f t="shared" si="89"/>
        <v>1998</v>
      </c>
      <c r="B5537" s="95">
        <v>35906</v>
      </c>
      <c r="C5537" s="96">
        <v>5.96</v>
      </c>
    </row>
    <row r="5538" spans="1:3">
      <c r="A5538" s="94">
        <f t="shared" si="89"/>
        <v>1998</v>
      </c>
      <c r="B5538" s="95">
        <v>35907</v>
      </c>
      <c r="C5538" s="96">
        <v>5.96</v>
      </c>
    </row>
    <row r="5539" spans="1:3">
      <c r="A5539" s="94">
        <f t="shared" si="89"/>
        <v>1998</v>
      </c>
      <c r="B5539" s="95">
        <v>35908</v>
      </c>
      <c r="C5539" s="96">
        <v>5.98</v>
      </c>
    </row>
    <row r="5540" spans="1:3">
      <c r="A5540" s="94">
        <f t="shared" si="89"/>
        <v>1998</v>
      </c>
      <c r="B5540" s="95">
        <v>35909</v>
      </c>
      <c r="C5540" s="96">
        <v>5.95</v>
      </c>
    </row>
    <row r="5541" spans="1:3">
      <c r="A5541" s="94">
        <f t="shared" si="89"/>
        <v>1998</v>
      </c>
      <c r="B5541" s="95">
        <v>35912</v>
      </c>
      <c r="C5541" s="96">
        <v>6.07</v>
      </c>
    </row>
    <row r="5542" spans="1:3">
      <c r="A5542" s="94">
        <f t="shared" si="89"/>
        <v>1998</v>
      </c>
      <c r="B5542" s="95">
        <v>35913</v>
      </c>
      <c r="C5542" s="96">
        <v>6.07</v>
      </c>
    </row>
    <row r="5543" spans="1:3">
      <c r="A5543" s="94">
        <f t="shared" si="89"/>
        <v>1998</v>
      </c>
      <c r="B5543" s="95">
        <v>35914</v>
      </c>
      <c r="C5543" s="96">
        <v>6.08</v>
      </c>
    </row>
    <row r="5544" spans="1:3">
      <c r="A5544" s="94">
        <f t="shared" si="89"/>
        <v>1998</v>
      </c>
      <c r="B5544" s="95">
        <v>35915</v>
      </c>
      <c r="C5544" s="96">
        <v>5.95</v>
      </c>
    </row>
    <row r="5545" spans="1:3">
      <c r="A5545" s="94">
        <f t="shared" si="89"/>
        <v>1998</v>
      </c>
      <c r="B5545" s="95">
        <v>35916</v>
      </c>
      <c r="C5545" s="96">
        <v>5.94</v>
      </c>
    </row>
    <row r="5546" spans="1:3">
      <c r="A5546" s="94">
        <f t="shared" si="89"/>
        <v>1998</v>
      </c>
      <c r="B5546" s="95">
        <v>35919</v>
      </c>
      <c r="C5546" s="96">
        <v>5.94</v>
      </c>
    </row>
    <row r="5547" spans="1:3">
      <c r="A5547" s="94">
        <f t="shared" si="89"/>
        <v>1998</v>
      </c>
      <c r="B5547" s="95">
        <v>35920</v>
      </c>
      <c r="C5547" s="96">
        <v>5.98</v>
      </c>
    </row>
    <row r="5548" spans="1:3">
      <c r="A5548" s="94">
        <f t="shared" si="89"/>
        <v>1998</v>
      </c>
      <c r="B5548" s="95">
        <v>35921</v>
      </c>
      <c r="C5548" s="96">
        <v>5.94</v>
      </c>
    </row>
    <row r="5549" spans="1:3">
      <c r="A5549" s="94">
        <f t="shared" si="89"/>
        <v>1998</v>
      </c>
      <c r="B5549" s="95">
        <v>35922</v>
      </c>
      <c r="C5549" s="96">
        <v>5.95</v>
      </c>
    </row>
    <row r="5550" spans="1:3">
      <c r="A5550" s="94">
        <f t="shared" si="89"/>
        <v>1998</v>
      </c>
      <c r="B5550" s="95">
        <v>35923</v>
      </c>
      <c r="C5550" s="96">
        <v>5.98</v>
      </c>
    </row>
    <row r="5551" spans="1:3">
      <c r="A5551" s="94">
        <f t="shared" si="89"/>
        <v>1998</v>
      </c>
      <c r="B5551" s="95">
        <v>35926</v>
      </c>
      <c r="C5551" s="96">
        <v>6.04</v>
      </c>
    </row>
    <row r="5552" spans="1:3">
      <c r="A5552" s="94">
        <f t="shared" si="89"/>
        <v>1998</v>
      </c>
      <c r="B5552" s="95">
        <v>35927</v>
      </c>
      <c r="C5552" s="96">
        <v>5.96</v>
      </c>
    </row>
    <row r="5553" spans="1:3">
      <c r="A5553" s="94">
        <f t="shared" si="89"/>
        <v>1998</v>
      </c>
      <c r="B5553" s="95">
        <v>35928</v>
      </c>
      <c r="C5553" s="96">
        <v>5.95</v>
      </c>
    </row>
    <row r="5554" spans="1:3">
      <c r="A5554" s="94">
        <f t="shared" si="89"/>
        <v>1998</v>
      </c>
      <c r="B5554" s="95">
        <v>35929</v>
      </c>
      <c r="C5554" s="96">
        <v>5.98</v>
      </c>
    </row>
    <row r="5555" spans="1:3">
      <c r="A5555" s="94">
        <f t="shared" si="89"/>
        <v>1998</v>
      </c>
      <c r="B5555" s="95">
        <v>35930</v>
      </c>
      <c r="C5555" s="96">
        <v>5.97</v>
      </c>
    </row>
    <row r="5556" spans="1:3">
      <c r="A5556" s="94">
        <f t="shared" si="89"/>
        <v>1998</v>
      </c>
      <c r="B5556" s="95">
        <v>35933</v>
      </c>
      <c r="C5556" s="96">
        <v>5.92</v>
      </c>
    </row>
    <row r="5557" spans="1:3">
      <c r="A5557" s="94">
        <f t="shared" si="89"/>
        <v>1998</v>
      </c>
      <c r="B5557" s="95">
        <v>35934</v>
      </c>
      <c r="C5557" s="96">
        <v>5.94</v>
      </c>
    </row>
    <row r="5558" spans="1:3">
      <c r="A5558" s="94">
        <f t="shared" si="89"/>
        <v>1998</v>
      </c>
      <c r="B5558" s="95">
        <v>35935</v>
      </c>
      <c r="C5558" s="96">
        <v>5.89</v>
      </c>
    </row>
    <row r="5559" spans="1:3">
      <c r="A5559" s="94">
        <f t="shared" si="89"/>
        <v>1998</v>
      </c>
      <c r="B5559" s="95">
        <v>35936</v>
      </c>
      <c r="C5559" s="96">
        <v>5.93</v>
      </c>
    </row>
    <row r="5560" spans="1:3">
      <c r="A5560" s="94">
        <f t="shared" si="89"/>
        <v>1998</v>
      </c>
      <c r="B5560" s="95">
        <v>35937</v>
      </c>
      <c r="C5560" s="96">
        <v>5.9</v>
      </c>
    </row>
    <row r="5561" spans="1:3">
      <c r="A5561" s="94">
        <f t="shared" si="89"/>
        <v>1998</v>
      </c>
      <c r="B5561" s="95">
        <v>35940</v>
      </c>
      <c r="C5561" s="99"/>
    </row>
    <row r="5562" spans="1:3">
      <c r="A5562" s="94">
        <f t="shared" si="89"/>
        <v>1998</v>
      </c>
      <c r="B5562" s="95">
        <v>35941</v>
      </c>
      <c r="C5562" s="96">
        <v>5.85</v>
      </c>
    </row>
    <row r="5563" spans="1:3">
      <c r="A5563" s="94">
        <f t="shared" si="89"/>
        <v>1998</v>
      </c>
      <c r="B5563" s="95">
        <v>35942</v>
      </c>
      <c r="C5563" s="96">
        <v>5.83</v>
      </c>
    </row>
    <row r="5564" spans="1:3">
      <c r="A5564" s="94">
        <f t="shared" si="89"/>
        <v>1998</v>
      </c>
      <c r="B5564" s="95">
        <v>35943</v>
      </c>
      <c r="C5564" s="96">
        <v>5.83</v>
      </c>
    </row>
    <row r="5565" spans="1:3">
      <c r="A5565" s="94">
        <f t="shared" si="89"/>
        <v>1998</v>
      </c>
      <c r="B5565" s="95">
        <v>35944</v>
      </c>
      <c r="C5565" s="96">
        <v>5.81</v>
      </c>
    </row>
    <row r="5566" spans="1:3">
      <c r="A5566" s="94">
        <f t="shared" si="89"/>
        <v>1998</v>
      </c>
      <c r="B5566" s="95">
        <v>35947</v>
      </c>
      <c r="C5566" s="96">
        <v>5.78</v>
      </c>
    </row>
    <row r="5567" spans="1:3">
      <c r="A5567" s="94">
        <f t="shared" si="89"/>
        <v>1998</v>
      </c>
      <c r="B5567" s="95">
        <v>35948</v>
      </c>
      <c r="C5567" s="96">
        <v>5.8</v>
      </c>
    </row>
    <row r="5568" spans="1:3">
      <c r="A5568" s="94">
        <f t="shared" si="89"/>
        <v>1998</v>
      </c>
      <c r="B5568" s="95">
        <v>35949</v>
      </c>
      <c r="C5568" s="96">
        <v>5.8</v>
      </c>
    </row>
    <row r="5569" spans="1:3">
      <c r="A5569" s="94">
        <f t="shared" si="89"/>
        <v>1998</v>
      </c>
      <c r="B5569" s="95">
        <v>35950</v>
      </c>
      <c r="C5569" s="96">
        <v>5.82</v>
      </c>
    </row>
    <row r="5570" spans="1:3">
      <c r="A5570" s="94">
        <f t="shared" si="89"/>
        <v>1998</v>
      </c>
      <c r="B5570" s="95">
        <v>35951</v>
      </c>
      <c r="C5570" s="96">
        <v>5.79</v>
      </c>
    </row>
    <row r="5571" spans="1:3">
      <c r="A5571" s="94">
        <f t="shared" si="89"/>
        <v>1998</v>
      </c>
      <c r="B5571" s="95">
        <v>35954</v>
      </c>
      <c r="C5571" s="96">
        <v>5.79</v>
      </c>
    </row>
    <row r="5572" spans="1:3">
      <c r="A5572" s="94">
        <f t="shared" si="89"/>
        <v>1998</v>
      </c>
      <c r="B5572" s="95">
        <v>35955</v>
      </c>
      <c r="C5572" s="96">
        <v>5.79</v>
      </c>
    </row>
    <row r="5573" spans="1:3">
      <c r="A5573" s="94">
        <f t="shared" si="89"/>
        <v>1998</v>
      </c>
      <c r="B5573" s="95">
        <v>35956</v>
      </c>
      <c r="C5573" s="96">
        <v>5.7</v>
      </c>
    </row>
    <row r="5574" spans="1:3">
      <c r="A5574" s="94">
        <f t="shared" si="89"/>
        <v>1998</v>
      </c>
      <c r="B5574" s="95">
        <v>35957</v>
      </c>
      <c r="C5574" s="96">
        <v>5.65</v>
      </c>
    </row>
    <row r="5575" spans="1:3">
      <c r="A5575" s="94">
        <f t="shared" si="89"/>
        <v>1998</v>
      </c>
      <c r="B5575" s="95">
        <v>35958</v>
      </c>
      <c r="C5575" s="96">
        <v>5.66</v>
      </c>
    </row>
    <row r="5576" spans="1:3">
      <c r="A5576" s="94">
        <f t="shared" si="89"/>
        <v>1998</v>
      </c>
      <c r="B5576" s="95">
        <v>35961</v>
      </c>
      <c r="C5576" s="96">
        <v>5.61</v>
      </c>
    </row>
    <row r="5577" spans="1:3">
      <c r="A5577" s="94">
        <f t="shared" si="89"/>
        <v>1998</v>
      </c>
      <c r="B5577" s="95">
        <v>35962</v>
      </c>
      <c r="C5577" s="96">
        <v>5.65</v>
      </c>
    </row>
    <row r="5578" spans="1:3">
      <c r="A5578" s="94">
        <f t="shared" si="89"/>
        <v>1998</v>
      </c>
      <c r="B5578" s="95">
        <v>35963</v>
      </c>
      <c r="C5578" s="96">
        <v>5.74</v>
      </c>
    </row>
    <row r="5579" spans="1:3">
      <c r="A5579" s="94">
        <f t="shared" si="89"/>
        <v>1998</v>
      </c>
      <c r="B5579" s="95">
        <v>35964</v>
      </c>
      <c r="C5579" s="96">
        <v>5.7</v>
      </c>
    </row>
    <row r="5580" spans="1:3">
      <c r="A5580" s="94">
        <f t="shared" si="89"/>
        <v>1998</v>
      </c>
      <c r="B5580" s="95">
        <v>35965</v>
      </c>
      <c r="C5580" s="96">
        <v>5.67</v>
      </c>
    </row>
    <row r="5581" spans="1:3">
      <c r="A5581" s="94">
        <f t="shared" ref="A5581:A5644" si="90">YEAR(B5581)</f>
        <v>1998</v>
      </c>
      <c r="B5581" s="95">
        <v>35968</v>
      </c>
      <c r="C5581" s="96">
        <v>5.66</v>
      </c>
    </row>
    <row r="5582" spans="1:3">
      <c r="A5582" s="94">
        <f t="shared" si="90"/>
        <v>1998</v>
      </c>
      <c r="B5582" s="95">
        <v>35969</v>
      </c>
      <c r="C5582" s="96">
        <v>5.64</v>
      </c>
    </row>
    <row r="5583" spans="1:3">
      <c r="A5583" s="94">
        <f t="shared" si="90"/>
        <v>1998</v>
      </c>
      <c r="B5583" s="95">
        <v>35970</v>
      </c>
      <c r="C5583" s="96">
        <v>5.66</v>
      </c>
    </row>
    <row r="5584" spans="1:3">
      <c r="A5584" s="94">
        <f t="shared" si="90"/>
        <v>1998</v>
      </c>
      <c r="B5584" s="95">
        <v>35971</v>
      </c>
      <c r="C5584" s="96">
        <v>5.66</v>
      </c>
    </row>
    <row r="5585" spans="1:3">
      <c r="A5585" s="94">
        <f t="shared" si="90"/>
        <v>1998</v>
      </c>
      <c r="B5585" s="95">
        <v>35972</v>
      </c>
      <c r="C5585" s="96">
        <v>5.64</v>
      </c>
    </row>
    <row r="5586" spans="1:3">
      <c r="A5586" s="94">
        <f t="shared" si="90"/>
        <v>1998</v>
      </c>
      <c r="B5586" s="95">
        <v>35975</v>
      </c>
      <c r="C5586" s="96">
        <v>5.65</v>
      </c>
    </row>
    <row r="5587" spans="1:3">
      <c r="A5587" s="94">
        <f t="shared" si="90"/>
        <v>1998</v>
      </c>
      <c r="B5587" s="95">
        <v>35976</v>
      </c>
      <c r="C5587" s="96">
        <v>5.62</v>
      </c>
    </row>
    <row r="5588" spans="1:3">
      <c r="A5588" s="94">
        <f t="shared" si="90"/>
        <v>1998</v>
      </c>
      <c r="B5588" s="95">
        <v>35977</v>
      </c>
      <c r="C5588" s="96">
        <v>5.63</v>
      </c>
    </row>
    <row r="5589" spans="1:3">
      <c r="A5589" s="94">
        <f t="shared" si="90"/>
        <v>1998</v>
      </c>
      <c r="B5589" s="95">
        <v>35978</v>
      </c>
      <c r="C5589" s="96">
        <v>5.6</v>
      </c>
    </row>
    <row r="5590" spans="1:3">
      <c r="A5590" s="94">
        <f t="shared" si="90"/>
        <v>1998</v>
      </c>
      <c r="B5590" s="95">
        <v>35979</v>
      </c>
      <c r="C5590" s="99"/>
    </row>
    <row r="5591" spans="1:3">
      <c r="A5591" s="94">
        <f t="shared" si="90"/>
        <v>1998</v>
      </c>
      <c r="B5591" s="95">
        <v>35982</v>
      </c>
      <c r="C5591" s="96">
        <v>5.57</v>
      </c>
    </row>
    <row r="5592" spans="1:3">
      <c r="A5592" s="94">
        <f t="shared" si="90"/>
        <v>1998</v>
      </c>
      <c r="B5592" s="95">
        <v>35983</v>
      </c>
      <c r="C5592" s="96">
        <v>5.6</v>
      </c>
    </row>
    <row r="5593" spans="1:3">
      <c r="A5593" s="94">
        <f t="shared" si="90"/>
        <v>1998</v>
      </c>
      <c r="B5593" s="95">
        <v>35984</v>
      </c>
      <c r="C5593" s="96">
        <v>5.63</v>
      </c>
    </row>
    <row r="5594" spans="1:3">
      <c r="A5594" s="94">
        <f t="shared" si="90"/>
        <v>1998</v>
      </c>
      <c r="B5594" s="95">
        <v>35985</v>
      </c>
      <c r="C5594" s="96">
        <v>5.6</v>
      </c>
    </row>
    <row r="5595" spans="1:3">
      <c r="A5595" s="94">
        <f t="shared" si="90"/>
        <v>1998</v>
      </c>
      <c r="B5595" s="95">
        <v>35986</v>
      </c>
      <c r="C5595" s="96">
        <v>5.63</v>
      </c>
    </row>
    <row r="5596" spans="1:3">
      <c r="A5596" s="94">
        <f t="shared" si="90"/>
        <v>1998</v>
      </c>
      <c r="B5596" s="95">
        <v>35989</v>
      </c>
      <c r="C5596" s="96">
        <v>5.68</v>
      </c>
    </row>
    <row r="5597" spans="1:3">
      <c r="A5597" s="94">
        <f t="shared" si="90"/>
        <v>1998</v>
      </c>
      <c r="B5597" s="95">
        <v>35990</v>
      </c>
      <c r="C5597" s="96">
        <v>5.72</v>
      </c>
    </row>
    <row r="5598" spans="1:3">
      <c r="A5598" s="94">
        <f t="shared" si="90"/>
        <v>1998</v>
      </c>
      <c r="B5598" s="95">
        <v>35991</v>
      </c>
      <c r="C5598" s="96">
        <v>5.7</v>
      </c>
    </row>
    <row r="5599" spans="1:3">
      <c r="A5599" s="94">
        <f t="shared" si="90"/>
        <v>1998</v>
      </c>
      <c r="B5599" s="95">
        <v>35992</v>
      </c>
      <c r="C5599" s="96">
        <v>5.72</v>
      </c>
    </row>
    <row r="5600" spans="1:3">
      <c r="A5600" s="94">
        <f t="shared" si="90"/>
        <v>1998</v>
      </c>
      <c r="B5600" s="95">
        <v>35993</v>
      </c>
      <c r="C5600" s="96">
        <v>5.75</v>
      </c>
    </row>
    <row r="5601" spans="1:3">
      <c r="A5601" s="94">
        <f t="shared" si="90"/>
        <v>1998</v>
      </c>
      <c r="B5601" s="95">
        <v>35996</v>
      </c>
      <c r="C5601" s="96">
        <v>5.71</v>
      </c>
    </row>
    <row r="5602" spans="1:3">
      <c r="A5602" s="94">
        <f t="shared" si="90"/>
        <v>1998</v>
      </c>
      <c r="B5602" s="95">
        <v>35997</v>
      </c>
      <c r="C5602" s="96">
        <v>5.67</v>
      </c>
    </row>
    <row r="5603" spans="1:3">
      <c r="A5603" s="94">
        <f t="shared" si="90"/>
        <v>1998</v>
      </c>
      <c r="B5603" s="95">
        <v>35998</v>
      </c>
      <c r="C5603" s="96">
        <v>5.68</v>
      </c>
    </row>
    <row r="5604" spans="1:3">
      <c r="A5604" s="94">
        <f t="shared" si="90"/>
        <v>1998</v>
      </c>
      <c r="B5604" s="95">
        <v>35999</v>
      </c>
      <c r="C5604" s="96">
        <v>5.66</v>
      </c>
    </row>
    <row r="5605" spans="1:3">
      <c r="A5605" s="94">
        <f t="shared" si="90"/>
        <v>1998</v>
      </c>
      <c r="B5605" s="95">
        <v>36000</v>
      </c>
      <c r="C5605" s="96">
        <v>5.68</v>
      </c>
    </row>
    <row r="5606" spans="1:3">
      <c r="A5606" s="94">
        <f t="shared" si="90"/>
        <v>1998</v>
      </c>
      <c r="B5606" s="95">
        <v>36003</v>
      </c>
      <c r="C5606" s="96">
        <v>5.7</v>
      </c>
    </row>
    <row r="5607" spans="1:3">
      <c r="A5607" s="94">
        <f t="shared" si="90"/>
        <v>1998</v>
      </c>
      <c r="B5607" s="95">
        <v>36004</v>
      </c>
      <c r="C5607" s="96">
        <v>5.74</v>
      </c>
    </row>
    <row r="5608" spans="1:3">
      <c r="A5608" s="94">
        <f t="shared" si="90"/>
        <v>1998</v>
      </c>
      <c r="B5608" s="95">
        <v>36005</v>
      </c>
      <c r="C5608" s="96">
        <v>5.77</v>
      </c>
    </row>
    <row r="5609" spans="1:3">
      <c r="A5609" s="94">
        <f t="shared" si="90"/>
        <v>1998</v>
      </c>
      <c r="B5609" s="95">
        <v>36006</v>
      </c>
      <c r="C5609" s="96">
        <v>5.73</v>
      </c>
    </row>
    <row r="5610" spans="1:3">
      <c r="A5610" s="94">
        <f t="shared" si="90"/>
        <v>1998</v>
      </c>
      <c r="B5610" s="95">
        <v>36007</v>
      </c>
      <c r="C5610" s="96">
        <v>5.72</v>
      </c>
    </row>
    <row r="5611" spans="1:3">
      <c r="A5611" s="94">
        <f t="shared" si="90"/>
        <v>1998</v>
      </c>
      <c r="B5611" s="95">
        <v>36010</v>
      </c>
      <c r="C5611" s="96">
        <v>5.67</v>
      </c>
    </row>
    <row r="5612" spans="1:3">
      <c r="A5612" s="94">
        <f t="shared" si="90"/>
        <v>1998</v>
      </c>
      <c r="B5612" s="95">
        <v>36011</v>
      </c>
      <c r="C5612" s="96">
        <v>5.65</v>
      </c>
    </row>
    <row r="5613" spans="1:3">
      <c r="A5613" s="94">
        <f t="shared" si="90"/>
        <v>1998</v>
      </c>
      <c r="B5613" s="95">
        <v>36012</v>
      </c>
      <c r="C5613" s="96">
        <v>5.66</v>
      </c>
    </row>
    <row r="5614" spans="1:3">
      <c r="A5614" s="94">
        <f t="shared" si="90"/>
        <v>1998</v>
      </c>
      <c r="B5614" s="95">
        <v>36013</v>
      </c>
      <c r="C5614" s="96">
        <v>5.67</v>
      </c>
    </row>
    <row r="5615" spans="1:3">
      <c r="A5615" s="94">
        <f t="shared" si="90"/>
        <v>1998</v>
      </c>
      <c r="B5615" s="95">
        <v>36014</v>
      </c>
      <c r="C5615" s="96">
        <v>5.63</v>
      </c>
    </row>
    <row r="5616" spans="1:3">
      <c r="A5616" s="94">
        <f t="shared" si="90"/>
        <v>1998</v>
      </c>
      <c r="B5616" s="95">
        <v>36017</v>
      </c>
      <c r="C5616" s="96">
        <v>5.63</v>
      </c>
    </row>
    <row r="5617" spans="1:3">
      <c r="A5617" s="94">
        <f t="shared" si="90"/>
        <v>1998</v>
      </c>
      <c r="B5617" s="95">
        <v>36018</v>
      </c>
      <c r="C5617" s="96">
        <v>5.6</v>
      </c>
    </row>
    <row r="5618" spans="1:3">
      <c r="A5618" s="94">
        <f t="shared" si="90"/>
        <v>1998</v>
      </c>
      <c r="B5618" s="95">
        <v>36019</v>
      </c>
      <c r="C5618" s="96">
        <v>5.62</v>
      </c>
    </row>
    <row r="5619" spans="1:3">
      <c r="A5619" s="94">
        <f t="shared" si="90"/>
        <v>1998</v>
      </c>
      <c r="B5619" s="95">
        <v>36020</v>
      </c>
      <c r="C5619" s="96">
        <v>5.6</v>
      </c>
    </row>
    <row r="5620" spans="1:3">
      <c r="A5620" s="94">
        <f t="shared" si="90"/>
        <v>1998</v>
      </c>
      <c r="B5620" s="95">
        <v>36021</v>
      </c>
      <c r="C5620" s="96">
        <v>5.55</v>
      </c>
    </row>
    <row r="5621" spans="1:3">
      <c r="A5621" s="94">
        <f t="shared" si="90"/>
        <v>1998</v>
      </c>
      <c r="B5621" s="95">
        <v>36024</v>
      </c>
      <c r="C5621" s="96">
        <v>5.56</v>
      </c>
    </row>
    <row r="5622" spans="1:3">
      <c r="A5622" s="94">
        <f t="shared" si="90"/>
        <v>1998</v>
      </c>
      <c r="B5622" s="95">
        <v>36025</v>
      </c>
      <c r="C5622" s="96">
        <v>5.56</v>
      </c>
    </row>
    <row r="5623" spans="1:3">
      <c r="A5623" s="94">
        <f t="shared" si="90"/>
        <v>1998</v>
      </c>
      <c r="B5623" s="95">
        <v>36026</v>
      </c>
      <c r="C5623" s="96">
        <v>5.56</v>
      </c>
    </row>
    <row r="5624" spans="1:3">
      <c r="A5624" s="94">
        <f t="shared" si="90"/>
        <v>1998</v>
      </c>
      <c r="B5624" s="95">
        <v>36027</v>
      </c>
      <c r="C5624" s="96">
        <v>5.52</v>
      </c>
    </row>
    <row r="5625" spans="1:3">
      <c r="A5625" s="94">
        <f t="shared" si="90"/>
        <v>1998</v>
      </c>
      <c r="B5625" s="95">
        <v>36028</v>
      </c>
      <c r="C5625" s="96">
        <v>5.46</v>
      </c>
    </row>
    <row r="5626" spans="1:3">
      <c r="A5626" s="94">
        <f t="shared" si="90"/>
        <v>1998</v>
      </c>
      <c r="B5626" s="95">
        <v>36031</v>
      </c>
      <c r="C5626" s="96">
        <v>5.48</v>
      </c>
    </row>
    <row r="5627" spans="1:3">
      <c r="A5627" s="94">
        <f t="shared" si="90"/>
        <v>1998</v>
      </c>
      <c r="B5627" s="95">
        <v>36032</v>
      </c>
      <c r="C5627" s="96">
        <v>5.44</v>
      </c>
    </row>
    <row r="5628" spans="1:3">
      <c r="A5628" s="94">
        <f t="shared" si="90"/>
        <v>1998</v>
      </c>
      <c r="B5628" s="95">
        <v>36033</v>
      </c>
      <c r="C5628" s="96">
        <v>5.44</v>
      </c>
    </row>
    <row r="5629" spans="1:3">
      <c r="A5629" s="94">
        <f t="shared" si="90"/>
        <v>1998</v>
      </c>
      <c r="B5629" s="95">
        <v>36034</v>
      </c>
      <c r="C5629" s="96">
        <v>5.38</v>
      </c>
    </row>
    <row r="5630" spans="1:3">
      <c r="A5630" s="94">
        <f t="shared" si="90"/>
        <v>1998</v>
      </c>
      <c r="B5630" s="95">
        <v>36035</v>
      </c>
      <c r="C5630" s="96">
        <v>5.37</v>
      </c>
    </row>
    <row r="5631" spans="1:3">
      <c r="A5631" s="94">
        <f t="shared" si="90"/>
        <v>1998</v>
      </c>
      <c r="B5631" s="95">
        <v>36038</v>
      </c>
      <c r="C5631" s="96">
        <v>5.3</v>
      </c>
    </row>
    <row r="5632" spans="1:3">
      <c r="A5632" s="94">
        <f t="shared" si="90"/>
        <v>1998</v>
      </c>
      <c r="B5632" s="95">
        <v>36039</v>
      </c>
      <c r="C5632" s="96">
        <v>5.34</v>
      </c>
    </row>
    <row r="5633" spans="1:3">
      <c r="A5633" s="94">
        <f t="shared" si="90"/>
        <v>1998</v>
      </c>
      <c r="B5633" s="95">
        <v>36040</v>
      </c>
      <c r="C5633" s="96">
        <v>5.34</v>
      </c>
    </row>
    <row r="5634" spans="1:3">
      <c r="A5634" s="94">
        <f t="shared" si="90"/>
        <v>1998</v>
      </c>
      <c r="B5634" s="95">
        <v>36041</v>
      </c>
      <c r="C5634" s="96">
        <v>5.31</v>
      </c>
    </row>
    <row r="5635" spans="1:3">
      <c r="A5635" s="94">
        <f t="shared" si="90"/>
        <v>1998</v>
      </c>
      <c r="B5635" s="95">
        <v>36042</v>
      </c>
      <c r="C5635" s="96">
        <v>5.29</v>
      </c>
    </row>
    <row r="5636" spans="1:3">
      <c r="A5636" s="94">
        <f t="shared" si="90"/>
        <v>1998</v>
      </c>
      <c r="B5636" s="95">
        <v>36045</v>
      </c>
      <c r="C5636" s="99"/>
    </row>
    <row r="5637" spans="1:3">
      <c r="A5637" s="94">
        <f t="shared" si="90"/>
        <v>1998</v>
      </c>
      <c r="B5637" s="95">
        <v>36046</v>
      </c>
      <c r="C5637" s="96">
        <v>5.34</v>
      </c>
    </row>
    <row r="5638" spans="1:3">
      <c r="A5638" s="94">
        <f t="shared" si="90"/>
        <v>1998</v>
      </c>
      <c r="B5638" s="95">
        <v>36047</v>
      </c>
      <c r="C5638" s="96">
        <v>5.28</v>
      </c>
    </row>
    <row r="5639" spans="1:3">
      <c r="A5639" s="94">
        <f t="shared" si="90"/>
        <v>1998</v>
      </c>
      <c r="B5639" s="95">
        <v>36048</v>
      </c>
      <c r="C5639" s="96">
        <v>5.18</v>
      </c>
    </row>
    <row r="5640" spans="1:3">
      <c r="A5640" s="94">
        <f t="shared" si="90"/>
        <v>1998</v>
      </c>
      <c r="B5640" s="95">
        <v>36049</v>
      </c>
      <c r="C5640" s="96">
        <v>5.23</v>
      </c>
    </row>
    <row r="5641" spans="1:3">
      <c r="A5641" s="94">
        <f t="shared" si="90"/>
        <v>1998</v>
      </c>
      <c r="B5641" s="95">
        <v>36052</v>
      </c>
      <c r="C5641" s="96">
        <v>5.23</v>
      </c>
    </row>
    <row r="5642" spans="1:3">
      <c r="A5642" s="94">
        <f t="shared" si="90"/>
        <v>1998</v>
      </c>
      <c r="B5642" s="95">
        <v>36053</v>
      </c>
      <c r="C5642" s="96">
        <v>5.25</v>
      </c>
    </row>
    <row r="5643" spans="1:3">
      <c r="A5643" s="94">
        <f t="shared" si="90"/>
        <v>1998</v>
      </c>
      <c r="B5643" s="95">
        <v>36054</v>
      </c>
      <c r="C5643" s="96">
        <v>5.23</v>
      </c>
    </row>
    <row r="5644" spans="1:3">
      <c r="A5644" s="94">
        <f t="shared" si="90"/>
        <v>1998</v>
      </c>
      <c r="B5644" s="95">
        <v>36055</v>
      </c>
      <c r="C5644" s="96">
        <v>5.18</v>
      </c>
    </row>
    <row r="5645" spans="1:3">
      <c r="A5645" s="94">
        <f t="shared" ref="A5645:A5708" si="91">YEAR(B5645)</f>
        <v>1998</v>
      </c>
      <c r="B5645" s="95">
        <v>36056</v>
      </c>
      <c r="C5645" s="96">
        <v>5.15</v>
      </c>
    </row>
    <row r="5646" spans="1:3">
      <c r="A5646" s="94">
        <f t="shared" si="91"/>
        <v>1998</v>
      </c>
      <c r="B5646" s="95">
        <v>36059</v>
      </c>
      <c r="C5646" s="96">
        <v>5.12</v>
      </c>
    </row>
    <row r="5647" spans="1:3">
      <c r="A5647" s="94">
        <f t="shared" si="91"/>
        <v>1998</v>
      </c>
      <c r="B5647" s="95">
        <v>36060</v>
      </c>
      <c r="C5647" s="96">
        <v>5.16</v>
      </c>
    </row>
    <row r="5648" spans="1:3">
      <c r="A5648" s="94">
        <f t="shared" si="91"/>
        <v>1998</v>
      </c>
      <c r="B5648" s="95">
        <v>36061</v>
      </c>
      <c r="C5648" s="96">
        <v>5.16</v>
      </c>
    </row>
    <row r="5649" spans="1:3">
      <c r="A5649" s="94">
        <f t="shared" si="91"/>
        <v>1998</v>
      </c>
      <c r="B5649" s="95">
        <v>36062</v>
      </c>
      <c r="C5649" s="96">
        <v>5.15</v>
      </c>
    </row>
    <row r="5650" spans="1:3">
      <c r="A5650" s="94">
        <f t="shared" si="91"/>
        <v>1998</v>
      </c>
      <c r="B5650" s="95">
        <v>36063</v>
      </c>
      <c r="C5650" s="96">
        <v>5.13</v>
      </c>
    </row>
    <row r="5651" spans="1:3">
      <c r="A5651" s="94">
        <f t="shared" si="91"/>
        <v>1998</v>
      </c>
      <c r="B5651" s="95">
        <v>36066</v>
      </c>
      <c r="C5651" s="96">
        <v>5.15</v>
      </c>
    </row>
    <row r="5652" spans="1:3">
      <c r="A5652" s="94">
        <f t="shared" si="91"/>
        <v>1998</v>
      </c>
      <c r="B5652" s="95">
        <v>36067</v>
      </c>
      <c r="C5652" s="96">
        <v>5.0999999999999996</v>
      </c>
    </row>
    <row r="5653" spans="1:3">
      <c r="A5653" s="94">
        <f t="shared" si="91"/>
        <v>1998</v>
      </c>
      <c r="B5653" s="95">
        <v>36068</v>
      </c>
      <c r="C5653" s="96">
        <v>4.9800000000000004</v>
      </c>
    </row>
    <row r="5654" spans="1:3">
      <c r="A5654" s="94">
        <f t="shared" si="91"/>
        <v>1998</v>
      </c>
      <c r="B5654" s="95">
        <v>36069</v>
      </c>
      <c r="C5654" s="96">
        <v>4.9000000000000004</v>
      </c>
    </row>
    <row r="5655" spans="1:3">
      <c r="A5655" s="94">
        <f t="shared" si="91"/>
        <v>1998</v>
      </c>
      <c r="B5655" s="95">
        <v>36070</v>
      </c>
      <c r="C5655" s="96">
        <v>4.8499999999999996</v>
      </c>
    </row>
    <row r="5656" spans="1:3">
      <c r="A5656" s="94">
        <f t="shared" si="91"/>
        <v>1998</v>
      </c>
      <c r="B5656" s="95">
        <v>36073</v>
      </c>
      <c r="C5656" s="96">
        <v>4.7</v>
      </c>
    </row>
    <row r="5657" spans="1:3">
      <c r="A5657" s="94">
        <f t="shared" si="91"/>
        <v>1998</v>
      </c>
      <c r="B5657" s="95">
        <v>36074</v>
      </c>
      <c r="C5657" s="96">
        <v>4.75</v>
      </c>
    </row>
    <row r="5658" spans="1:3">
      <c r="A5658" s="94">
        <f t="shared" si="91"/>
        <v>1998</v>
      </c>
      <c r="B5658" s="95">
        <v>36075</v>
      </c>
      <c r="C5658" s="96">
        <v>4.83</v>
      </c>
    </row>
    <row r="5659" spans="1:3">
      <c r="A5659" s="94">
        <f t="shared" si="91"/>
        <v>1998</v>
      </c>
      <c r="B5659" s="95">
        <v>36076</v>
      </c>
      <c r="C5659" s="96">
        <v>4.99</v>
      </c>
    </row>
    <row r="5660" spans="1:3">
      <c r="A5660" s="94">
        <f t="shared" si="91"/>
        <v>1998</v>
      </c>
      <c r="B5660" s="95">
        <v>36077</v>
      </c>
      <c r="C5660" s="96">
        <v>5.13</v>
      </c>
    </row>
    <row r="5661" spans="1:3">
      <c r="A5661" s="94">
        <f t="shared" si="91"/>
        <v>1998</v>
      </c>
      <c r="B5661" s="95">
        <v>36080</v>
      </c>
      <c r="C5661" s="99"/>
    </row>
    <row r="5662" spans="1:3">
      <c r="A5662" s="94">
        <f t="shared" si="91"/>
        <v>1998</v>
      </c>
      <c r="B5662" s="95">
        <v>36081</v>
      </c>
      <c r="C5662" s="96">
        <v>5.0999999999999996</v>
      </c>
    </row>
    <row r="5663" spans="1:3">
      <c r="A5663" s="94">
        <f t="shared" si="91"/>
        <v>1998</v>
      </c>
      <c r="B5663" s="95">
        <v>36082</v>
      </c>
      <c r="C5663" s="96">
        <v>5</v>
      </c>
    </row>
    <row r="5664" spans="1:3">
      <c r="A5664" s="94">
        <f t="shared" si="91"/>
        <v>1998</v>
      </c>
      <c r="B5664" s="95">
        <v>36083</v>
      </c>
      <c r="C5664" s="96">
        <v>5.0199999999999996</v>
      </c>
    </row>
    <row r="5665" spans="1:3">
      <c r="A5665" s="94">
        <f t="shared" si="91"/>
        <v>1998</v>
      </c>
      <c r="B5665" s="95">
        <v>36084</v>
      </c>
      <c r="C5665" s="96">
        <v>4.96</v>
      </c>
    </row>
    <row r="5666" spans="1:3">
      <c r="A5666" s="94">
        <f t="shared" si="91"/>
        <v>1998</v>
      </c>
      <c r="B5666" s="95">
        <v>36087</v>
      </c>
      <c r="C5666" s="96">
        <v>4.9800000000000004</v>
      </c>
    </row>
    <row r="5667" spans="1:3">
      <c r="A5667" s="94">
        <f t="shared" si="91"/>
        <v>1998</v>
      </c>
      <c r="B5667" s="95">
        <v>36088</v>
      </c>
      <c r="C5667" s="96">
        <v>5.0599999999999996</v>
      </c>
    </row>
    <row r="5668" spans="1:3">
      <c r="A5668" s="94">
        <f t="shared" si="91"/>
        <v>1998</v>
      </c>
      <c r="B5668" s="95">
        <v>36089</v>
      </c>
      <c r="C5668" s="96">
        <v>5.08</v>
      </c>
    </row>
    <row r="5669" spans="1:3">
      <c r="A5669" s="94">
        <f t="shared" si="91"/>
        <v>1998</v>
      </c>
      <c r="B5669" s="95">
        <v>36090</v>
      </c>
      <c r="C5669" s="96">
        <v>5.13</v>
      </c>
    </row>
    <row r="5670" spans="1:3">
      <c r="A5670" s="94">
        <f t="shared" si="91"/>
        <v>1998</v>
      </c>
      <c r="B5670" s="95">
        <v>36091</v>
      </c>
      <c r="C5670" s="96">
        <v>5.16</v>
      </c>
    </row>
    <row r="5671" spans="1:3">
      <c r="A5671" s="94">
        <f t="shared" si="91"/>
        <v>1998</v>
      </c>
      <c r="B5671" s="95">
        <v>36094</v>
      </c>
      <c r="C5671" s="96">
        <v>5.13</v>
      </c>
    </row>
    <row r="5672" spans="1:3">
      <c r="A5672" s="94">
        <f t="shared" si="91"/>
        <v>1998</v>
      </c>
      <c r="B5672" s="95">
        <v>36095</v>
      </c>
      <c r="C5672" s="96">
        <v>5.08</v>
      </c>
    </row>
    <row r="5673" spans="1:3">
      <c r="A5673" s="94">
        <f t="shared" si="91"/>
        <v>1998</v>
      </c>
      <c r="B5673" s="95">
        <v>36096</v>
      </c>
      <c r="C5673" s="96">
        <v>5.13</v>
      </c>
    </row>
    <row r="5674" spans="1:3">
      <c r="A5674" s="94">
        <f t="shared" si="91"/>
        <v>1998</v>
      </c>
      <c r="B5674" s="95">
        <v>36097</v>
      </c>
      <c r="C5674" s="96">
        <v>5.09</v>
      </c>
    </row>
    <row r="5675" spans="1:3">
      <c r="A5675" s="94">
        <f t="shared" si="91"/>
        <v>1998</v>
      </c>
      <c r="B5675" s="95">
        <v>36098</v>
      </c>
      <c r="C5675" s="96">
        <v>5.15</v>
      </c>
    </row>
    <row r="5676" spans="1:3">
      <c r="A5676" s="94">
        <f t="shared" si="91"/>
        <v>1998</v>
      </c>
      <c r="B5676" s="95">
        <v>36101</v>
      </c>
      <c r="C5676" s="96">
        <v>5.23</v>
      </c>
    </row>
    <row r="5677" spans="1:3">
      <c r="A5677" s="94">
        <f t="shared" si="91"/>
        <v>1998</v>
      </c>
      <c r="B5677" s="95">
        <v>36102</v>
      </c>
      <c r="C5677" s="96">
        <v>5.22</v>
      </c>
    </row>
    <row r="5678" spans="1:3">
      <c r="A5678" s="94">
        <f t="shared" si="91"/>
        <v>1998</v>
      </c>
      <c r="B5678" s="95">
        <v>36103</v>
      </c>
      <c r="C5678" s="96">
        <v>5.34</v>
      </c>
    </row>
    <row r="5679" spans="1:3">
      <c r="A5679" s="94">
        <f t="shared" si="91"/>
        <v>1998</v>
      </c>
      <c r="B5679" s="95">
        <v>36104</v>
      </c>
      <c r="C5679" s="96">
        <v>5.29</v>
      </c>
    </row>
    <row r="5680" spans="1:3">
      <c r="A5680" s="94">
        <f t="shared" si="91"/>
        <v>1998</v>
      </c>
      <c r="B5680" s="95">
        <v>36105</v>
      </c>
      <c r="C5680" s="96">
        <v>5.37</v>
      </c>
    </row>
    <row r="5681" spans="1:3">
      <c r="A5681" s="94">
        <f t="shared" si="91"/>
        <v>1998</v>
      </c>
      <c r="B5681" s="95">
        <v>36108</v>
      </c>
      <c r="C5681" s="96">
        <v>5.28</v>
      </c>
    </row>
    <row r="5682" spans="1:3">
      <c r="A5682" s="94">
        <f t="shared" si="91"/>
        <v>1998</v>
      </c>
      <c r="B5682" s="95">
        <v>36109</v>
      </c>
      <c r="C5682" s="96">
        <v>5.27</v>
      </c>
    </row>
    <row r="5683" spans="1:3">
      <c r="A5683" s="94">
        <f t="shared" si="91"/>
        <v>1998</v>
      </c>
      <c r="B5683" s="95">
        <v>36110</v>
      </c>
      <c r="C5683" s="99"/>
    </row>
    <row r="5684" spans="1:3">
      <c r="A5684" s="94">
        <f t="shared" si="91"/>
        <v>1998</v>
      </c>
      <c r="B5684" s="95">
        <v>36111</v>
      </c>
      <c r="C5684" s="96">
        <v>5.25</v>
      </c>
    </row>
    <row r="5685" spans="1:3">
      <c r="A5685" s="94">
        <f t="shared" si="91"/>
        <v>1998</v>
      </c>
      <c r="B5685" s="95">
        <v>36112</v>
      </c>
      <c r="C5685" s="96">
        <v>5.26</v>
      </c>
    </row>
    <row r="5686" spans="1:3">
      <c r="A5686" s="94">
        <f t="shared" si="91"/>
        <v>1998</v>
      </c>
      <c r="B5686" s="95">
        <v>36115</v>
      </c>
      <c r="C5686" s="96">
        <v>5.28</v>
      </c>
    </row>
    <row r="5687" spans="1:3">
      <c r="A5687" s="94">
        <f t="shared" si="91"/>
        <v>1998</v>
      </c>
      <c r="B5687" s="95">
        <v>36116</v>
      </c>
      <c r="C5687" s="96">
        <v>5.3</v>
      </c>
    </row>
    <row r="5688" spans="1:3">
      <c r="A5688" s="94">
        <f t="shared" si="91"/>
        <v>1998</v>
      </c>
      <c r="B5688" s="95">
        <v>36117</v>
      </c>
      <c r="C5688" s="96">
        <v>5.25</v>
      </c>
    </row>
    <row r="5689" spans="1:3">
      <c r="A5689" s="94">
        <f t="shared" si="91"/>
        <v>1998</v>
      </c>
      <c r="B5689" s="95">
        <v>36118</v>
      </c>
      <c r="C5689" s="96">
        <v>5.25</v>
      </c>
    </row>
    <row r="5690" spans="1:3">
      <c r="A5690" s="94">
        <f t="shared" si="91"/>
        <v>1998</v>
      </c>
      <c r="B5690" s="95">
        <v>36119</v>
      </c>
      <c r="C5690" s="96">
        <v>5.22</v>
      </c>
    </row>
    <row r="5691" spans="1:3">
      <c r="A5691" s="94">
        <f t="shared" si="91"/>
        <v>1998</v>
      </c>
      <c r="B5691" s="95">
        <v>36122</v>
      </c>
      <c r="C5691" s="96">
        <v>5.25</v>
      </c>
    </row>
    <row r="5692" spans="1:3">
      <c r="A5692" s="94">
        <f t="shared" si="91"/>
        <v>1998</v>
      </c>
      <c r="B5692" s="95">
        <v>36123</v>
      </c>
      <c r="C5692" s="96">
        <v>5.23</v>
      </c>
    </row>
    <row r="5693" spans="1:3">
      <c r="A5693" s="94">
        <f t="shared" si="91"/>
        <v>1998</v>
      </c>
      <c r="B5693" s="95">
        <v>36124</v>
      </c>
      <c r="C5693" s="96">
        <v>5.19</v>
      </c>
    </row>
    <row r="5694" spans="1:3">
      <c r="A5694" s="94">
        <f t="shared" si="91"/>
        <v>1998</v>
      </c>
      <c r="B5694" s="95">
        <v>36125</v>
      </c>
      <c r="C5694" s="99"/>
    </row>
    <row r="5695" spans="1:3">
      <c r="A5695" s="94">
        <f t="shared" si="91"/>
        <v>1998</v>
      </c>
      <c r="B5695" s="95">
        <v>36126</v>
      </c>
      <c r="C5695" s="96">
        <v>5.16</v>
      </c>
    </row>
    <row r="5696" spans="1:3">
      <c r="A5696" s="94">
        <f t="shared" si="91"/>
        <v>1998</v>
      </c>
      <c r="B5696" s="95">
        <v>36129</v>
      </c>
      <c r="C5696" s="96">
        <v>5.08</v>
      </c>
    </row>
    <row r="5697" spans="1:3">
      <c r="A5697" s="94">
        <f t="shared" si="91"/>
        <v>1998</v>
      </c>
      <c r="B5697" s="95">
        <v>36130</v>
      </c>
      <c r="C5697" s="96">
        <v>5.0599999999999996</v>
      </c>
    </row>
    <row r="5698" spans="1:3">
      <c r="A5698" s="94">
        <f t="shared" si="91"/>
        <v>1998</v>
      </c>
      <c r="B5698" s="95">
        <v>36131</v>
      </c>
      <c r="C5698" s="96">
        <v>5.03</v>
      </c>
    </row>
    <row r="5699" spans="1:3">
      <c r="A5699" s="94">
        <f t="shared" si="91"/>
        <v>1998</v>
      </c>
      <c r="B5699" s="95">
        <v>36132</v>
      </c>
      <c r="C5699" s="96">
        <v>5.0199999999999996</v>
      </c>
    </row>
    <row r="5700" spans="1:3">
      <c r="A5700" s="94">
        <f t="shared" si="91"/>
        <v>1998</v>
      </c>
      <c r="B5700" s="95">
        <v>36133</v>
      </c>
      <c r="C5700" s="96">
        <v>5.05</v>
      </c>
    </row>
    <row r="5701" spans="1:3">
      <c r="A5701" s="94">
        <f t="shared" si="91"/>
        <v>1998</v>
      </c>
      <c r="B5701" s="95">
        <v>36136</v>
      </c>
      <c r="C5701" s="96">
        <v>5.05</v>
      </c>
    </row>
    <row r="5702" spans="1:3">
      <c r="A5702" s="94">
        <f t="shared" si="91"/>
        <v>1998</v>
      </c>
      <c r="B5702" s="95">
        <v>36137</v>
      </c>
      <c r="C5702" s="96">
        <v>5</v>
      </c>
    </row>
    <row r="5703" spans="1:3">
      <c r="A5703" s="94">
        <f t="shared" si="91"/>
        <v>1998</v>
      </c>
      <c r="B5703" s="95">
        <v>36138</v>
      </c>
      <c r="C5703" s="96">
        <v>4.97</v>
      </c>
    </row>
    <row r="5704" spans="1:3">
      <c r="A5704" s="94">
        <f t="shared" si="91"/>
        <v>1998</v>
      </c>
      <c r="B5704" s="95">
        <v>36139</v>
      </c>
      <c r="C5704" s="96">
        <v>4.95</v>
      </c>
    </row>
    <row r="5705" spans="1:3">
      <c r="A5705" s="94">
        <f t="shared" si="91"/>
        <v>1998</v>
      </c>
      <c r="B5705" s="95">
        <v>36140</v>
      </c>
      <c r="C5705" s="96">
        <v>5.0199999999999996</v>
      </c>
    </row>
    <row r="5706" spans="1:3">
      <c r="A5706" s="94">
        <f t="shared" si="91"/>
        <v>1998</v>
      </c>
      <c r="B5706" s="95">
        <v>36143</v>
      </c>
      <c r="C5706" s="96">
        <v>4.99</v>
      </c>
    </row>
    <row r="5707" spans="1:3">
      <c r="A5707" s="94">
        <f t="shared" si="91"/>
        <v>1998</v>
      </c>
      <c r="B5707" s="95">
        <v>36144</v>
      </c>
      <c r="C5707" s="96">
        <v>5.03</v>
      </c>
    </row>
    <row r="5708" spans="1:3">
      <c r="A5708" s="94">
        <f t="shared" si="91"/>
        <v>1998</v>
      </c>
      <c r="B5708" s="95">
        <v>36145</v>
      </c>
      <c r="C5708" s="96">
        <v>5.01</v>
      </c>
    </row>
    <row r="5709" spans="1:3">
      <c r="A5709" s="94">
        <f t="shared" ref="A5709:A5772" si="92">YEAR(B5709)</f>
        <v>1998</v>
      </c>
      <c r="B5709" s="95">
        <v>36146</v>
      </c>
      <c r="C5709" s="96">
        <v>5.01</v>
      </c>
    </row>
    <row r="5710" spans="1:3">
      <c r="A5710" s="94">
        <f t="shared" si="92"/>
        <v>1998</v>
      </c>
      <c r="B5710" s="95">
        <v>36147</v>
      </c>
      <c r="C5710" s="96">
        <v>5.01</v>
      </c>
    </row>
    <row r="5711" spans="1:3">
      <c r="A5711" s="94">
        <f t="shared" si="92"/>
        <v>1998</v>
      </c>
      <c r="B5711" s="95">
        <v>36150</v>
      </c>
      <c r="C5711" s="96">
        <v>5.07</v>
      </c>
    </row>
    <row r="5712" spans="1:3">
      <c r="A5712" s="94">
        <f t="shared" si="92"/>
        <v>1998</v>
      </c>
      <c r="B5712" s="95">
        <v>36151</v>
      </c>
      <c r="C5712" s="96">
        <v>5.13</v>
      </c>
    </row>
    <row r="5713" spans="1:3">
      <c r="A5713" s="94">
        <f t="shared" si="92"/>
        <v>1998</v>
      </c>
      <c r="B5713" s="95">
        <v>36152</v>
      </c>
      <c r="C5713" s="96">
        <v>5.2</v>
      </c>
    </row>
    <row r="5714" spans="1:3">
      <c r="A5714" s="94">
        <f t="shared" si="92"/>
        <v>1998</v>
      </c>
      <c r="B5714" s="95">
        <v>36153</v>
      </c>
      <c r="C5714" s="96">
        <v>5.23</v>
      </c>
    </row>
    <row r="5715" spans="1:3">
      <c r="A5715" s="94">
        <f t="shared" si="92"/>
        <v>1998</v>
      </c>
      <c r="B5715" s="95">
        <v>36154</v>
      </c>
      <c r="C5715" s="99"/>
    </row>
    <row r="5716" spans="1:3">
      <c r="A5716" s="94">
        <f t="shared" si="92"/>
        <v>1998</v>
      </c>
      <c r="B5716" s="95">
        <v>36157</v>
      </c>
      <c r="C5716" s="96">
        <v>5.17</v>
      </c>
    </row>
    <row r="5717" spans="1:3">
      <c r="A5717" s="94">
        <f t="shared" si="92"/>
        <v>1998</v>
      </c>
      <c r="B5717" s="95">
        <v>36158</v>
      </c>
      <c r="C5717" s="96">
        <v>5.12</v>
      </c>
    </row>
    <row r="5718" spans="1:3">
      <c r="A5718" s="94">
        <f t="shared" si="92"/>
        <v>1998</v>
      </c>
      <c r="B5718" s="95">
        <v>36159</v>
      </c>
      <c r="C5718" s="96">
        <v>5.09</v>
      </c>
    </row>
    <row r="5719" spans="1:3">
      <c r="A5719" s="94">
        <f t="shared" si="92"/>
        <v>1998</v>
      </c>
      <c r="B5719" s="95">
        <v>36160</v>
      </c>
      <c r="C5719" s="96">
        <v>5.09</v>
      </c>
    </row>
    <row r="5720" spans="1:3">
      <c r="A5720" s="94">
        <f t="shared" si="92"/>
        <v>1999</v>
      </c>
      <c r="B5720" s="95">
        <v>36161</v>
      </c>
      <c r="C5720" s="99"/>
    </row>
    <row r="5721" spans="1:3">
      <c r="A5721" s="94">
        <f t="shared" si="92"/>
        <v>1999</v>
      </c>
      <c r="B5721" s="95">
        <v>36164</v>
      </c>
      <c r="C5721" s="96">
        <v>5.15</v>
      </c>
    </row>
    <row r="5722" spans="1:3">
      <c r="A5722" s="94">
        <f t="shared" si="92"/>
        <v>1999</v>
      </c>
      <c r="B5722" s="95">
        <v>36165</v>
      </c>
      <c r="C5722" s="96">
        <v>5.21</v>
      </c>
    </row>
    <row r="5723" spans="1:3">
      <c r="A5723" s="94">
        <f t="shared" si="92"/>
        <v>1999</v>
      </c>
      <c r="B5723" s="95">
        <v>36166</v>
      </c>
      <c r="C5723" s="96">
        <v>5.17</v>
      </c>
    </row>
    <row r="5724" spans="1:3">
      <c r="A5724" s="94">
        <f t="shared" si="92"/>
        <v>1999</v>
      </c>
      <c r="B5724" s="95">
        <v>36167</v>
      </c>
      <c r="C5724" s="96">
        <v>5.23</v>
      </c>
    </row>
    <row r="5725" spans="1:3">
      <c r="A5725" s="94">
        <f t="shared" si="92"/>
        <v>1999</v>
      </c>
      <c r="B5725" s="95">
        <v>36168</v>
      </c>
      <c r="C5725" s="96">
        <v>5.26</v>
      </c>
    </row>
    <row r="5726" spans="1:3">
      <c r="A5726" s="94">
        <f t="shared" si="92"/>
        <v>1999</v>
      </c>
      <c r="B5726" s="95">
        <v>36171</v>
      </c>
      <c r="C5726" s="96">
        <v>5.29</v>
      </c>
    </row>
    <row r="5727" spans="1:3">
      <c r="A5727" s="94">
        <f t="shared" si="92"/>
        <v>1999</v>
      </c>
      <c r="B5727" s="95">
        <v>36172</v>
      </c>
      <c r="C5727" s="96">
        <v>5.23</v>
      </c>
    </row>
    <row r="5728" spans="1:3">
      <c r="A5728" s="94">
        <f t="shared" si="92"/>
        <v>1999</v>
      </c>
      <c r="B5728" s="95">
        <v>36173</v>
      </c>
      <c r="C5728" s="96">
        <v>5.16</v>
      </c>
    </row>
    <row r="5729" spans="1:3">
      <c r="A5729" s="94">
        <f t="shared" si="92"/>
        <v>1999</v>
      </c>
      <c r="B5729" s="95">
        <v>36174</v>
      </c>
      <c r="C5729" s="96">
        <v>5.07</v>
      </c>
    </row>
    <row r="5730" spans="1:3">
      <c r="A5730" s="94">
        <f t="shared" si="92"/>
        <v>1999</v>
      </c>
      <c r="B5730" s="95">
        <v>36175</v>
      </c>
      <c r="C5730" s="96">
        <v>5.0999999999999996</v>
      </c>
    </row>
    <row r="5731" spans="1:3">
      <c r="A5731" s="94">
        <f t="shared" si="92"/>
        <v>1999</v>
      </c>
      <c r="B5731" s="95">
        <v>36178</v>
      </c>
      <c r="C5731" s="99"/>
    </row>
    <row r="5732" spans="1:3">
      <c r="A5732" s="94">
        <f t="shared" si="92"/>
        <v>1999</v>
      </c>
      <c r="B5732" s="95">
        <v>36179</v>
      </c>
      <c r="C5732" s="96">
        <v>5.14</v>
      </c>
    </row>
    <row r="5733" spans="1:3">
      <c r="A5733" s="94">
        <f t="shared" si="92"/>
        <v>1999</v>
      </c>
      <c r="B5733" s="95">
        <v>36180</v>
      </c>
      <c r="C5733" s="96">
        <v>5.18</v>
      </c>
    </row>
    <row r="5734" spans="1:3">
      <c r="A5734" s="94">
        <f t="shared" si="92"/>
        <v>1999</v>
      </c>
      <c r="B5734" s="95">
        <v>36181</v>
      </c>
      <c r="C5734" s="96">
        <v>5.14</v>
      </c>
    </row>
    <row r="5735" spans="1:3">
      <c r="A5735" s="94">
        <f t="shared" si="92"/>
        <v>1999</v>
      </c>
      <c r="B5735" s="95">
        <v>36182</v>
      </c>
      <c r="C5735" s="96">
        <v>5.09</v>
      </c>
    </row>
    <row r="5736" spans="1:3">
      <c r="A5736" s="94">
        <f t="shared" si="92"/>
        <v>1999</v>
      </c>
      <c r="B5736" s="95">
        <v>36185</v>
      </c>
      <c r="C5736" s="96">
        <v>5.12</v>
      </c>
    </row>
    <row r="5737" spans="1:3">
      <c r="A5737" s="94">
        <f t="shared" si="92"/>
        <v>1999</v>
      </c>
      <c r="B5737" s="95">
        <v>36186</v>
      </c>
      <c r="C5737" s="96">
        <v>5.12</v>
      </c>
    </row>
    <row r="5738" spans="1:3">
      <c r="A5738" s="94">
        <f t="shared" si="92"/>
        <v>1999</v>
      </c>
      <c r="B5738" s="95">
        <v>36187</v>
      </c>
      <c r="C5738" s="96">
        <v>5.14</v>
      </c>
    </row>
    <row r="5739" spans="1:3">
      <c r="A5739" s="94">
        <f t="shared" si="92"/>
        <v>1999</v>
      </c>
      <c r="B5739" s="95">
        <v>36188</v>
      </c>
      <c r="C5739" s="96">
        <v>5.1100000000000003</v>
      </c>
    </row>
    <row r="5740" spans="1:3">
      <c r="A5740" s="94">
        <f t="shared" si="92"/>
        <v>1999</v>
      </c>
      <c r="B5740" s="95">
        <v>36189</v>
      </c>
      <c r="C5740" s="96">
        <v>5.09</v>
      </c>
    </row>
    <row r="5741" spans="1:3">
      <c r="A5741" s="94">
        <f t="shared" si="92"/>
        <v>1999</v>
      </c>
      <c r="B5741" s="95">
        <v>36192</v>
      </c>
      <c r="C5741" s="96">
        <v>5.19</v>
      </c>
    </row>
    <row r="5742" spans="1:3">
      <c r="A5742" s="94">
        <f t="shared" si="92"/>
        <v>1999</v>
      </c>
      <c r="B5742" s="95">
        <v>36193</v>
      </c>
      <c r="C5742" s="96">
        <v>5.24</v>
      </c>
    </row>
    <row r="5743" spans="1:3">
      <c r="A5743" s="94">
        <f t="shared" si="92"/>
        <v>1999</v>
      </c>
      <c r="B5743" s="95">
        <v>36194</v>
      </c>
      <c r="C5743" s="96">
        <v>5.25</v>
      </c>
    </row>
    <row r="5744" spans="1:3">
      <c r="A5744" s="94">
        <f t="shared" si="92"/>
        <v>1999</v>
      </c>
      <c r="B5744" s="95">
        <v>36195</v>
      </c>
      <c r="C5744" s="96">
        <v>5.3</v>
      </c>
    </row>
    <row r="5745" spans="1:3">
      <c r="A5745" s="94">
        <f t="shared" si="92"/>
        <v>1999</v>
      </c>
      <c r="B5745" s="95">
        <v>36196</v>
      </c>
      <c r="C5745" s="96">
        <v>5.34</v>
      </c>
    </row>
    <row r="5746" spans="1:3">
      <c r="A5746" s="94">
        <f t="shared" si="92"/>
        <v>1999</v>
      </c>
      <c r="B5746" s="95">
        <v>36199</v>
      </c>
      <c r="C5746" s="96">
        <v>5.35</v>
      </c>
    </row>
    <row r="5747" spans="1:3">
      <c r="A5747" s="94">
        <f t="shared" si="92"/>
        <v>1999</v>
      </c>
      <c r="B5747" s="95">
        <v>36200</v>
      </c>
      <c r="C5747" s="96">
        <v>5.33</v>
      </c>
    </row>
    <row r="5748" spans="1:3">
      <c r="A5748" s="94">
        <f t="shared" si="92"/>
        <v>1999</v>
      </c>
      <c r="B5748" s="95">
        <v>36201</v>
      </c>
      <c r="C5748" s="96">
        <v>5.34</v>
      </c>
    </row>
    <row r="5749" spans="1:3">
      <c r="A5749" s="94">
        <f t="shared" si="92"/>
        <v>1999</v>
      </c>
      <c r="B5749" s="95">
        <v>36202</v>
      </c>
      <c r="C5749" s="96">
        <v>5.29</v>
      </c>
    </row>
    <row r="5750" spans="1:3">
      <c r="A5750" s="94">
        <f t="shared" si="92"/>
        <v>1999</v>
      </c>
      <c r="B5750" s="95">
        <v>36203</v>
      </c>
      <c r="C5750" s="96">
        <v>5.42</v>
      </c>
    </row>
    <row r="5751" spans="1:3">
      <c r="A5751" s="94">
        <f t="shared" si="92"/>
        <v>1999</v>
      </c>
      <c r="B5751" s="95">
        <v>36206</v>
      </c>
      <c r="C5751" s="99"/>
    </row>
    <row r="5752" spans="1:3">
      <c r="A5752" s="94">
        <f t="shared" si="92"/>
        <v>1999</v>
      </c>
      <c r="B5752" s="95">
        <v>36207</v>
      </c>
      <c r="C5752" s="96">
        <v>5.35</v>
      </c>
    </row>
    <row r="5753" spans="1:3">
      <c r="A5753" s="94">
        <f t="shared" si="92"/>
        <v>1999</v>
      </c>
      <c r="B5753" s="95">
        <v>36208</v>
      </c>
      <c r="C5753" s="96">
        <v>5.32</v>
      </c>
    </row>
    <row r="5754" spans="1:3">
      <c r="A5754" s="94">
        <f t="shared" si="92"/>
        <v>1999</v>
      </c>
      <c r="B5754" s="95">
        <v>36209</v>
      </c>
      <c r="C5754" s="96">
        <v>5.37</v>
      </c>
    </row>
    <row r="5755" spans="1:3">
      <c r="A5755" s="94">
        <f t="shared" si="92"/>
        <v>1999</v>
      </c>
      <c r="B5755" s="95">
        <v>36210</v>
      </c>
      <c r="C5755" s="96">
        <v>5.38</v>
      </c>
    </row>
    <row r="5756" spans="1:3">
      <c r="A5756" s="94">
        <f t="shared" si="92"/>
        <v>1999</v>
      </c>
      <c r="B5756" s="95">
        <v>36213</v>
      </c>
      <c r="C5756" s="96">
        <v>5.36</v>
      </c>
    </row>
    <row r="5757" spans="1:3">
      <c r="A5757" s="94">
        <f t="shared" si="92"/>
        <v>1999</v>
      </c>
      <c r="B5757" s="95">
        <v>36214</v>
      </c>
      <c r="C5757" s="96">
        <v>5.42</v>
      </c>
    </row>
    <row r="5758" spans="1:3">
      <c r="A5758" s="94">
        <f t="shared" si="92"/>
        <v>1999</v>
      </c>
      <c r="B5758" s="95">
        <v>36215</v>
      </c>
      <c r="C5758" s="96">
        <v>5.51</v>
      </c>
    </row>
    <row r="5759" spans="1:3">
      <c r="A5759" s="94">
        <f t="shared" si="92"/>
        <v>1999</v>
      </c>
      <c r="B5759" s="95">
        <v>36216</v>
      </c>
      <c r="C5759" s="96">
        <v>5.61</v>
      </c>
    </row>
    <row r="5760" spans="1:3">
      <c r="A5760" s="94">
        <f t="shared" si="92"/>
        <v>1999</v>
      </c>
      <c r="B5760" s="95">
        <v>36217</v>
      </c>
      <c r="C5760" s="96">
        <v>5.57</v>
      </c>
    </row>
    <row r="5761" spans="1:3">
      <c r="A5761" s="94">
        <f t="shared" si="92"/>
        <v>1999</v>
      </c>
      <c r="B5761" s="95">
        <v>36220</v>
      </c>
      <c r="C5761" s="96">
        <v>5.67</v>
      </c>
    </row>
    <row r="5762" spans="1:3">
      <c r="A5762" s="94">
        <f t="shared" si="92"/>
        <v>1999</v>
      </c>
      <c r="B5762" s="95">
        <v>36221</v>
      </c>
      <c r="C5762" s="96">
        <v>5.63</v>
      </c>
    </row>
    <row r="5763" spans="1:3">
      <c r="A5763" s="94">
        <f t="shared" si="92"/>
        <v>1999</v>
      </c>
      <c r="B5763" s="95">
        <v>36222</v>
      </c>
      <c r="C5763" s="96">
        <v>5.68</v>
      </c>
    </row>
    <row r="5764" spans="1:3">
      <c r="A5764" s="94">
        <f t="shared" si="92"/>
        <v>1999</v>
      </c>
      <c r="B5764" s="95">
        <v>36223</v>
      </c>
      <c r="C5764" s="96">
        <v>5.69</v>
      </c>
    </row>
    <row r="5765" spans="1:3">
      <c r="A5765" s="94">
        <f t="shared" si="92"/>
        <v>1999</v>
      </c>
      <c r="B5765" s="95">
        <v>36224</v>
      </c>
      <c r="C5765" s="96">
        <v>5.6</v>
      </c>
    </row>
    <row r="5766" spans="1:3">
      <c r="A5766" s="94">
        <f t="shared" si="92"/>
        <v>1999</v>
      </c>
      <c r="B5766" s="95">
        <v>36227</v>
      </c>
      <c r="C5766" s="96">
        <v>5.6</v>
      </c>
    </row>
    <row r="5767" spans="1:3">
      <c r="A5767" s="94">
        <f t="shared" si="92"/>
        <v>1999</v>
      </c>
      <c r="B5767" s="95">
        <v>36228</v>
      </c>
      <c r="C5767" s="96">
        <v>5.54</v>
      </c>
    </row>
    <row r="5768" spans="1:3">
      <c r="A5768" s="94">
        <f t="shared" si="92"/>
        <v>1999</v>
      </c>
      <c r="B5768" s="95">
        <v>36229</v>
      </c>
      <c r="C5768" s="96">
        <v>5.56</v>
      </c>
    </row>
    <row r="5769" spans="1:3">
      <c r="A5769" s="94">
        <f t="shared" si="92"/>
        <v>1999</v>
      </c>
      <c r="B5769" s="95">
        <v>36230</v>
      </c>
      <c r="C5769" s="96">
        <v>5.57</v>
      </c>
    </row>
    <row r="5770" spans="1:3">
      <c r="A5770" s="94">
        <f t="shared" si="92"/>
        <v>1999</v>
      </c>
      <c r="B5770" s="95">
        <v>36231</v>
      </c>
      <c r="C5770" s="96">
        <v>5.54</v>
      </c>
    </row>
    <row r="5771" spans="1:3">
      <c r="A5771" s="94">
        <f t="shared" si="92"/>
        <v>1999</v>
      </c>
      <c r="B5771" s="95">
        <v>36234</v>
      </c>
      <c r="C5771" s="96">
        <v>5.51</v>
      </c>
    </row>
    <row r="5772" spans="1:3">
      <c r="A5772" s="94">
        <f t="shared" si="92"/>
        <v>1999</v>
      </c>
      <c r="B5772" s="95">
        <v>36235</v>
      </c>
      <c r="C5772" s="96">
        <v>5.48</v>
      </c>
    </row>
    <row r="5773" spans="1:3">
      <c r="A5773" s="94">
        <f t="shared" ref="A5773:A5836" si="93">YEAR(B5773)</f>
        <v>1999</v>
      </c>
      <c r="B5773" s="95">
        <v>36236</v>
      </c>
      <c r="C5773" s="96">
        <v>5.51</v>
      </c>
    </row>
    <row r="5774" spans="1:3">
      <c r="A5774" s="94">
        <f t="shared" si="93"/>
        <v>1999</v>
      </c>
      <c r="B5774" s="95">
        <v>36237</v>
      </c>
      <c r="C5774" s="96">
        <v>5.49</v>
      </c>
    </row>
    <row r="5775" spans="1:3">
      <c r="A5775" s="94">
        <f t="shared" si="93"/>
        <v>1999</v>
      </c>
      <c r="B5775" s="95">
        <v>36238</v>
      </c>
      <c r="C5775" s="96">
        <v>5.53</v>
      </c>
    </row>
    <row r="5776" spans="1:3">
      <c r="A5776" s="94">
        <f t="shared" si="93"/>
        <v>1999</v>
      </c>
      <c r="B5776" s="95">
        <v>36241</v>
      </c>
      <c r="C5776" s="96">
        <v>5.57</v>
      </c>
    </row>
    <row r="5777" spans="1:3">
      <c r="A5777" s="94">
        <f t="shared" si="93"/>
        <v>1999</v>
      </c>
      <c r="B5777" s="95">
        <v>36242</v>
      </c>
      <c r="C5777" s="96">
        <v>5.57</v>
      </c>
    </row>
    <row r="5778" spans="1:3">
      <c r="A5778" s="94">
        <f t="shared" si="93"/>
        <v>1999</v>
      </c>
      <c r="B5778" s="95">
        <v>36243</v>
      </c>
      <c r="C5778" s="96">
        <v>5.54</v>
      </c>
    </row>
    <row r="5779" spans="1:3">
      <c r="A5779" s="94">
        <f t="shared" si="93"/>
        <v>1999</v>
      </c>
      <c r="B5779" s="95">
        <v>36244</v>
      </c>
      <c r="C5779" s="96">
        <v>5.59</v>
      </c>
    </row>
    <row r="5780" spans="1:3">
      <c r="A5780" s="94">
        <f t="shared" si="93"/>
        <v>1999</v>
      </c>
      <c r="B5780" s="95">
        <v>36245</v>
      </c>
      <c r="C5780" s="96">
        <v>5.61</v>
      </c>
    </row>
    <row r="5781" spans="1:3">
      <c r="A5781" s="94">
        <f t="shared" si="93"/>
        <v>1999</v>
      </c>
      <c r="B5781" s="95">
        <v>36248</v>
      </c>
      <c r="C5781" s="96">
        <v>5.65</v>
      </c>
    </row>
    <row r="5782" spans="1:3">
      <c r="A5782" s="94">
        <f t="shared" si="93"/>
        <v>1999</v>
      </c>
      <c r="B5782" s="95">
        <v>36249</v>
      </c>
      <c r="C5782" s="96">
        <v>5.59</v>
      </c>
    </row>
    <row r="5783" spans="1:3">
      <c r="A5783" s="94">
        <f t="shared" si="93"/>
        <v>1999</v>
      </c>
      <c r="B5783" s="95">
        <v>36250</v>
      </c>
      <c r="C5783" s="96">
        <v>5.63</v>
      </c>
    </row>
    <row r="5784" spans="1:3">
      <c r="A5784" s="94">
        <f t="shared" si="93"/>
        <v>1999</v>
      </c>
      <c r="B5784" s="95">
        <v>36251</v>
      </c>
      <c r="C5784" s="96">
        <v>5.67</v>
      </c>
    </row>
    <row r="5785" spans="1:3">
      <c r="A5785" s="94">
        <f t="shared" si="93"/>
        <v>1999</v>
      </c>
      <c r="B5785" s="95">
        <v>36252</v>
      </c>
      <c r="C5785" s="96">
        <v>5.59</v>
      </c>
    </row>
    <row r="5786" spans="1:3">
      <c r="A5786" s="94">
        <f t="shared" si="93"/>
        <v>1999</v>
      </c>
      <c r="B5786" s="95">
        <v>36255</v>
      </c>
      <c r="C5786" s="96">
        <v>5.59</v>
      </c>
    </row>
    <row r="5787" spans="1:3">
      <c r="A5787" s="94">
        <f t="shared" si="93"/>
        <v>1999</v>
      </c>
      <c r="B5787" s="95">
        <v>36256</v>
      </c>
      <c r="C5787" s="96">
        <v>5.52</v>
      </c>
    </row>
    <row r="5788" spans="1:3">
      <c r="A5788" s="94">
        <f t="shared" si="93"/>
        <v>1999</v>
      </c>
      <c r="B5788" s="95">
        <v>36257</v>
      </c>
      <c r="C5788" s="96">
        <v>5.51</v>
      </c>
    </row>
    <row r="5789" spans="1:3">
      <c r="A5789" s="94">
        <f t="shared" si="93"/>
        <v>1999</v>
      </c>
      <c r="B5789" s="95">
        <v>36258</v>
      </c>
      <c r="C5789" s="96">
        <v>5.44</v>
      </c>
    </row>
    <row r="5790" spans="1:3">
      <c r="A5790" s="94">
        <f t="shared" si="93"/>
        <v>1999</v>
      </c>
      <c r="B5790" s="95">
        <v>36259</v>
      </c>
      <c r="C5790" s="96">
        <v>5.46</v>
      </c>
    </row>
    <row r="5791" spans="1:3">
      <c r="A5791" s="94">
        <f t="shared" si="93"/>
        <v>1999</v>
      </c>
      <c r="B5791" s="95">
        <v>36262</v>
      </c>
      <c r="C5791" s="96">
        <v>5.45</v>
      </c>
    </row>
    <row r="5792" spans="1:3">
      <c r="A5792" s="94">
        <f t="shared" si="93"/>
        <v>1999</v>
      </c>
      <c r="B5792" s="95">
        <v>36263</v>
      </c>
      <c r="C5792" s="96">
        <v>5.5</v>
      </c>
    </row>
    <row r="5793" spans="1:3">
      <c r="A5793" s="94">
        <f t="shared" si="93"/>
        <v>1999</v>
      </c>
      <c r="B5793" s="95">
        <v>36264</v>
      </c>
      <c r="C5793" s="96">
        <v>5.51</v>
      </c>
    </row>
    <row r="5794" spans="1:3">
      <c r="A5794" s="94">
        <f t="shared" si="93"/>
        <v>1999</v>
      </c>
      <c r="B5794" s="95">
        <v>36265</v>
      </c>
      <c r="C5794" s="96">
        <v>5.53</v>
      </c>
    </row>
    <row r="5795" spans="1:3">
      <c r="A5795" s="94">
        <f t="shared" si="93"/>
        <v>1999</v>
      </c>
      <c r="B5795" s="95">
        <v>36266</v>
      </c>
      <c r="C5795" s="96">
        <v>5.57</v>
      </c>
    </row>
    <row r="5796" spans="1:3">
      <c r="A5796" s="94">
        <f t="shared" si="93"/>
        <v>1999</v>
      </c>
      <c r="B5796" s="95">
        <v>36269</v>
      </c>
      <c r="C5796" s="96">
        <v>5.55</v>
      </c>
    </row>
    <row r="5797" spans="1:3">
      <c r="A5797" s="94">
        <f t="shared" si="93"/>
        <v>1999</v>
      </c>
      <c r="B5797" s="95">
        <v>36270</v>
      </c>
      <c r="C5797" s="96">
        <v>5.52</v>
      </c>
    </row>
    <row r="5798" spans="1:3">
      <c r="A5798" s="94">
        <f t="shared" si="93"/>
        <v>1999</v>
      </c>
      <c r="B5798" s="95">
        <v>36271</v>
      </c>
      <c r="C5798" s="96">
        <v>5.52</v>
      </c>
    </row>
    <row r="5799" spans="1:3">
      <c r="A5799" s="94">
        <f t="shared" si="93"/>
        <v>1999</v>
      </c>
      <c r="B5799" s="95">
        <v>36272</v>
      </c>
      <c r="C5799" s="96">
        <v>5.61</v>
      </c>
    </row>
    <row r="5800" spans="1:3">
      <c r="A5800" s="94">
        <f t="shared" si="93"/>
        <v>1999</v>
      </c>
      <c r="B5800" s="95">
        <v>36273</v>
      </c>
      <c r="C5800" s="96">
        <v>5.6</v>
      </c>
    </row>
    <row r="5801" spans="1:3">
      <c r="A5801" s="94">
        <f t="shared" si="93"/>
        <v>1999</v>
      </c>
      <c r="B5801" s="95">
        <v>36276</v>
      </c>
      <c r="C5801" s="96">
        <v>5.57</v>
      </c>
    </row>
    <row r="5802" spans="1:3">
      <c r="A5802" s="94">
        <f t="shared" si="93"/>
        <v>1999</v>
      </c>
      <c r="B5802" s="95">
        <v>36277</v>
      </c>
      <c r="C5802" s="96">
        <v>5.55</v>
      </c>
    </row>
    <row r="5803" spans="1:3">
      <c r="A5803" s="94">
        <f t="shared" si="93"/>
        <v>1999</v>
      </c>
      <c r="B5803" s="95">
        <v>36278</v>
      </c>
      <c r="C5803" s="96">
        <v>5.58</v>
      </c>
    </row>
    <row r="5804" spans="1:3">
      <c r="A5804" s="94">
        <f t="shared" si="93"/>
        <v>1999</v>
      </c>
      <c r="B5804" s="95">
        <v>36279</v>
      </c>
      <c r="C5804" s="96">
        <v>5.53</v>
      </c>
    </row>
    <row r="5805" spans="1:3">
      <c r="A5805" s="94">
        <f t="shared" si="93"/>
        <v>1999</v>
      </c>
      <c r="B5805" s="95">
        <v>36280</v>
      </c>
      <c r="C5805" s="96">
        <v>5.68</v>
      </c>
    </row>
    <row r="5806" spans="1:3">
      <c r="A5806" s="94">
        <f t="shared" si="93"/>
        <v>1999</v>
      </c>
      <c r="B5806" s="95">
        <v>36283</v>
      </c>
      <c r="C5806" s="96">
        <v>5.67</v>
      </c>
    </row>
    <row r="5807" spans="1:3">
      <c r="A5807" s="94">
        <f t="shared" si="93"/>
        <v>1999</v>
      </c>
      <c r="B5807" s="95">
        <v>36284</v>
      </c>
      <c r="C5807" s="96">
        <v>5.72</v>
      </c>
    </row>
    <row r="5808" spans="1:3">
      <c r="A5808" s="94">
        <f t="shared" si="93"/>
        <v>1999</v>
      </c>
      <c r="B5808" s="95">
        <v>36285</v>
      </c>
      <c r="C5808" s="96">
        <v>5.71</v>
      </c>
    </row>
    <row r="5809" spans="1:3">
      <c r="A5809" s="94">
        <f t="shared" si="93"/>
        <v>1999</v>
      </c>
      <c r="B5809" s="95">
        <v>36286</v>
      </c>
      <c r="C5809" s="96">
        <v>5.8</v>
      </c>
    </row>
    <row r="5810" spans="1:3">
      <c r="A5810" s="94">
        <f t="shared" si="93"/>
        <v>1999</v>
      </c>
      <c r="B5810" s="95">
        <v>36287</v>
      </c>
      <c r="C5810" s="96">
        <v>5.82</v>
      </c>
    </row>
    <row r="5811" spans="1:3">
      <c r="A5811" s="94">
        <f t="shared" si="93"/>
        <v>1999</v>
      </c>
      <c r="B5811" s="95">
        <v>36290</v>
      </c>
      <c r="C5811" s="96">
        <v>5.79</v>
      </c>
    </row>
    <row r="5812" spans="1:3">
      <c r="A5812" s="94">
        <f t="shared" si="93"/>
        <v>1999</v>
      </c>
      <c r="B5812" s="95">
        <v>36291</v>
      </c>
      <c r="C5812" s="96">
        <v>5.85</v>
      </c>
    </row>
    <row r="5813" spans="1:3">
      <c r="A5813" s="94">
        <f t="shared" si="93"/>
        <v>1999</v>
      </c>
      <c r="B5813" s="95">
        <v>36292</v>
      </c>
      <c r="C5813" s="96">
        <v>5.83</v>
      </c>
    </row>
    <row r="5814" spans="1:3">
      <c r="A5814" s="94">
        <f t="shared" si="93"/>
        <v>1999</v>
      </c>
      <c r="B5814" s="95">
        <v>36293</v>
      </c>
      <c r="C5814" s="96">
        <v>5.75</v>
      </c>
    </row>
    <row r="5815" spans="1:3">
      <c r="A5815" s="94">
        <f t="shared" si="93"/>
        <v>1999</v>
      </c>
      <c r="B5815" s="95">
        <v>36294</v>
      </c>
      <c r="C5815" s="96">
        <v>5.92</v>
      </c>
    </row>
    <row r="5816" spans="1:3">
      <c r="A5816" s="94">
        <f t="shared" si="93"/>
        <v>1999</v>
      </c>
      <c r="B5816" s="95">
        <v>36297</v>
      </c>
      <c r="C5816" s="96">
        <v>5.91</v>
      </c>
    </row>
    <row r="5817" spans="1:3">
      <c r="A5817" s="94">
        <f t="shared" si="93"/>
        <v>1999</v>
      </c>
      <c r="B5817" s="95">
        <v>36298</v>
      </c>
      <c r="C5817" s="96">
        <v>5.9</v>
      </c>
    </row>
    <row r="5818" spans="1:3">
      <c r="A5818" s="94">
        <f t="shared" si="93"/>
        <v>1999</v>
      </c>
      <c r="B5818" s="95">
        <v>36299</v>
      </c>
      <c r="C5818" s="96">
        <v>5.81</v>
      </c>
    </row>
    <row r="5819" spans="1:3">
      <c r="A5819" s="94">
        <f t="shared" si="93"/>
        <v>1999</v>
      </c>
      <c r="B5819" s="95">
        <v>36300</v>
      </c>
      <c r="C5819" s="96">
        <v>5.83</v>
      </c>
    </row>
    <row r="5820" spans="1:3">
      <c r="A5820" s="94">
        <f t="shared" si="93"/>
        <v>1999</v>
      </c>
      <c r="B5820" s="95">
        <v>36301</v>
      </c>
      <c r="C5820" s="96">
        <v>5.78</v>
      </c>
    </row>
    <row r="5821" spans="1:3">
      <c r="A5821" s="94">
        <f t="shared" si="93"/>
        <v>1999</v>
      </c>
      <c r="B5821" s="95">
        <v>36304</v>
      </c>
      <c r="C5821" s="96">
        <v>5.77</v>
      </c>
    </row>
    <row r="5822" spans="1:3">
      <c r="A5822" s="94">
        <f t="shared" si="93"/>
        <v>1999</v>
      </c>
      <c r="B5822" s="95">
        <v>36305</v>
      </c>
      <c r="C5822" s="96">
        <v>5.76</v>
      </c>
    </row>
    <row r="5823" spans="1:3">
      <c r="A5823" s="94">
        <f t="shared" si="93"/>
        <v>1999</v>
      </c>
      <c r="B5823" s="95">
        <v>36306</v>
      </c>
      <c r="C5823" s="96">
        <v>5.8</v>
      </c>
    </row>
    <row r="5824" spans="1:3">
      <c r="A5824" s="94">
        <f t="shared" si="93"/>
        <v>1999</v>
      </c>
      <c r="B5824" s="95">
        <v>36307</v>
      </c>
      <c r="C5824" s="96">
        <v>5.85</v>
      </c>
    </row>
    <row r="5825" spans="1:3">
      <c r="A5825" s="94">
        <f t="shared" si="93"/>
        <v>1999</v>
      </c>
      <c r="B5825" s="95">
        <v>36308</v>
      </c>
      <c r="C5825" s="96">
        <v>5.84</v>
      </c>
    </row>
    <row r="5826" spans="1:3">
      <c r="A5826" s="94">
        <f t="shared" si="93"/>
        <v>1999</v>
      </c>
      <c r="B5826" s="95">
        <v>36311</v>
      </c>
      <c r="C5826" s="99"/>
    </row>
    <row r="5827" spans="1:3">
      <c r="A5827" s="94">
        <f t="shared" si="93"/>
        <v>1999</v>
      </c>
      <c r="B5827" s="95">
        <v>36312</v>
      </c>
      <c r="C5827" s="96">
        <v>5.94</v>
      </c>
    </row>
    <row r="5828" spans="1:3">
      <c r="A5828" s="94">
        <f t="shared" si="93"/>
        <v>1999</v>
      </c>
      <c r="B5828" s="95">
        <v>36313</v>
      </c>
      <c r="C5828" s="96">
        <v>5.94</v>
      </c>
    </row>
    <row r="5829" spans="1:3">
      <c r="A5829" s="94">
        <f t="shared" si="93"/>
        <v>1999</v>
      </c>
      <c r="B5829" s="95">
        <v>36314</v>
      </c>
      <c r="C5829" s="96">
        <v>5.96</v>
      </c>
    </row>
    <row r="5830" spans="1:3">
      <c r="A5830" s="94">
        <f t="shared" si="93"/>
        <v>1999</v>
      </c>
      <c r="B5830" s="95">
        <v>36315</v>
      </c>
      <c r="C5830" s="96">
        <v>5.97</v>
      </c>
    </row>
    <row r="5831" spans="1:3">
      <c r="A5831" s="94">
        <f t="shared" si="93"/>
        <v>1999</v>
      </c>
      <c r="B5831" s="95">
        <v>36318</v>
      </c>
      <c r="C5831" s="96">
        <v>5.97</v>
      </c>
    </row>
    <row r="5832" spans="1:3">
      <c r="A5832" s="94">
        <f t="shared" si="93"/>
        <v>1999</v>
      </c>
      <c r="B5832" s="95">
        <v>36319</v>
      </c>
      <c r="C5832" s="96">
        <v>6</v>
      </c>
    </row>
    <row r="5833" spans="1:3">
      <c r="A5833" s="94">
        <f t="shared" si="93"/>
        <v>1999</v>
      </c>
      <c r="B5833" s="95">
        <v>36320</v>
      </c>
      <c r="C5833" s="96">
        <v>6.02</v>
      </c>
    </row>
    <row r="5834" spans="1:3">
      <c r="A5834" s="94">
        <f t="shared" si="93"/>
        <v>1999</v>
      </c>
      <c r="B5834" s="95">
        <v>36321</v>
      </c>
      <c r="C5834" s="96">
        <v>6.05</v>
      </c>
    </row>
    <row r="5835" spans="1:3">
      <c r="A5835" s="94">
        <f t="shared" si="93"/>
        <v>1999</v>
      </c>
      <c r="B5835" s="95">
        <v>36322</v>
      </c>
      <c r="C5835" s="96">
        <v>6.13</v>
      </c>
    </row>
    <row r="5836" spans="1:3">
      <c r="A5836" s="94">
        <f t="shared" si="93"/>
        <v>1999</v>
      </c>
      <c r="B5836" s="95">
        <v>36325</v>
      </c>
      <c r="C5836" s="96">
        <v>6.11</v>
      </c>
    </row>
    <row r="5837" spans="1:3">
      <c r="A5837" s="94">
        <f t="shared" ref="A5837:A5900" si="94">YEAR(B5837)</f>
        <v>1999</v>
      </c>
      <c r="B5837" s="95">
        <v>36326</v>
      </c>
      <c r="C5837" s="96">
        <v>6.11</v>
      </c>
    </row>
    <row r="5838" spans="1:3">
      <c r="A5838" s="94">
        <f t="shared" si="94"/>
        <v>1999</v>
      </c>
      <c r="B5838" s="95">
        <v>36327</v>
      </c>
      <c r="C5838" s="96">
        <v>6.08</v>
      </c>
    </row>
    <row r="5839" spans="1:3">
      <c r="A5839" s="94">
        <f t="shared" si="94"/>
        <v>1999</v>
      </c>
      <c r="B5839" s="95">
        <v>36328</v>
      </c>
      <c r="C5839" s="96">
        <v>5.95</v>
      </c>
    </row>
    <row r="5840" spans="1:3">
      <c r="A5840" s="94">
        <f t="shared" si="94"/>
        <v>1999</v>
      </c>
      <c r="B5840" s="95">
        <v>36329</v>
      </c>
      <c r="C5840" s="96">
        <v>5.98</v>
      </c>
    </row>
    <row r="5841" spans="1:3">
      <c r="A5841" s="94">
        <f t="shared" si="94"/>
        <v>1999</v>
      </c>
      <c r="B5841" s="95">
        <v>36332</v>
      </c>
      <c r="C5841" s="96">
        <v>6.03</v>
      </c>
    </row>
    <row r="5842" spans="1:3">
      <c r="A5842" s="94">
        <f t="shared" si="94"/>
        <v>1999</v>
      </c>
      <c r="B5842" s="95">
        <v>36333</v>
      </c>
      <c r="C5842" s="96">
        <v>6.07</v>
      </c>
    </row>
    <row r="5843" spans="1:3">
      <c r="A5843" s="94">
        <f t="shared" si="94"/>
        <v>1999</v>
      </c>
      <c r="B5843" s="95">
        <v>36334</v>
      </c>
      <c r="C5843" s="96">
        <v>6.13</v>
      </c>
    </row>
    <row r="5844" spans="1:3">
      <c r="A5844" s="94">
        <f t="shared" si="94"/>
        <v>1999</v>
      </c>
      <c r="B5844" s="95">
        <v>36335</v>
      </c>
      <c r="C5844" s="96">
        <v>6.17</v>
      </c>
    </row>
    <row r="5845" spans="1:3">
      <c r="A5845" s="94">
        <f t="shared" si="94"/>
        <v>1999</v>
      </c>
      <c r="B5845" s="95">
        <v>36336</v>
      </c>
      <c r="C5845" s="96">
        <v>6.16</v>
      </c>
    </row>
    <row r="5846" spans="1:3">
      <c r="A5846" s="94">
        <f t="shared" si="94"/>
        <v>1999</v>
      </c>
      <c r="B5846" s="95">
        <v>36339</v>
      </c>
      <c r="C5846" s="96">
        <v>6.1</v>
      </c>
    </row>
    <row r="5847" spans="1:3">
      <c r="A5847" s="94">
        <f t="shared" si="94"/>
        <v>1999</v>
      </c>
      <c r="B5847" s="95">
        <v>36340</v>
      </c>
      <c r="C5847" s="96">
        <v>6.07</v>
      </c>
    </row>
    <row r="5848" spans="1:3">
      <c r="A5848" s="94">
        <f t="shared" si="94"/>
        <v>1999</v>
      </c>
      <c r="B5848" s="95">
        <v>36341</v>
      </c>
      <c r="C5848" s="96">
        <v>5.98</v>
      </c>
    </row>
    <row r="5849" spans="1:3">
      <c r="A5849" s="94">
        <f t="shared" si="94"/>
        <v>1999</v>
      </c>
      <c r="B5849" s="95">
        <v>36342</v>
      </c>
      <c r="C5849" s="96">
        <v>6.02</v>
      </c>
    </row>
    <row r="5850" spans="1:3">
      <c r="A5850" s="94">
        <f t="shared" si="94"/>
        <v>1999</v>
      </c>
      <c r="B5850" s="95">
        <v>36343</v>
      </c>
      <c r="C5850" s="96">
        <v>6</v>
      </c>
    </row>
    <row r="5851" spans="1:3">
      <c r="A5851" s="94">
        <f t="shared" si="94"/>
        <v>1999</v>
      </c>
      <c r="B5851" s="95">
        <v>36346</v>
      </c>
      <c r="C5851" s="99"/>
    </row>
    <row r="5852" spans="1:3">
      <c r="A5852" s="94">
        <f t="shared" si="94"/>
        <v>1999</v>
      </c>
      <c r="B5852" s="95">
        <v>36347</v>
      </c>
      <c r="C5852" s="96">
        <v>6.05</v>
      </c>
    </row>
    <row r="5853" spans="1:3">
      <c r="A5853" s="94">
        <f t="shared" si="94"/>
        <v>1999</v>
      </c>
      <c r="B5853" s="95">
        <v>36348</v>
      </c>
      <c r="C5853" s="96">
        <v>6.08</v>
      </c>
    </row>
    <row r="5854" spans="1:3">
      <c r="A5854" s="94">
        <f t="shared" si="94"/>
        <v>1999</v>
      </c>
      <c r="B5854" s="95">
        <v>36349</v>
      </c>
      <c r="C5854" s="96">
        <v>6.01</v>
      </c>
    </row>
    <row r="5855" spans="1:3">
      <c r="A5855" s="94">
        <f t="shared" si="94"/>
        <v>1999</v>
      </c>
      <c r="B5855" s="95">
        <v>36350</v>
      </c>
      <c r="C5855" s="96">
        <v>6.01</v>
      </c>
    </row>
    <row r="5856" spans="1:3">
      <c r="A5856" s="94">
        <f t="shared" si="94"/>
        <v>1999</v>
      </c>
      <c r="B5856" s="95">
        <v>36353</v>
      </c>
      <c r="C5856" s="96">
        <v>5.92</v>
      </c>
    </row>
    <row r="5857" spans="1:3">
      <c r="A5857" s="94">
        <f t="shared" si="94"/>
        <v>1999</v>
      </c>
      <c r="B5857" s="95">
        <v>36354</v>
      </c>
      <c r="C5857" s="96">
        <v>5.9</v>
      </c>
    </row>
    <row r="5858" spans="1:3">
      <c r="A5858" s="94">
        <f t="shared" si="94"/>
        <v>1999</v>
      </c>
      <c r="B5858" s="95">
        <v>36355</v>
      </c>
      <c r="C5858" s="96">
        <v>5.92</v>
      </c>
    </row>
    <row r="5859" spans="1:3">
      <c r="A5859" s="94">
        <f t="shared" si="94"/>
        <v>1999</v>
      </c>
      <c r="B5859" s="95">
        <v>36356</v>
      </c>
      <c r="C5859" s="96">
        <v>5.91</v>
      </c>
    </row>
    <row r="5860" spans="1:3">
      <c r="A5860" s="94">
        <f t="shared" si="94"/>
        <v>1999</v>
      </c>
      <c r="B5860" s="95">
        <v>36357</v>
      </c>
      <c r="C5860" s="96">
        <v>5.9</v>
      </c>
    </row>
    <row r="5861" spans="1:3">
      <c r="A5861" s="94">
        <f t="shared" si="94"/>
        <v>1999</v>
      </c>
      <c r="B5861" s="95">
        <v>36360</v>
      </c>
      <c r="C5861" s="96">
        <v>5.9</v>
      </c>
    </row>
    <row r="5862" spans="1:3">
      <c r="A5862" s="94">
        <f t="shared" si="94"/>
        <v>1999</v>
      </c>
      <c r="B5862" s="95">
        <v>36361</v>
      </c>
      <c r="C5862" s="96">
        <v>5.89</v>
      </c>
    </row>
    <row r="5863" spans="1:3">
      <c r="A5863" s="94">
        <f t="shared" si="94"/>
        <v>1999</v>
      </c>
      <c r="B5863" s="95">
        <v>36362</v>
      </c>
      <c r="C5863" s="96">
        <v>5.91</v>
      </c>
    </row>
    <row r="5864" spans="1:3">
      <c r="A5864" s="94">
        <f t="shared" si="94"/>
        <v>1999</v>
      </c>
      <c r="B5864" s="95">
        <v>36363</v>
      </c>
      <c r="C5864" s="96">
        <v>5.97</v>
      </c>
    </row>
    <row r="5865" spans="1:3">
      <c r="A5865" s="94">
        <f t="shared" si="94"/>
        <v>1999</v>
      </c>
      <c r="B5865" s="95">
        <v>36364</v>
      </c>
      <c r="C5865" s="96">
        <v>6.02</v>
      </c>
    </row>
    <row r="5866" spans="1:3">
      <c r="A5866" s="94">
        <f t="shared" si="94"/>
        <v>1999</v>
      </c>
      <c r="B5866" s="95">
        <v>36367</v>
      </c>
      <c r="C5866" s="96">
        <v>6.04</v>
      </c>
    </row>
    <row r="5867" spans="1:3">
      <c r="A5867" s="94">
        <f t="shared" si="94"/>
        <v>1999</v>
      </c>
      <c r="B5867" s="95">
        <v>36368</v>
      </c>
      <c r="C5867" s="96">
        <v>6.01</v>
      </c>
    </row>
    <row r="5868" spans="1:3">
      <c r="A5868" s="94">
        <f t="shared" si="94"/>
        <v>1999</v>
      </c>
      <c r="B5868" s="95">
        <v>36369</v>
      </c>
      <c r="C5868" s="96">
        <v>6.01</v>
      </c>
    </row>
    <row r="5869" spans="1:3">
      <c r="A5869" s="94">
        <f t="shared" si="94"/>
        <v>1999</v>
      </c>
      <c r="B5869" s="95">
        <v>36370</v>
      </c>
      <c r="C5869" s="96">
        <v>6.07</v>
      </c>
    </row>
    <row r="5870" spans="1:3">
      <c r="A5870" s="94">
        <f t="shared" si="94"/>
        <v>1999</v>
      </c>
      <c r="B5870" s="95">
        <v>36371</v>
      </c>
      <c r="C5870" s="96">
        <v>6.11</v>
      </c>
    </row>
    <row r="5871" spans="1:3">
      <c r="A5871" s="94">
        <f t="shared" si="94"/>
        <v>1999</v>
      </c>
      <c r="B5871" s="95">
        <v>36374</v>
      </c>
      <c r="C5871" s="96">
        <v>6.13</v>
      </c>
    </row>
    <row r="5872" spans="1:3">
      <c r="A5872" s="94">
        <f t="shared" si="94"/>
        <v>1999</v>
      </c>
      <c r="B5872" s="95">
        <v>36375</v>
      </c>
      <c r="C5872" s="96">
        <v>6.15</v>
      </c>
    </row>
    <row r="5873" spans="1:3">
      <c r="A5873" s="94">
        <f t="shared" si="94"/>
        <v>1999</v>
      </c>
      <c r="B5873" s="95">
        <v>36376</v>
      </c>
      <c r="C5873" s="96">
        <v>6.12</v>
      </c>
    </row>
    <row r="5874" spans="1:3">
      <c r="A5874" s="94">
        <f t="shared" si="94"/>
        <v>1999</v>
      </c>
      <c r="B5874" s="95">
        <v>36377</v>
      </c>
      <c r="C5874" s="96">
        <v>6.05</v>
      </c>
    </row>
    <row r="5875" spans="1:3">
      <c r="A5875" s="94">
        <f t="shared" si="94"/>
        <v>1999</v>
      </c>
      <c r="B5875" s="95">
        <v>36378</v>
      </c>
      <c r="C5875" s="96">
        <v>6.16</v>
      </c>
    </row>
    <row r="5876" spans="1:3">
      <c r="A5876" s="94">
        <f t="shared" si="94"/>
        <v>1999</v>
      </c>
      <c r="B5876" s="95">
        <v>36381</v>
      </c>
      <c r="C5876" s="96">
        <v>6.23</v>
      </c>
    </row>
    <row r="5877" spans="1:3">
      <c r="A5877" s="94">
        <f t="shared" si="94"/>
        <v>1999</v>
      </c>
      <c r="B5877" s="95">
        <v>36382</v>
      </c>
      <c r="C5877" s="96">
        <v>6.25</v>
      </c>
    </row>
    <row r="5878" spans="1:3">
      <c r="A5878" s="94">
        <f t="shared" si="94"/>
        <v>1999</v>
      </c>
      <c r="B5878" s="95">
        <v>36383</v>
      </c>
      <c r="C5878" s="96">
        <v>6.22</v>
      </c>
    </row>
    <row r="5879" spans="1:3">
      <c r="A5879" s="94">
        <f t="shared" si="94"/>
        <v>1999</v>
      </c>
      <c r="B5879" s="95">
        <v>36384</v>
      </c>
      <c r="C5879" s="96">
        <v>6.18</v>
      </c>
    </row>
    <row r="5880" spans="1:3">
      <c r="A5880" s="94">
        <f t="shared" si="94"/>
        <v>1999</v>
      </c>
      <c r="B5880" s="95">
        <v>36385</v>
      </c>
      <c r="C5880" s="96">
        <v>6.09</v>
      </c>
    </row>
    <row r="5881" spans="1:3">
      <c r="A5881" s="94">
        <f t="shared" si="94"/>
        <v>1999</v>
      </c>
      <c r="B5881" s="95">
        <v>36388</v>
      </c>
      <c r="C5881" s="96">
        <v>6.1</v>
      </c>
    </row>
    <row r="5882" spans="1:3">
      <c r="A5882" s="94">
        <f t="shared" si="94"/>
        <v>1999</v>
      </c>
      <c r="B5882" s="95">
        <v>36389</v>
      </c>
      <c r="C5882" s="96">
        <v>6.02</v>
      </c>
    </row>
    <row r="5883" spans="1:3">
      <c r="A5883" s="94">
        <f t="shared" si="94"/>
        <v>1999</v>
      </c>
      <c r="B5883" s="95">
        <v>36390</v>
      </c>
      <c r="C5883" s="96">
        <v>6.01</v>
      </c>
    </row>
    <row r="5884" spans="1:3">
      <c r="A5884" s="94">
        <f t="shared" si="94"/>
        <v>1999</v>
      </c>
      <c r="B5884" s="95">
        <v>36391</v>
      </c>
      <c r="C5884" s="96">
        <v>6.03</v>
      </c>
    </row>
    <row r="5885" spans="1:3">
      <c r="A5885" s="94">
        <f t="shared" si="94"/>
        <v>1999</v>
      </c>
      <c r="B5885" s="95">
        <v>36392</v>
      </c>
      <c r="C5885" s="96">
        <v>5.99</v>
      </c>
    </row>
    <row r="5886" spans="1:3">
      <c r="A5886" s="94">
        <f t="shared" si="94"/>
        <v>1999</v>
      </c>
      <c r="B5886" s="95">
        <v>36395</v>
      </c>
      <c r="C5886" s="96">
        <v>5.98</v>
      </c>
    </row>
    <row r="5887" spans="1:3">
      <c r="A5887" s="94">
        <f t="shared" si="94"/>
        <v>1999</v>
      </c>
      <c r="B5887" s="95">
        <v>36396</v>
      </c>
      <c r="C5887" s="96">
        <v>5.95</v>
      </c>
    </row>
    <row r="5888" spans="1:3">
      <c r="A5888" s="94">
        <f t="shared" si="94"/>
        <v>1999</v>
      </c>
      <c r="B5888" s="95">
        <v>36397</v>
      </c>
      <c r="C5888" s="96">
        <v>5.87</v>
      </c>
    </row>
    <row r="5889" spans="1:3">
      <c r="A5889" s="94">
        <f t="shared" si="94"/>
        <v>1999</v>
      </c>
      <c r="B5889" s="95">
        <v>36398</v>
      </c>
      <c r="C5889" s="96">
        <v>5.88</v>
      </c>
    </row>
    <row r="5890" spans="1:3">
      <c r="A5890" s="94">
        <f t="shared" si="94"/>
        <v>1999</v>
      </c>
      <c r="B5890" s="95">
        <v>36399</v>
      </c>
      <c r="C5890" s="96">
        <v>5.96</v>
      </c>
    </row>
    <row r="5891" spans="1:3">
      <c r="A5891" s="94">
        <f t="shared" si="94"/>
        <v>1999</v>
      </c>
      <c r="B5891" s="95">
        <v>36402</v>
      </c>
      <c r="C5891" s="96">
        <v>6.07</v>
      </c>
    </row>
    <row r="5892" spans="1:3">
      <c r="A5892" s="94">
        <f t="shared" si="94"/>
        <v>1999</v>
      </c>
      <c r="B5892" s="95">
        <v>36403</v>
      </c>
      <c r="C5892" s="96">
        <v>6.07</v>
      </c>
    </row>
    <row r="5893" spans="1:3">
      <c r="A5893" s="94">
        <f t="shared" si="94"/>
        <v>1999</v>
      </c>
      <c r="B5893" s="95">
        <v>36404</v>
      </c>
      <c r="C5893" s="96">
        <v>6.08</v>
      </c>
    </row>
    <row r="5894" spans="1:3">
      <c r="A5894" s="94">
        <f t="shared" si="94"/>
        <v>1999</v>
      </c>
      <c r="B5894" s="95">
        <v>36405</v>
      </c>
      <c r="C5894" s="96">
        <v>6.15</v>
      </c>
    </row>
    <row r="5895" spans="1:3">
      <c r="A5895" s="94">
        <f t="shared" si="94"/>
        <v>1999</v>
      </c>
      <c r="B5895" s="95">
        <v>36406</v>
      </c>
      <c r="C5895" s="96">
        <v>6.03</v>
      </c>
    </row>
    <row r="5896" spans="1:3">
      <c r="A5896" s="94">
        <f t="shared" si="94"/>
        <v>1999</v>
      </c>
      <c r="B5896" s="95">
        <v>36409</v>
      </c>
      <c r="C5896" s="99"/>
    </row>
    <row r="5897" spans="1:3">
      <c r="A5897" s="94">
        <f t="shared" si="94"/>
        <v>1999</v>
      </c>
      <c r="B5897" s="95">
        <v>36410</v>
      </c>
      <c r="C5897" s="96">
        <v>6.07</v>
      </c>
    </row>
    <row r="5898" spans="1:3">
      <c r="A5898" s="94">
        <f t="shared" si="94"/>
        <v>1999</v>
      </c>
      <c r="B5898" s="95">
        <v>36411</v>
      </c>
      <c r="C5898" s="96">
        <v>6.07</v>
      </c>
    </row>
    <row r="5899" spans="1:3">
      <c r="A5899" s="94">
        <f t="shared" si="94"/>
        <v>1999</v>
      </c>
      <c r="B5899" s="95">
        <v>36412</v>
      </c>
      <c r="C5899" s="96">
        <v>6.1</v>
      </c>
    </row>
    <row r="5900" spans="1:3">
      <c r="A5900" s="94">
        <f t="shared" si="94"/>
        <v>1999</v>
      </c>
      <c r="B5900" s="95">
        <v>36413</v>
      </c>
      <c r="C5900" s="96">
        <v>6.03</v>
      </c>
    </row>
    <row r="5901" spans="1:3">
      <c r="A5901" s="94">
        <f t="shared" ref="A5901:A5964" si="95">YEAR(B5901)</f>
        <v>1999</v>
      </c>
      <c r="B5901" s="95">
        <v>36416</v>
      </c>
      <c r="C5901" s="96">
        <v>6.06</v>
      </c>
    </row>
    <row r="5902" spans="1:3">
      <c r="A5902" s="94">
        <f t="shared" si="95"/>
        <v>1999</v>
      </c>
      <c r="B5902" s="95">
        <v>36417</v>
      </c>
      <c r="C5902" s="96">
        <v>6.11</v>
      </c>
    </row>
    <row r="5903" spans="1:3">
      <c r="A5903" s="94">
        <f t="shared" si="95"/>
        <v>1999</v>
      </c>
      <c r="B5903" s="95">
        <v>36418</v>
      </c>
      <c r="C5903" s="96">
        <v>6.11</v>
      </c>
    </row>
    <row r="5904" spans="1:3">
      <c r="A5904" s="94">
        <f t="shared" si="95"/>
        <v>1999</v>
      </c>
      <c r="B5904" s="95">
        <v>36419</v>
      </c>
      <c r="C5904" s="96">
        <v>6.08</v>
      </c>
    </row>
    <row r="5905" spans="1:3">
      <c r="A5905" s="94">
        <f t="shared" si="95"/>
        <v>1999</v>
      </c>
      <c r="B5905" s="95">
        <v>36420</v>
      </c>
      <c r="C5905" s="96">
        <v>6.05</v>
      </c>
    </row>
    <row r="5906" spans="1:3">
      <c r="A5906" s="94">
        <f t="shared" si="95"/>
        <v>1999</v>
      </c>
      <c r="B5906" s="95">
        <v>36423</v>
      </c>
      <c r="C5906" s="96">
        <v>6.08</v>
      </c>
    </row>
    <row r="5907" spans="1:3">
      <c r="A5907" s="94">
        <f t="shared" si="95"/>
        <v>1999</v>
      </c>
      <c r="B5907" s="95">
        <v>36424</v>
      </c>
      <c r="C5907" s="96">
        <v>6.1</v>
      </c>
    </row>
    <row r="5908" spans="1:3">
      <c r="A5908" s="94">
        <f t="shared" si="95"/>
        <v>1999</v>
      </c>
      <c r="B5908" s="95">
        <v>36425</v>
      </c>
      <c r="C5908" s="96">
        <v>6.1</v>
      </c>
    </row>
    <row r="5909" spans="1:3">
      <c r="A5909" s="94">
        <f t="shared" si="95"/>
        <v>1999</v>
      </c>
      <c r="B5909" s="95">
        <v>36426</v>
      </c>
      <c r="C5909" s="96">
        <v>6.05</v>
      </c>
    </row>
    <row r="5910" spans="1:3">
      <c r="A5910" s="94">
        <f t="shared" si="95"/>
        <v>1999</v>
      </c>
      <c r="B5910" s="95">
        <v>36427</v>
      </c>
      <c r="C5910" s="96">
        <v>5.95</v>
      </c>
    </row>
    <row r="5911" spans="1:3">
      <c r="A5911" s="94">
        <f t="shared" si="95"/>
        <v>1999</v>
      </c>
      <c r="B5911" s="95">
        <v>36430</v>
      </c>
      <c r="C5911" s="96">
        <v>6.02</v>
      </c>
    </row>
    <row r="5912" spans="1:3">
      <c r="A5912" s="94">
        <f t="shared" si="95"/>
        <v>1999</v>
      </c>
      <c r="B5912" s="95">
        <v>36431</v>
      </c>
      <c r="C5912" s="96">
        <v>6.07</v>
      </c>
    </row>
    <row r="5913" spans="1:3">
      <c r="A5913" s="94">
        <f t="shared" si="95"/>
        <v>1999</v>
      </c>
      <c r="B5913" s="95">
        <v>36432</v>
      </c>
      <c r="C5913" s="96">
        <v>6.13</v>
      </c>
    </row>
    <row r="5914" spans="1:3">
      <c r="A5914" s="94">
        <f t="shared" si="95"/>
        <v>1999</v>
      </c>
      <c r="B5914" s="95">
        <v>36433</v>
      </c>
      <c r="C5914" s="96">
        <v>6.06</v>
      </c>
    </row>
    <row r="5915" spans="1:3">
      <c r="A5915" s="94">
        <f t="shared" si="95"/>
        <v>1999</v>
      </c>
      <c r="B5915" s="95">
        <v>36434</v>
      </c>
      <c r="C5915" s="96">
        <v>6.15</v>
      </c>
    </row>
    <row r="5916" spans="1:3">
      <c r="A5916" s="94">
        <f t="shared" si="95"/>
        <v>1999</v>
      </c>
      <c r="B5916" s="95">
        <v>36437</v>
      </c>
      <c r="C5916" s="96">
        <v>6.1</v>
      </c>
    </row>
    <row r="5917" spans="1:3">
      <c r="A5917" s="94">
        <f t="shared" si="95"/>
        <v>1999</v>
      </c>
      <c r="B5917" s="95">
        <v>36438</v>
      </c>
      <c r="C5917" s="96">
        <v>6.17</v>
      </c>
    </row>
    <row r="5918" spans="1:3">
      <c r="A5918" s="94">
        <f t="shared" si="95"/>
        <v>1999</v>
      </c>
      <c r="B5918" s="95">
        <v>36439</v>
      </c>
      <c r="C5918" s="96">
        <v>6.17</v>
      </c>
    </row>
    <row r="5919" spans="1:3">
      <c r="A5919" s="94">
        <f t="shared" si="95"/>
        <v>1999</v>
      </c>
      <c r="B5919" s="95">
        <v>36440</v>
      </c>
      <c r="C5919" s="96">
        <v>6.19</v>
      </c>
    </row>
    <row r="5920" spans="1:3">
      <c r="A5920" s="94">
        <f t="shared" si="95"/>
        <v>1999</v>
      </c>
      <c r="B5920" s="95">
        <v>36441</v>
      </c>
      <c r="C5920" s="96">
        <v>6.2</v>
      </c>
    </row>
    <row r="5921" spans="1:3">
      <c r="A5921" s="94">
        <f t="shared" si="95"/>
        <v>1999</v>
      </c>
      <c r="B5921" s="95">
        <v>36444</v>
      </c>
      <c r="C5921" s="99"/>
    </row>
    <row r="5922" spans="1:3">
      <c r="A5922" s="94">
        <f t="shared" si="95"/>
        <v>1999</v>
      </c>
      <c r="B5922" s="95">
        <v>36445</v>
      </c>
      <c r="C5922" s="96">
        <v>6.23</v>
      </c>
    </row>
    <row r="5923" spans="1:3">
      <c r="A5923" s="94">
        <f t="shared" si="95"/>
        <v>1999</v>
      </c>
      <c r="B5923" s="95">
        <v>36446</v>
      </c>
      <c r="C5923" s="96">
        <v>6.29</v>
      </c>
    </row>
    <row r="5924" spans="1:3">
      <c r="A5924" s="94">
        <f t="shared" si="95"/>
        <v>1999</v>
      </c>
      <c r="B5924" s="95">
        <v>36447</v>
      </c>
      <c r="C5924" s="96">
        <v>6.32</v>
      </c>
    </row>
    <row r="5925" spans="1:3">
      <c r="A5925" s="94">
        <f t="shared" si="95"/>
        <v>1999</v>
      </c>
      <c r="B5925" s="95">
        <v>36448</v>
      </c>
      <c r="C5925" s="96">
        <v>6.26</v>
      </c>
    </row>
    <row r="5926" spans="1:3">
      <c r="A5926" s="94">
        <f t="shared" si="95"/>
        <v>1999</v>
      </c>
      <c r="B5926" s="95">
        <v>36451</v>
      </c>
      <c r="C5926" s="96">
        <v>6.3</v>
      </c>
    </row>
    <row r="5927" spans="1:3">
      <c r="A5927" s="94">
        <f t="shared" si="95"/>
        <v>1999</v>
      </c>
      <c r="B5927" s="95">
        <v>36452</v>
      </c>
      <c r="C5927" s="96">
        <v>6.35</v>
      </c>
    </row>
    <row r="5928" spans="1:3">
      <c r="A5928" s="94">
        <f t="shared" si="95"/>
        <v>1999</v>
      </c>
      <c r="B5928" s="95">
        <v>36453</v>
      </c>
      <c r="C5928" s="96">
        <v>6.34</v>
      </c>
    </row>
    <row r="5929" spans="1:3">
      <c r="A5929" s="94">
        <f t="shared" si="95"/>
        <v>1999</v>
      </c>
      <c r="B5929" s="95">
        <v>36454</v>
      </c>
      <c r="C5929" s="96">
        <v>6.36</v>
      </c>
    </row>
    <row r="5930" spans="1:3">
      <c r="A5930" s="94">
        <f t="shared" si="95"/>
        <v>1999</v>
      </c>
      <c r="B5930" s="95">
        <v>36455</v>
      </c>
      <c r="C5930" s="96">
        <v>6.36</v>
      </c>
    </row>
    <row r="5931" spans="1:3">
      <c r="A5931" s="94">
        <f t="shared" si="95"/>
        <v>1999</v>
      </c>
      <c r="B5931" s="95">
        <v>36458</v>
      </c>
      <c r="C5931" s="96">
        <v>6.36</v>
      </c>
    </row>
    <row r="5932" spans="1:3">
      <c r="A5932" s="94">
        <f t="shared" si="95"/>
        <v>1999</v>
      </c>
      <c r="B5932" s="95">
        <v>36459</v>
      </c>
      <c r="C5932" s="96">
        <v>6.38</v>
      </c>
    </row>
    <row r="5933" spans="1:3">
      <c r="A5933" s="94">
        <f t="shared" si="95"/>
        <v>1999</v>
      </c>
      <c r="B5933" s="95">
        <v>36460</v>
      </c>
      <c r="C5933" s="96">
        <v>6.33</v>
      </c>
    </row>
    <row r="5934" spans="1:3">
      <c r="A5934" s="94">
        <f t="shared" si="95"/>
        <v>1999</v>
      </c>
      <c r="B5934" s="95">
        <v>36461</v>
      </c>
      <c r="C5934" s="96">
        <v>6.25</v>
      </c>
    </row>
    <row r="5935" spans="1:3">
      <c r="A5935" s="94">
        <f t="shared" si="95"/>
        <v>1999</v>
      </c>
      <c r="B5935" s="95">
        <v>36462</v>
      </c>
      <c r="C5935" s="96">
        <v>6.16</v>
      </c>
    </row>
    <row r="5936" spans="1:3">
      <c r="A5936" s="94">
        <f t="shared" si="95"/>
        <v>1999</v>
      </c>
      <c r="B5936" s="95">
        <v>36465</v>
      </c>
      <c r="C5936" s="96">
        <v>6.19</v>
      </c>
    </row>
    <row r="5937" spans="1:3">
      <c r="A5937" s="94">
        <f t="shared" si="95"/>
        <v>1999</v>
      </c>
      <c r="B5937" s="95">
        <v>36466</v>
      </c>
      <c r="C5937" s="96">
        <v>6.15</v>
      </c>
    </row>
    <row r="5938" spans="1:3">
      <c r="A5938" s="94">
        <f t="shared" si="95"/>
        <v>1999</v>
      </c>
      <c r="B5938" s="95">
        <v>36467</v>
      </c>
      <c r="C5938" s="96">
        <v>6.14</v>
      </c>
    </row>
    <row r="5939" spans="1:3">
      <c r="A5939" s="94">
        <f t="shared" si="95"/>
        <v>1999</v>
      </c>
      <c r="B5939" s="95">
        <v>36468</v>
      </c>
      <c r="C5939" s="96">
        <v>6.09</v>
      </c>
    </row>
    <row r="5940" spans="1:3">
      <c r="A5940" s="94">
        <f t="shared" si="95"/>
        <v>1999</v>
      </c>
      <c r="B5940" s="95">
        <v>36469</v>
      </c>
      <c r="C5940" s="96">
        <v>6.05</v>
      </c>
    </row>
    <row r="5941" spans="1:3">
      <c r="A5941" s="94">
        <f t="shared" si="95"/>
        <v>1999</v>
      </c>
      <c r="B5941" s="95">
        <v>36472</v>
      </c>
      <c r="C5941" s="96">
        <v>6.06</v>
      </c>
    </row>
    <row r="5942" spans="1:3">
      <c r="A5942" s="94">
        <f t="shared" si="95"/>
        <v>1999</v>
      </c>
      <c r="B5942" s="95">
        <v>36473</v>
      </c>
      <c r="C5942" s="96">
        <v>6.07</v>
      </c>
    </row>
    <row r="5943" spans="1:3">
      <c r="A5943" s="94">
        <f t="shared" si="95"/>
        <v>1999</v>
      </c>
      <c r="B5943" s="95">
        <v>36474</v>
      </c>
      <c r="C5943" s="96">
        <v>6.09</v>
      </c>
    </row>
    <row r="5944" spans="1:3">
      <c r="A5944" s="94">
        <f t="shared" si="95"/>
        <v>1999</v>
      </c>
      <c r="B5944" s="95">
        <v>36475</v>
      </c>
      <c r="C5944" s="99"/>
    </row>
    <row r="5945" spans="1:3">
      <c r="A5945" s="94">
        <f t="shared" si="95"/>
        <v>1999</v>
      </c>
      <c r="B5945" s="95">
        <v>36476</v>
      </c>
      <c r="C5945" s="96">
        <v>6.03</v>
      </c>
    </row>
    <row r="5946" spans="1:3">
      <c r="A5946" s="94">
        <f t="shared" si="95"/>
        <v>1999</v>
      </c>
      <c r="B5946" s="95">
        <v>36479</v>
      </c>
      <c r="C5946" s="96">
        <v>6.04</v>
      </c>
    </row>
    <row r="5947" spans="1:3">
      <c r="A5947" s="94">
        <f t="shared" si="95"/>
        <v>1999</v>
      </c>
      <c r="B5947" s="95">
        <v>36480</v>
      </c>
      <c r="C5947" s="96">
        <v>6.06</v>
      </c>
    </row>
    <row r="5948" spans="1:3">
      <c r="A5948" s="94">
        <f t="shared" si="95"/>
        <v>1999</v>
      </c>
      <c r="B5948" s="95">
        <v>36481</v>
      </c>
      <c r="C5948" s="96">
        <v>6.13</v>
      </c>
    </row>
    <row r="5949" spans="1:3">
      <c r="A5949" s="94">
        <f t="shared" si="95"/>
        <v>1999</v>
      </c>
      <c r="B5949" s="95">
        <v>36482</v>
      </c>
      <c r="C5949" s="96">
        <v>6.17</v>
      </c>
    </row>
    <row r="5950" spans="1:3">
      <c r="A5950" s="94">
        <f t="shared" si="95"/>
        <v>1999</v>
      </c>
      <c r="B5950" s="95">
        <v>36483</v>
      </c>
      <c r="C5950" s="96">
        <v>6.17</v>
      </c>
    </row>
    <row r="5951" spans="1:3">
      <c r="A5951" s="94">
        <f t="shared" si="95"/>
        <v>1999</v>
      </c>
      <c r="B5951" s="95">
        <v>36486</v>
      </c>
      <c r="C5951" s="96">
        <v>6.2</v>
      </c>
    </row>
    <row r="5952" spans="1:3">
      <c r="A5952" s="94">
        <f t="shared" si="95"/>
        <v>1999</v>
      </c>
      <c r="B5952" s="95">
        <v>36487</v>
      </c>
      <c r="C5952" s="96">
        <v>6.2</v>
      </c>
    </row>
    <row r="5953" spans="1:3">
      <c r="A5953" s="94">
        <f t="shared" si="95"/>
        <v>1999</v>
      </c>
      <c r="B5953" s="95">
        <v>36488</v>
      </c>
      <c r="C5953" s="96">
        <v>6.22</v>
      </c>
    </row>
    <row r="5954" spans="1:3">
      <c r="A5954" s="94">
        <f t="shared" si="95"/>
        <v>1999</v>
      </c>
      <c r="B5954" s="95">
        <v>36489</v>
      </c>
      <c r="C5954" s="99"/>
    </row>
    <row r="5955" spans="1:3">
      <c r="A5955" s="94">
        <f t="shared" si="95"/>
        <v>1999</v>
      </c>
      <c r="B5955" s="95">
        <v>36490</v>
      </c>
      <c r="C5955" s="96">
        <v>6.24</v>
      </c>
    </row>
    <row r="5956" spans="1:3">
      <c r="A5956" s="94">
        <f t="shared" si="95"/>
        <v>1999</v>
      </c>
      <c r="B5956" s="95">
        <v>36493</v>
      </c>
      <c r="C5956" s="96">
        <v>6.31</v>
      </c>
    </row>
    <row r="5957" spans="1:3">
      <c r="A5957" s="94">
        <f t="shared" si="95"/>
        <v>1999</v>
      </c>
      <c r="B5957" s="95">
        <v>36494</v>
      </c>
      <c r="C5957" s="96">
        <v>6.29</v>
      </c>
    </row>
    <row r="5958" spans="1:3">
      <c r="A5958" s="94">
        <f t="shared" si="95"/>
        <v>1999</v>
      </c>
      <c r="B5958" s="95">
        <v>36495</v>
      </c>
      <c r="C5958" s="96">
        <v>6.3</v>
      </c>
    </row>
    <row r="5959" spans="1:3">
      <c r="A5959" s="94">
        <f t="shared" si="95"/>
        <v>1999</v>
      </c>
      <c r="B5959" s="95">
        <v>36496</v>
      </c>
      <c r="C5959" s="96">
        <v>6.31</v>
      </c>
    </row>
    <row r="5960" spans="1:3">
      <c r="A5960" s="94">
        <f t="shared" si="95"/>
        <v>1999</v>
      </c>
      <c r="B5960" s="95">
        <v>36497</v>
      </c>
      <c r="C5960" s="96">
        <v>6.27</v>
      </c>
    </row>
    <row r="5961" spans="1:3">
      <c r="A5961" s="94">
        <f t="shared" si="95"/>
        <v>1999</v>
      </c>
      <c r="B5961" s="95">
        <v>36500</v>
      </c>
      <c r="C5961" s="96">
        <v>6.25</v>
      </c>
    </row>
    <row r="5962" spans="1:3">
      <c r="A5962" s="94">
        <f t="shared" si="95"/>
        <v>1999</v>
      </c>
      <c r="B5962" s="95">
        <v>36501</v>
      </c>
      <c r="C5962" s="96">
        <v>6.21</v>
      </c>
    </row>
    <row r="5963" spans="1:3">
      <c r="A5963" s="94">
        <f t="shared" si="95"/>
        <v>1999</v>
      </c>
      <c r="B5963" s="95">
        <v>36502</v>
      </c>
      <c r="C5963" s="96">
        <v>6.23</v>
      </c>
    </row>
    <row r="5964" spans="1:3">
      <c r="A5964" s="94">
        <f t="shared" si="95"/>
        <v>1999</v>
      </c>
      <c r="B5964" s="95">
        <v>36503</v>
      </c>
      <c r="C5964" s="96">
        <v>6.22</v>
      </c>
    </row>
    <row r="5965" spans="1:3">
      <c r="A5965" s="94">
        <f t="shared" ref="A5965:A6028" si="96">YEAR(B5965)</f>
        <v>1999</v>
      </c>
      <c r="B5965" s="95">
        <v>36504</v>
      </c>
      <c r="C5965" s="96">
        <v>6.17</v>
      </c>
    </row>
    <row r="5966" spans="1:3">
      <c r="A5966" s="94">
        <f t="shared" si="96"/>
        <v>1999</v>
      </c>
      <c r="B5966" s="95">
        <v>36507</v>
      </c>
      <c r="C5966" s="96">
        <v>6.2</v>
      </c>
    </row>
    <row r="5967" spans="1:3">
      <c r="A5967" s="94">
        <f t="shared" si="96"/>
        <v>1999</v>
      </c>
      <c r="B5967" s="95">
        <v>36508</v>
      </c>
      <c r="C5967" s="96">
        <v>6.31</v>
      </c>
    </row>
    <row r="5968" spans="1:3">
      <c r="A5968" s="94">
        <f t="shared" si="96"/>
        <v>1999</v>
      </c>
      <c r="B5968" s="95">
        <v>36509</v>
      </c>
      <c r="C5968" s="96">
        <v>6.34</v>
      </c>
    </row>
    <row r="5969" spans="1:3">
      <c r="A5969" s="94">
        <f t="shared" si="96"/>
        <v>1999</v>
      </c>
      <c r="B5969" s="95">
        <v>36510</v>
      </c>
      <c r="C5969" s="96">
        <v>6.39</v>
      </c>
    </row>
    <row r="5970" spans="1:3">
      <c r="A5970" s="94">
        <f t="shared" si="96"/>
        <v>1999</v>
      </c>
      <c r="B5970" s="95">
        <v>36511</v>
      </c>
      <c r="C5970" s="96">
        <v>6.38</v>
      </c>
    </row>
    <row r="5971" spans="1:3">
      <c r="A5971" s="94">
        <f t="shared" si="96"/>
        <v>1999</v>
      </c>
      <c r="B5971" s="95">
        <v>36514</v>
      </c>
      <c r="C5971" s="96">
        <v>6.44</v>
      </c>
    </row>
    <row r="5972" spans="1:3">
      <c r="A5972" s="94">
        <f t="shared" si="96"/>
        <v>1999</v>
      </c>
      <c r="B5972" s="95">
        <v>36515</v>
      </c>
      <c r="C5972" s="96">
        <v>6.46</v>
      </c>
    </row>
    <row r="5973" spans="1:3">
      <c r="A5973" s="94">
        <f t="shared" si="96"/>
        <v>1999</v>
      </c>
      <c r="B5973" s="95">
        <v>36516</v>
      </c>
      <c r="C5973" s="96">
        <v>6.47</v>
      </c>
    </row>
    <row r="5974" spans="1:3">
      <c r="A5974" s="94">
        <f t="shared" si="96"/>
        <v>1999</v>
      </c>
      <c r="B5974" s="95">
        <v>36517</v>
      </c>
      <c r="C5974" s="96">
        <v>6.48</v>
      </c>
    </row>
    <row r="5975" spans="1:3">
      <c r="A5975" s="94">
        <f t="shared" si="96"/>
        <v>1999</v>
      </c>
      <c r="B5975" s="95">
        <v>36518</v>
      </c>
      <c r="C5975" s="99"/>
    </row>
    <row r="5976" spans="1:3">
      <c r="A5976" s="94">
        <f t="shared" si="96"/>
        <v>1999</v>
      </c>
      <c r="B5976" s="95">
        <v>36521</v>
      </c>
      <c r="C5976" s="96">
        <v>6.46</v>
      </c>
    </row>
    <row r="5977" spans="1:3">
      <c r="A5977" s="94">
        <f t="shared" si="96"/>
        <v>1999</v>
      </c>
      <c r="B5977" s="95">
        <v>36522</v>
      </c>
      <c r="C5977" s="96">
        <v>6.48</v>
      </c>
    </row>
    <row r="5978" spans="1:3">
      <c r="A5978" s="94">
        <f t="shared" si="96"/>
        <v>1999</v>
      </c>
      <c r="B5978" s="95">
        <v>36523</v>
      </c>
      <c r="C5978" s="96">
        <v>6.45</v>
      </c>
    </row>
    <row r="5979" spans="1:3">
      <c r="A5979" s="94">
        <f t="shared" si="96"/>
        <v>1999</v>
      </c>
      <c r="B5979" s="95">
        <v>36524</v>
      </c>
      <c r="C5979" s="96">
        <v>6.43</v>
      </c>
    </row>
    <row r="5980" spans="1:3">
      <c r="A5980" s="94">
        <f t="shared" si="96"/>
        <v>1999</v>
      </c>
      <c r="B5980" s="95">
        <v>36525</v>
      </c>
      <c r="C5980" s="96">
        <v>6.48</v>
      </c>
    </row>
    <row r="5981" spans="1:3">
      <c r="A5981" s="94">
        <f t="shared" si="96"/>
        <v>2000</v>
      </c>
      <c r="B5981" s="95">
        <v>36528</v>
      </c>
      <c r="C5981" s="96">
        <v>6.61</v>
      </c>
    </row>
    <row r="5982" spans="1:3">
      <c r="A5982" s="94">
        <f t="shared" si="96"/>
        <v>2000</v>
      </c>
      <c r="B5982" s="95">
        <v>36529</v>
      </c>
      <c r="C5982" s="96">
        <v>6.53</v>
      </c>
    </row>
    <row r="5983" spans="1:3">
      <c r="A5983" s="94">
        <f t="shared" si="96"/>
        <v>2000</v>
      </c>
      <c r="B5983" s="95">
        <v>36530</v>
      </c>
      <c r="C5983" s="96">
        <v>6.64</v>
      </c>
    </row>
    <row r="5984" spans="1:3">
      <c r="A5984" s="94">
        <f t="shared" si="96"/>
        <v>2000</v>
      </c>
      <c r="B5984" s="95">
        <v>36531</v>
      </c>
      <c r="C5984" s="96">
        <v>6.58</v>
      </c>
    </row>
    <row r="5985" spans="1:3">
      <c r="A5985" s="94">
        <f t="shared" si="96"/>
        <v>2000</v>
      </c>
      <c r="B5985" s="95">
        <v>36532</v>
      </c>
      <c r="C5985" s="96">
        <v>6.55</v>
      </c>
    </row>
    <row r="5986" spans="1:3">
      <c r="A5986" s="94">
        <f t="shared" si="96"/>
        <v>2000</v>
      </c>
      <c r="B5986" s="95">
        <v>36535</v>
      </c>
      <c r="C5986" s="96">
        <v>6.59</v>
      </c>
    </row>
    <row r="5987" spans="1:3">
      <c r="A5987" s="94">
        <f t="shared" si="96"/>
        <v>2000</v>
      </c>
      <c r="B5987" s="95">
        <v>36536</v>
      </c>
      <c r="C5987" s="96">
        <v>6.68</v>
      </c>
    </row>
    <row r="5988" spans="1:3">
      <c r="A5988" s="94">
        <f t="shared" si="96"/>
        <v>2000</v>
      </c>
      <c r="B5988" s="95">
        <v>36537</v>
      </c>
      <c r="C5988" s="96">
        <v>6.71</v>
      </c>
    </row>
    <row r="5989" spans="1:3">
      <c r="A5989" s="94">
        <f t="shared" si="96"/>
        <v>2000</v>
      </c>
      <c r="B5989" s="95">
        <v>36538</v>
      </c>
      <c r="C5989" s="96">
        <v>6.65</v>
      </c>
    </row>
    <row r="5990" spans="1:3">
      <c r="A5990" s="94">
        <f t="shared" si="96"/>
        <v>2000</v>
      </c>
      <c r="B5990" s="95">
        <v>36539</v>
      </c>
      <c r="C5990" s="96">
        <v>6.69</v>
      </c>
    </row>
    <row r="5991" spans="1:3">
      <c r="A5991" s="94">
        <f t="shared" si="96"/>
        <v>2000</v>
      </c>
      <c r="B5991" s="95">
        <v>36542</v>
      </c>
      <c r="C5991" s="99"/>
    </row>
    <row r="5992" spans="1:3">
      <c r="A5992" s="94">
        <f t="shared" si="96"/>
        <v>2000</v>
      </c>
      <c r="B5992" s="95">
        <v>36543</v>
      </c>
      <c r="C5992" s="96">
        <v>6.75</v>
      </c>
    </row>
    <row r="5993" spans="1:3">
      <c r="A5993" s="94">
        <f t="shared" si="96"/>
        <v>2000</v>
      </c>
      <c r="B5993" s="95">
        <v>36544</v>
      </c>
      <c r="C5993" s="96">
        <v>6.72</v>
      </c>
    </row>
    <row r="5994" spans="1:3">
      <c r="A5994" s="94">
        <f t="shared" si="96"/>
        <v>2000</v>
      </c>
      <c r="B5994" s="95">
        <v>36545</v>
      </c>
      <c r="C5994" s="96">
        <v>6.74</v>
      </c>
    </row>
    <row r="5995" spans="1:3">
      <c r="A5995" s="94">
        <f t="shared" si="96"/>
        <v>2000</v>
      </c>
      <c r="B5995" s="95">
        <v>36546</v>
      </c>
      <c r="C5995" s="96">
        <v>6.71</v>
      </c>
    </row>
    <row r="5996" spans="1:3">
      <c r="A5996" s="94">
        <f t="shared" si="96"/>
        <v>2000</v>
      </c>
      <c r="B5996" s="95">
        <v>36549</v>
      </c>
      <c r="C5996" s="96">
        <v>6.65</v>
      </c>
    </row>
    <row r="5997" spans="1:3">
      <c r="A5997" s="94">
        <f t="shared" si="96"/>
        <v>2000</v>
      </c>
      <c r="B5997" s="95">
        <v>36550</v>
      </c>
      <c r="C5997" s="96">
        <v>6.64</v>
      </c>
    </row>
    <row r="5998" spans="1:3">
      <c r="A5998" s="94">
        <f t="shared" si="96"/>
        <v>2000</v>
      </c>
      <c r="B5998" s="95">
        <v>36551</v>
      </c>
      <c r="C5998" s="96">
        <v>6.6</v>
      </c>
    </row>
    <row r="5999" spans="1:3">
      <c r="A5999" s="94">
        <f t="shared" si="96"/>
        <v>2000</v>
      </c>
      <c r="B5999" s="95">
        <v>36552</v>
      </c>
      <c r="C5999" s="96">
        <v>6.53</v>
      </c>
    </row>
    <row r="6000" spans="1:3">
      <c r="A6000" s="94">
        <f t="shared" si="96"/>
        <v>2000</v>
      </c>
      <c r="B6000" s="95">
        <v>36553</v>
      </c>
      <c r="C6000" s="96">
        <v>6.45</v>
      </c>
    </row>
    <row r="6001" spans="1:3">
      <c r="A6001" s="94">
        <f t="shared" si="96"/>
        <v>2000</v>
      </c>
      <c r="B6001" s="95">
        <v>36556</v>
      </c>
      <c r="C6001" s="96">
        <v>6.49</v>
      </c>
    </row>
    <row r="6002" spans="1:3">
      <c r="A6002" s="94">
        <f t="shared" si="96"/>
        <v>2000</v>
      </c>
      <c r="B6002" s="95">
        <v>36557</v>
      </c>
      <c r="C6002" s="96">
        <v>6.43</v>
      </c>
    </row>
    <row r="6003" spans="1:3">
      <c r="A6003" s="94">
        <f t="shared" si="96"/>
        <v>2000</v>
      </c>
      <c r="B6003" s="95">
        <v>36558</v>
      </c>
      <c r="C6003" s="96">
        <v>6.32</v>
      </c>
    </row>
    <row r="6004" spans="1:3">
      <c r="A6004" s="94">
        <f t="shared" si="96"/>
        <v>2000</v>
      </c>
      <c r="B6004" s="95">
        <v>36559</v>
      </c>
      <c r="C6004" s="96">
        <v>6.17</v>
      </c>
    </row>
    <row r="6005" spans="1:3">
      <c r="A6005" s="94">
        <f t="shared" si="96"/>
        <v>2000</v>
      </c>
      <c r="B6005" s="95">
        <v>36560</v>
      </c>
      <c r="C6005" s="96">
        <v>6.23</v>
      </c>
    </row>
    <row r="6006" spans="1:3">
      <c r="A6006" s="94">
        <f t="shared" si="96"/>
        <v>2000</v>
      </c>
      <c r="B6006" s="95">
        <v>36563</v>
      </c>
      <c r="C6006" s="96">
        <v>6.34</v>
      </c>
    </row>
    <row r="6007" spans="1:3">
      <c r="A6007" s="94">
        <f t="shared" si="96"/>
        <v>2000</v>
      </c>
      <c r="B6007" s="95">
        <v>36564</v>
      </c>
      <c r="C6007" s="96">
        <v>6.22</v>
      </c>
    </row>
    <row r="6008" spans="1:3">
      <c r="A6008" s="94">
        <f t="shared" si="96"/>
        <v>2000</v>
      </c>
      <c r="B6008" s="95">
        <v>36565</v>
      </c>
      <c r="C6008" s="96">
        <v>6.32</v>
      </c>
    </row>
    <row r="6009" spans="1:3">
      <c r="A6009" s="94">
        <f t="shared" si="96"/>
        <v>2000</v>
      </c>
      <c r="B6009" s="95">
        <v>36566</v>
      </c>
      <c r="C6009" s="96">
        <v>6.35</v>
      </c>
    </row>
    <row r="6010" spans="1:3">
      <c r="A6010" s="94">
        <f t="shared" si="96"/>
        <v>2000</v>
      </c>
      <c r="B6010" s="95">
        <v>36567</v>
      </c>
      <c r="C6010" s="96">
        <v>6.29</v>
      </c>
    </row>
    <row r="6011" spans="1:3">
      <c r="A6011" s="94">
        <f t="shared" si="96"/>
        <v>2000</v>
      </c>
      <c r="B6011" s="95">
        <v>36570</v>
      </c>
      <c r="C6011" s="96">
        <v>6.22</v>
      </c>
    </row>
    <row r="6012" spans="1:3">
      <c r="A6012" s="94">
        <f t="shared" si="96"/>
        <v>2000</v>
      </c>
      <c r="B6012" s="95">
        <v>36571</v>
      </c>
      <c r="C6012" s="96">
        <v>6.26</v>
      </c>
    </row>
    <row r="6013" spans="1:3">
      <c r="A6013" s="94">
        <f t="shared" si="96"/>
        <v>2000</v>
      </c>
      <c r="B6013" s="95">
        <v>36572</v>
      </c>
      <c r="C6013" s="96">
        <v>6.27</v>
      </c>
    </row>
    <row r="6014" spans="1:3">
      <c r="A6014" s="94">
        <f t="shared" si="96"/>
        <v>2000</v>
      </c>
      <c r="B6014" s="95">
        <v>36573</v>
      </c>
      <c r="C6014" s="96">
        <v>6.23</v>
      </c>
    </row>
    <row r="6015" spans="1:3">
      <c r="A6015" s="94">
        <f t="shared" si="96"/>
        <v>2000</v>
      </c>
      <c r="B6015" s="95">
        <v>36574</v>
      </c>
      <c r="C6015" s="96">
        <v>6.16</v>
      </c>
    </row>
    <row r="6016" spans="1:3">
      <c r="A6016" s="94">
        <f t="shared" si="96"/>
        <v>2000</v>
      </c>
      <c r="B6016" s="95">
        <v>36577</v>
      </c>
      <c r="C6016" s="99"/>
    </row>
    <row r="6017" spans="1:3">
      <c r="A6017" s="94">
        <f t="shared" si="96"/>
        <v>2000</v>
      </c>
      <c r="B6017" s="95">
        <v>36578</v>
      </c>
      <c r="C6017" s="96">
        <v>6.08</v>
      </c>
    </row>
    <row r="6018" spans="1:3">
      <c r="A6018" s="94">
        <f t="shared" si="96"/>
        <v>2000</v>
      </c>
      <c r="B6018" s="95">
        <v>36579</v>
      </c>
      <c r="C6018" s="96">
        <v>6.14</v>
      </c>
    </row>
    <row r="6019" spans="1:3">
      <c r="A6019" s="94">
        <f t="shared" si="96"/>
        <v>2000</v>
      </c>
      <c r="B6019" s="95">
        <v>36580</v>
      </c>
      <c r="C6019" s="96">
        <v>6.13</v>
      </c>
    </row>
    <row r="6020" spans="1:3">
      <c r="A6020" s="94">
        <f t="shared" si="96"/>
        <v>2000</v>
      </c>
      <c r="B6020" s="95">
        <v>36581</v>
      </c>
      <c r="C6020" s="96">
        <v>6.17</v>
      </c>
    </row>
    <row r="6021" spans="1:3">
      <c r="A6021" s="94">
        <f t="shared" si="96"/>
        <v>2000</v>
      </c>
      <c r="B6021" s="95">
        <v>36584</v>
      </c>
      <c r="C6021" s="96">
        <v>6.16</v>
      </c>
    </row>
    <row r="6022" spans="1:3">
      <c r="A6022" s="94">
        <f t="shared" si="96"/>
        <v>2000</v>
      </c>
      <c r="B6022" s="95">
        <v>36585</v>
      </c>
      <c r="C6022" s="96">
        <v>6.15</v>
      </c>
    </row>
    <row r="6023" spans="1:3">
      <c r="A6023" s="94">
        <f t="shared" si="96"/>
        <v>2000</v>
      </c>
      <c r="B6023" s="95">
        <v>36586</v>
      </c>
      <c r="C6023" s="96">
        <v>6.16</v>
      </c>
    </row>
    <row r="6024" spans="1:3">
      <c r="A6024" s="94">
        <f t="shared" si="96"/>
        <v>2000</v>
      </c>
      <c r="B6024" s="95">
        <v>36587</v>
      </c>
      <c r="C6024" s="96">
        <v>6.15</v>
      </c>
    </row>
    <row r="6025" spans="1:3">
      <c r="A6025" s="94">
        <f t="shared" si="96"/>
        <v>2000</v>
      </c>
      <c r="B6025" s="95">
        <v>36588</v>
      </c>
      <c r="C6025" s="96">
        <v>6.13</v>
      </c>
    </row>
    <row r="6026" spans="1:3">
      <c r="A6026" s="94">
        <f t="shared" si="96"/>
        <v>2000</v>
      </c>
      <c r="B6026" s="95">
        <v>36591</v>
      </c>
      <c r="C6026" s="96">
        <v>6.16</v>
      </c>
    </row>
    <row r="6027" spans="1:3">
      <c r="A6027" s="94">
        <f t="shared" si="96"/>
        <v>2000</v>
      </c>
      <c r="B6027" s="95">
        <v>36592</v>
      </c>
      <c r="C6027" s="96">
        <v>6.16</v>
      </c>
    </row>
    <row r="6028" spans="1:3">
      <c r="A6028" s="94">
        <f t="shared" si="96"/>
        <v>2000</v>
      </c>
      <c r="B6028" s="95">
        <v>36593</v>
      </c>
      <c r="C6028" s="96">
        <v>6.17</v>
      </c>
    </row>
    <row r="6029" spans="1:3">
      <c r="A6029" s="94">
        <f t="shared" ref="A6029:A6092" si="97">YEAR(B6029)</f>
        <v>2000</v>
      </c>
      <c r="B6029" s="95">
        <v>36594</v>
      </c>
      <c r="C6029" s="96">
        <v>6.16</v>
      </c>
    </row>
    <row r="6030" spans="1:3">
      <c r="A6030" s="94">
        <f t="shared" si="97"/>
        <v>2000</v>
      </c>
      <c r="B6030" s="95">
        <v>36595</v>
      </c>
      <c r="C6030" s="96">
        <v>6.19</v>
      </c>
    </row>
    <row r="6031" spans="1:3">
      <c r="A6031" s="94">
        <f t="shared" si="97"/>
        <v>2000</v>
      </c>
      <c r="B6031" s="95">
        <v>36598</v>
      </c>
      <c r="C6031" s="96">
        <v>6.17</v>
      </c>
    </row>
    <row r="6032" spans="1:3">
      <c r="A6032" s="94">
        <f t="shared" si="97"/>
        <v>2000</v>
      </c>
      <c r="B6032" s="95">
        <v>36599</v>
      </c>
      <c r="C6032" s="96">
        <v>6.11</v>
      </c>
    </row>
    <row r="6033" spans="1:3">
      <c r="A6033" s="94">
        <f t="shared" si="97"/>
        <v>2000</v>
      </c>
      <c r="B6033" s="95">
        <v>36600</v>
      </c>
      <c r="C6033" s="96">
        <v>6.07</v>
      </c>
    </row>
    <row r="6034" spans="1:3">
      <c r="A6034" s="94">
        <f t="shared" si="97"/>
        <v>2000</v>
      </c>
      <c r="B6034" s="95">
        <v>36601</v>
      </c>
      <c r="C6034" s="96">
        <v>6.05</v>
      </c>
    </row>
    <row r="6035" spans="1:3">
      <c r="A6035" s="94">
        <f t="shared" si="97"/>
        <v>2000</v>
      </c>
      <c r="B6035" s="95">
        <v>36602</v>
      </c>
      <c r="C6035" s="96">
        <v>6.01</v>
      </c>
    </row>
    <row r="6036" spans="1:3">
      <c r="A6036" s="94">
        <f t="shared" si="97"/>
        <v>2000</v>
      </c>
      <c r="B6036" s="95">
        <v>36605</v>
      </c>
      <c r="C6036" s="96">
        <v>5.99</v>
      </c>
    </row>
    <row r="6037" spans="1:3">
      <c r="A6037" s="94">
        <f t="shared" si="97"/>
        <v>2000</v>
      </c>
      <c r="B6037" s="95">
        <v>36606</v>
      </c>
      <c r="C6037" s="96">
        <v>5.97</v>
      </c>
    </row>
    <row r="6038" spans="1:3">
      <c r="A6038" s="94">
        <f t="shared" si="97"/>
        <v>2000</v>
      </c>
      <c r="B6038" s="95">
        <v>36607</v>
      </c>
      <c r="C6038" s="96">
        <v>5.97</v>
      </c>
    </row>
    <row r="6039" spans="1:3">
      <c r="A6039" s="94">
        <f t="shared" si="97"/>
        <v>2000</v>
      </c>
      <c r="B6039" s="95">
        <v>36608</v>
      </c>
      <c r="C6039" s="96">
        <v>5.92</v>
      </c>
    </row>
    <row r="6040" spans="1:3">
      <c r="A6040" s="94">
        <f t="shared" si="97"/>
        <v>2000</v>
      </c>
      <c r="B6040" s="95">
        <v>36609</v>
      </c>
      <c r="C6040" s="96">
        <v>6</v>
      </c>
    </row>
    <row r="6041" spans="1:3">
      <c r="A6041" s="94">
        <f t="shared" si="97"/>
        <v>2000</v>
      </c>
      <c r="B6041" s="95">
        <v>36612</v>
      </c>
      <c r="C6041" s="96">
        <v>5.99</v>
      </c>
    </row>
    <row r="6042" spans="1:3">
      <c r="A6042" s="94">
        <f t="shared" si="97"/>
        <v>2000</v>
      </c>
      <c r="B6042" s="95">
        <v>36613</v>
      </c>
      <c r="C6042" s="96">
        <v>5.98</v>
      </c>
    </row>
    <row r="6043" spans="1:3">
      <c r="A6043" s="94">
        <f t="shared" si="97"/>
        <v>2000</v>
      </c>
      <c r="B6043" s="95">
        <v>36614</v>
      </c>
      <c r="C6043" s="96">
        <v>5.99</v>
      </c>
    </row>
    <row r="6044" spans="1:3">
      <c r="A6044" s="94">
        <f t="shared" si="97"/>
        <v>2000</v>
      </c>
      <c r="B6044" s="95">
        <v>36615</v>
      </c>
      <c r="C6044" s="96">
        <v>5.89</v>
      </c>
    </row>
    <row r="6045" spans="1:3">
      <c r="A6045" s="94">
        <f t="shared" si="97"/>
        <v>2000</v>
      </c>
      <c r="B6045" s="95">
        <v>36616</v>
      </c>
      <c r="C6045" s="96">
        <v>5.84</v>
      </c>
    </row>
    <row r="6046" spans="1:3">
      <c r="A6046" s="94">
        <f t="shared" si="97"/>
        <v>2000</v>
      </c>
      <c r="B6046" s="95">
        <v>36619</v>
      </c>
      <c r="C6046" s="96">
        <v>5.84</v>
      </c>
    </row>
    <row r="6047" spans="1:3">
      <c r="A6047" s="94">
        <f t="shared" si="97"/>
        <v>2000</v>
      </c>
      <c r="B6047" s="95">
        <v>36620</v>
      </c>
      <c r="C6047" s="96">
        <v>5.77</v>
      </c>
    </row>
    <row r="6048" spans="1:3">
      <c r="A6048" s="94">
        <f t="shared" si="97"/>
        <v>2000</v>
      </c>
      <c r="B6048" s="95">
        <v>36621</v>
      </c>
      <c r="C6048" s="96">
        <v>5.81</v>
      </c>
    </row>
    <row r="6049" spans="1:3">
      <c r="A6049" s="94">
        <f t="shared" si="97"/>
        <v>2000</v>
      </c>
      <c r="B6049" s="95">
        <v>36622</v>
      </c>
      <c r="C6049" s="96">
        <v>5.8</v>
      </c>
    </row>
    <row r="6050" spans="1:3">
      <c r="A6050" s="94">
        <f t="shared" si="97"/>
        <v>2000</v>
      </c>
      <c r="B6050" s="95">
        <v>36623</v>
      </c>
      <c r="C6050" s="96">
        <v>5.71</v>
      </c>
    </row>
    <row r="6051" spans="1:3">
      <c r="A6051" s="94">
        <f t="shared" si="97"/>
        <v>2000</v>
      </c>
      <c r="B6051" s="95">
        <v>36626</v>
      </c>
      <c r="C6051" s="96">
        <v>5.69</v>
      </c>
    </row>
    <row r="6052" spans="1:3">
      <c r="A6052" s="94">
        <f t="shared" si="97"/>
        <v>2000</v>
      </c>
      <c r="B6052" s="95">
        <v>36627</v>
      </c>
      <c r="C6052" s="96">
        <v>5.77</v>
      </c>
    </row>
    <row r="6053" spans="1:3">
      <c r="A6053" s="94">
        <f t="shared" si="97"/>
        <v>2000</v>
      </c>
      <c r="B6053" s="95">
        <v>36628</v>
      </c>
      <c r="C6053" s="96">
        <v>5.84</v>
      </c>
    </row>
    <row r="6054" spans="1:3">
      <c r="A6054" s="94">
        <f t="shared" si="97"/>
        <v>2000</v>
      </c>
      <c r="B6054" s="95">
        <v>36629</v>
      </c>
      <c r="C6054" s="96">
        <v>5.81</v>
      </c>
    </row>
    <row r="6055" spans="1:3">
      <c r="A6055" s="94">
        <f t="shared" si="97"/>
        <v>2000</v>
      </c>
      <c r="B6055" s="95">
        <v>36630</v>
      </c>
      <c r="C6055" s="96">
        <v>5.79</v>
      </c>
    </row>
    <row r="6056" spans="1:3">
      <c r="A6056" s="94">
        <f t="shared" si="97"/>
        <v>2000</v>
      </c>
      <c r="B6056" s="95">
        <v>36633</v>
      </c>
      <c r="C6056" s="96">
        <v>5.92</v>
      </c>
    </row>
    <row r="6057" spans="1:3">
      <c r="A6057" s="94">
        <f t="shared" si="97"/>
        <v>2000</v>
      </c>
      <c r="B6057" s="95">
        <v>36634</v>
      </c>
      <c r="C6057" s="96">
        <v>5.92</v>
      </c>
    </row>
    <row r="6058" spans="1:3">
      <c r="A6058" s="94">
        <f t="shared" si="97"/>
        <v>2000</v>
      </c>
      <c r="B6058" s="95">
        <v>36635</v>
      </c>
      <c r="C6058" s="96">
        <v>5.85</v>
      </c>
    </row>
    <row r="6059" spans="1:3">
      <c r="A6059" s="94">
        <f t="shared" si="97"/>
        <v>2000</v>
      </c>
      <c r="B6059" s="95">
        <v>36636</v>
      </c>
      <c r="C6059" s="96">
        <v>5.83</v>
      </c>
    </row>
    <row r="6060" spans="1:3">
      <c r="A6060" s="94">
        <f t="shared" si="97"/>
        <v>2000</v>
      </c>
      <c r="B6060" s="95">
        <v>36637</v>
      </c>
      <c r="C6060" s="99"/>
    </row>
    <row r="6061" spans="1:3">
      <c r="A6061" s="94">
        <f t="shared" si="97"/>
        <v>2000</v>
      </c>
      <c r="B6061" s="95">
        <v>36640</v>
      </c>
      <c r="C6061" s="96">
        <v>5.86</v>
      </c>
    </row>
    <row r="6062" spans="1:3">
      <c r="A6062" s="94">
        <f t="shared" si="97"/>
        <v>2000</v>
      </c>
      <c r="B6062" s="95">
        <v>36641</v>
      </c>
      <c r="C6062" s="96">
        <v>5.95</v>
      </c>
    </row>
    <row r="6063" spans="1:3">
      <c r="A6063" s="94">
        <f t="shared" si="97"/>
        <v>2000</v>
      </c>
      <c r="B6063" s="95">
        <v>36642</v>
      </c>
      <c r="C6063" s="96">
        <v>5.95</v>
      </c>
    </row>
    <row r="6064" spans="1:3">
      <c r="A6064" s="94">
        <f t="shared" si="97"/>
        <v>2000</v>
      </c>
      <c r="B6064" s="95">
        <v>36643</v>
      </c>
      <c r="C6064" s="96">
        <v>6</v>
      </c>
    </row>
    <row r="6065" spans="1:3">
      <c r="A6065" s="94">
        <f t="shared" si="97"/>
        <v>2000</v>
      </c>
      <c r="B6065" s="95">
        <v>36644</v>
      </c>
      <c r="C6065" s="96">
        <v>5.97</v>
      </c>
    </row>
    <row r="6066" spans="1:3">
      <c r="A6066" s="94">
        <f t="shared" si="97"/>
        <v>2000</v>
      </c>
      <c r="B6066" s="95">
        <v>36647</v>
      </c>
      <c r="C6066" s="96">
        <v>5.98</v>
      </c>
    </row>
    <row r="6067" spans="1:3">
      <c r="A6067" s="94">
        <f t="shared" si="97"/>
        <v>2000</v>
      </c>
      <c r="B6067" s="95">
        <v>36648</v>
      </c>
      <c r="C6067" s="96">
        <v>6.03</v>
      </c>
    </row>
    <row r="6068" spans="1:3">
      <c r="A6068" s="94">
        <f t="shared" si="97"/>
        <v>2000</v>
      </c>
      <c r="B6068" s="95">
        <v>36649</v>
      </c>
      <c r="C6068" s="96">
        <v>6.11</v>
      </c>
    </row>
    <row r="6069" spans="1:3">
      <c r="A6069" s="94">
        <f t="shared" si="97"/>
        <v>2000</v>
      </c>
      <c r="B6069" s="95">
        <v>36650</v>
      </c>
      <c r="C6069" s="96">
        <v>6.19</v>
      </c>
    </row>
    <row r="6070" spans="1:3">
      <c r="A6070" s="94">
        <f t="shared" si="97"/>
        <v>2000</v>
      </c>
      <c r="B6070" s="95">
        <v>36651</v>
      </c>
      <c r="C6070" s="96">
        <v>6.2</v>
      </c>
    </row>
    <row r="6071" spans="1:3">
      <c r="A6071" s="94">
        <f t="shared" si="97"/>
        <v>2000</v>
      </c>
      <c r="B6071" s="95">
        <v>36654</v>
      </c>
      <c r="C6071" s="96">
        <v>6.25</v>
      </c>
    </row>
    <row r="6072" spans="1:3">
      <c r="A6072" s="94">
        <f t="shared" si="97"/>
        <v>2000</v>
      </c>
      <c r="B6072" s="95">
        <v>36655</v>
      </c>
      <c r="C6072" s="96">
        <v>6.22</v>
      </c>
    </row>
    <row r="6073" spans="1:3">
      <c r="A6073" s="94">
        <f t="shared" si="97"/>
        <v>2000</v>
      </c>
      <c r="B6073" s="95">
        <v>36656</v>
      </c>
      <c r="C6073" s="96">
        <v>6.18</v>
      </c>
    </row>
    <row r="6074" spans="1:3">
      <c r="A6074" s="94">
        <f t="shared" si="97"/>
        <v>2000</v>
      </c>
      <c r="B6074" s="95">
        <v>36657</v>
      </c>
      <c r="C6074" s="96">
        <v>6.16</v>
      </c>
    </row>
    <row r="6075" spans="1:3">
      <c r="A6075" s="94">
        <f t="shared" si="97"/>
        <v>2000</v>
      </c>
      <c r="B6075" s="95">
        <v>36658</v>
      </c>
      <c r="C6075" s="96">
        <v>6.2</v>
      </c>
    </row>
    <row r="6076" spans="1:3">
      <c r="A6076" s="94">
        <f t="shared" si="97"/>
        <v>2000</v>
      </c>
      <c r="B6076" s="95">
        <v>36661</v>
      </c>
      <c r="C6076" s="96">
        <v>6.17</v>
      </c>
    </row>
    <row r="6077" spans="1:3">
      <c r="A6077" s="94">
        <f t="shared" si="97"/>
        <v>2000</v>
      </c>
      <c r="B6077" s="95">
        <v>36662</v>
      </c>
      <c r="C6077" s="96">
        <v>6.12</v>
      </c>
    </row>
    <row r="6078" spans="1:3">
      <c r="A6078" s="94">
        <f t="shared" si="97"/>
        <v>2000</v>
      </c>
      <c r="B6078" s="95">
        <v>36663</v>
      </c>
      <c r="C6078" s="96">
        <v>6.18</v>
      </c>
    </row>
    <row r="6079" spans="1:3">
      <c r="A6079" s="94">
        <f t="shared" si="97"/>
        <v>2000</v>
      </c>
      <c r="B6079" s="95">
        <v>36664</v>
      </c>
      <c r="C6079" s="96">
        <v>6.24</v>
      </c>
    </row>
    <row r="6080" spans="1:3">
      <c r="A6080" s="94">
        <f t="shared" si="97"/>
        <v>2000</v>
      </c>
      <c r="B6080" s="95">
        <v>36665</v>
      </c>
      <c r="C6080" s="96">
        <v>6.22</v>
      </c>
    </row>
    <row r="6081" spans="1:3">
      <c r="A6081" s="94">
        <f t="shared" si="97"/>
        <v>2000</v>
      </c>
      <c r="B6081" s="95">
        <v>36668</v>
      </c>
      <c r="C6081" s="96">
        <v>6.18</v>
      </c>
    </row>
    <row r="6082" spans="1:3">
      <c r="A6082" s="94">
        <f t="shared" si="97"/>
        <v>2000</v>
      </c>
      <c r="B6082" s="95">
        <v>36669</v>
      </c>
      <c r="C6082" s="96">
        <v>6.17</v>
      </c>
    </row>
    <row r="6083" spans="1:3">
      <c r="A6083" s="94">
        <f t="shared" si="97"/>
        <v>2000</v>
      </c>
      <c r="B6083" s="95">
        <v>36670</v>
      </c>
      <c r="C6083" s="96">
        <v>6.19</v>
      </c>
    </row>
    <row r="6084" spans="1:3">
      <c r="A6084" s="94">
        <f t="shared" si="97"/>
        <v>2000</v>
      </c>
      <c r="B6084" s="95">
        <v>36671</v>
      </c>
      <c r="C6084" s="96">
        <v>6.11</v>
      </c>
    </row>
    <row r="6085" spans="1:3">
      <c r="A6085" s="94">
        <f t="shared" si="97"/>
        <v>2000</v>
      </c>
      <c r="B6085" s="95">
        <v>36672</v>
      </c>
      <c r="C6085" s="96">
        <v>6.06</v>
      </c>
    </row>
    <row r="6086" spans="1:3">
      <c r="A6086" s="94">
        <f t="shared" si="97"/>
        <v>2000</v>
      </c>
      <c r="B6086" s="95">
        <v>36675</v>
      </c>
      <c r="C6086" s="99"/>
    </row>
    <row r="6087" spans="1:3">
      <c r="A6087" s="94">
        <f t="shared" si="97"/>
        <v>2000</v>
      </c>
      <c r="B6087" s="95">
        <v>36676</v>
      </c>
      <c r="C6087" s="96">
        <v>6.09</v>
      </c>
    </row>
    <row r="6088" spans="1:3">
      <c r="A6088" s="94">
        <f t="shared" si="97"/>
        <v>2000</v>
      </c>
      <c r="B6088" s="95">
        <v>36677</v>
      </c>
      <c r="C6088" s="96">
        <v>6.02</v>
      </c>
    </row>
    <row r="6089" spans="1:3">
      <c r="A6089" s="94">
        <f t="shared" si="97"/>
        <v>2000</v>
      </c>
      <c r="B6089" s="95">
        <v>36678</v>
      </c>
      <c r="C6089" s="96">
        <v>5.95</v>
      </c>
    </row>
    <row r="6090" spans="1:3">
      <c r="A6090" s="94">
        <f t="shared" si="97"/>
        <v>2000</v>
      </c>
      <c r="B6090" s="95">
        <v>36679</v>
      </c>
      <c r="C6090" s="96">
        <v>5.94</v>
      </c>
    </row>
    <row r="6091" spans="1:3">
      <c r="A6091" s="94">
        <f t="shared" si="97"/>
        <v>2000</v>
      </c>
      <c r="B6091" s="95">
        <v>36682</v>
      </c>
      <c r="C6091" s="96">
        <v>5.91</v>
      </c>
    </row>
    <row r="6092" spans="1:3">
      <c r="A6092" s="94">
        <f t="shared" si="97"/>
        <v>2000</v>
      </c>
      <c r="B6092" s="95">
        <v>36683</v>
      </c>
      <c r="C6092" s="96">
        <v>5.91</v>
      </c>
    </row>
    <row r="6093" spans="1:3">
      <c r="A6093" s="94">
        <f t="shared" ref="A6093:A6156" si="98">YEAR(B6093)</f>
        <v>2000</v>
      </c>
      <c r="B6093" s="95">
        <v>36684</v>
      </c>
      <c r="C6093" s="96">
        <v>5.89</v>
      </c>
    </row>
    <row r="6094" spans="1:3">
      <c r="A6094" s="94">
        <f t="shared" si="98"/>
        <v>2000</v>
      </c>
      <c r="B6094" s="95">
        <v>36685</v>
      </c>
      <c r="C6094" s="96">
        <v>5.89</v>
      </c>
    </row>
    <row r="6095" spans="1:3">
      <c r="A6095" s="94">
        <f t="shared" si="98"/>
        <v>2000</v>
      </c>
      <c r="B6095" s="95">
        <v>36686</v>
      </c>
      <c r="C6095" s="96">
        <v>5.89</v>
      </c>
    </row>
    <row r="6096" spans="1:3">
      <c r="A6096" s="94">
        <f t="shared" si="98"/>
        <v>2000</v>
      </c>
      <c r="B6096" s="95">
        <v>36689</v>
      </c>
      <c r="C6096" s="96">
        <v>5.88</v>
      </c>
    </row>
    <row r="6097" spans="1:3">
      <c r="A6097" s="94">
        <f t="shared" si="98"/>
        <v>2000</v>
      </c>
      <c r="B6097" s="95">
        <v>36690</v>
      </c>
      <c r="C6097" s="96">
        <v>5.94</v>
      </c>
    </row>
    <row r="6098" spans="1:3">
      <c r="A6098" s="94">
        <f t="shared" si="98"/>
        <v>2000</v>
      </c>
      <c r="B6098" s="95">
        <v>36691</v>
      </c>
      <c r="C6098" s="96">
        <v>5.91</v>
      </c>
    </row>
    <row r="6099" spans="1:3">
      <c r="A6099" s="94">
        <f t="shared" si="98"/>
        <v>2000</v>
      </c>
      <c r="B6099" s="95">
        <v>36692</v>
      </c>
      <c r="C6099" s="96">
        <v>5.93</v>
      </c>
    </row>
    <row r="6100" spans="1:3">
      <c r="A6100" s="94">
        <f t="shared" si="98"/>
        <v>2000</v>
      </c>
      <c r="B6100" s="95">
        <v>36693</v>
      </c>
      <c r="C6100" s="96">
        <v>5.88</v>
      </c>
    </row>
    <row r="6101" spans="1:3">
      <c r="A6101" s="94">
        <f t="shared" si="98"/>
        <v>2000</v>
      </c>
      <c r="B6101" s="95">
        <v>36696</v>
      </c>
      <c r="C6101" s="96">
        <v>5.89</v>
      </c>
    </row>
    <row r="6102" spans="1:3">
      <c r="A6102" s="94">
        <f t="shared" si="98"/>
        <v>2000</v>
      </c>
      <c r="B6102" s="95">
        <v>36697</v>
      </c>
      <c r="C6102" s="96">
        <v>5.9</v>
      </c>
    </row>
    <row r="6103" spans="1:3">
      <c r="A6103" s="94">
        <f t="shared" si="98"/>
        <v>2000</v>
      </c>
      <c r="B6103" s="95">
        <v>36698</v>
      </c>
      <c r="C6103" s="96">
        <v>5.96</v>
      </c>
    </row>
    <row r="6104" spans="1:3">
      <c r="A6104" s="94">
        <f t="shared" si="98"/>
        <v>2000</v>
      </c>
      <c r="B6104" s="95">
        <v>36699</v>
      </c>
      <c r="C6104" s="96">
        <v>5.98</v>
      </c>
    </row>
    <row r="6105" spans="1:3">
      <c r="A6105" s="94">
        <f t="shared" si="98"/>
        <v>2000</v>
      </c>
      <c r="B6105" s="95">
        <v>36700</v>
      </c>
      <c r="C6105" s="96">
        <v>6.04</v>
      </c>
    </row>
    <row r="6106" spans="1:3">
      <c r="A6106" s="94">
        <f t="shared" si="98"/>
        <v>2000</v>
      </c>
      <c r="B6106" s="95">
        <v>36703</v>
      </c>
      <c r="C6106" s="96">
        <v>5.99</v>
      </c>
    </row>
    <row r="6107" spans="1:3">
      <c r="A6107" s="94">
        <f t="shared" si="98"/>
        <v>2000</v>
      </c>
      <c r="B6107" s="95">
        <v>36704</v>
      </c>
      <c r="C6107" s="96">
        <v>5.95</v>
      </c>
    </row>
    <row r="6108" spans="1:3">
      <c r="A6108" s="94">
        <f t="shared" si="98"/>
        <v>2000</v>
      </c>
      <c r="B6108" s="95">
        <v>36705</v>
      </c>
      <c r="C6108" s="96">
        <v>5.97</v>
      </c>
    </row>
    <row r="6109" spans="1:3">
      <c r="A6109" s="94">
        <f t="shared" si="98"/>
        <v>2000</v>
      </c>
      <c r="B6109" s="95">
        <v>36706</v>
      </c>
      <c r="C6109" s="96">
        <v>5.88</v>
      </c>
    </row>
    <row r="6110" spans="1:3">
      <c r="A6110" s="94">
        <f t="shared" si="98"/>
        <v>2000</v>
      </c>
      <c r="B6110" s="95">
        <v>36707</v>
      </c>
      <c r="C6110" s="96">
        <v>5.9</v>
      </c>
    </row>
    <row r="6111" spans="1:3">
      <c r="A6111" s="94">
        <f t="shared" si="98"/>
        <v>2000</v>
      </c>
      <c r="B6111" s="95">
        <v>36710</v>
      </c>
      <c r="C6111" s="96">
        <v>5.87</v>
      </c>
    </row>
    <row r="6112" spans="1:3">
      <c r="A6112" s="94">
        <f t="shared" si="98"/>
        <v>2000</v>
      </c>
      <c r="B6112" s="95">
        <v>36711</v>
      </c>
      <c r="C6112" s="99"/>
    </row>
    <row r="6113" spans="1:3">
      <c r="A6113" s="94">
        <f t="shared" si="98"/>
        <v>2000</v>
      </c>
      <c r="B6113" s="95">
        <v>36712</v>
      </c>
      <c r="C6113" s="96">
        <v>5.86</v>
      </c>
    </row>
    <row r="6114" spans="1:3">
      <c r="A6114" s="94">
        <f t="shared" si="98"/>
        <v>2000</v>
      </c>
      <c r="B6114" s="95">
        <v>36713</v>
      </c>
      <c r="C6114" s="96">
        <v>5.91</v>
      </c>
    </row>
    <row r="6115" spans="1:3">
      <c r="A6115" s="94">
        <f t="shared" si="98"/>
        <v>2000</v>
      </c>
      <c r="B6115" s="95">
        <v>36714</v>
      </c>
      <c r="C6115" s="96">
        <v>5.87</v>
      </c>
    </row>
    <row r="6116" spans="1:3">
      <c r="A6116" s="94">
        <f t="shared" si="98"/>
        <v>2000</v>
      </c>
      <c r="B6116" s="95">
        <v>36717</v>
      </c>
      <c r="C6116" s="96">
        <v>5.88</v>
      </c>
    </row>
    <row r="6117" spans="1:3">
      <c r="A6117" s="94">
        <f t="shared" si="98"/>
        <v>2000</v>
      </c>
      <c r="B6117" s="95">
        <v>36718</v>
      </c>
      <c r="C6117" s="96">
        <v>5.89</v>
      </c>
    </row>
    <row r="6118" spans="1:3">
      <c r="A6118" s="94">
        <f t="shared" si="98"/>
        <v>2000</v>
      </c>
      <c r="B6118" s="95">
        <v>36719</v>
      </c>
      <c r="C6118" s="96">
        <v>5.89</v>
      </c>
    </row>
    <row r="6119" spans="1:3">
      <c r="A6119" s="94">
        <f t="shared" si="98"/>
        <v>2000</v>
      </c>
      <c r="B6119" s="95">
        <v>36720</v>
      </c>
      <c r="C6119" s="96">
        <v>5.81</v>
      </c>
    </row>
    <row r="6120" spans="1:3">
      <c r="A6120" s="94">
        <f t="shared" si="98"/>
        <v>2000</v>
      </c>
      <c r="B6120" s="95">
        <v>36721</v>
      </c>
      <c r="C6120" s="96">
        <v>5.88</v>
      </c>
    </row>
    <row r="6121" spans="1:3">
      <c r="A6121" s="94">
        <f t="shared" si="98"/>
        <v>2000</v>
      </c>
      <c r="B6121" s="95">
        <v>36724</v>
      </c>
      <c r="C6121" s="96">
        <v>5.93</v>
      </c>
    </row>
    <row r="6122" spans="1:3">
      <c r="A6122" s="94">
        <f t="shared" si="98"/>
        <v>2000</v>
      </c>
      <c r="B6122" s="95">
        <v>36725</v>
      </c>
      <c r="C6122" s="96">
        <v>5.92</v>
      </c>
    </row>
    <row r="6123" spans="1:3">
      <c r="A6123" s="94">
        <f t="shared" si="98"/>
        <v>2000</v>
      </c>
      <c r="B6123" s="95">
        <v>36726</v>
      </c>
      <c r="C6123" s="96">
        <v>5.92</v>
      </c>
    </row>
    <row r="6124" spans="1:3">
      <c r="A6124" s="94">
        <f t="shared" si="98"/>
        <v>2000</v>
      </c>
      <c r="B6124" s="95">
        <v>36727</v>
      </c>
      <c r="C6124" s="96">
        <v>5.81</v>
      </c>
    </row>
    <row r="6125" spans="1:3">
      <c r="A6125" s="94">
        <f t="shared" si="98"/>
        <v>2000</v>
      </c>
      <c r="B6125" s="95">
        <v>36728</v>
      </c>
      <c r="C6125" s="96">
        <v>5.79</v>
      </c>
    </row>
    <row r="6126" spans="1:3">
      <c r="A6126" s="94">
        <f t="shared" si="98"/>
        <v>2000</v>
      </c>
      <c r="B6126" s="95">
        <v>36731</v>
      </c>
      <c r="C6126" s="96">
        <v>5.81</v>
      </c>
    </row>
    <row r="6127" spans="1:3">
      <c r="A6127" s="94">
        <f t="shared" si="98"/>
        <v>2000</v>
      </c>
      <c r="B6127" s="95">
        <v>36732</v>
      </c>
      <c r="C6127" s="96">
        <v>5.81</v>
      </c>
    </row>
    <row r="6128" spans="1:3">
      <c r="A6128" s="94">
        <f t="shared" si="98"/>
        <v>2000</v>
      </c>
      <c r="B6128" s="95">
        <v>36733</v>
      </c>
      <c r="C6128" s="96">
        <v>5.82</v>
      </c>
    </row>
    <row r="6129" spans="1:3">
      <c r="A6129" s="94">
        <f t="shared" si="98"/>
        <v>2000</v>
      </c>
      <c r="B6129" s="95">
        <v>36734</v>
      </c>
      <c r="C6129" s="96">
        <v>5.78</v>
      </c>
    </row>
    <row r="6130" spans="1:3">
      <c r="A6130" s="94">
        <f t="shared" si="98"/>
        <v>2000</v>
      </c>
      <c r="B6130" s="95">
        <v>36735</v>
      </c>
      <c r="C6130" s="96">
        <v>5.78</v>
      </c>
    </row>
    <row r="6131" spans="1:3">
      <c r="A6131" s="94">
        <f t="shared" si="98"/>
        <v>2000</v>
      </c>
      <c r="B6131" s="95">
        <v>36738</v>
      </c>
      <c r="C6131" s="96">
        <v>5.79</v>
      </c>
    </row>
    <row r="6132" spans="1:3">
      <c r="A6132" s="94">
        <f t="shared" si="98"/>
        <v>2000</v>
      </c>
      <c r="B6132" s="95">
        <v>36739</v>
      </c>
      <c r="C6132" s="96">
        <v>5.74</v>
      </c>
    </row>
    <row r="6133" spans="1:3">
      <c r="A6133" s="94">
        <f t="shared" si="98"/>
        <v>2000</v>
      </c>
      <c r="B6133" s="95">
        <v>36740</v>
      </c>
      <c r="C6133" s="96">
        <v>5.77</v>
      </c>
    </row>
    <row r="6134" spans="1:3">
      <c r="A6134" s="94">
        <f t="shared" si="98"/>
        <v>2000</v>
      </c>
      <c r="B6134" s="95">
        <v>36741</v>
      </c>
      <c r="C6134" s="96">
        <v>5.74</v>
      </c>
    </row>
    <row r="6135" spans="1:3">
      <c r="A6135" s="94">
        <f t="shared" si="98"/>
        <v>2000</v>
      </c>
      <c r="B6135" s="95">
        <v>36742</v>
      </c>
      <c r="C6135" s="96">
        <v>5.72</v>
      </c>
    </row>
    <row r="6136" spans="1:3">
      <c r="A6136" s="94">
        <f t="shared" si="98"/>
        <v>2000</v>
      </c>
      <c r="B6136" s="95">
        <v>36745</v>
      </c>
      <c r="C6136" s="96">
        <v>5.76</v>
      </c>
    </row>
    <row r="6137" spans="1:3">
      <c r="A6137" s="94">
        <f t="shared" si="98"/>
        <v>2000</v>
      </c>
      <c r="B6137" s="95">
        <v>36746</v>
      </c>
      <c r="C6137" s="96">
        <v>5.73</v>
      </c>
    </row>
    <row r="6138" spans="1:3">
      <c r="A6138" s="94">
        <f t="shared" si="98"/>
        <v>2000</v>
      </c>
      <c r="B6138" s="95">
        <v>36747</v>
      </c>
      <c r="C6138" s="96">
        <v>5.73</v>
      </c>
    </row>
    <row r="6139" spans="1:3">
      <c r="A6139" s="94">
        <f t="shared" si="98"/>
        <v>2000</v>
      </c>
      <c r="B6139" s="95">
        <v>36748</v>
      </c>
      <c r="C6139" s="96">
        <v>5.68</v>
      </c>
    </row>
    <row r="6140" spans="1:3">
      <c r="A6140" s="94">
        <f t="shared" si="98"/>
        <v>2000</v>
      </c>
      <c r="B6140" s="95">
        <v>36749</v>
      </c>
      <c r="C6140" s="96">
        <v>5.72</v>
      </c>
    </row>
    <row r="6141" spans="1:3">
      <c r="A6141" s="94">
        <f t="shared" si="98"/>
        <v>2000</v>
      </c>
      <c r="B6141" s="95">
        <v>36752</v>
      </c>
      <c r="C6141" s="96">
        <v>5.7</v>
      </c>
    </row>
    <row r="6142" spans="1:3">
      <c r="A6142" s="94">
        <f t="shared" si="98"/>
        <v>2000</v>
      </c>
      <c r="B6142" s="95">
        <v>36753</v>
      </c>
      <c r="C6142" s="96">
        <v>5.72</v>
      </c>
    </row>
    <row r="6143" spans="1:3">
      <c r="A6143" s="94">
        <f t="shared" si="98"/>
        <v>2000</v>
      </c>
      <c r="B6143" s="95">
        <v>36754</v>
      </c>
      <c r="C6143" s="96">
        <v>5.73</v>
      </c>
    </row>
    <row r="6144" spans="1:3">
      <c r="A6144" s="94">
        <f t="shared" si="98"/>
        <v>2000</v>
      </c>
      <c r="B6144" s="95">
        <v>36755</v>
      </c>
      <c r="C6144" s="96">
        <v>5.72</v>
      </c>
    </row>
    <row r="6145" spans="1:3">
      <c r="A6145" s="94">
        <f t="shared" si="98"/>
        <v>2000</v>
      </c>
      <c r="B6145" s="95">
        <v>36756</v>
      </c>
      <c r="C6145" s="96">
        <v>5.69</v>
      </c>
    </row>
    <row r="6146" spans="1:3">
      <c r="A6146" s="94">
        <f t="shared" si="98"/>
        <v>2000</v>
      </c>
      <c r="B6146" s="95">
        <v>36759</v>
      </c>
      <c r="C6146" s="96">
        <v>5.71</v>
      </c>
    </row>
    <row r="6147" spans="1:3">
      <c r="A6147" s="94">
        <f t="shared" si="98"/>
        <v>2000</v>
      </c>
      <c r="B6147" s="95">
        <v>36760</v>
      </c>
      <c r="C6147" s="96">
        <v>5.71</v>
      </c>
    </row>
    <row r="6148" spans="1:3">
      <c r="A6148" s="94">
        <f t="shared" si="98"/>
        <v>2000</v>
      </c>
      <c r="B6148" s="95">
        <v>36761</v>
      </c>
      <c r="C6148" s="96">
        <v>5.68</v>
      </c>
    </row>
    <row r="6149" spans="1:3">
      <c r="A6149" s="94">
        <f t="shared" si="98"/>
        <v>2000</v>
      </c>
      <c r="B6149" s="95">
        <v>36762</v>
      </c>
      <c r="C6149" s="96">
        <v>5.67</v>
      </c>
    </row>
    <row r="6150" spans="1:3">
      <c r="A6150" s="94">
        <f t="shared" si="98"/>
        <v>2000</v>
      </c>
      <c r="B6150" s="95">
        <v>36763</v>
      </c>
      <c r="C6150" s="96">
        <v>5.67</v>
      </c>
    </row>
    <row r="6151" spans="1:3">
      <c r="A6151" s="94">
        <f t="shared" si="98"/>
        <v>2000</v>
      </c>
      <c r="B6151" s="95">
        <v>36766</v>
      </c>
      <c r="C6151" s="96">
        <v>5.72</v>
      </c>
    </row>
    <row r="6152" spans="1:3">
      <c r="A6152" s="94">
        <f t="shared" si="98"/>
        <v>2000</v>
      </c>
      <c r="B6152" s="95">
        <v>36767</v>
      </c>
      <c r="C6152" s="96">
        <v>5.75</v>
      </c>
    </row>
    <row r="6153" spans="1:3">
      <c r="A6153" s="94">
        <f t="shared" si="98"/>
        <v>2000</v>
      </c>
      <c r="B6153" s="95">
        <v>36768</v>
      </c>
      <c r="C6153" s="96">
        <v>5.74</v>
      </c>
    </row>
    <row r="6154" spans="1:3">
      <c r="A6154" s="94">
        <f t="shared" si="98"/>
        <v>2000</v>
      </c>
      <c r="B6154" s="95">
        <v>36769</v>
      </c>
      <c r="C6154" s="96">
        <v>5.67</v>
      </c>
    </row>
    <row r="6155" spans="1:3">
      <c r="A6155" s="94">
        <f t="shared" si="98"/>
        <v>2000</v>
      </c>
      <c r="B6155" s="95">
        <v>36770</v>
      </c>
      <c r="C6155" s="96">
        <v>5.67</v>
      </c>
    </row>
    <row r="6156" spans="1:3">
      <c r="A6156" s="94">
        <f t="shared" si="98"/>
        <v>2000</v>
      </c>
      <c r="B6156" s="95">
        <v>36773</v>
      </c>
      <c r="C6156" s="99"/>
    </row>
    <row r="6157" spans="1:3">
      <c r="A6157" s="94">
        <f t="shared" ref="A6157:A6220" si="99">YEAR(B6157)</f>
        <v>2000</v>
      </c>
      <c r="B6157" s="95">
        <v>36774</v>
      </c>
      <c r="C6157" s="96">
        <v>5.67</v>
      </c>
    </row>
    <row r="6158" spans="1:3">
      <c r="A6158" s="94">
        <f t="shared" si="99"/>
        <v>2000</v>
      </c>
      <c r="B6158" s="95">
        <v>36775</v>
      </c>
      <c r="C6158" s="96">
        <v>5.71</v>
      </c>
    </row>
    <row r="6159" spans="1:3">
      <c r="A6159" s="94">
        <f t="shared" si="99"/>
        <v>2000</v>
      </c>
      <c r="B6159" s="95">
        <v>36776</v>
      </c>
      <c r="C6159" s="96">
        <v>5.72</v>
      </c>
    </row>
    <row r="6160" spans="1:3">
      <c r="A6160" s="94">
        <f t="shared" si="99"/>
        <v>2000</v>
      </c>
      <c r="B6160" s="95">
        <v>36777</v>
      </c>
      <c r="C6160" s="96">
        <v>5.7</v>
      </c>
    </row>
    <row r="6161" spans="1:3">
      <c r="A6161" s="94">
        <f t="shared" si="99"/>
        <v>2000</v>
      </c>
      <c r="B6161" s="95">
        <v>36780</v>
      </c>
      <c r="C6161" s="96">
        <v>5.73</v>
      </c>
    </row>
    <row r="6162" spans="1:3">
      <c r="A6162" s="94">
        <f t="shared" si="99"/>
        <v>2000</v>
      </c>
      <c r="B6162" s="95">
        <v>36781</v>
      </c>
      <c r="C6162" s="96">
        <v>5.76</v>
      </c>
    </row>
    <row r="6163" spans="1:3">
      <c r="A6163" s="94">
        <f t="shared" si="99"/>
        <v>2000</v>
      </c>
      <c r="B6163" s="95">
        <v>36782</v>
      </c>
      <c r="C6163" s="96">
        <v>5.73</v>
      </c>
    </row>
    <row r="6164" spans="1:3">
      <c r="A6164" s="94">
        <f t="shared" si="99"/>
        <v>2000</v>
      </c>
      <c r="B6164" s="95">
        <v>36783</v>
      </c>
      <c r="C6164" s="96">
        <v>5.81</v>
      </c>
    </row>
    <row r="6165" spans="1:3">
      <c r="A6165" s="94">
        <f t="shared" si="99"/>
        <v>2000</v>
      </c>
      <c r="B6165" s="95">
        <v>36784</v>
      </c>
      <c r="C6165" s="96">
        <v>5.9</v>
      </c>
    </row>
    <row r="6166" spans="1:3">
      <c r="A6166" s="94">
        <f t="shared" si="99"/>
        <v>2000</v>
      </c>
      <c r="B6166" s="95">
        <v>36787</v>
      </c>
      <c r="C6166" s="96">
        <v>5.96</v>
      </c>
    </row>
    <row r="6167" spans="1:3">
      <c r="A6167" s="94">
        <f t="shared" si="99"/>
        <v>2000</v>
      </c>
      <c r="B6167" s="95">
        <v>36788</v>
      </c>
      <c r="C6167" s="96">
        <v>5.92</v>
      </c>
    </row>
    <row r="6168" spans="1:3">
      <c r="A6168" s="94">
        <f t="shared" si="99"/>
        <v>2000</v>
      </c>
      <c r="B6168" s="95">
        <v>36789</v>
      </c>
      <c r="C6168" s="96">
        <v>5.97</v>
      </c>
    </row>
    <row r="6169" spans="1:3">
      <c r="A6169" s="94">
        <f t="shared" si="99"/>
        <v>2000</v>
      </c>
      <c r="B6169" s="95">
        <v>36790</v>
      </c>
      <c r="C6169" s="96">
        <v>5.93</v>
      </c>
    </row>
    <row r="6170" spans="1:3">
      <c r="A6170" s="94">
        <f t="shared" si="99"/>
        <v>2000</v>
      </c>
      <c r="B6170" s="95">
        <v>36791</v>
      </c>
      <c r="C6170" s="96">
        <v>5.92</v>
      </c>
    </row>
    <row r="6171" spans="1:3">
      <c r="A6171" s="94">
        <f t="shared" si="99"/>
        <v>2000</v>
      </c>
      <c r="B6171" s="95">
        <v>36794</v>
      </c>
      <c r="C6171" s="96">
        <v>5.9</v>
      </c>
    </row>
    <row r="6172" spans="1:3">
      <c r="A6172" s="94">
        <f t="shared" si="99"/>
        <v>2000</v>
      </c>
      <c r="B6172" s="95">
        <v>36795</v>
      </c>
      <c r="C6172" s="96">
        <v>5.86</v>
      </c>
    </row>
    <row r="6173" spans="1:3">
      <c r="A6173" s="94">
        <f t="shared" si="99"/>
        <v>2000</v>
      </c>
      <c r="B6173" s="95">
        <v>36796</v>
      </c>
      <c r="C6173" s="96">
        <v>5.9</v>
      </c>
    </row>
    <row r="6174" spans="1:3">
      <c r="A6174" s="94">
        <f t="shared" si="99"/>
        <v>2000</v>
      </c>
      <c r="B6174" s="95">
        <v>36797</v>
      </c>
      <c r="C6174" s="96">
        <v>5.89</v>
      </c>
    </row>
    <row r="6175" spans="1:3">
      <c r="A6175" s="94">
        <f t="shared" si="99"/>
        <v>2000</v>
      </c>
      <c r="B6175" s="95">
        <v>36798</v>
      </c>
      <c r="C6175" s="96">
        <v>5.88</v>
      </c>
    </row>
    <row r="6176" spans="1:3">
      <c r="A6176" s="94">
        <f t="shared" si="99"/>
        <v>2000</v>
      </c>
      <c r="B6176" s="95">
        <v>36801</v>
      </c>
      <c r="C6176" s="96">
        <v>5.93</v>
      </c>
    </row>
    <row r="6177" spans="1:3">
      <c r="A6177" s="94">
        <f t="shared" si="99"/>
        <v>2000</v>
      </c>
      <c r="B6177" s="95">
        <v>36802</v>
      </c>
      <c r="C6177" s="96">
        <v>5.94</v>
      </c>
    </row>
    <row r="6178" spans="1:3">
      <c r="A6178" s="94">
        <f t="shared" si="99"/>
        <v>2000</v>
      </c>
      <c r="B6178" s="95">
        <v>36803</v>
      </c>
      <c r="C6178" s="96">
        <v>5.95</v>
      </c>
    </row>
    <row r="6179" spans="1:3">
      <c r="A6179" s="94">
        <f t="shared" si="99"/>
        <v>2000</v>
      </c>
      <c r="B6179" s="95">
        <v>36804</v>
      </c>
      <c r="C6179" s="96">
        <v>5.91</v>
      </c>
    </row>
    <row r="6180" spans="1:3">
      <c r="A6180" s="94">
        <f t="shared" si="99"/>
        <v>2000</v>
      </c>
      <c r="B6180" s="95">
        <v>36805</v>
      </c>
      <c r="C6180" s="96">
        <v>5.85</v>
      </c>
    </row>
    <row r="6181" spans="1:3">
      <c r="A6181" s="94">
        <f t="shared" si="99"/>
        <v>2000</v>
      </c>
      <c r="B6181" s="95">
        <v>36808</v>
      </c>
      <c r="C6181" s="99"/>
    </row>
    <row r="6182" spans="1:3">
      <c r="A6182" s="94">
        <f t="shared" si="99"/>
        <v>2000</v>
      </c>
      <c r="B6182" s="95">
        <v>36809</v>
      </c>
      <c r="C6182" s="96">
        <v>5.83</v>
      </c>
    </row>
    <row r="6183" spans="1:3">
      <c r="A6183" s="94">
        <f t="shared" si="99"/>
        <v>2000</v>
      </c>
      <c r="B6183" s="95">
        <v>36810</v>
      </c>
      <c r="C6183" s="96">
        <v>5.83</v>
      </c>
    </row>
    <row r="6184" spans="1:3">
      <c r="A6184" s="94">
        <f t="shared" si="99"/>
        <v>2000</v>
      </c>
      <c r="B6184" s="95">
        <v>36811</v>
      </c>
      <c r="C6184" s="96">
        <v>5.82</v>
      </c>
    </row>
    <row r="6185" spans="1:3">
      <c r="A6185" s="94">
        <f t="shared" si="99"/>
        <v>2000</v>
      </c>
      <c r="B6185" s="95">
        <v>36812</v>
      </c>
      <c r="C6185" s="96">
        <v>5.8</v>
      </c>
    </row>
    <row r="6186" spans="1:3">
      <c r="A6186" s="94">
        <f t="shared" si="99"/>
        <v>2000</v>
      </c>
      <c r="B6186" s="95">
        <v>36815</v>
      </c>
      <c r="C6186" s="96">
        <v>5.81</v>
      </c>
    </row>
    <row r="6187" spans="1:3">
      <c r="A6187" s="94">
        <f t="shared" si="99"/>
        <v>2000</v>
      </c>
      <c r="B6187" s="95">
        <v>36816</v>
      </c>
      <c r="C6187" s="96">
        <v>5.77</v>
      </c>
    </row>
    <row r="6188" spans="1:3">
      <c r="A6188" s="94">
        <f t="shared" si="99"/>
        <v>2000</v>
      </c>
      <c r="B6188" s="95">
        <v>36817</v>
      </c>
      <c r="C6188" s="96">
        <v>5.77</v>
      </c>
    </row>
    <row r="6189" spans="1:3">
      <c r="A6189" s="94">
        <f t="shared" si="99"/>
        <v>2000</v>
      </c>
      <c r="B6189" s="95">
        <v>36818</v>
      </c>
      <c r="C6189" s="96">
        <v>5.76</v>
      </c>
    </row>
    <row r="6190" spans="1:3">
      <c r="A6190" s="94">
        <f t="shared" si="99"/>
        <v>2000</v>
      </c>
      <c r="B6190" s="95">
        <v>36819</v>
      </c>
      <c r="C6190" s="96">
        <v>5.73</v>
      </c>
    </row>
    <row r="6191" spans="1:3">
      <c r="A6191" s="94">
        <f t="shared" si="99"/>
        <v>2000</v>
      </c>
      <c r="B6191" s="95">
        <v>36822</v>
      </c>
      <c r="C6191" s="96">
        <v>5.68</v>
      </c>
    </row>
    <row r="6192" spans="1:3">
      <c r="A6192" s="94">
        <f t="shared" si="99"/>
        <v>2000</v>
      </c>
      <c r="B6192" s="95">
        <v>36823</v>
      </c>
      <c r="C6192" s="96">
        <v>5.71</v>
      </c>
    </row>
    <row r="6193" spans="1:3">
      <c r="A6193" s="94">
        <f t="shared" si="99"/>
        <v>2000</v>
      </c>
      <c r="B6193" s="95">
        <v>36824</v>
      </c>
      <c r="C6193" s="96">
        <v>5.75</v>
      </c>
    </row>
    <row r="6194" spans="1:3">
      <c r="A6194" s="94">
        <f t="shared" si="99"/>
        <v>2000</v>
      </c>
      <c r="B6194" s="95">
        <v>36825</v>
      </c>
      <c r="C6194" s="96">
        <v>5.74</v>
      </c>
    </row>
    <row r="6195" spans="1:3">
      <c r="A6195" s="94">
        <f t="shared" si="99"/>
        <v>2000</v>
      </c>
      <c r="B6195" s="95">
        <v>36826</v>
      </c>
      <c r="C6195" s="96">
        <v>5.74</v>
      </c>
    </row>
    <row r="6196" spans="1:3">
      <c r="A6196" s="94">
        <f t="shared" si="99"/>
        <v>2000</v>
      </c>
      <c r="B6196" s="95">
        <v>36829</v>
      </c>
      <c r="C6196" s="96">
        <v>5.76</v>
      </c>
    </row>
    <row r="6197" spans="1:3">
      <c r="A6197" s="94">
        <f t="shared" si="99"/>
        <v>2000</v>
      </c>
      <c r="B6197" s="95">
        <v>36830</v>
      </c>
      <c r="C6197" s="96">
        <v>5.79</v>
      </c>
    </row>
    <row r="6198" spans="1:3">
      <c r="A6198" s="94">
        <f t="shared" si="99"/>
        <v>2000</v>
      </c>
      <c r="B6198" s="95">
        <v>36831</v>
      </c>
      <c r="C6198" s="96">
        <v>5.78</v>
      </c>
    </row>
    <row r="6199" spans="1:3">
      <c r="A6199" s="94">
        <f t="shared" si="99"/>
        <v>2000</v>
      </c>
      <c r="B6199" s="95">
        <v>36832</v>
      </c>
      <c r="C6199" s="96">
        <v>5.79</v>
      </c>
    </row>
    <row r="6200" spans="1:3">
      <c r="A6200" s="94">
        <f t="shared" si="99"/>
        <v>2000</v>
      </c>
      <c r="B6200" s="95">
        <v>36833</v>
      </c>
      <c r="C6200" s="96">
        <v>5.86</v>
      </c>
    </row>
    <row r="6201" spans="1:3">
      <c r="A6201" s="94">
        <f t="shared" si="99"/>
        <v>2000</v>
      </c>
      <c r="B6201" s="95">
        <v>36836</v>
      </c>
      <c r="C6201" s="96">
        <v>5.89</v>
      </c>
    </row>
    <row r="6202" spans="1:3">
      <c r="A6202" s="94">
        <f t="shared" si="99"/>
        <v>2000</v>
      </c>
      <c r="B6202" s="95">
        <v>36837</v>
      </c>
      <c r="C6202" s="96">
        <v>5.9</v>
      </c>
    </row>
    <row r="6203" spans="1:3">
      <c r="A6203" s="94">
        <f t="shared" si="99"/>
        <v>2000</v>
      </c>
      <c r="B6203" s="95">
        <v>36838</v>
      </c>
      <c r="C6203" s="96">
        <v>5.89</v>
      </c>
    </row>
    <row r="6204" spans="1:3">
      <c r="A6204" s="94">
        <f t="shared" si="99"/>
        <v>2000</v>
      </c>
      <c r="B6204" s="95">
        <v>36839</v>
      </c>
      <c r="C6204" s="96">
        <v>5.85</v>
      </c>
    </row>
    <row r="6205" spans="1:3">
      <c r="A6205" s="94">
        <f t="shared" si="99"/>
        <v>2000</v>
      </c>
      <c r="B6205" s="95">
        <v>36840</v>
      </c>
      <c r="C6205" s="96">
        <v>5.88</v>
      </c>
    </row>
    <row r="6206" spans="1:3">
      <c r="A6206" s="94">
        <f t="shared" si="99"/>
        <v>2000</v>
      </c>
      <c r="B6206" s="95">
        <v>36843</v>
      </c>
      <c r="C6206" s="96">
        <v>5.85</v>
      </c>
    </row>
    <row r="6207" spans="1:3">
      <c r="A6207" s="94">
        <f t="shared" si="99"/>
        <v>2000</v>
      </c>
      <c r="B6207" s="95">
        <v>36844</v>
      </c>
      <c r="C6207" s="96">
        <v>5.81</v>
      </c>
    </row>
    <row r="6208" spans="1:3">
      <c r="A6208" s="94">
        <f t="shared" si="99"/>
        <v>2000</v>
      </c>
      <c r="B6208" s="95">
        <v>36845</v>
      </c>
      <c r="C6208" s="96">
        <v>5.77</v>
      </c>
    </row>
    <row r="6209" spans="1:3">
      <c r="A6209" s="94">
        <f t="shared" si="99"/>
        <v>2000</v>
      </c>
      <c r="B6209" s="95">
        <v>36846</v>
      </c>
      <c r="C6209" s="96">
        <v>5.75</v>
      </c>
    </row>
    <row r="6210" spans="1:3">
      <c r="A6210" s="94">
        <f t="shared" si="99"/>
        <v>2000</v>
      </c>
      <c r="B6210" s="95">
        <v>36847</v>
      </c>
      <c r="C6210" s="96">
        <v>5.78</v>
      </c>
    </row>
    <row r="6211" spans="1:3">
      <c r="A6211" s="94">
        <f t="shared" si="99"/>
        <v>2000</v>
      </c>
      <c r="B6211" s="95">
        <v>36850</v>
      </c>
      <c r="C6211" s="96">
        <v>5.76</v>
      </c>
    </row>
    <row r="6212" spans="1:3">
      <c r="A6212" s="94">
        <f t="shared" si="99"/>
        <v>2000</v>
      </c>
      <c r="B6212" s="95">
        <v>36851</v>
      </c>
      <c r="C6212" s="96">
        <v>5.74</v>
      </c>
    </row>
    <row r="6213" spans="1:3">
      <c r="A6213" s="94">
        <f t="shared" si="99"/>
        <v>2000</v>
      </c>
      <c r="B6213" s="95">
        <v>36852</v>
      </c>
      <c r="C6213" s="96">
        <v>5.68</v>
      </c>
    </row>
    <row r="6214" spans="1:3">
      <c r="A6214" s="94">
        <f t="shared" si="99"/>
        <v>2000</v>
      </c>
      <c r="B6214" s="95">
        <v>36853</v>
      </c>
      <c r="C6214" s="99"/>
    </row>
    <row r="6215" spans="1:3">
      <c r="A6215" s="94">
        <f t="shared" si="99"/>
        <v>2000</v>
      </c>
      <c r="B6215" s="95">
        <v>36854</v>
      </c>
      <c r="C6215" s="96">
        <v>5.67</v>
      </c>
    </row>
    <row r="6216" spans="1:3">
      <c r="A6216" s="94">
        <f t="shared" si="99"/>
        <v>2000</v>
      </c>
      <c r="B6216" s="95">
        <v>36857</v>
      </c>
      <c r="C6216" s="96">
        <v>5.71</v>
      </c>
    </row>
    <row r="6217" spans="1:3">
      <c r="A6217" s="94">
        <f t="shared" si="99"/>
        <v>2000</v>
      </c>
      <c r="B6217" s="95">
        <v>36858</v>
      </c>
      <c r="C6217" s="96">
        <v>5.67</v>
      </c>
    </row>
    <row r="6218" spans="1:3">
      <c r="A6218" s="94">
        <f t="shared" si="99"/>
        <v>2000</v>
      </c>
      <c r="B6218" s="95">
        <v>36859</v>
      </c>
      <c r="C6218" s="96">
        <v>5.66</v>
      </c>
    </row>
    <row r="6219" spans="1:3">
      <c r="A6219" s="94">
        <f t="shared" si="99"/>
        <v>2000</v>
      </c>
      <c r="B6219" s="95">
        <v>36860</v>
      </c>
      <c r="C6219" s="96">
        <v>5.6</v>
      </c>
    </row>
    <row r="6220" spans="1:3">
      <c r="A6220" s="94">
        <f t="shared" si="99"/>
        <v>2000</v>
      </c>
      <c r="B6220" s="95">
        <v>36861</v>
      </c>
      <c r="C6220" s="96">
        <v>5.64</v>
      </c>
    </row>
    <row r="6221" spans="1:3">
      <c r="A6221" s="94">
        <f t="shared" ref="A6221:A6284" si="100">YEAR(B6221)</f>
        <v>2000</v>
      </c>
      <c r="B6221" s="95">
        <v>36864</v>
      </c>
      <c r="C6221" s="96">
        <v>5.66</v>
      </c>
    </row>
    <row r="6222" spans="1:3">
      <c r="A6222" s="94">
        <f t="shared" si="100"/>
        <v>2000</v>
      </c>
      <c r="B6222" s="95">
        <v>36865</v>
      </c>
      <c r="C6222" s="96">
        <v>5.59</v>
      </c>
    </row>
    <row r="6223" spans="1:3">
      <c r="A6223" s="94">
        <f t="shared" si="100"/>
        <v>2000</v>
      </c>
      <c r="B6223" s="95">
        <v>36866</v>
      </c>
      <c r="C6223" s="96">
        <v>5.52</v>
      </c>
    </row>
    <row r="6224" spans="1:3">
      <c r="A6224" s="94">
        <f t="shared" si="100"/>
        <v>2000</v>
      </c>
      <c r="B6224" s="95">
        <v>36867</v>
      </c>
      <c r="C6224" s="96">
        <v>5.51</v>
      </c>
    </row>
    <row r="6225" spans="1:3">
      <c r="A6225" s="94">
        <f t="shared" si="100"/>
        <v>2000</v>
      </c>
      <c r="B6225" s="95">
        <v>36868</v>
      </c>
      <c r="C6225" s="96">
        <v>5.55</v>
      </c>
    </row>
    <row r="6226" spans="1:3">
      <c r="A6226" s="94">
        <f t="shared" si="100"/>
        <v>2000</v>
      </c>
      <c r="B6226" s="95">
        <v>36871</v>
      </c>
      <c r="C6226" s="96">
        <v>5.54</v>
      </c>
    </row>
    <row r="6227" spans="1:3">
      <c r="A6227" s="94">
        <f t="shared" si="100"/>
        <v>2000</v>
      </c>
      <c r="B6227" s="95">
        <v>36872</v>
      </c>
      <c r="C6227" s="96">
        <v>5.53</v>
      </c>
    </row>
    <row r="6228" spans="1:3">
      <c r="A6228" s="94">
        <f t="shared" si="100"/>
        <v>2000</v>
      </c>
      <c r="B6228" s="95">
        <v>36873</v>
      </c>
      <c r="C6228" s="96">
        <v>5.48</v>
      </c>
    </row>
    <row r="6229" spans="1:3">
      <c r="A6229" s="94">
        <f t="shared" si="100"/>
        <v>2000</v>
      </c>
      <c r="B6229" s="95">
        <v>36874</v>
      </c>
      <c r="C6229" s="96">
        <v>5.45</v>
      </c>
    </row>
    <row r="6230" spans="1:3">
      <c r="A6230" s="94">
        <f t="shared" si="100"/>
        <v>2000</v>
      </c>
      <c r="B6230" s="95">
        <v>36875</v>
      </c>
      <c r="C6230" s="96">
        <v>5.44</v>
      </c>
    </row>
    <row r="6231" spans="1:3">
      <c r="A6231" s="94">
        <f t="shared" si="100"/>
        <v>2000</v>
      </c>
      <c r="B6231" s="95">
        <v>36878</v>
      </c>
      <c r="C6231" s="96">
        <v>5.44</v>
      </c>
    </row>
    <row r="6232" spans="1:3">
      <c r="A6232" s="94">
        <f t="shared" si="100"/>
        <v>2000</v>
      </c>
      <c r="B6232" s="95">
        <v>36879</v>
      </c>
      <c r="C6232" s="96">
        <v>5.47</v>
      </c>
    </row>
    <row r="6233" spans="1:3">
      <c r="A6233" s="94">
        <f t="shared" si="100"/>
        <v>2000</v>
      </c>
      <c r="B6233" s="95">
        <v>36880</v>
      </c>
      <c r="C6233" s="96">
        <v>5.42</v>
      </c>
    </row>
    <row r="6234" spans="1:3">
      <c r="A6234" s="94">
        <f t="shared" si="100"/>
        <v>2000</v>
      </c>
      <c r="B6234" s="95">
        <v>36881</v>
      </c>
      <c r="C6234" s="96">
        <v>5.41</v>
      </c>
    </row>
    <row r="6235" spans="1:3">
      <c r="A6235" s="94">
        <f t="shared" si="100"/>
        <v>2000</v>
      </c>
      <c r="B6235" s="95">
        <v>36882</v>
      </c>
      <c r="C6235" s="96">
        <v>5.4</v>
      </c>
    </row>
    <row r="6236" spans="1:3">
      <c r="A6236" s="94">
        <f t="shared" si="100"/>
        <v>2000</v>
      </c>
      <c r="B6236" s="95">
        <v>36885</v>
      </c>
      <c r="C6236" s="99"/>
    </row>
    <row r="6237" spans="1:3">
      <c r="A6237" s="94">
        <f t="shared" si="100"/>
        <v>2000</v>
      </c>
      <c r="B6237" s="95">
        <v>36886</v>
      </c>
      <c r="C6237" s="96">
        <v>5.41</v>
      </c>
    </row>
    <row r="6238" spans="1:3">
      <c r="A6238" s="94">
        <f t="shared" si="100"/>
        <v>2000</v>
      </c>
      <c r="B6238" s="95">
        <v>36887</v>
      </c>
      <c r="C6238" s="96">
        <v>5.45</v>
      </c>
    </row>
    <row r="6239" spans="1:3">
      <c r="A6239" s="94">
        <f t="shared" si="100"/>
        <v>2000</v>
      </c>
      <c r="B6239" s="95">
        <v>36888</v>
      </c>
      <c r="C6239" s="96">
        <v>5.44</v>
      </c>
    </row>
    <row r="6240" spans="1:3">
      <c r="A6240" s="94">
        <f t="shared" si="100"/>
        <v>2000</v>
      </c>
      <c r="B6240" s="95">
        <v>36889</v>
      </c>
      <c r="C6240" s="96">
        <v>5.46</v>
      </c>
    </row>
    <row r="6241" spans="1:3">
      <c r="A6241" s="94">
        <f t="shared" si="100"/>
        <v>2001</v>
      </c>
      <c r="B6241" s="95">
        <v>36892</v>
      </c>
      <c r="C6241" s="99"/>
    </row>
    <row r="6242" spans="1:3">
      <c r="A6242" s="94">
        <f t="shared" si="100"/>
        <v>2001</v>
      </c>
      <c r="B6242" s="95">
        <v>36893</v>
      </c>
      <c r="C6242" s="96">
        <v>5.35</v>
      </c>
    </row>
    <row r="6243" spans="1:3">
      <c r="A6243" s="94">
        <f t="shared" si="100"/>
        <v>2001</v>
      </c>
      <c r="B6243" s="95">
        <v>36894</v>
      </c>
      <c r="C6243" s="96">
        <v>5.49</v>
      </c>
    </row>
    <row r="6244" spans="1:3">
      <c r="A6244" s="94">
        <f t="shared" si="100"/>
        <v>2001</v>
      </c>
      <c r="B6244" s="95">
        <v>36895</v>
      </c>
      <c r="C6244" s="96">
        <v>5.44</v>
      </c>
    </row>
    <row r="6245" spans="1:3">
      <c r="A6245" s="94">
        <f t="shared" si="100"/>
        <v>2001</v>
      </c>
      <c r="B6245" s="95">
        <v>36896</v>
      </c>
      <c r="C6245" s="96">
        <v>5.41</v>
      </c>
    </row>
    <row r="6246" spans="1:3">
      <c r="A6246" s="94">
        <f t="shared" si="100"/>
        <v>2001</v>
      </c>
      <c r="B6246" s="95">
        <v>36899</v>
      </c>
      <c r="C6246" s="96">
        <v>5.42</v>
      </c>
    </row>
    <row r="6247" spans="1:3">
      <c r="A6247" s="94">
        <f t="shared" si="100"/>
        <v>2001</v>
      </c>
      <c r="B6247" s="95">
        <v>36900</v>
      </c>
      <c r="C6247" s="96">
        <v>5.43</v>
      </c>
    </row>
    <row r="6248" spans="1:3">
      <c r="A6248" s="94">
        <f t="shared" si="100"/>
        <v>2001</v>
      </c>
      <c r="B6248" s="95">
        <v>36901</v>
      </c>
      <c r="C6248" s="96">
        <v>5.49</v>
      </c>
    </row>
    <row r="6249" spans="1:3">
      <c r="A6249" s="94">
        <f t="shared" si="100"/>
        <v>2001</v>
      </c>
      <c r="B6249" s="95">
        <v>36902</v>
      </c>
      <c r="C6249" s="96">
        <v>5.55</v>
      </c>
    </row>
    <row r="6250" spans="1:3">
      <c r="A6250" s="94">
        <f t="shared" si="100"/>
        <v>2001</v>
      </c>
      <c r="B6250" s="95">
        <v>36903</v>
      </c>
      <c r="C6250" s="96">
        <v>5.63</v>
      </c>
    </row>
    <row r="6251" spans="1:3">
      <c r="A6251" s="94">
        <f t="shared" si="100"/>
        <v>2001</v>
      </c>
      <c r="B6251" s="95">
        <v>36906</v>
      </c>
      <c r="C6251" s="99"/>
    </row>
    <row r="6252" spans="1:3">
      <c r="A6252" s="94">
        <f t="shared" si="100"/>
        <v>2001</v>
      </c>
      <c r="B6252" s="95">
        <v>36907</v>
      </c>
      <c r="C6252" s="96">
        <v>5.6</v>
      </c>
    </row>
    <row r="6253" spans="1:3">
      <c r="A6253" s="94">
        <f t="shared" si="100"/>
        <v>2001</v>
      </c>
      <c r="B6253" s="95">
        <v>36908</v>
      </c>
      <c r="C6253" s="96">
        <v>5.52</v>
      </c>
    </row>
    <row r="6254" spans="1:3">
      <c r="A6254" s="94">
        <f t="shared" si="100"/>
        <v>2001</v>
      </c>
      <c r="B6254" s="95">
        <v>36909</v>
      </c>
      <c r="C6254" s="96">
        <v>5.47</v>
      </c>
    </row>
    <row r="6255" spans="1:3">
      <c r="A6255" s="94">
        <f t="shared" si="100"/>
        <v>2001</v>
      </c>
      <c r="B6255" s="95">
        <v>36910</v>
      </c>
      <c r="C6255" s="96">
        <v>5.56</v>
      </c>
    </row>
    <row r="6256" spans="1:3">
      <c r="A6256" s="94">
        <f t="shared" si="100"/>
        <v>2001</v>
      </c>
      <c r="B6256" s="95">
        <v>36913</v>
      </c>
      <c r="C6256" s="96">
        <v>5.61</v>
      </c>
    </row>
    <row r="6257" spans="1:3">
      <c r="A6257" s="94">
        <f t="shared" si="100"/>
        <v>2001</v>
      </c>
      <c r="B6257" s="95">
        <v>36914</v>
      </c>
      <c r="C6257" s="96">
        <v>5.65</v>
      </c>
    </row>
    <row r="6258" spans="1:3">
      <c r="A6258" s="94">
        <f t="shared" si="100"/>
        <v>2001</v>
      </c>
      <c r="B6258" s="95">
        <v>36915</v>
      </c>
      <c r="C6258" s="96">
        <v>5.67</v>
      </c>
    </row>
    <row r="6259" spans="1:3">
      <c r="A6259" s="94">
        <f t="shared" si="100"/>
        <v>2001</v>
      </c>
      <c r="B6259" s="95">
        <v>36916</v>
      </c>
      <c r="C6259" s="96">
        <v>5.61</v>
      </c>
    </row>
    <row r="6260" spans="1:3">
      <c r="A6260" s="94">
        <f t="shared" si="100"/>
        <v>2001</v>
      </c>
      <c r="B6260" s="95">
        <v>36917</v>
      </c>
      <c r="C6260" s="96">
        <v>5.64</v>
      </c>
    </row>
    <row r="6261" spans="1:3">
      <c r="A6261" s="94">
        <f t="shared" si="100"/>
        <v>2001</v>
      </c>
      <c r="B6261" s="95">
        <v>36920</v>
      </c>
      <c r="C6261" s="96">
        <v>5.69</v>
      </c>
    </row>
    <row r="6262" spans="1:3">
      <c r="A6262" s="94">
        <f t="shared" si="100"/>
        <v>2001</v>
      </c>
      <c r="B6262" s="95">
        <v>36921</v>
      </c>
      <c r="C6262" s="96">
        <v>5.59</v>
      </c>
    </row>
    <row r="6263" spans="1:3">
      <c r="A6263" s="94">
        <f t="shared" si="100"/>
        <v>2001</v>
      </c>
      <c r="B6263" s="95">
        <v>36922</v>
      </c>
      <c r="C6263" s="96">
        <v>5.54</v>
      </c>
    </row>
    <row r="6264" spans="1:3">
      <c r="A6264" s="94">
        <f t="shared" si="100"/>
        <v>2001</v>
      </c>
      <c r="B6264" s="95">
        <v>36923</v>
      </c>
      <c r="C6264" s="96">
        <v>5.46</v>
      </c>
    </row>
    <row r="6265" spans="1:3">
      <c r="A6265" s="94">
        <f t="shared" si="100"/>
        <v>2001</v>
      </c>
      <c r="B6265" s="95">
        <v>36924</v>
      </c>
      <c r="C6265" s="96">
        <v>5.51</v>
      </c>
    </row>
    <row r="6266" spans="1:3">
      <c r="A6266" s="94">
        <f t="shared" si="100"/>
        <v>2001</v>
      </c>
      <c r="B6266" s="95">
        <v>36927</v>
      </c>
      <c r="C6266" s="96">
        <v>5.48</v>
      </c>
    </row>
    <row r="6267" spans="1:3">
      <c r="A6267" s="94">
        <f t="shared" si="100"/>
        <v>2001</v>
      </c>
      <c r="B6267" s="95">
        <v>36928</v>
      </c>
      <c r="C6267" s="96">
        <v>5.51</v>
      </c>
    </row>
    <row r="6268" spans="1:3">
      <c r="A6268" s="94">
        <f t="shared" si="100"/>
        <v>2001</v>
      </c>
      <c r="B6268" s="95">
        <v>36929</v>
      </c>
      <c r="C6268" s="96">
        <v>5.52</v>
      </c>
    </row>
    <row r="6269" spans="1:3">
      <c r="A6269" s="94">
        <f t="shared" si="100"/>
        <v>2001</v>
      </c>
      <c r="B6269" s="95">
        <v>36930</v>
      </c>
      <c r="C6269" s="96">
        <v>5.44</v>
      </c>
    </row>
    <row r="6270" spans="1:3">
      <c r="A6270" s="94">
        <f t="shared" si="100"/>
        <v>2001</v>
      </c>
      <c r="B6270" s="95">
        <v>36931</v>
      </c>
      <c r="C6270" s="96">
        <v>5.38</v>
      </c>
    </row>
    <row r="6271" spans="1:3">
      <c r="A6271" s="94">
        <f t="shared" si="100"/>
        <v>2001</v>
      </c>
      <c r="B6271" s="95">
        <v>36934</v>
      </c>
      <c r="C6271" s="96">
        <v>5.42</v>
      </c>
    </row>
    <row r="6272" spans="1:3">
      <c r="A6272" s="94">
        <f t="shared" si="100"/>
        <v>2001</v>
      </c>
      <c r="B6272" s="95">
        <v>36935</v>
      </c>
      <c r="C6272" s="96">
        <v>5.43</v>
      </c>
    </row>
    <row r="6273" spans="1:3">
      <c r="A6273" s="94">
        <f t="shared" si="100"/>
        <v>2001</v>
      </c>
      <c r="B6273" s="95">
        <v>36936</v>
      </c>
      <c r="C6273" s="96">
        <v>5.44</v>
      </c>
    </row>
    <row r="6274" spans="1:3">
      <c r="A6274" s="94">
        <f t="shared" si="100"/>
        <v>2001</v>
      </c>
      <c r="B6274" s="95">
        <v>36937</v>
      </c>
      <c r="C6274" s="96">
        <v>5.5</v>
      </c>
    </row>
    <row r="6275" spans="1:3">
      <c r="A6275" s="94">
        <f t="shared" si="100"/>
        <v>2001</v>
      </c>
      <c r="B6275" s="95">
        <v>36938</v>
      </c>
      <c r="C6275" s="96">
        <v>5.46</v>
      </c>
    </row>
    <row r="6276" spans="1:3">
      <c r="A6276" s="94">
        <f t="shared" si="100"/>
        <v>2001</v>
      </c>
      <c r="B6276" s="95">
        <v>36941</v>
      </c>
      <c r="C6276" s="99"/>
    </row>
    <row r="6277" spans="1:3">
      <c r="A6277" s="94">
        <f t="shared" si="100"/>
        <v>2001</v>
      </c>
      <c r="B6277" s="95">
        <v>36942</v>
      </c>
      <c r="C6277" s="96">
        <v>5.46</v>
      </c>
    </row>
    <row r="6278" spans="1:3">
      <c r="A6278" s="94">
        <f t="shared" si="100"/>
        <v>2001</v>
      </c>
      <c r="B6278" s="95">
        <v>36943</v>
      </c>
      <c r="C6278" s="96">
        <v>5.49</v>
      </c>
    </row>
    <row r="6279" spans="1:3">
      <c r="A6279" s="94">
        <f t="shared" si="100"/>
        <v>2001</v>
      </c>
      <c r="B6279" s="95">
        <v>36944</v>
      </c>
      <c r="C6279" s="96">
        <v>5.52</v>
      </c>
    </row>
    <row r="6280" spans="1:3">
      <c r="A6280" s="94">
        <f t="shared" si="100"/>
        <v>2001</v>
      </c>
      <c r="B6280" s="95">
        <v>36945</v>
      </c>
      <c r="C6280" s="96">
        <v>5.49</v>
      </c>
    </row>
    <row r="6281" spans="1:3">
      <c r="A6281" s="94">
        <f t="shared" si="100"/>
        <v>2001</v>
      </c>
      <c r="B6281" s="95">
        <v>36948</v>
      </c>
      <c r="C6281" s="96">
        <v>5.45</v>
      </c>
    </row>
    <row r="6282" spans="1:3">
      <c r="A6282" s="94">
        <f t="shared" si="100"/>
        <v>2001</v>
      </c>
      <c r="B6282" s="95">
        <v>36949</v>
      </c>
      <c r="C6282" s="96">
        <v>5.34</v>
      </c>
    </row>
    <row r="6283" spans="1:3">
      <c r="A6283" s="94">
        <f t="shared" si="100"/>
        <v>2001</v>
      </c>
      <c r="B6283" s="95">
        <v>36950</v>
      </c>
      <c r="C6283" s="96">
        <v>5.34</v>
      </c>
    </row>
    <row r="6284" spans="1:3">
      <c r="A6284" s="94">
        <f t="shared" si="100"/>
        <v>2001</v>
      </c>
      <c r="B6284" s="95">
        <v>36951</v>
      </c>
      <c r="C6284" s="96">
        <v>5.29</v>
      </c>
    </row>
    <row r="6285" spans="1:3">
      <c r="A6285" s="94">
        <f t="shared" ref="A6285:A6348" si="101">YEAR(B6285)</f>
        <v>2001</v>
      </c>
      <c r="B6285" s="95">
        <v>36952</v>
      </c>
      <c r="C6285" s="96">
        <v>5.38</v>
      </c>
    </row>
    <row r="6286" spans="1:3">
      <c r="A6286" s="94">
        <f t="shared" si="101"/>
        <v>2001</v>
      </c>
      <c r="B6286" s="95">
        <v>36955</v>
      </c>
      <c r="C6286" s="96">
        <v>5.36</v>
      </c>
    </row>
    <row r="6287" spans="1:3">
      <c r="A6287" s="94">
        <f t="shared" si="101"/>
        <v>2001</v>
      </c>
      <c r="B6287" s="95">
        <v>36956</v>
      </c>
      <c r="C6287" s="96">
        <v>5.38</v>
      </c>
    </row>
    <row r="6288" spans="1:3">
      <c r="A6288" s="94">
        <f t="shared" si="101"/>
        <v>2001</v>
      </c>
      <c r="B6288" s="95">
        <v>36957</v>
      </c>
      <c r="C6288" s="96">
        <v>5.32</v>
      </c>
    </row>
    <row r="6289" spans="1:3">
      <c r="A6289" s="94">
        <f t="shared" si="101"/>
        <v>2001</v>
      </c>
      <c r="B6289" s="95">
        <v>36958</v>
      </c>
      <c r="C6289" s="96">
        <v>5.3</v>
      </c>
    </row>
    <row r="6290" spans="1:3">
      <c r="A6290" s="94">
        <f t="shared" si="101"/>
        <v>2001</v>
      </c>
      <c r="B6290" s="95">
        <v>36959</v>
      </c>
      <c r="C6290" s="96">
        <v>5.32</v>
      </c>
    </row>
    <row r="6291" spans="1:3">
      <c r="A6291" s="94">
        <f t="shared" si="101"/>
        <v>2001</v>
      </c>
      <c r="B6291" s="95">
        <v>36962</v>
      </c>
      <c r="C6291" s="96">
        <v>5.31</v>
      </c>
    </row>
    <row r="6292" spans="1:3">
      <c r="A6292" s="94">
        <f t="shared" si="101"/>
        <v>2001</v>
      </c>
      <c r="B6292" s="95">
        <v>36963</v>
      </c>
      <c r="C6292" s="96">
        <v>5.34</v>
      </c>
    </row>
    <row r="6293" spans="1:3">
      <c r="A6293" s="94">
        <f t="shared" si="101"/>
        <v>2001</v>
      </c>
      <c r="B6293" s="95">
        <v>36964</v>
      </c>
      <c r="C6293" s="96">
        <v>5.28</v>
      </c>
    </row>
    <row r="6294" spans="1:3">
      <c r="A6294" s="94">
        <f t="shared" si="101"/>
        <v>2001</v>
      </c>
      <c r="B6294" s="95">
        <v>36965</v>
      </c>
      <c r="C6294" s="96">
        <v>5.29</v>
      </c>
    </row>
    <row r="6295" spans="1:3">
      <c r="A6295" s="94">
        <f t="shared" si="101"/>
        <v>2001</v>
      </c>
      <c r="B6295" s="95">
        <v>36966</v>
      </c>
      <c r="C6295" s="96">
        <v>5.28</v>
      </c>
    </row>
    <row r="6296" spans="1:3">
      <c r="A6296" s="94">
        <f t="shared" si="101"/>
        <v>2001</v>
      </c>
      <c r="B6296" s="95">
        <v>36969</v>
      </c>
      <c r="C6296" s="96">
        <v>5.3</v>
      </c>
    </row>
    <row r="6297" spans="1:3">
      <c r="A6297" s="94">
        <f t="shared" si="101"/>
        <v>2001</v>
      </c>
      <c r="B6297" s="95">
        <v>36970</v>
      </c>
      <c r="C6297" s="96">
        <v>5.27</v>
      </c>
    </row>
    <row r="6298" spans="1:3">
      <c r="A6298" s="94">
        <f t="shared" si="101"/>
        <v>2001</v>
      </c>
      <c r="B6298" s="95">
        <v>36971</v>
      </c>
      <c r="C6298" s="96">
        <v>5.28</v>
      </c>
    </row>
    <row r="6299" spans="1:3">
      <c r="A6299" s="94">
        <f t="shared" si="101"/>
        <v>2001</v>
      </c>
      <c r="B6299" s="95">
        <v>36972</v>
      </c>
      <c r="C6299" s="96">
        <v>5.25</v>
      </c>
    </row>
    <row r="6300" spans="1:3">
      <c r="A6300" s="94">
        <f t="shared" si="101"/>
        <v>2001</v>
      </c>
      <c r="B6300" s="95">
        <v>36973</v>
      </c>
      <c r="C6300" s="96">
        <v>5.3</v>
      </c>
    </row>
    <row r="6301" spans="1:3">
      <c r="A6301" s="94">
        <f t="shared" si="101"/>
        <v>2001</v>
      </c>
      <c r="B6301" s="95">
        <v>36976</v>
      </c>
      <c r="C6301" s="96">
        <v>5.36</v>
      </c>
    </row>
    <row r="6302" spans="1:3">
      <c r="A6302" s="94">
        <f t="shared" si="101"/>
        <v>2001</v>
      </c>
      <c r="B6302" s="95">
        <v>36977</v>
      </c>
      <c r="C6302" s="96">
        <v>5.45</v>
      </c>
    </row>
    <row r="6303" spans="1:3">
      <c r="A6303" s="94">
        <f t="shared" si="101"/>
        <v>2001</v>
      </c>
      <c r="B6303" s="95">
        <v>36978</v>
      </c>
      <c r="C6303" s="96">
        <v>5.47</v>
      </c>
    </row>
    <row r="6304" spans="1:3">
      <c r="A6304" s="94">
        <f t="shared" si="101"/>
        <v>2001</v>
      </c>
      <c r="B6304" s="95">
        <v>36979</v>
      </c>
      <c r="C6304" s="96">
        <v>5.48</v>
      </c>
    </row>
    <row r="6305" spans="1:3">
      <c r="A6305" s="94">
        <f t="shared" si="101"/>
        <v>2001</v>
      </c>
      <c r="B6305" s="95">
        <v>36980</v>
      </c>
      <c r="C6305" s="96">
        <v>5.46</v>
      </c>
    </row>
    <row r="6306" spans="1:3">
      <c r="A6306" s="94">
        <f t="shared" si="101"/>
        <v>2001</v>
      </c>
      <c r="B6306" s="95">
        <v>36983</v>
      </c>
      <c r="C6306" s="96">
        <v>5.49</v>
      </c>
    </row>
    <row r="6307" spans="1:3">
      <c r="A6307" s="94">
        <f t="shared" si="101"/>
        <v>2001</v>
      </c>
      <c r="B6307" s="95">
        <v>36984</v>
      </c>
      <c r="C6307" s="96">
        <v>5.48</v>
      </c>
    </row>
    <row r="6308" spans="1:3">
      <c r="A6308" s="94">
        <f t="shared" si="101"/>
        <v>2001</v>
      </c>
      <c r="B6308" s="95">
        <v>36985</v>
      </c>
      <c r="C6308" s="96">
        <v>5.5</v>
      </c>
    </row>
    <row r="6309" spans="1:3">
      <c r="A6309" s="94">
        <f t="shared" si="101"/>
        <v>2001</v>
      </c>
      <c r="B6309" s="95">
        <v>36986</v>
      </c>
      <c r="C6309" s="96">
        <v>5.53</v>
      </c>
    </row>
    <row r="6310" spans="1:3">
      <c r="A6310" s="94">
        <f t="shared" si="101"/>
        <v>2001</v>
      </c>
      <c r="B6310" s="95">
        <v>36987</v>
      </c>
      <c r="C6310" s="96">
        <v>5.46</v>
      </c>
    </row>
    <row r="6311" spans="1:3">
      <c r="A6311" s="94">
        <f t="shared" si="101"/>
        <v>2001</v>
      </c>
      <c r="B6311" s="95">
        <v>36990</v>
      </c>
      <c r="C6311" s="96">
        <v>5.5</v>
      </c>
    </row>
    <row r="6312" spans="1:3">
      <c r="A6312" s="94">
        <f t="shared" si="101"/>
        <v>2001</v>
      </c>
      <c r="B6312" s="95">
        <v>36991</v>
      </c>
      <c r="C6312" s="96">
        <v>5.63</v>
      </c>
    </row>
    <row r="6313" spans="1:3">
      <c r="A6313" s="94">
        <f t="shared" si="101"/>
        <v>2001</v>
      </c>
      <c r="B6313" s="95">
        <v>36992</v>
      </c>
      <c r="C6313" s="96">
        <v>5.6</v>
      </c>
    </row>
    <row r="6314" spans="1:3">
      <c r="A6314" s="94">
        <f t="shared" si="101"/>
        <v>2001</v>
      </c>
      <c r="B6314" s="95">
        <v>36993</v>
      </c>
      <c r="C6314" s="96">
        <v>5.61</v>
      </c>
    </row>
    <row r="6315" spans="1:3">
      <c r="A6315" s="94">
        <f t="shared" si="101"/>
        <v>2001</v>
      </c>
      <c r="B6315" s="95">
        <v>36994</v>
      </c>
      <c r="C6315" s="99"/>
    </row>
    <row r="6316" spans="1:3">
      <c r="A6316" s="94">
        <f t="shared" si="101"/>
        <v>2001</v>
      </c>
      <c r="B6316" s="95">
        <v>36997</v>
      </c>
      <c r="C6316" s="96">
        <v>5.7</v>
      </c>
    </row>
    <row r="6317" spans="1:3">
      <c r="A6317" s="94">
        <f t="shared" si="101"/>
        <v>2001</v>
      </c>
      <c r="B6317" s="95">
        <v>36998</v>
      </c>
      <c r="C6317" s="96">
        <v>5.65</v>
      </c>
    </row>
    <row r="6318" spans="1:3">
      <c r="A6318" s="94">
        <f t="shared" si="101"/>
        <v>2001</v>
      </c>
      <c r="B6318" s="95">
        <v>36999</v>
      </c>
      <c r="C6318" s="96">
        <v>5.65</v>
      </c>
    </row>
    <row r="6319" spans="1:3">
      <c r="A6319" s="94">
        <f t="shared" si="101"/>
        <v>2001</v>
      </c>
      <c r="B6319" s="95">
        <v>37000</v>
      </c>
      <c r="C6319" s="96">
        <v>5.77</v>
      </c>
    </row>
    <row r="6320" spans="1:3">
      <c r="A6320" s="94">
        <f t="shared" si="101"/>
        <v>2001</v>
      </c>
      <c r="B6320" s="95">
        <v>37001</v>
      </c>
      <c r="C6320" s="96">
        <v>5.79</v>
      </c>
    </row>
    <row r="6321" spans="1:3">
      <c r="A6321" s="94">
        <f t="shared" si="101"/>
        <v>2001</v>
      </c>
      <c r="B6321" s="95">
        <v>37004</v>
      </c>
      <c r="C6321" s="96">
        <v>5.73</v>
      </c>
    </row>
    <row r="6322" spans="1:3">
      <c r="A6322" s="94">
        <f t="shared" si="101"/>
        <v>2001</v>
      </c>
      <c r="B6322" s="95">
        <v>37005</v>
      </c>
      <c r="C6322" s="96">
        <v>5.75</v>
      </c>
    </row>
    <row r="6323" spans="1:3">
      <c r="A6323" s="94">
        <f t="shared" si="101"/>
        <v>2001</v>
      </c>
      <c r="B6323" s="95">
        <v>37006</v>
      </c>
      <c r="C6323" s="96">
        <v>5.78</v>
      </c>
    </row>
    <row r="6324" spans="1:3">
      <c r="A6324" s="94">
        <f t="shared" si="101"/>
        <v>2001</v>
      </c>
      <c r="B6324" s="95">
        <v>37007</v>
      </c>
      <c r="C6324" s="96">
        <v>5.71</v>
      </c>
    </row>
    <row r="6325" spans="1:3">
      <c r="A6325" s="94">
        <f t="shared" si="101"/>
        <v>2001</v>
      </c>
      <c r="B6325" s="95">
        <v>37008</v>
      </c>
      <c r="C6325" s="96">
        <v>5.81</v>
      </c>
    </row>
    <row r="6326" spans="1:3">
      <c r="A6326" s="94">
        <f t="shared" si="101"/>
        <v>2001</v>
      </c>
      <c r="B6326" s="95">
        <v>37011</v>
      </c>
      <c r="C6326" s="96">
        <v>5.78</v>
      </c>
    </row>
    <row r="6327" spans="1:3">
      <c r="A6327" s="94">
        <f t="shared" si="101"/>
        <v>2001</v>
      </c>
      <c r="B6327" s="95">
        <v>37012</v>
      </c>
      <c r="C6327" s="96">
        <v>5.75</v>
      </c>
    </row>
    <row r="6328" spans="1:3">
      <c r="A6328" s="94">
        <f t="shared" si="101"/>
        <v>2001</v>
      </c>
      <c r="B6328" s="95">
        <v>37013</v>
      </c>
      <c r="C6328" s="96">
        <v>5.71</v>
      </c>
    </row>
    <row r="6329" spans="1:3">
      <c r="A6329" s="94">
        <f t="shared" si="101"/>
        <v>2001</v>
      </c>
      <c r="B6329" s="95">
        <v>37014</v>
      </c>
      <c r="C6329" s="96">
        <v>5.64</v>
      </c>
    </row>
    <row r="6330" spans="1:3">
      <c r="A6330" s="94">
        <f t="shared" si="101"/>
        <v>2001</v>
      </c>
      <c r="B6330" s="95">
        <v>37015</v>
      </c>
      <c r="C6330" s="96">
        <v>5.65</v>
      </c>
    </row>
    <row r="6331" spans="1:3">
      <c r="A6331" s="94">
        <f t="shared" si="101"/>
        <v>2001</v>
      </c>
      <c r="B6331" s="95">
        <v>37018</v>
      </c>
      <c r="C6331" s="96">
        <v>5.68</v>
      </c>
    </row>
    <row r="6332" spans="1:3">
      <c r="A6332" s="94">
        <f t="shared" si="101"/>
        <v>2001</v>
      </c>
      <c r="B6332" s="95">
        <v>37019</v>
      </c>
      <c r="C6332" s="96">
        <v>5.72</v>
      </c>
    </row>
    <row r="6333" spans="1:3">
      <c r="A6333" s="94">
        <f t="shared" si="101"/>
        <v>2001</v>
      </c>
      <c r="B6333" s="95">
        <v>37020</v>
      </c>
      <c r="C6333" s="96">
        <v>5.67</v>
      </c>
    </row>
    <row r="6334" spans="1:3">
      <c r="A6334" s="94">
        <f t="shared" si="101"/>
        <v>2001</v>
      </c>
      <c r="B6334" s="95">
        <v>37021</v>
      </c>
      <c r="C6334" s="96">
        <v>5.75</v>
      </c>
    </row>
    <row r="6335" spans="1:3">
      <c r="A6335" s="94">
        <f t="shared" si="101"/>
        <v>2001</v>
      </c>
      <c r="B6335" s="95">
        <v>37022</v>
      </c>
      <c r="C6335" s="96">
        <v>5.88</v>
      </c>
    </row>
    <row r="6336" spans="1:3">
      <c r="A6336" s="94">
        <f t="shared" si="101"/>
        <v>2001</v>
      </c>
      <c r="B6336" s="95">
        <v>37025</v>
      </c>
      <c r="C6336" s="96">
        <v>5.85</v>
      </c>
    </row>
    <row r="6337" spans="1:3">
      <c r="A6337" s="94">
        <f t="shared" si="101"/>
        <v>2001</v>
      </c>
      <c r="B6337" s="95">
        <v>37026</v>
      </c>
      <c r="C6337" s="96">
        <v>5.89</v>
      </c>
    </row>
    <row r="6338" spans="1:3">
      <c r="A6338" s="94">
        <f t="shared" si="101"/>
        <v>2001</v>
      </c>
      <c r="B6338" s="95">
        <v>37027</v>
      </c>
      <c r="C6338" s="96">
        <v>5.86</v>
      </c>
    </row>
    <row r="6339" spans="1:3">
      <c r="A6339" s="94">
        <f t="shared" si="101"/>
        <v>2001</v>
      </c>
      <c r="B6339" s="95">
        <v>37028</v>
      </c>
      <c r="C6339" s="96">
        <v>5.8</v>
      </c>
    </row>
    <row r="6340" spans="1:3">
      <c r="A6340" s="94">
        <f t="shared" si="101"/>
        <v>2001</v>
      </c>
      <c r="B6340" s="95">
        <v>37029</v>
      </c>
      <c r="C6340" s="96">
        <v>5.76</v>
      </c>
    </row>
    <row r="6341" spans="1:3">
      <c r="A6341" s="94">
        <f t="shared" si="101"/>
        <v>2001</v>
      </c>
      <c r="B6341" s="95">
        <v>37032</v>
      </c>
      <c r="C6341" s="96">
        <v>5.75</v>
      </c>
    </row>
    <row r="6342" spans="1:3">
      <c r="A6342" s="94">
        <f t="shared" si="101"/>
        <v>2001</v>
      </c>
      <c r="B6342" s="95">
        <v>37033</v>
      </c>
      <c r="C6342" s="96">
        <v>5.78</v>
      </c>
    </row>
    <row r="6343" spans="1:3">
      <c r="A6343" s="94">
        <f t="shared" si="101"/>
        <v>2001</v>
      </c>
      <c r="B6343" s="95">
        <v>37034</v>
      </c>
      <c r="C6343" s="96">
        <v>5.79</v>
      </c>
    </row>
    <row r="6344" spans="1:3">
      <c r="A6344" s="94">
        <f t="shared" si="101"/>
        <v>2001</v>
      </c>
      <c r="B6344" s="95">
        <v>37035</v>
      </c>
      <c r="C6344" s="96">
        <v>5.87</v>
      </c>
    </row>
    <row r="6345" spans="1:3">
      <c r="A6345" s="94">
        <f t="shared" si="101"/>
        <v>2001</v>
      </c>
      <c r="B6345" s="95">
        <v>37036</v>
      </c>
      <c r="C6345" s="96">
        <v>5.86</v>
      </c>
    </row>
    <row r="6346" spans="1:3">
      <c r="A6346" s="94">
        <f t="shared" si="101"/>
        <v>2001</v>
      </c>
      <c r="B6346" s="95">
        <v>37039</v>
      </c>
      <c r="C6346" s="99"/>
    </row>
    <row r="6347" spans="1:3">
      <c r="A6347" s="94">
        <f t="shared" si="101"/>
        <v>2001</v>
      </c>
      <c r="B6347" s="95">
        <v>37040</v>
      </c>
      <c r="C6347" s="96">
        <v>5.86</v>
      </c>
    </row>
    <row r="6348" spans="1:3">
      <c r="A6348" s="94">
        <f t="shared" si="101"/>
        <v>2001</v>
      </c>
      <c r="B6348" s="95">
        <v>37041</v>
      </c>
      <c r="C6348" s="96">
        <v>5.86</v>
      </c>
    </row>
    <row r="6349" spans="1:3">
      <c r="A6349" s="94">
        <f t="shared" ref="A6349:A6412" si="102">YEAR(B6349)</f>
        <v>2001</v>
      </c>
      <c r="B6349" s="95">
        <v>37042</v>
      </c>
      <c r="C6349" s="96">
        <v>5.78</v>
      </c>
    </row>
    <row r="6350" spans="1:3">
      <c r="A6350" s="94">
        <f t="shared" si="102"/>
        <v>2001</v>
      </c>
      <c r="B6350" s="95">
        <v>37043</v>
      </c>
      <c r="C6350" s="96">
        <v>5.71</v>
      </c>
    </row>
    <row r="6351" spans="1:3">
      <c r="A6351" s="94">
        <f t="shared" si="102"/>
        <v>2001</v>
      </c>
      <c r="B6351" s="95">
        <v>37046</v>
      </c>
      <c r="C6351" s="96">
        <v>5.69</v>
      </c>
    </row>
    <row r="6352" spans="1:3">
      <c r="A6352" s="94">
        <f t="shared" si="102"/>
        <v>2001</v>
      </c>
      <c r="B6352" s="95">
        <v>37047</v>
      </c>
      <c r="C6352" s="96">
        <v>5.66</v>
      </c>
    </row>
    <row r="6353" spans="1:3">
      <c r="A6353" s="94">
        <f t="shared" si="102"/>
        <v>2001</v>
      </c>
      <c r="B6353" s="95">
        <v>37048</v>
      </c>
      <c r="C6353" s="96">
        <v>5.65</v>
      </c>
    </row>
    <row r="6354" spans="1:3">
      <c r="A6354" s="94">
        <f t="shared" si="102"/>
        <v>2001</v>
      </c>
      <c r="B6354" s="95">
        <v>37049</v>
      </c>
      <c r="C6354" s="96">
        <v>5.72</v>
      </c>
    </row>
    <row r="6355" spans="1:3">
      <c r="A6355" s="94">
        <f t="shared" si="102"/>
        <v>2001</v>
      </c>
      <c r="B6355" s="95">
        <v>37050</v>
      </c>
      <c r="C6355" s="96">
        <v>5.73</v>
      </c>
    </row>
    <row r="6356" spans="1:3">
      <c r="A6356" s="94">
        <f t="shared" si="102"/>
        <v>2001</v>
      </c>
      <c r="B6356" s="95">
        <v>37053</v>
      </c>
      <c r="C6356" s="96">
        <v>5.69</v>
      </c>
    </row>
    <row r="6357" spans="1:3">
      <c r="A6357" s="94">
        <f t="shared" si="102"/>
        <v>2001</v>
      </c>
      <c r="B6357" s="95">
        <v>37054</v>
      </c>
      <c r="C6357" s="96">
        <v>5.65</v>
      </c>
    </row>
    <row r="6358" spans="1:3">
      <c r="A6358" s="94">
        <f t="shared" si="102"/>
        <v>2001</v>
      </c>
      <c r="B6358" s="95">
        <v>37055</v>
      </c>
      <c r="C6358" s="96">
        <v>5.66</v>
      </c>
    </row>
    <row r="6359" spans="1:3">
      <c r="A6359" s="94">
        <f t="shared" si="102"/>
        <v>2001</v>
      </c>
      <c r="B6359" s="95">
        <v>37056</v>
      </c>
      <c r="C6359" s="96">
        <v>5.65</v>
      </c>
    </row>
    <row r="6360" spans="1:3">
      <c r="A6360" s="94">
        <f t="shared" si="102"/>
        <v>2001</v>
      </c>
      <c r="B6360" s="95">
        <v>37057</v>
      </c>
      <c r="C6360" s="96">
        <v>5.68</v>
      </c>
    </row>
    <row r="6361" spans="1:3">
      <c r="A6361" s="94">
        <f t="shared" si="102"/>
        <v>2001</v>
      </c>
      <c r="B6361" s="95">
        <v>37060</v>
      </c>
      <c r="C6361" s="96">
        <v>5.7</v>
      </c>
    </row>
    <row r="6362" spans="1:3">
      <c r="A6362" s="94">
        <f t="shared" si="102"/>
        <v>2001</v>
      </c>
      <c r="B6362" s="95">
        <v>37061</v>
      </c>
      <c r="C6362" s="96">
        <v>5.69</v>
      </c>
    </row>
    <row r="6363" spans="1:3">
      <c r="A6363" s="94">
        <f t="shared" si="102"/>
        <v>2001</v>
      </c>
      <c r="B6363" s="95">
        <v>37062</v>
      </c>
      <c r="C6363" s="96">
        <v>5.67</v>
      </c>
    </row>
    <row r="6364" spans="1:3">
      <c r="A6364" s="94">
        <f t="shared" si="102"/>
        <v>2001</v>
      </c>
      <c r="B6364" s="95">
        <v>37063</v>
      </c>
      <c r="C6364" s="96">
        <v>5.64</v>
      </c>
    </row>
    <row r="6365" spans="1:3">
      <c r="A6365" s="94">
        <f t="shared" si="102"/>
        <v>2001</v>
      </c>
      <c r="B6365" s="95">
        <v>37064</v>
      </c>
      <c r="C6365" s="96">
        <v>5.58</v>
      </c>
    </row>
    <row r="6366" spans="1:3">
      <c r="A6366" s="94">
        <f t="shared" si="102"/>
        <v>2001</v>
      </c>
      <c r="B6366" s="95">
        <v>37067</v>
      </c>
      <c r="C6366" s="96">
        <v>5.59</v>
      </c>
    </row>
    <row r="6367" spans="1:3">
      <c r="A6367" s="94">
        <f t="shared" si="102"/>
        <v>2001</v>
      </c>
      <c r="B6367" s="95">
        <v>37068</v>
      </c>
      <c r="C6367" s="96">
        <v>5.65</v>
      </c>
    </row>
    <row r="6368" spans="1:3">
      <c r="A6368" s="94">
        <f t="shared" si="102"/>
        <v>2001</v>
      </c>
      <c r="B6368" s="95">
        <v>37069</v>
      </c>
      <c r="C6368" s="96">
        <v>5.62</v>
      </c>
    </row>
    <row r="6369" spans="1:3">
      <c r="A6369" s="94">
        <f t="shared" si="102"/>
        <v>2001</v>
      </c>
      <c r="B6369" s="95">
        <v>37070</v>
      </c>
      <c r="C6369" s="96">
        <v>5.68</v>
      </c>
    </row>
    <row r="6370" spans="1:3">
      <c r="A6370" s="94">
        <f t="shared" si="102"/>
        <v>2001</v>
      </c>
      <c r="B6370" s="95">
        <v>37071</v>
      </c>
      <c r="C6370" s="96">
        <v>5.75</v>
      </c>
    </row>
    <row r="6371" spans="1:3">
      <c r="A6371" s="94">
        <f t="shared" si="102"/>
        <v>2001</v>
      </c>
      <c r="B6371" s="95">
        <v>37074</v>
      </c>
      <c r="C6371" s="96">
        <v>5.7</v>
      </c>
    </row>
    <row r="6372" spans="1:3">
      <c r="A6372" s="94">
        <f t="shared" si="102"/>
        <v>2001</v>
      </c>
      <c r="B6372" s="95">
        <v>37075</v>
      </c>
      <c r="C6372" s="96">
        <v>5.73</v>
      </c>
    </row>
    <row r="6373" spans="1:3">
      <c r="A6373" s="94">
        <f t="shared" si="102"/>
        <v>2001</v>
      </c>
      <c r="B6373" s="95">
        <v>37076</v>
      </c>
      <c r="C6373" s="99"/>
    </row>
    <row r="6374" spans="1:3">
      <c r="A6374" s="94">
        <f t="shared" si="102"/>
        <v>2001</v>
      </c>
      <c r="B6374" s="95">
        <v>37077</v>
      </c>
      <c r="C6374" s="96">
        <v>5.76</v>
      </c>
    </row>
    <row r="6375" spans="1:3">
      <c r="A6375" s="94">
        <f t="shared" si="102"/>
        <v>2001</v>
      </c>
      <c r="B6375" s="95">
        <v>37078</v>
      </c>
      <c r="C6375" s="96">
        <v>5.75</v>
      </c>
    </row>
    <row r="6376" spans="1:3">
      <c r="A6376" s="94">
        <f t="shared" si="102"/>
        <v>2001</v>
      </c>
      <c r="B6376" s="95">
        <v>37081</v>
      </c>
      <c r="C6376" s="96">
        <v>5.7</v>
      </c>
    </row>
    <row r="6377" spans="1:3">
      <c r="A6377" s="94">
        <f t="shared" si="102"/>
        <v>2001</v>
      </c>
      <c r="B6377" s="95">
        <v>37082</v>
      </c>
      <c r="C6377" s="96">
        <v>5.68</v>
      </c>
    </row>
    <row r="6378" spans="1:3">
      <c r="A6378" s="94">
        <f t="shared" si="102"/>
        <v>2001</v>
      </c>
      <c r="B6378" s="95">
        <v>37083</v>
      </c>
      <c r="C6378" s="96">
        <v>5.69</v>
      </c>
    </row>
    <row r="6379" spans="1:3">
      <c r="A6379" s="94">
        <f t="shared" si="102"/>
        <v>2001</v>
      </c>
      <c r="B6379" s="95">
        <v>37084</v>
      </c>
      <c r="C6379" s="96">
        <v>5.65</v>
      </c>
    </row>
    <row r="6380" spans="1:3">
      <c r="A6380" s="94">
        <f t="shared" si="102"/>
        <v>2001</v>
      </c>
      <c r="B6380" s="95">
        <v>37085</v>
      </c>
      <c r="C6380" s="96">
        <v>5.64</v>
      </c>
    </row>
    <row r="6381" spans="1:3">
      <c r="A6381" s="94">
        <f t="shared" si="102"/>
        <v>2001</v>
      </c>
      <c r="B6381" s="95">
        <v>37088</v>
      </c>
      <c r="C6381" s="96">
        <v>5.59</v>
      </c>
    </row>
    <row r="6382" spans="1:3">
      <c r="A6382" s="94">
        <f t="shared" si="102"/>
        <v>2001</v>
      </c>
      <c r="B6382" s="95">
        <v>37089</v>
      </c>
      <c r="C6382" s="96">
        <v>5.59</v>
      </c>
    </row>
    <row r="6383" spans="1:3">
      <c r="A6383" s="94">
        <f t="shared" si="102"/>
        <v>2001</v>
      </c>
      <c r="B6383" s="95">
        <v>37090</v>
      </c>
      <c r="C6383" s="96">
        <v>5.52</v>
      </c>
    </row>
    <row r="6384" spans="1:3">
      <c r="A6384" s="94">
        <f t="shared" si="102"/>
        <v>2001</v>
      </c>
      <c r="B6384" s="95">
        <v>37091</v>
      </c>
      <c r="C6384" s="96">
        <v>5.53</v>
      </c>
    </row>
    <row r="6385" spans="1:3">
      <c r="A6385" s="94">
        <f t="shared" si="102"/>
        <v>2001</v>
      </c>
      <c r="B6385" s="95">
        <v>37092</v>
      </c>
      <c r="C6385" s="96">
        <v>5.54</v>
      </c>
    </row>
    <row r="6386" spans="1:3">
      <c r="A6386" s="94">
        <f t="shared" si="102"/>
        <v>2001</v>
      </c>
      <c r="B6386" s="95">
        <v>37095</v>
      </c>
      <c r="C6386" s="96">
        <v>5.53</v>
      </c>
    </row>
    <row r="6387" spans="1:3">
      <c r="A6387" s="94">
        <f t="shared" si="102"/>
        <v>2001</v>
      </c>
      <c r="B6387" s="95">
        <v>37096</v>
      </c>
      <c r="C6387" s="96">
        <v>5.52</v>
      </c>
    </row>
    <row r="6388" spans="1:3">
      <c r="A6388" s="94">
        <f t="shared" si="102"/>
        <v>2001</v>
      </c>
      <c r="B6388" s="95">
        <v>37097</v>
      </c>
      <c r="C6388" s="96">
        <v>5.58</v>
      </c>
    </row>
    <row r="6389" spans="1:3">
      <c r="A6389" s="94">
        <f t="shared" si="102"/>
        <v>2001</v>
      </c>
      <c r="B6389" s="95">
        <v>37098</v>
      </c>
      <c r="C6389" s="96">
        <v>5.59</v>
      </c>
    </row>
    <row r="6390" spans="1:3">
      <c r="A6390" s="94">
        <f t="shared" si="102"/>
        <v>2001</v>
      </c>
      <c r="B6390" s="95">
        <v>37099</v>
      </c>
      <c r="C6390" s="96">
        <v>5.55</v>
      </c>
    </row>
    <row r="6391" spans="1:3">
      <c r="A6391" s="94">
        <f t="shared" si="102"/>
        <v>2001</v>
      </c>
      <c r="B6391" s="95">
        <v>37102</v>
      </c>
      <c r="C6391" s="96">
        <v>5.53</v>
      </c>
    </row>
    <row r="6392" spans="1:3">
      <c r="A6392" s="94">
        <f t="shared" si="102"/>
        <v>2001</v>
      </c>
      <c r="B6392" s="95">
        <v>37103</v>
      </c>
      <c r="C6392" s="96">
        <v>5.51</v>
      </c>
    </row>
    <row r="6393" spans="1:3">
      <c r="A6393" s="94">
        <f t="shared" si="102"/>
        <v>2001</v>
      </c>
      <c r="B6393" s="95">
        <v>37104</v>
      </c>
      <c r="C6393" s="96">
        <v>5.53</v>
      </c>
    </row>
    <row r="6394" spans="1:3">
      <c r="A6394" s="94">
        <f t="shared" si="102"/>
        <v>2001</v>
      </c>
      <c r="B6394" s="95">
        <v>37105</v>
      </c>
      <c r="C6394" s="96">
        <v>5.57</v>
      </c>
    </row>
    <row r="6395" spans="1:3">
      <c r="A6395" s="94">
        <f t="shared" si="102"/>
        <v>2001</v>
      </c>
      <c r="B6395" s="95">
        <v>37106</v>
      </c>
      <c r="C6395" s="96">
        <v>5.59</v>
      </c>
    </row>
    <row r="6396" spans="1:3">
      <c r="A6396" s="94">
        <f t="shared" si="102"/>
        <v>2001</v>
      </c>
      <c r="B6396" s="95">
        <v>37109</v>
      </c>
      <c r="C6396" s="96">
        <v>5.59</v>
      </c>
    </row>
    <row r="6397" spans="1:3">
      <c r="A6397" s="94">
        <f t="shared" si="102"/>
        <v>2001</v>
      </c>
      <c r="B6397" s="95">
        <v>37110</v>
      </c>
      <c r="C6397" s="96">
        <v>5.6</v>
      </c>
    </row>
    <row r="6398" spans="1:3">
      <c r="A6398" s="94">
        <f t="shared" si="102"/>
        <v>2001</v>
      </c>
      <c r="B6398" s="95">
        <v>37111</v>
      </c>
      <c r="C6398" s="96">
        <v>5.52</v>
      </c>
    </row>
    <row r="6399" spans="1:3">
      <c r="A6399" s="94">
        <f t="shared" si="102"/>
        <v>2001</v>
      </c>
      <c r="B6399" s="95">
        <v>37112</v>
      </c>
      <c r="C6399" s="96">
        <v>5.54</v>
      </c>
    </row>
    <row r="6400" spans="1:3">
      <c r="A6400" s="94">
        <f t="shared" si="102"/>
        <v>2001</v>
      </c>
      <c r="B6400" s="95">
        <v>37113</v>
      </c>
      <c r="C6400" s="96">
        <v>5.52</v>
      </c>
    </row>
    <row r="6401" spans="1:3">
      <c r="A6401" s="94">
        <f t="shared" si="102"/>
        <v>2001</v>
      </c>
      <c r="B6401" s="95">
        <v>37116</v>
      </c>
      <c r="C6401" s="96">
        <v>5.52</v>
      </c>
    </row>
    <row r="6402" spans="1:3">
      <c r="A6402" s="94">
        <f t="shared" si="102"/>
        <v>2001</v>
      </c>
      <c r="B6402" s="95">
        <v>37117</v>
      </c>
      <c r="C6402" s="96">
        <v>5.51</v>
      </c>
    </row>
    <row r="6403" spans="1:3">
      <c r="A6403" s="94">
        <f t="shared" si="102"/>
        <v>2001</v>
      </c>
      <c r="B6403" s="95">
        <v>37118</v>
      </c>
      <c r="C6403" s="96">
        <v>5.52</v>
      </c>
    </row>
    <row r="6404" spans="1:3">
      <c r="A6404" s="94">
        <f t="shared" si="102"/>
        <v>2001</v>
      </c>
      <c r="B6404" s="95">
        <v>37119</v>
      </c>
      <c r="C6404" s="96">
        <v>5.48</v>
      </c>
    </row>
    <row r="6405" spans="1:3">
      <c r="A6405" s="94">
        <f t="shared" si="102"/>
        <v>2001</v>
      </c>
      <c r="B6405" s="95">
        <v>37120</v>
      </c>
      <c r="C6405" s="96">
        <v>5.43</v>
      </c>
    </row>
    <row r="6406" spans="1:3">
      <c r="A6406" s="94">
        <f t="shared" si="102"/>
        <v>2001</v>
      </c>
      <c r="B6406" s="95">
        <v>37123</v>
      </c>
      <c r="C6406" s="96">
        <v>5.46</v>
      </c>
    </row>
    <row r="6407" spans="1:3">
      <c r="A6407" s="94">
        <f t="shared" si="102"/>
        <v>2001</v>
      </c>
      <c r="B6407" s="95">
        <v>37124</v>
      </c>
      <c r="C6407" s="96">
        <v>5.44</v>
      </c>
    </row>
    <row r="6408" spans="1:3">
      <c r="A6408" s="94">
        <f t="shared" si="102"/>
        <v>2001</v>
      </c>
      <c r="B6408" s="95">
        <v>37125</v>
      </c>
      <c r="C6408" s="96">
        <v>5.44</v>
      </c>
    </row>
    <row r="6409" spans="1:3">
      <c r="A6409" s="94">
        <f t="shared" si="102"/>
        <v>2001</v>
      </c>
      <c r="B6409" s="95">
        <v>37126</v>
      </c>
      <c r="C6409" s="96">
        <v>5.41</v>
      </c>
    </row>
    <row r="6410" spans="1:3">
      <c r="A6410" s="94">
        <f t="shared" si="102"/>
        <v>2001</v>
      </c>
      <c r="B6410" s="95">
        <v>37127</v>
      </c>
      <c r="C6410" s="96">
        <v>5.45</v>
      </c>
    </row>
    <row r="6411" spans="1:3">
      <c r="A6411" s="94">
        <f t="shared" si="102"/>
        <v>2001</v>
      </c>
      <c r="B6411" s="95">
        <v>37130</v>
      </c>
      <c r="C6411" s="96">
        <v>5.47</v>
      </c>
    </row>
    <row r="6412" spans="1:3">
      <c r="A6412" s="94">
        <f t="shared" si="102"/>
        <v>2001</v>
      </c>
      <c r="B6412" s="95">
        <v>37131</v>
      </c>
      <c r="C6412" s="96">
        <v>5.41</v>
      </c>
    </row>
    <row r="6413" spans="1:3">
      <c r="A6413" s="94">
        <f t="shared" ref="A6413:A6476" si="103">YEAR(B6413)</f>
        <v>2001</v>
      </c>
      <c r="B6413" s="95">
        <v>37132</v>
      </c>
      <c r="C6413" s="96">
        <v>5.36</v>
      </c>
    </row>
    <row r="6414" spans="1:3">
      <c r="A6414" s="94">
        <f t="shared" si="103"/>
        <v>2001</v>
      </c>
      <c r="B6414" s="95">
        <v>37133</v>
      </c>
      <c r="C6414" s="96">
        <v>5.37</v>
      </c>
    </row>
    <row r="6415" spans="1:3">
      <c r="A6415" s="94">
        <f t="shared" si="103"/>
        <v>2001</v>
      </c>
      <c r="B6415" s="95">
        <v>37134</v>
      </c>
      <c r="C6415" s="96">
        <v>5.39</v>
      </c>
    </row>
    <row r="6416" spans="1:3">
      <c r="A6416" s="94">
        <f t="shared" si="103"/>
        <v>2001</v>
      </c>
      <c r="B6416" s="95">
        <v>37137</v>
      </c>
      <c r="C6416" s="99"/>
    </row>
    <row r="6417" spans="1:3">
      <c r="A6417" s="94">
        <f t="shared" si="103"/>
        <v>2001</v>
      </c>
      <c r="B6417" s="95">
        <v>37138</v>
      </c>
      <c r="C6417" s="96">
        <v>5.5</v>
      </c>
    </row>
    <row r="6418" spans="1:3">
      <c r="A6418" s="94">
        <f t="shared" si="103"/>
        <v>2001</v>
      </c>
      <c r="B6418" s="95">
        <v>37139</v>
      </c>
      <c r="C6418" s="96">
        <v>5.48</v>
      </c>
    </row>
    <row r="6419" spans="1:3">
      <c r="A6419" s="94">
        <f t="shared" si="103"/>
        <v>2001</v>
      </c>
      <c r="B6419" s="95">
        <v>37140</v>
      </c>
      <c r="C6419" s="96">
        <v>5.41</v>
      </c>
    </row>
    <row r="6420" spans="1:3">
      <c r="A6420" s="94">
        <f t="shared" si="103"/>
        <v>2001</v>
      </c>
      <c r="B6420" s="95">
        <v>37141</v>
      </c>
      <c r="C6420" s="96">
        <v>5.39</v>
      </c>
    </row>
    <row r="6421" spans="1:3">
      <c r="A6421" s="94">
        <f t="shared" si="103"/>
        <v>2001</v>
      </c>
      <c r="B6421" s="95">
        <v>37144</v>
      </c>
      <c r="C6421" s="96">
        <v>5.43</v>
      </c>
    </row>
    <row r="6422" spans="1:3">
      <c r="A6422" s="94">
        <f t="shared" si="103"/>
        <v>2001</v>
      </c>
      <c r="B6422" s="95">
        <v>37145</v>
      </c>
      <c r="C6422" s="99"/>
    </row>
    <row r="6423" spans="1:3">
      <c r="A6423" s="94">
        <f t="shared" si="103"/>
        <v>2001</v>
      </c>
      <c r="B6423" s="95">
        <v>37146</v>
      </c>
      <c r="C6423" s="99"/>
    </row>
    <row r="6424" spans="1:3">
      <c r="A6424" s="94">
        <f t="shared" si="103"/>
        <v>2001</v>
      </c>
      <c r="B6424" s="95">
        <v>37147</v>
      </c>
      <c r="C6424" s="96">
        <v>5.39</v>
      </c>
    </row>
    <row r="6425" spans="1:3">
      <c r="A6425" s="94">
        <f t="shared" si="103"/>
        <v>2001</v>
      </c>
      <c r="B6425" s="95">
        <v>37148</v>
      </c>
      <c r="C6425" s="96">
        <v>5.35</v>
      </c>
    </row>
    <row r="6426" spans="1:3">
      <c r="A6426" s="94">
        <f t="shared" si="103"/>
        <v>2001</v>
      </c>
      <c r="B6426" s="95">
        <v>37151</v>
      </c>
      <c r="C6426" s="96">
        <v>5.41</v>
      </c>
    </row>
    <row r="6427" spans="1:3">
      <c r="A6427" s="94">
        <f t="shared" si="103"/>
        <v>2001</v>
      </c>
      <c r="B6427" s="95">
        <v>37152</v>
      </c>
      <c r="C6427" s="96">
        <v>5.55</v>
      </c>
    </row>
    <row r="6428" spans="1:3">
      <c r="A6428" s="94">
        <f t="shared" si="103"/>
        <v>2001</v>
      </c>
      <c r="B6428" s="95">
        <v>37153</v>
      </c>
      <c r="C6428" s="96">
        <v>5.56</v>
      </c>
    </row>
    <row r="6429" spans="1:3">
      <c r="A6429" s="94">
        <f t="shared" si="103"/>
        <v>2001</v>
      </c>
      <c r="B6429" s="95">
        <v>37154</v>
      </c>
      <c r="C6429" s="96">
        <v>5.62</v>
      </c>
    </row>
    <row r="6430" spans="1:3">
      <c r="A6430" s="94">
        <f t="shared" si="103"/>
        <v>2001</v>
      </c>
      <c r="B6430" s="95">
        <v>37155</v>
      </c>
      <c r="C6430" s="96">
        <v>5.59</v>
      </c>
    </row>
    <row r="6431" spans="1:3">
      <c r="A6431" s="94">
        <f t="shared" si="103"/>
        <v>2001</v>
      </c>
      <c r="B6431" s="95">
        <v>37158</v>
      </c>
      <c r="C6431" s="96">
        <v>5.58</v>
      </c>
    </row>
    <row r="6432" spans="1:3">
      <c r="A6432" s="94">
        <f t="shared" si="103"/>
        <v>2001</v>
      </c>
      <c r="B6432" s="95">
        <v>37159</v>
      </c>
      <c r="C6432" s="96">
        <v>5.58</v>
      </c>
    </row>
    <row r="6433" spans="1:3">
      <c r="A6433" s="94">
        <f t="shared" si="103"/>
        <v>2001</v>
      </c>
      <c r="B6433" s="95">
        <v>37160</v>
      </c>
      <c r="C6433" s="96">
        <v>5.5</v>
      </c>
    </row>
    <row r="6434" spans="1:3">
      <c r="A6434" s="94">
        <f t="shared" si="103"/>
        <v>2001</v>
      </c>
      <c r="B6434" s="95">
        <v>37161</v>
      </c>
      <c r="C6434" s="96">
        <v>5.45</v>
      </c>
    </row>
    <row r="6435" spans="1:3">
      <c r="A6435" s="94">
        <f t="shared" si="103"/>
        <v>2001</v>
      </c>
      <c r="B6435" s="95">
        <v>37162</v>
      </c>
      <c r="C6435" s="96">
        <v>5.42</v>
      </c>
    </row>
    <row r="6436" spans="1:3">
      <c r="A6436" s="94">
        <f t="shared" si="103"/>
        <v>2001</v>
      </c>
      <c r="B6436" s="95">
        <v>37165</v>
      </c>
      <c r="C6436" s="96">
        <v>5.38</v>
      </c>
    </row>
    <row r="6437" spans="1:3">
      <c r="A6437" s="94">
        <f t="shared" si="103"/>
        <v>2001</v>
      </c>
      <c r="B6437" s="95">
        <v>37166</v>
      </c>
      <c r="C6437" s="96">
        <v>5.34</v>
      </c>
    </row>
    <row r="6438" spans="1:3">
      <c r="A6438" s="94">
        <f t="shared" si="103"/>
        <v>2001</v>
      </c>
      <c r="B6438" s="95">
        <v>37167</v>
      </c>
      <c r="C6438" s="96">
        <v>5.32</v>
      </c>
    </row>
    <row r="6439" spans="1:3">
      <c r="A6439" s="94">
        <f t="shared" si="103"/>
        <v>2001</v>
      </c>
      <c r="B6439" s="95">
        <v>37168</v>
      </c>
      <c r="C6439" s="96">
        <v>5.31</v>
      </c>
    </row>
    <row r="6440" spans="1:3">
      <c r="A6440" s="94">
        <f t="shared" si="103"/>
        <v>2001</v>
      </c>
      <c r="B6440" s="95">
        <v>37169</v>
      </c>
      <c r="C6440" s="96">
        <v>5.31</v>
      </c>
    </row>
    <row r="6441" spans="1:3">
      <c r="A6441" s="94">
        <f t="shared" si="103"/>
        <v>2001</v>
      </c>
      <c r="B6441" s="95">
        <v>37172</v>
      </c>
      <c r="C6441" s="99"/>
    </row>
    <row r="6442" spans="1:3">
      <c r="A6442" s="94">
        <f t="shared" si="103"/>
        <v>2001</v>
      </c>
      <c r="B6442" s="95">
        <v>37173</v>
      </c>
      <c r="C6442" s="96">
        <v>5.39</v>
      </c>
    </row>
    <row r="6443" spans="1:3">
      <c r="A6443" s="94">
        <f t="shared" si="103"/>
        <v>2001</v>
      </c>
      <c r="B6443" s="95">
        <v>37174</v>
      </c>
      <c r="C6443" s="96">
        <v>5.36</v>
      </c>
    </row>
    <row r="6444" spans="1:3">
      <c r="A6444" s="94">
        <f t="shared" si="103"/>
        <v>2001</v>
      </c>
      <c r="B6444" s="95">
        <v>37175</v>
      </c>
      <c r="C6444" s="96">
        <v>5.41</v>
      </c>
    </row>
    <row r="6445" spans="1:3">
      <c r="A6445" s="94">
        <f t="shared" si="103"/>
        <v>2001</v>
      </c>
      <c r="B6445" s="95">
        <v>37176</v>
      </c>
      <c r="C6445" s="96">
        <v>5.42</v>
      </c>
    </row>
    <row r="6446" spans="1:3">
      <c r="A6446" s="94">
        <f t="shared" si="103"/>
        <v>2001</v>
      </c>
      <c r="B6446" s="95">
        <v>37179</v>
      </c>
      <c r="C6446" s="96">
        <v>5.38</v>
      </c>
    </row>
    <row r="6447" spans="1:3">
      <c r="A6447" s="94">
        <f t="shared" si="103"/>
        <v>2001</v>
      </c>
      <c r="B6447" s="95">
        <v>37180</v>
      </c>
      <c r="C6447" s="96">
        <v>5.35</v>
      </c>
    </row>
    <row r="6448" spans="1:3">
      <c r="A6448" s="94">
        <f t="shared" si="103"/>
        <v>2001</v>
      </c>
      <c r="B6448" s="95">
        <v>37181</v>
      </c>
      <c r="C6448" s="96">
        <v>5.32</v>
      </c>
    </row>
    <row r="6449" spans="1:3">
      <c r="A6449" s="94">
        <f t="shared" si="103"/>
        <v>2001</v>
      </c>
      <c r="B6449" s="95">
        <v>37182</v>
      </c>
      <c r="C6449" s="96">
        <v>5.32</v>
      </c>
    </row>
    <row r="6450" spans="1:3">
      <c r="A6450" s="94">
        <f t="shared" si="103"/>
        <v>2001</v>
      </c>
      <c r="B6450" s="95">
        <v>37183</v>
      </c>
      <c r="C6450" s="96">
        <v>5.36</v>
      </c>
    </row>
    <row r="6451" spans="1:3">
      <c r="A6451" s="94">
        <f t="shared" si="103"/>
        <v>2001</v>
      </c>
      <c r="B6451" s="95">
        <v>37186</v>
      </c>
      <c r="C6451" s="96">
        <v>5.36</v>
      </c>
    </row>
    <row r="6452" spans="1:3">
      <c r="A6452" s="94">
        <f t="shared" si="103"/>
        <v>2001</v>
      </c>
      <c r="B6452" s="95">
        <v>37187</v>
      </c>
      <c r="C6452" s="96">
        <v>5.38</v>
      </c>
    </row>
    <row r="6453" spans="1:3">
      <c r="A6453" s="94">
        <f t="shared" si="103"/>
        <v>2001</v>
      </c>
      <c r="B6453" s="95">
        <v>37188</v>
      </c>
      <c r="C6453" s="96">
        <v>5.32</v>
      </c>
    </row>
    <row r="6454" spans="1:3">
      <c r="A6454" s="94">
        <f t="shared" si="103"/>
        <v>2001</v>
      </c>
      <c r="B6454" s="95">
        <v>37189</v>
      </c>
      <c r="C6454" s="96">
        <v>5.28</v>
      </c>
    </row>
    <row r="6455" spans="1:3">
      <c r="A6455" s="94">
        <f t="shared" si="103"/>
        <v>2001</v>
      </c>
      <c r="B6455" s="95">
        <v>37190</v>
      </c>
      <c r="C6455" s="96">
        <v>5.27</v>
      </c>
    </row>
    <row r="6456" spans="1:3">
      <c r="A6456" s="94">
        <f t="shared" si="103"/>
        <v>2001</v>
      </c>
      <c r="B6456" s="95">
        <v>37193</v>
      </c>
      <c r="C6456" s="96">
        <v>5.25</v>
      </c>
    </row>
    <row r="6457" spans="1:3">
      <c r="A6457" s="94">
        <f t="shared" si="103"/>
        <v>2001</v>
      </c>
      <c r="B6457" s="95">
        <v>37194</v>
      </c>
      <c r="C6457" s="96">
        <v>5.22</v>
      </c>
    </row>
    <row r="6458" spans="1:3">
      <c r="A6458" s="94">
        <f t="shared" si="103"/>
        <v>2001</v>
      </c>
      <c r="B6458" s="95">
        <v>37195</v>
      </c>
      <c r="C6458" s="96">
        <v>4.8899999999999997</v>
      </c>
    </row>
    <row r="6459" spans="1:3">
      <c r="A6459" s="94">
        <f t="shared" si="103"/>
        <v>2001</v>
      </c>
      <c r="B6459" s="95">
        <v>37196</v>
      </c>
      <c r="C6459" s="96">
        <v>4.79</v>
      </c>
    </row>
    <row r="6460" spans="1:3">
      <c r="A6460" s="94">
        <f t="shared" si="103"/>
        <v>2001</v>
      </c>
      <c r="B6460" s="95">
        <v>37197</v>
      </c>
      <c r="C6460" s="96">
        <v>4.96</v>
      </c>
    </row>
    <row r="6461" spans="1:3">
      <c r="A6461" s="94">
        <f t="shared" si="103"/>
        <v>2001</v>
      </c>
      <c r="B6461" s="95">
        <v>37200</v>
      </c>
      <c r="C6461" s="96">
        <v>4.8600000000000003</v>
      </c>
    </row>
    <row r="6462" spans="1:3">
      <c r="A6462" s="94">
        <f t="shared" si="103"/>
        <v>2001</v>
      </c>
      <c r="B6462" s="95">
        <v>37201</v>
      </c>
      <c r="C6462" s="96">
        <v>4.8600000000000003</v>
      </c>
    </row>
    <row r="6463" spans="1:3">
      <c r="A6463" s="94">
        <f t="shared" si="103"/>
        <v>2001</v>
      </c>
      <c r="B6463" s="95">
        <v>37202</v>
      </c>
      <c r="C6463" s="96">
        <v>4.79</v>
      </c>
    </row>
    <row r="6464" spans="1:3">
      <c r="A6464" s="94">
        <f t="shared" si="103"/>
        <v>2001</v>
      </c>
      <c r="B6464" s="95">
        <v>37203</v>
      </c>
      <c r="C6464" s="96">
        <v>4.87</v>
      </c>
    </row>
    <row r="6465" spans="1:3">
      <c r="A6465" s="94">
        <f t="shared" si="103"/>
        <v>2001</v>
      </c>
      <c r="B6465" s="95">
        <v>37204</v>
      </c>
      <c r="C6465" s="96">
        <v>4.88</v>
      </c>
    </row>
    <row r="6466" spans="1:3">
      <c r="A6466" s="94">
        <f t="shared" si="103"/>
        <v>2001</v>
      </c>
      <c r="B6466" s="95">
        <v>37207</v>
      </c>
      <c r="C6466" s="99"/>
    </row>
    <row r="6467" spans="1:3">
      <c r="A6467" s="94">
        <f t="shared" si="103"/>
        <v>2001</v>
      </c>
      <c r="B6467" s="95">
        <v>37208</v>
      </c>
      <c r="C6467" s="96">
        <v>4.92</v>
      </c>
    </row>
    <row r="6468" spans="1:3">
      <c r="A6468" s="94">
        <f t="shared" si="103"/>
        <v>2001</v>
      </c>
      <c r="B6468" s="95">
        <v>37209</v>
      </c>
      <c r="C6468" s="96">
        <v>5.0199999999999996</v>
      </c>
    </row>
    <row r="6469" spans="1:3">
      <c r="A6469" s="94">
        <f t="shared" si="103"/>
        <v>2001</v>
      </c>
      <c r="B6469" s="95">
        <v>37210</v>
      </c>
      <c r="C6469" s="96">
        <v>5.22</v>
      </c>
    </row>
    <row r="6470" spans="1:3">
      <c r="A6470" s="94">
        <f t="shared" si="103"/>
        <v>2001</v>
      </c>
      <c r="B6470" s="95">
        <v>37211</v>
      </c>
      <c r="C6470" s="96">
        <v>5.3</v>
      </c>
    </row>
    <row r="6471" spans="1:3">
      <c r="A6471" s="94">
        <f t="shared" si="103"/>
        <v>2001</v>
      </c>
      <c r="B6471" s="95">
        <v>37214</v>
      </c>
      <c r="C6471" s="96">
        <v>5.22</v>
      </c>
    </row>
    <row r="6472" spans="1:3">
      <c r="A6472" s="94">
        <f t="shared" si="103"/>
        <v>2001</v>
      </c>
      <c r="B6472" s="95">
        <v>37215</v>
      </c>
      <c r="C6472" s="96">
        <v>5.3</v>
      </c>
    </row>
    <row r="6473" spans="1:3">
      <c r="A6473" s="94">
        <f t="shared" si="103"/>
        <v>2001</v>
      </c>
      <c r="B6473" s="95">
        <v>37216</v>
      </c>
      <c r="C6473" s="96">
        <v>5.35</v>
      </c>
    </row>
    <row r="6474" spans="1:3">
      <c r="A6474" s="94">
        <f t="shared" si="103"/>
        <v>2001</v>
      </c>
      <c r="B6474" s="95">
        <v>37217</v>
      </c>
      <c r="C6474" s="99"/>
    </row>
    <row r="6475" spans="1:3">
      <c r="A6475" s="94">
        <f t="shared" si="103"/>
        <v>2001</v>
      </c>
      <c r="B6475" s="95">
        <v>37218</v>
      </c>
      <c r="C6475" s="96">
        <v>5.39</v>
      </c>
    </row>
    <row r="6476" spans="1:3">
      <c r="A6476" s="94">
        <f t="shared" si="103"/>
        <v>2001</v>
      </c>
      <c r="B6476" s="95">
        <v>37221</v>
      </c>
      <c r="C6476" s="96">
        <v>5.39</v>
      </c>
    </row>
    <row r="6477" spans="1:3">
      <c r="A6477" s="94">
        <f t="shared" ref="A6477:A6540" si="104">YEAR(B6477)</f>
        <v>2001</v>
      </c>
      <c r="B6477" s="95">
        <v>37222</v>
      </c>
      <c r="C6477" s="96">
        <v>5.37</v>
      </c>
    </row>
    <row r="6478" spans="1:3">
      <c r="A6478" s="94">
        <f t="shared" si="104"/>
        <v>2001</v>
      </c>
      <c r="B6478" s="95">
        <v>37223</v>
      </c>
      <c r="C6478" s="96">
        <v>5.36</v>
      </c>
    </row>
    <row r="6479" spans="1:3">
      <c r="A6479" s="94">
        <f t="shared" si="104"/>
        <v>2001</v>
      </c>
      <c r="B6479" s="95">
        <v>37224</v>
      </c>
      <c r="C6479" s="96">
        <v>5.24</v>
      </c>
    </row>
    <row r="6480" spans="1:3">
      <c r="A6480" s="94">
        <f t="shared" si="104"/>
        <v>2001</v>
      </c>
      <c r="B6480" s="95">
        <v>37225</v>
      </c>
      <c r="C6480" s="96">
        <v>5.27</v>
      </c>
    </row>
    <row r="6481" spans="1:3">
      <c r="A6481" s="94">
        <f t="shared" si="104"/>
        <v>2001</v>
      </c>
      <c r="B6481" s="95">
        <v>37228</v>
      </c>
      <c r="C6481" s="96">
        <v>5.26</v>
      </c>
    </row>
    <row r="6482" spans="1:3">
      <c r="A6482" s="94">
        <f t="shared" si="104"/>
        <v>2001</v>
      </c>
      <c r="B6482" s="95">
        <v>37229</v>
      </c>
      <c r="C6482" s="96">
        <v>5.22</v>
      </c>
    </row>
    <row r="6483" spans="1:3">
      <c r="A6483" s="94">
        <f t="shared" si="104"/>
        <v>2001</v>
      </c>
      <c r="B6483" s="95">
        <v>37230</v>
      </c>
      <c r="C6483" s="96">
        <v>5.35</v>
      </c>
    </row>
    <row r="6484" spans="1:3">
      <c r="A6484" s="94">
        <f t="shared" si="104"/>
        <v>2001</v>
      </c>
      <c r="B6484" s="95">
        <v>37231</v>
      </c>
      <c r="C6484" s="96">
        <v>5.47</v>
      </c>
    </row>
    <row r="6485" spans="1:3">
      <c r="A6485" s="94">
        <f t="shared" si="104"/>
        <v>2001</v>
      </c>
      <c r="B6485" s="95">
        <v>37232</v>
      </c>
      <c r="C6485" s="96">
        <v>5.6</v>
      </c>
    </row>
    <row r="6486" spans="1:3">
      <c r="A6486" s="94">
        <f t="shared" si="104"/>
        <v>2001</v>
      </c>
      <c r="B6486" s="95">
        <v>37235</v>
      </c>
      <c r="C6486" s="96">
        <v>5.58</v>
      </c>
    </row>
    <row r="6487" spans="1:3">
      <c r="A6487" s="94">
        <f t="shared" si="104"/>
        <v>2001</v>
      </c>
      <c r="B6487" s="95">
        <v>37236</v>
      </c>
      <c r="C6487" s="96">
        <v>5.55</v>
      </c>
    </row>
    <row r="6488" spans="1:3">
      <c r="A6488" s="94">
        <f t="shared" si="104"/>
        <v>2001</v>
      </c>
      <c r="B6488" s="95">
        <v>37237</v>
      </c>
      <c r="C6488" s="96">
        <v>5.47</v>
      </c>
    </row>
    <row r="6489" spans="1:3">
      <c r="A6489" s="94">
        <f t="shared" si="104"/>
        <v>2001</v>
      </c>
      <c r="B6489" s="95">
        <v>37238</v>
      </c>
      <c r="C6489" s="96">
        <v>5.53</v>
      </c>
    </row>
    <row r="6490" spans="1:3">
      <c r="A6490" s="94">
        <f t="shared" si="104"/>
        <v>2001</v>
      </c>
      <c r="B6490" s="95">
        <v>37239</v>
      </c>
      <c r="C6490" s="96">
        <v>5.59</v>
      </c>
    </row>
    <row r="6491" spans="1:3">
      <c r="A6491" s="94">
        <f t="shared" si="104"/>
        <v>2001</v>
      </c>
      <c r="B6491" s="95">
        <v>37242</v>
      </c>
      <c r="C6491" s="96">
        <v>5.61</v>
      </c>
    </row>
    <row r="6492" spans="1:3">
      <c r="A6492" s="94">
        <f t="shared" si="104"/>
        <v>2001</v>
      </c>
      <c r="B6492" s="95">
        <v>37243</v>
      </c>
      <c r="C6492" s="96">
        <v>5.52</v>
      </c>
    </row>
    <row r="6493" spans="1:3">
      <c r="A6493" s="94">
        <f t="shared" si="104"/>
        <v>2001</v>
      </c>
      <c r="B6493" s="95">
        <v>37244</v>
      </c>
      <c r="C6493" s="96">
        <v>5.45</v>
      </c>
    </row>
    <row r="6494" spans="1:3">
      <c r="A6494" s="94">
        <f t="shared" si="104"/>
        <v>2001</v>
      </c>
      <c r="B6494" s="95">
        <v>37245</v>
      </c>
      <c r="C6494" s="96">
        <v>5.43</v>
      </c>
    </row>
    <row r="6495" spans="1:3">
      <c r="A6495" s="94">
        <f t="shared" si="104"/>
        <v>2001</v>
      </c>
      <c r="B6495" s="95">
        <v>37246</v>
      </c>
      <c r="C6495" s="96">
        <v>5.45</v>
      </c>
    </row>
    <row r="6496" spans="1:3">
      <c r="A6496" s="94">
        <f t="shared" si="104"/>
        <v>2001</v>
      </c>
      <c r="B6496" s="95">
        <v>37249</v>
      </c>
      <c r="C6496" s="96">
        <v>5.49</v>
      </c>
    </row>
    <row r="6497" spans="1:3">
      <c r="A6497" s="94">
        <f t="shared" si="104"/>
        <v>2001</v>
      </c>
      <c r="B6497" s="95">
        <v>37250</v>
      </c>
      <c r="C6497" s="99"/>
    </row>
    <row r="6498" spans="1:3">
      <c r="A6498" s="94">
        <f t="shared" si="104"/>
        <v>2001</v>
      </c>
      <c r="B6498" s="95">
        <v>37251</v>
      </c>
      <c r="C6498" s="96">
        <v>5.52</v>
      </c>
    </row>
    <row r="6499" spans="1:3">
      <c r="A6499" s="94">
        <f t="shared" si="104"/>
        <v>2001</v>
      </c>
      <c r="B6499" s="95">
        <v>37252</v>
      </c>
      <c r="C6499" s="96">
        <v>5.49</v>
      </c>
    </row>
    <row r="6500" spans="1:3">
      <c r="A6500" s="94">
        <f t="shared" si="104"/>
        <v>2001</v>
      </c>
      <c r="B6500" s="95">
        <v>37253</v>
      </c>
      <c r="C6500" s="96">
        <v>5.54</v>
      </c>
    </row>
    <row r="6501" spans="1:3">
      <c r="A6501" s="94">
        <f t="shared" si="104"/>
        <v>2001</v>
      </c>
      <c r="B6501" s="95">
        <v>37256</v>
      </c>
      <c r="C6501" s="96">
        <v>5.48</v>
      </c>
    </row>
    <row r="6502" spans="1:3">
      <c r="A6502" s="94">
        <f t="shared" si="104"/>
        <v>2002</v>
      </c>
      <c r="B6502" s="95">
        <v>37257</v>
      </c>
      <c r="C6502" s="99"/>
    </row>
    <row r="6503" spans="1:3">
      <c r="A6503" s="94">
        <f t="shared" si="104"/>
        <v>2002</v>
      </c>
      <c r="B6503" s="95">
        <v>37258</v>
      </c>
      <c r="C6503" s="96">
        <v>5.56</v>
      </c>
    </row>
    <row r="6504" spans="1:3">
      <c r="A6504" s="94">
        <f t="shared" si="104"/>
        <v>2002</v>
      </c>
      <c r="B6504" s="95">
        <v>37259</v>
      </c>
      <c r="C6504" s="96">
        <v>5.54</v>
      </c>
    </row>
    <row r="6505" spans="1:3">
      <c r="A6505" s="94">
        <f t="shared" si="104"/>
        <v>2002</v>
      </c>
      <c r="B6505" s="95">
        <v>37260</v>
      </c>
      <c r="C6505" s="96">
        <v>5.57</v>
      </c>
    </row>
    <row r="6506" spans="1:3">
      <c r="A6506" s="94">
        <f t="shared" si="104"/>
        <v>2002</v>
      </c>
      <c r="B6506" s="95">
        <v>37263</v>
      </c>
      <c r="C6506" s="96">
        <v>5.49</v>
      </c>
    </row>
    <row r="6507" spans="1:3">
      <c r="A6507" s="94">
        <f t="shared" si="104"/>
        <v>2002</v>
      </c>
      <c r="B6507" s="95">
        <v>37264</v>
      </c>
      <c r="C6507" s="96">
        <v>5.51</v>
      </c>
    </row>
    <row r="6508" spans="1:3">
      <c r="A6508" s="94">
        <f t="shared" si="104"/>
        <v>2002</v>
      </c>
      <c r="B6508" s="95">
        <v>37265</v>
      </c>
      <c r="C6508" s="96">
        <v>5.51</v>
      </c>
    </row>
    <row r="6509" spans="1:3">
      <c r="A6509" s="94">
        <f t="shared" si="104"/>
        <v>2002</v>
      </c>
      <c r="B6509" s="95">
        <v>37266</v>
      </c>
      <c r="C6509" s="96">
        <v>5.42</v>
      </c>
    </row>
    <row r="6510" spans="1:3">
      <c r="A6510" s="94">
        <f t="shared" si="104"/>
        <v>2002</v>
      </c>
      <c r="B6510" s="95">
        <v>37267</v>
      </c>
      <c r="C6510" s="96">
        <v>5.37</v>
      </c>
    </row>
    <row r="6511" spans="1:3">
      <c r="A6511" s="94">
        <f t="shared" si="104"/>
        <v>2002</v>
      </c>
      <c r="B6511" s="95">
        <v>37270</v>
      </c>
      <c r="C6511" s="96">
        <v>5.38</v>
      </c>
    </row>
    <row r="6512" spans="1:3">
      <c r="A6512" s="94">
        <f t="shared" si="104"/>
        <v>2002</v>
      </c>
      <c r="B6512" s="95">
        <v>37271</v>
      </c>
      <c r="C6512" s="96">
        <v>5.34</v>
      </c>
    </row>
    <row r="6513" spans="1:3">
      <c r="A6513" s="94">
        <f t="shared" si="104"/>
        <v>2002</v>
      </c>
      <c r="B6513" s="95">
        <v>37272</v>
      </c>
      <c r="C6513" s="96">
        <v>5.36</v>
      </c>
    </row>
    <row r="6514" spans="1:3">
      <c r="A6514" s="94">
        <f t="shared" si="104"/>
        <v>2002</v>
      </c>
      <c r="B6514" s="95">
        <v>37273</v>
      </c>
      <c r="C6514" s="96">
        <v>5.41</v>
      </c>
    </row>
    <row r="6515" spans="1:3">
      <c r="A6515" s="94">
        <f t="shared" si="104"/>
        <v>2002</v>
      </c>
      <c r="B6515" s="95">
        <v>37274</v>
      </c>
      <c r="C6515" s="96">
        <v>5.36</v>
      </c>
    </row>
    <row r="6516" spans="1:3">
      <c r="A6516" s="94">
        <f t="shared" si="104"/>
        <v>2002</v>
      </c>
      <c r="B6516" s="95">
        <v>37277</v>
      </c>
      <c r="C6516" s="99"/>
    </row>
    <row r="6517" spans="1:3">
      <c r="A6517" s="94">
        <f t="shared" si="104"/>
        <v>2002</v>
      </c>
      <c r="B6517" s="95">
        <v>37278</v>
      </c>
      <c r="C6517" s="96">
        <v>5.39</v>
      </c>
    </row>
    <row r="6518" spans="1:3">
      <c r="A6518" s="94">
        <f t="shared" si="104"/>
        <v>2002</v>
      </c>
      <c r="B6518" s="95">
        <v>37279</v>
      </c>
      <c r="C6518" s="96">
        <v>5.48</v>
      </c>
    </row>
    <row r="6519" spans="1:3">
      <c r="A6519" s="94">
        <f t="shared" si="104"/>
        <v>2002</v>
      </c>
      <c r="B6519" s="95">
        <v>37280</v>
      </c>
      <c r="C6519" s="96">
        <v>5.47</v>
      </c>
    </row>
    <row r="6520" spans="1:3">
      <c r="A6520" s="94">
        <f t="shared" si="104"/>
        <v>2002</v>
      </c>
      <c r="B6520" s="95">
        <v>37281</v>
      </c>
      <c r="C6520" s="96">
        <v>5.47</v>
      </c>
    </row>
    <row r="6521" spans="1:3">
      <c r="A6521" s="94">
        <f t="shared" si="104"/>
        <v>2002</v>
      </c>
      <c r="B6521" s="95">
        <v>37284</v>
      </c>
      <c r="C6521" s="96">
        <v>5.47</v>
      </c>
    </row>
    <row r="6522" spans="1:3">
      <c r="A6522" s="94">
        <f t="shared" si="104"/>
        <v>2002</v>
      </c>
      <c r="B6522" s="95">
        <v>37285</v>
      </c>
      <c r="C6522" s="96">
        <v>5.4</v>
      </c>
    </row>
    <row r="6523" spans="1:3">
      <c r="A6523" s="94">
        <f t="shared" si="104"/>
        <v>2002</v>
      </c>
      <c r="B6523" s="95">
        <v>37286</v>
      </c>
      <c r="C6523" s="96">
        <v>5.41</v>
      </c>
    </row>
    <row r="6524" spans="1:3">
      <c r="A6524" s="94">
        <f t="shared" si="104"/>
        <v>2002</v>
      </c>
      <c r="B6524" s="95">
        <v>37287</v>
      </c>
      <c r="C6524" s="96">
        <v>5.44</v>
      </c>
    </row>
    <row r="6525" spans="1:3">
      <c r="A6525" s="94">
        <f t="shared" si="104"/>
        <v>2002</v>
      </c>
      <c r="B6525" s="95">
        <v>37288</v>
      </c>
      <c r="C6525" s="96">
        <v>5.4</v>
      </c>
    </row>
    <row r="6526" spans="1:3">
      <c r="A6526" s="94">
        <f t="shared" si="104"/>
        <v>2002</v>
      </c>
      <c r="B6526" s="95">
        <v>37291</v>
      </c>
      <c r="C6526" s="96">
        <v>5.35</v>
      </c>
    </row>
    <row r="6527" spans="1:3">
      <c r="A6527" s="94">
        <f t="shared" si="104"/>
        <v>2002</v>
      </c>
      <c r="B6527" s="95">
        <v>37292</v>
      </c>
      <c r="C6527" s="96">
        <v>5.35</v>
      </c>
    </row>
    <row r="6528" spans="1:3">
      <c r="A6528" s="94">
        <f t="shared" si="104"/>
        <v>2002</v>
      </c>
      <c r="B6528" s="95">
        <v>37293</v>
      </c>
      <c r="C6528" s="96">
        <v>5.38</v>
      </c>
    </row>
    <row r="6529" spans="1:3">
      <c r="A6529" s="94">
        <f t="shared" si="104"/>
        <v>2002</v>
      </c>
      <c r="B6529" s="95">
        <v>37294</v>
      </c>
      <c r="C6529" s="96">
        <v>5.42</v>
      </c>
    </row>
    <row r="6530" spans="1:3">
      <c r="A6530" s="94">
        <f t="shared" si="104"/>
        <v>2002</v>
      </c>
      <c r="B6530" s="95">
        <v>37295</v>
      </c>
      <c r="C6530" s="96">
        <v>5.39</v>
      </c>
    </row>
    <row r="6531" spans="1:3">
      <c r="A6531" s="94">
        <f t="shared" si="104"/>
        <v>2002</v>
      </c>
      <c r="B6531" s="95">
        <v>37298</v>
      </c>
      <c r="C6531" s="96">
        <v>5.41</v>
      </c>
    </row>
    <row r="6532" spans="1:3">
      <c r="A6532" s="94">
        <f t="shared" si="104"/>
        <v>2002</v>
      </c>
      <c r="B6532" s="95">
        <v>37299</v>
      </c>
      <c r="C6532" s="96">
        <v>5.45</v>
      </c>
    </row>
    <row r="6533" spans="1:3">
      <c r="A6533" s="94">
        <f t="shared" si="104"/>
        <v>2002</v>
      </c>
      <c r="B6533" s="95">
        <v>37300</v>
      </c>
      <c r="C6533" s="96">
        <v>5.47</v>
      </c>
    </row>
    <row r="6534" spans="1:3">
      <c r="A6534" s="94">
        <f t="shared" si="104"/>
        <v>2002</v>
      </c>
      <c r="B6534" s="95">
        <v>37301</v>
      </c>
      <c r="C6534" s="96">
        <v>5.42</v>
      </c>
    </row>
    <row r="6535" spans="1:3">
      <c r="A6535" s="94">
        <f t="shared" si="104"/>
        <v>2002</v>
      </c>
      <c r="B6535" s="95">
        <v>37302</v>
      </c>
      <c r="C6535" s="96">
        <v>5.37</v>
      </c>
    </row>
    <row r="6536" spans="1:3">
      <c r="A6536" s="94">
        <f t="shared" si="104"/>
        <v>2002</v>
      </c>
      <c r="B6536" s="95">
        <v>37305</v>
      </c>
      <c r="C6536" s="99"/>
    </row>
    <row r="6537" spans="1:3">
      <c r="A6537" s="94">
        <f t="shared" si="104"/>
        <v>2002</v>
      </c>
      <c r="B6537" s="95">
        <v>37306</v>
      </c>
      <c r="C6537" s="96">
        <v>5.54</v>
      </c>
    </row>
    <row r="6538" spans="1:3">
      <c r="A6538" s="94">
        <f t="shared" si="104"/>
        <v>2002</v>
      </c>
      <c r="B6538" s="95">
        <v>37307</v>
      </c>
      <c r="C6538" s="96">
        <v>5.53</v>
      </c>
    </row>
    <row r="6539" spans="1:3">
      <c r="A6539" s="94">
        <f t="shared" si="104"/>
        <v>2002</v>
      </c>
      <c r="B6539" s="95">
        <v>37308</v>
      </c>
      <c r="C6539" s="96">
        <v>5.53</v>
      </c>
    </row>
    <row r="6540" spans="1:3">
      <c r="A6540" s="94">
        <f t="shared" si="104"/>
        <v>2002</v>
      </c>
      <c r="B6540" s="95">
        <v>37309</v>
      </c>
      <c r="C6540" s="96">
        <v>5.48</v>
      </c>
    </row>
    <row r="6541" spans="1:3">
      <c r="A6541" s="94">
        <f t="shared" ref="A6541:A6604" si="105">YEAR(B6541)</f>
        <v>2002</v>
      </c>
      <c r="B6541" s="95">
        <v>37312</v>
      </c>
      <c r="C6541" s="96">
        <v>5.51</v>
      </c>
    </row>
    <row r="6542" spans="1:3">
      <c r="A6542" s="94">
        <f t="shared" si="105"/>
        <v>2002</v>
      </c>
      <c r="B6542" s="95">
        <v>37313</v>
      </c>
      <c r="C6542" s="96">
        <v>5.53</v>
      </c>
    </row>
    <row r="6543" spans="1:3">
      <c r="A6543" s="94">
        <f t="shared" si="105"/>
        <v>2002</v>
      </c>
      <c r="B6543" s="95">
        <v>37314</v>
      </c>
      <c r="C6543" s="96">
        <v>5.51</v>
      </c>
    </row>
    <row r="6544" spans="1:3">
      <c r="A6544" s="94">
        <f t="shared" si="105"/>
        <v>2002</v>
      </c>
      <c r="B6544" s="95">
        <v>37315</v>
      </c>
      <c r="C6544" s="96">
        <v>5.54</v>
      </c>
    </row>
    <row r="6545" spans="1:3">
      <c r="A6545" s="94">
        <f t="shared" si="105"/>
        <v>2002</v>
      </c>
      <c r="B6545" s="95">
        <v>37316</v>
      </c>
      <c r="C6545" s="96">
        <v>5.6</v>
      </c>
    </row>
    <row r="6546" spans="1:3">
      <c r="A6546" s="94">
        <f t="shared" si="105"/>
        <v>2002</v>
      </c>
      <c r="B6546" s="95">
        <v>37319</v>
      </c>
      <c r="C6546" s="96">
        <v>5.61</v>
      </c>
    </row>
    <row r="6547" spans="1:3">
      <c r="A6547" s="94">
        <f t="shared" si="105"/>
        <v>2002</v>
      </c>
      <c r="B6547" s="95">
        <v>37320</v>
      </c>
      <c r="C6547" s="96">
        <v>5.6</v>
      </c>
    </row>
    <row r="6548" spans="1:3">
      <c r="A6548" s="94">
        <f t="shared" si="105"/>
        <v>2002</v>
      </c>
      <c r="B6548" s="95">
        <v>37321</v>
      </c>
      <c r="C6548" s="96">
        <v>5.67</v>
      </c>
    </row>
    <row r="6549" spans="1:3">
      <c r="A6549" s="94">
        <f t="shared" si="105"/>
        <v>2002</v>
      </c>
      <c r="B6549" s="95">
        <v>37322</v>
      </c>
      <c r="C6549" s="96">
        <v>5.76</v>
      </c>
    </row>
    <row r="6550" spans="1:3">
      <c r="A6550" s="94">
        <f t="shared" si="105"/>
        <v>2002</v>
      </c>
      <c r="B6550" s="95">
        <v>37323</v>
      </c>
      <c r="C6550" s="96">
        <v>5.83</v>
      </c>
    </row>
    <row r="6551" spans="1:3">
      <c r="A6551" s="94">
        <f t="shared" si="105"/>
        <v>2002</v>
      </c>
      <c r="B6551" s="95">
        <v>37326</v>
      </c>
      <c r="C6551" s="96">
        <v>5.81</v>
      </c>
    </row>
    <row r="6552" spans="1:3">
      <c r="A6552" s="94">
        <f t="shared" si="105"/>
        <v>2002</v>
      </c>
      <c r="B6552" s="95">
        <v>37327</v>
      </c>
      <c r="C6552" s="96">
        <v>5.84</v>
      </c>
    </row>
    <row r="6553" spans="1:3">
      <c r="A6553" s="94">
        <f t="shared" si="105"/>
        <v>2002</v>
      </c>
      <c r="B6553" s="95">
        <v>37328</v>
      </c>
      <c r="C6553" s="96">
        <v>5.83</v>
      </c>
    </row>
    <row r="6554" spans="1:3">
      <c r="A6554" s="94">
        <f t="shared" si="105"/>
        <v>2002</v>
      </c>
      <c r="B6554" s="95">
        <v>37329</v>
      </c>
      <c r="C6554" s="96">
        <v>5.9</v>
      </c>
    </row>
    <row r="6555" spans="1:3">
      <c r="A6555" s="94">
        <f t="shared" si="105"/>
        <v>2002</v>
      </c>
      <c r="B6555" s="95">
        <v>37330</v>
      </c>
      <c r="C6555" s="96">
        <v>5.86</v>
      </c>
    </row>
    <row r="6556" spans="1:3">
      <c r="A6556" s="94">
        <f t="shared" si="105"/>
        <v>2002</v>
      </c>
      <c r="B6556" s="95">
        <v>37333</v>
      </c>
      <c r="C6556" s="96">
        <v>5.83</v>
      </c>
    </row>
    <row r="6557" spans="1:3">
      <c r="A6557" s="94">
        <f t="shared" si="105"/>
        <v>2002</v>
      </c>
      <c r="B6557" s="95">
        <v>37334</v>
      </c>
      <c r="C6557" s="96">
        <v>5.86</v>
      </c>
    </row>
    <row r="6558" spans="1:3">
      <c r="A6558" s="94">
        <f t="shared" si="105"/>
        <v>2002</v>
      </c>
      <c r="B6558" s="95">
        <v>37335</v>
      </c>
      <c r="C6558" s="96">
        <v>5.89</v>
      </c>
    </row>
    <row r="6559" spans="1:3">
      <c r="A6559" s="94">
        <f t="shared" si="105"/>
        <v>2002</v>
      </c>
      <c r="B6559" s="95">
        <v>37336</v>
      </c>
      <c r="C6559" s="96">
        <v>5.87</v>
      </c>
    </row>
    <row r="6560" spans="1:3">
      <c r="A6560" s="94">
        <f t="shared" si="105"/>
        <v>2002</v>
      </c>
      <c r="B6560" s="95">
        <v>37337</v>
      </c>
      <c r="C6560" s="96">
        <v>5.89</v>
      </c>
    </row>
    <row r="6561" spans="1:3">
      <c r="A6561" s="94">
        <f t="shared" si="105"/>
        <v>2002</v>
      </c>
      <c r="B6561" s="95">
        <v>37340</v>
      </c>
      <c r="C6561" s="96">
        <v>5.91</v>
      </c>
    </row>
    <row r="6562" spans="1:3">
      <c r="A6562" s="94">
        <f t="shared" si="105"/>
        <v>2002</v>
      </c>
      <c r="B6562" s="95">
        <v>37341</v>
      </c>
      <c r="C6562" s="96">
        <v>5.84</v>
      </c>
    </row>
    <row r="6563" spans="1:3">
      <c r="A6563" s="94">
        <f t="shared" si="105"/>
        <v>2002</v>
      </c>
      <c r="B6563" s="95">
        <v>37342</v>
      </c>
      <c r="C6563" s="96">
        <v>5.86</v>
      </c>
    </row>
    <row r="6564" spans="1:3">
      <c r="A6564" s="94">
        <f t="shared" si="105"/>
        <v>2002</v>
      </c>
      <c r="B6564" s="95">
        <v>37343</v>
      </c>
      <c r="C6564" s="96">
        <v>5.91</v>
      </c>
    </row>
    <row r="6565" spans="1:3">
      <c r="A6565" s="94">
        <f t="shared" si="105"/>
        <v>2002</v>
      </c>
      <c r="B6565" s="95">
        <v>37344</v>
      </c>
      <c r="C6565" s="99"/>
    </row>
    <row r="6566" spans="1:3">
      <c r="A6566" s="94">
        <f t="shared" si="105"/>
        <v>2002</v>
      </c>
      <c r="B6566" s="95">
        <v>37347</v>
      </c>
      <c r="C6566" s="96">
        <v>5.92</v>
      </c>
    </row>
    <row r="6567" spans="1:3">
      <c r="A6567" s="94">
        <f t="shared" si="105"/>
        <v>2002</v>
      </c>
      <c r="B6567" s="95">
        <v>37348</v>
      </c>
      <c r="C6567" s="96">
        <v>5.86</v>
      </c>
    </row>
    <row r="6568" spans="1:3">
      <c r="A6568" s="94">
        <f t="shared" si="105"/>
        <v>2002</v>
      </c>
      <c r="B6568" s="95">
        <v>37349</v>
      </c>
      <c r="C6568" s="96">
        <v>5.82</v>
      </c>
    </row>
    <row r="6569" spans="1:3">
      <c r="A6569" s="94">
        <f t="shared" si="105"/>
        <v>2002</v>
      </c>
      <c r="B6569" s="95">
        <v>37350</v>
      </c>
      <c r="C6569" s="96">
        <v>5.82</v>
      </c>
    </row>
    <row r="6570" spans="1:3">
      <c r="A6570" s="94">
        <f t="shared" si="105"/>
        <v>2002</v>
      </c>
      <c r="B6570" s="95">
        <v>37351</v>
      </c>
      <c r="C6570" s="96">
        <v>5.79</v>
      </c>
    </row>
    <row r="6571" spans="1:3">
      <c r="A6571" s="94">
        <f t="shared" si="105"/>
        <v>2002</v>
      </c>
      <c r="B6571" s="95">
        <v>37354</v>
      </c>
      <c r="C6571" s="96">
        <v>5.82</v>
      </c>
    </row>
    <row r="6572" spans="1:3">
      <c r="A6572" s="94">
        <f t="shared" si="105"/>
        <v>2002</v>
      </c>
      <c r="B6572" s="95">
        <v>37355</v>
      </c>
      <c r="C6572" s="96">
        <v>5.79</v>
      </c>
    </row>
    <row r="6573" spans="1:3">
      <c r="A6573" s="94">
        <f t="shared" si="105"/>
        <v>2002</v>
      </c>
      <c r="B6573" s="95">
        <v>37356</v>
      </c>
      <c r="C6573" s="96">
        <v>5.78</v>
      </c>
    </row>
    <row r="6574" spans="1:3">
      <c r="A6574" s="94">
        <f t="shared" si="105"/>
        <v>2002</v>
      </c>
      <c r="B6574" s="95">
        <v>37357</v>
      </c>
      <c r="C6574" s="96">
        <v>5.78</v>
      </c>
    </row>
    <row r="6575" spans="1:3">
      <c r="A6575" s="94">
        <f t="shared" si="105"/>
        <v>2002</v>
      </c>
      <c r="B6575" s="95">
        <v>37358</v>
      </c>
      <c r="C6575" s="96">
        <v>5.79</v>
      </c>
    </row>
    <row r="6576" spans="1:3">
      <c r="A6576" s="94">
        <f t="shared" si="105"/>
        <v>2002</v>
      </c>
      <c r="B6576" s="95">
        <v>37361</v>
      </c>
      <c r="C6576" s="96">
        <v>5.76</v>
      </c>
    </row>
    <row r="6577" spans="1:3">
      <c r="A6577" s="94">
        <f t="shared" si="105"/>
        <v>2002</v>
      </c>
      <c r="B6577" s="95">
        <v>37362</v>
      </c>
      <c r="C6577" s="96">
        <v>5.78</v>
      </c>
    </row>
    <row r="6578" spans="1:3">
      <c r="A6578" s="94">
        <f t="shared" si="105"/>
        <v>2002</v>
      </c>
      <c r="B6578" s="95">
        <v>37363</v>
      </c>
      <c r="C6578" s="96">
        <v>5.85</v>
      </c>
    </row>
    <row r="6579" spans="1:3">
      <c r="A6579" s="94">
        <f t="shared" si="105"/>
        <v>2002</v>
      </c>
      <c r="B6579" s="95">
        <v>37364</v>
      </c>
      <c r="C6579" s="96">
        <v>5.86</v>
      </c>
    </row>
    <row r="6580" spans="1:3">
      <c r="A6580" s="94">
        <f t="shared" si="105"/>
        <v>2002</v>
      </c>
      <c r="B6580" s="95">
        <v>37365</v>
      </c>
      <c r="C6580" s="96">
        <v>5.8</v>
      </c>
    </row>
    <row r="6581" spans="1:3">
      <c r="A6581" s="94">
        <f t="shared" si="105"/>
        <v>2002</v>
      </c>
      <c r="B6581" s="95">
        <v>37368</v>
      </c>
      <c r="C6581" s="96">
        <v>5.78</v>
      </c>
    </row>
    <row r="6582" spans="1:3">
      <c r="A6582" s="94">
        <f t="shared" si="105"/>
        <v>2002</v>
      </c>
      <c r="B6582" s="95">
        <v>37369</v>
      </c>
      <c r="C6582" s="96">
        <v>5.78</v>
      </c>
    </row>
    <row r="6583" spans="1:3">
      <c r="A6583" s="94">
        <f t="shared" si="105"/>
        <v>2002</v>
      </c>
      <c r="B6583" s="95">
        <v>37370</v>
      </c>
      <c r="C6583" s="96">
        <v>5.72</v>
      </c>
    </row>
    <row r="6584" spans="1:3">
      <c r="A6584" s="94">
        <f t="shared" si="105"/>
        <v>2002</v>
      </c>
      <c r="B6584" s="95">
        <v>37371</v>
      </c>
      <c r="C6584" s="96">
        <v>5.72</v>
      </c>
    </row>
    <row r="6585" spans="1:3">
      <c r="A6585" s="94">
        <f t="shared" si="105"/>
        <v>2002</v>
      </c>
      <c r="B6585" s="95">
        <v>37372</v>
      </c>
      <c r="C6585" s="96">
        <v>5.73</v>
      </c>
    </row>
    <row r="6586" spans="1:3">
      <c r="A6586" s="94">
        <f t="shared" si="105"/>
        <v>2002</v>
      </c>
      <c r="B6586" s="95">
        <v>37375</v>
      </c>
      <c r="C6586" s="96">
        <v>5.75</v>
      </c>
    </row>
    <row r="6587" spans="1:3">
      <c r="A6587" s="94">
        <f t="shared" si="105"/>
        <v>2002</v>
      </c>
      <c r="B6587" s="95">
        <v>37376</v>
      </c>
      <c r="C6587" s="96">
        <v>5.72</v>
      </c>
    </row>
    <row r="6588" spans="1:3">
      <c r="A6588" s="94">
        <f t="shared" si="105"/>
        <v>2002</v>
      </c>
      <c r="B6588" s="95">
        <v>37377</v>
      </c>
      <c r="C6588" s="96">
        <v>5.69</v>
      </c>
    </row>
    <row r="6589" spans="1:3">
      <c r="A6589" s="94">
        <f t="shared" si="105"/>
        <v>2002</v>
      </c>
      <c r="B6589" s="95">
        <v>37378</v>
      </c>
      <c r="C6589" s="96">
        <v>5.72</v>
      </c>
    </row>
    <row r="6590" spans="1:3">
      <c r="A6590" s="94">
        <f t="shared" si="105"/>
        <v>2002</v>
      </c>
      <c r="B6590" s="95">
        <v>37379</v>
      </c>
      <c r="C6590" s="96">
        <v>5.65</v>
      </c>
    </row>
    <row r="6591" spans="1:3">
      <c r="A6591" s="94">
        <f t="shared" si="105"/>
        <v>2002</v>
      </c>
      <c r="B6591" s="95">
        <v>37382</v>
      </c>
      <c r="C6591" s="96">
        <v>5.66</v>
      </c>
    </row>
    <row r="6592" spans="1:3">
      <c r="A6592" s="94">
        <f t="shared" si="105"/>
        <v>2002</v>
      </c>
      <c r="B6592" s="95">
        <v>37383</v>
      </c>
      <c r="C6592" s="96">
        <v>5.66</v>
      </c>
    </row>
    <row r="6593" spans="1:3">
      <c r="A6593" s="94">
        <f t="shared" si="105"/>
        <v>2002</v>
      </c>
      <c r="B6593" s="95">
        <v>37384</v>
      </c>
      <c r="C6593" s="96">
        <v>5.77</v>
      </c>
    </row>
    <row r="6594" spans="1:3">
      <c r="A6594" s="94">
        <f t="shared" si="105"/>
        <v>2002</v>
      </c>
      <c r="B6594" s="95">
        <v>37385</v>
      </c>
      <c r="C6594" s="96">
        <v>5.78</v>
      </c>
    </row>
    <row r="6595" spans="1:3">
      <c r="A6595" s="94">
        <f t="shared" si="105"/>
        <v>2002</v>
      </c>
      <c r="B6595" s="95">
        <v>37386</v>
      </c>
      <c r="C6595" s="96">
        <v>5.72</v>
      </c>
    </row>
    <row r="6596" spans="1:3">
      <c r="A6596" s="94">
        <f t="shared" si="105"/>
        <v>2002</v>
      </c>
      <c r="B6596" s="95">
        <v>37389</v>
      </c>
      <c r="C6596" s="96">
        <v>5.79</v>
      </c>
    </row>
    <row r="6597" spans="1:3">
      <c r="A6597" s="94">
        <f t="shared" si="105"/>
        <v>2002</v>
      </c>
      <c r="B6597" s="95">
        <v>37390</v>
      </c>
      <c r="C6597" s="96">
        <v>5.84</v>
      </c>
    </row>
    <row r="6598" spans="1:3">
      <c r="A6598" s="94">
        <f t="shared" si="105"/>
        <v>2002</v>
      </c>
      <c r="B6598" s="95">
        <v>37391</v>
      </c>
      <c r="C6598" s="96">
        <v>5.82</v>
      </c>
    </row>
    <row r="6599" spans="1:3">
      <c r="A6599" s="94">
        <f t="shared" si="105"/>
        <v>2002</v>
      </c>
      <c r="B6599" s="95">
        <v>37392</v>
      </c>
      <c r="C6599" s="96">
        <v>5.8</v>
      </c>
    </row>
    <row r="6600" spans="1:3">
      <c r="A6600" s="94">
        <f t="shared" si="105"/>
        <v>2002</v>
      </c>
      <c r="B6600" s="95">
        <v>37393</v>
      </c>
      <c r="C6600" s="96">
        <v>5.84</v>
      </c>
    </row>
    <row r="6601" spans="1:3">
      <c r="A6601" s="94">
        <f t="shared" si="105"/>
        <v>2002</v>
      </c>
      <c r="B6601" s="95">
        <v>37396</v>
      </c>
      <c r="C6601" s="96">
        <v>5.78</v>
      </c>
    </row>
    <row r="6602" spans="1:3">
      <c r="A6602" s="94">
        <f t="shared" si="105"/>
        <v>2002</v>
      </c>
      <c r="B6602" s="95">
        <v>37397</v>
      </c>
      <c r="C6602" s="96">
        <v>5.79</v>
      </c>
    </row>
    <row r="6603" spans="1:3">
      <c r="A6603" s="94">
        <f t="shared" si="105"/>
        <v>2002</v>
      </c>
      <c r="B6603" s="95">
        <v>37398</v>
      </c>
      <c r="C6603" s="96">
        <v>5.75</v>
      </c>
    </row>
    <row r="6604" spans="1:3">
      <c r="A6604" s="94">
        <f t="shared" si="105"/>
        <v>2002</v>
      </c>
      <c r="B6604" s="95">
        <v>37399</v>
      </c>
      <c r="C6604" s="96">
        <v>5.78</v>
      </c>
    </row>
    <row r="6605" spans="1:3">
      <c r="A6605" s="94">
        <f t="shared" ref="A6605:A6668" si="106">YEAR(B6605)</f>
        <v>2002</v>
      </c>
      <c r="B6605" s="95">
        <v>37400</v>
      </c>
      <c r="C6605" s="96">
        <v>5.78</v>
      </c>
    </row>
    <row r="6606" spans="1:3">
      <c r="A6606" s="94">
        <f t="shared" si="106"/>
        <v>2002</v>
      </c>
      <c r="B6606" s="95">
        <v>37403</v>
      </c>
      <c r="C6606" s="99"/>
    </row>
    <row r="6607" spans="1:3">
      <c r="A6607" s="94">
        <f t="shared" si="106"/>
        <v>2002</v>
      </c>
      <c r="B6607" s="95">
        <v>37404</v>
      </c>
      <c r="C6607" s="96">
        <v>5.78</v>
      </c>
    </row>
    <row r="6608" spans="1:3">
      <c r="A6608" s="94">
        <f t="shared" si="106"/>
        <v>2002</v>
      </c>
      <c r="B6608" s="95">
        <v>37405</v>
      </c>
      <c r="C6608" s="96">
        <v>5.77</v>
      </c>
    </row>
    <row r="6609" spans="1:3">
      <c r="A6609" s="94">
        <f t="shared" si="106"/>
        <v>2002</v>
      </c>
      <c r="B6609" s="95">
        <v>37406</v>
      </c>
      <c r="C6609" s="96">
        <v>5.74</v>
      </c>
    </row>
    <row r="6610" spans="1:3">
      <c r="A6610" s="94">
        <f t="shared" si="106"/>
        <v>2002</v>
      </c>
      <c r="B6610" s="95">
        <v>37407</v>
      </c>
      <c r="C6610" s="96">
        <v>5.75</v>
      </c>
    </row>
    <row r="6611" spans="1:3">
      <c r="A6611" s="94">
        <f t="shared" si="106"/>
        <v>2002</v>
      </c>
      <c r="B6611" s="95">
        <v>37410</v>
      </c>
      <c r="C6611" s="96">
        <v>5.76</v>
      </c>
    </row>
    <row r="6612" spans="1:3">
      <c r="A6612" s="94">
        <f t="shared" si="106"/>
        <v>2002</v>
      </c>
      <c r="B6612" s="95">
        <v>37411</v>
      </c>
      <c r="C6612" s="96">
        <v>5.75</v>
      </c>
    </row>
    <row r="6613" spans="1:3">
      <c r="A6613" s="94">
        <f t="shared" si="106"/>
        <v>2002</v>
      </c>
      <c r="B6613" s="95">
        <v>37412</v>
      </c>
      <c r="C6613" s="96">
        <v>5.79</v>
      </c>
    </row>
    <row r="6614" spans="1:3">
      <c r="A6614" s="94">
        <f t="shared" si="106"/>
        <v>2002</v>
      </c>
      <c r="B6614" s="95">
        <v>37413</v>
      </c>
      <c r="C6614" s="96">
        <v>5.77</v>
      </c>
    </row>
    <row r="6615" spans="1:3">
      <c r="A6615" s="94">
        <f t="shared" si="106"/>
        <v>2002</v>
      </c>
      <c r="B6615" s="95">
        <v>37414</v>
      </c>
      <c r="C6615" s="96">
        <v>5.81</v>
      </c>
    </row>
    <row r="6616" spans="1:3">
      <c r="A6616" s="94">
        <f t="shared" si="106"/>
        <v>2002</v>
      </c>
      <c r="B6616" s="95">
        <v>37417</v>
      </c>
      <c r="C6616" s="96">
        <v>5.76</v>
      </c>
    </row>
    <row r="6617" spans="1:3">
      <c r="A6617" s="94">
        <f t="shared" si="106"/>
        <v>2002</v>
      </c>
      <c r="B6617" s="95">
        <v>37418</v>
      </c>
      <c r="C6617" s="96">
        <v>5.71</v>
      </c>
    </row>
    <row r="6618" spans="1:3">
      <c r="A6618" s="94">
        <f t="shared" si="106"/>
        <v>2002</v>
      </c>
      <c r="B6618" s="95">
        <v>37419</v>
      </c>
      <c r="C6618" s="96">
        <v>5.68</v>
      </c>
    </row>
    <row r="6619" spans="1:3">
      <c r="A6619" s="94">
        <f t="shared" si="106"/>
        <v>2002</v>
      </c>
      <c r="B6619" s="95">
        <v>37420</v>
      </c>
      <c r="C6619" s="96">
        <v>5.65</v>
      </c>
    </row>
    <row r="6620" spans="1:3">
      <c r="A6620" s="94">
        <f t="shared" si="106"/>
        <v>2002</v>
      </c>
      <c r="B6620" s="95">
        <v>37421</v>
      </c>
      <c r="C6620" s="96">
        <v>5.59</v>
      </c>
    </row>
    <row r="6621" spans="1:3">
      <c r="A6621" s="94">
        <f t="shared" si="106"/>
        <v>2002</v>
      </c>
      <c r="B6621" s="95">
        <v>37424</v>
      </c>
      <c r="C6621" s="96">
        <v>5.63</v>
      </c>
    </row>
    <row r="6622" spans="1:3">
      <c r="A6622" s="94">
        <f t="shared" si="106"/>
        <v>2002</v>
      </c>
      <c r="B6622" s="95">
        <v>37425</v>
      </c>
      <c r="C6622" s="96">
        <v>5.62</v>
      </c>
    </row>
    <row r="6623" spans="1:3">
      <c r="A6623" s="94">
        <f t="shared" si="106"/>
        <v>2002</v>
      </c>
      <c r="B6623" s="95">
        <v>37426</v>
      </c>
      <c r="C6623" s="96">
        <v>5.58</v>
      </c>
    </row>
    <row r="6624" spans="1:3">
      <c r="A6624" s="94">
        <f t="shared" si="106"/>
        <v>2002</v>
      </c>
      <c r="B6624" s="95">
        <v>37427</v>
      </c>
      <c r="C6624" s="96">
        <v>5.64</v>
      </c>
    </row>
    <row r="6625" spans="1:3">
      <c r="A6625" s="94">
        <f t="shared" si="106"/>
        <v>2002</v>
      </c>
      <c r="B6625" s="95">
        <v>37428</v>
      </c>
      <c r="C6625" s="96">
        <v>5.56</v>
      </c>
    </row>
    <row r="6626" spans="1:3">
      <c r="A6626" s="94">
        <f t="shared" si="106"/>
        <v>2002</v>
      </c>
      <c r="B6626" s="95">
        <v>37431</v>
      </c>
      <c r="C6626" s="96">
        <v>5.62</v>
      </c>
    </row>
    <row r="6627" spans="1:3">
      <c r="A6627" s="94">
        <f t="shared" si="106"/>
        <v>2002</v>
      </c>
      <c r="B6627" s="95">
        <v>37432</v>
      </c>
      <c r="C6627" s="96">
        <v>5.64</v>
      </c>
    </row>
    <row r="6628" spans="1:3">
      <c r="A6628" s="94">
        <f t="shared" si="106"/>
        <v>2002</v>
      </c>
      <c r="B6628" s="95">
        <v>37433</v>
      </c>
      <c r="C6628" s="96">
        <v>5.6</v>
      </c>
    </row>
    <row r="6629" spans="1:3">
      <c r="A6629" s="94">
        <f t="shared" si="106"/>
        <v>2002</v>
      </c>
      <c r="B6629" s="95">
        <v>37434</v>
      </c>
      <c r="C6629" s="96">
        <v>5.68</v>
      </c>
    </row>
    <row r="6630" spans="1:3">
      <c r="A6630" s="94">
        <f t="shared" si="106"/>
        <v>2002</v>
      </c>
      <c r="B6630" s="95">
        <v>37435</v>
      </c>
      <c r="C6630" s="96">
        <v>5.7</v>
      </c>
    </row>
    <row r="6631" spans="1:3">
      <c r="A6631" s="94">
        <f t="shared" si="106"/>
        <v>2002</v>
      </c>
      <c r="B6631" s="95">
        <v>37438</v>
      </c>
      <c r="C6631" s="96">
        <v>5.67</v>
      </c>
    </row>
    <row r="6632" spans="1:3">
      <c r="A6632" s="94">
        <f t="shared" si="106"/>
        <v>2002</v>
      </c>
      <c r="B6632" s="95">
        <v>37439</v>
      </c>
      <c r="C6632" s="96">
        <v>5.64</v>
      </c>
    </row>
    <row r="6633" spans="1:3">
      <c r="A6633" s="94">
        <f t="shared" si="106"/>
        <v>2002</v>
      </c>
      <c r="B6633" s="95">
        <v>37440</v>
      </c>
      <c r="C6633" s="96">
        <v>5.62</v>
      </c>
    </row>
    <row r="6634" spans="1:3">
      <c r="A6634" s="94">
        <f t="shared" si="106"/>
        <v>2002</v>
      </c>
      <c r="B6634" s="95">
        <v>37441</v>
      </c>
      <c r="C6634" s="99"/>
    </row>
    <row r="6635" spans="1:3">
      <c r="A6635" s="94">
        <f t="shared" si="106"/>
        <v>2002</v>
      </c>
      <c r="B6635" s="95">
        <v>37442</v>
      </c>
      <c r="C6635" s="96">
        <v>5.7</v>
      </c>
    </row>
    <row r="6636" spans="1:3">
      <c r="A6636" s="94">
        <f t="shared" si="106"/>
        <v>2002</v>
      </c>
      <c r="B6636" s="95">
        <v>37445</v>
      </c>
      <c r="C6636" s="96">
        <v>5.66</v>
      </c>
    </row>
    <row r="6637" spans="1:3">
      <c r="A6637" s="94">
        <f t="shared" si="106"/>
        <v>2002</v>
      </c>
      <c r="B6637" s="95">
        <v>37446</v>
      </c>
      <c r="C6637" s="96">
        <v>5.6</v>
      </c>
    </row>
    <row r="6638" spans="1:3">
      <c r="A6638" s="94">
        <f t="shared" si="106"/>
        <v>2002</v>
      </c>
      <c r="B6638" s="95">
        <v>37447</v>
      </c>
      <c r="C6638" s="96">
        <v>5.53</v>
      </c>
    </row>
    <row r="6639" spans="1:3">
      <c r="A6639" s="94">
        <f t="shared" si="106"/>
        <v>2002</v>
      </c>
      <c r="B6639" s="95">
        <v>37448</v>
      </c>
      <c r="C6639" s="96">
        <v>5.57</v>
      </c>
    </row>
    <row r="6640" spans="1:3">
      <c r="A6640" s="94">
        <f t="shared" si="106"/>
        <v>2002</v>
      </c>
      <c r="B6640" s="95">
        <v>37449</v>
      </c>
      <c r="C6640" s="96">
        <v>5.55</v>
      </c>
    </row>
    <row r="6641" spans="1:3">
      <c r="A6641" s="94">
        <f t="shared" si="106"/>
        <v>2002</v>
      </c>
      <c r="B6641" s="95">
        <v>37452</v>
      </c>
      <c r="C6641" s="96">
        <v>5.57</v>
      </c>
    </row>
    <row r="6642" spans="1:3">
      <c r="A6642" s="94">
        <f t="shared" si="106"/>
        <v>2002</v>
      </c>
      <c r="B6642" s="95">
        <v>37453</v>
      </c>
      <c r="C6642" s="96">
        <v>5.63</v>
      </c>
    </row>
    <row r="6643" spans="1:3">
      <c r="A6643" s="94">
        <f t="shared" si="106"/>
        <v>2002</v>
      </c>
      <c r="B6643" s="95">
        <v>37454</v>
      </c>
      <c r="C6643" s="96">
        <v>5.62</v>
      </c>
    </row>
    <row r="6644" spans="1:3">
      <c r="A6644" s="94">
        <f t="shared" si="106"/>
        <v>2002</v>
      </c>
      <c r="B6644" s="95">
        <v>37455</v>
      </c>
      <c r="C6644" s="96">
        <v>5.62</v>
      </c>
    </row>
    <row r="6645" spans="1:3">
      <c r="A6645" s="94">
        <f t="shared" si="106"/>
        <v>2002</v>
      </c>
      <c r="B6645" s="95">
        <v>37456</v>
      </c>
      <c r="C6645" s="96">
        <v>5.55</v>
      </c>
    </row>
    <row r="6646" spans="1:3">
      <c r="A6646" s="94">
        <f t="shared" si="106"/>
        <v>2002</v>
      </c>
      <c r="B6646" s="95">
        <v>37459</v>
      </c>
      <c r="C6646" s="96">
        <v>5.5</v>
      </c>
    </row>
    <row r="6647" spans="1:3">
      <c r="A6647" s="94">
        <f t="shared" si="106"/>
        <v>2002</v>
      </c>
      <c r="B6647" s="95">
        <v>37460</v>
      </c>
      <c r="C6647" s="96">
        <v>5.49</v>
      </c>
    </row>
    <row r="6648" spans="1:3">
      <c r="A6648" s="94">
        <f t="shared" si="106"/>
        <v>2002</v>
      </c>
      <c r="B6648" s="95">
        <v>37461</v>
      </c>
      <c r="C6648" s="96">
        <v>5.57</v>
      </c>
    </row>
    <row r="6649" spans="1:3">
      <c r="A6649" s="94">
        <f t="shared" si="106"/>
        <v>2002</v>
      </c>
      <c r="B6649" s="95">
        <v>37462</v>
      </c>
      <c r="C6649" s="96">
        <v>5.54</v>
      </c>
    </row>
    <row r="6650" spans="1:3">
      <c r="A6650" s="94">
        <f t="shared" si="106"/>
        <v>2002</v>
      </c>
      <c r="B6650" s="95">
        <v>37463</v>
      </c>
      <c r="C6650" s="96">
        <v>5.52</v>
      </c>
    </row>
    <row r="6651" spans="1:3">
      <c r="A6651" s="94">
        <f t="shared" si="106"/>
        <v>2002</v>
      </c>
      <c r="B6651" s="95">
        <v>37466</v>
      </c>
      <c r="C6651" s="96">
        <v>5.62</v>
      </c>
    </row>
    <row r="6652" spans="1:3">
      <c r="A6652" s="94">
        <f t="shared" si="106"/>
        <v>2002</v>
      </c>
      <c r="B6652" s="95">
        <v>37467</v>
      </c>
      <c r="C6652" s="96">
        <v>5.59</v>
      </c>
    </row>
    <row r="6653" spans="1:3">
      <c r="A6653" s="94">
        <f t="shared" si="106"/>
        <v>2002</v>
      </c>
      <c r="B6653" s="95">
        <v>37468</v>
      </c>
      <c r="C6653" s="96">
        <v>5.51</v>
      </c>
    </row>
    <row r="6654" spans="1:3">
      <c r="A6654" s="94">
        <f t="shared" si="106"/>
        <v>2002</v>
      </c>
      <c r="B6654" s="95">
        <v>37469</v>
      </c>
      <c r="C6654" s="96">
        <v>5.51</v>
      </c>
    </row>
    <row r="6655" spans="1:3">
      <c r="A6655" s="94">
        <f t="shared" si="106"/>
        <v>2002</v>
      </c>
      <c r="B6655" s="95">
        <v>37470</v>
      </c>
      <c r="C6655" s="96">
        <v>5.44</v>
      </c>
    </row>
    <row r="6656" spans="1:3">
      <c r="A6656" s="94">
        <f t="shared" si="106"/>
        <v>2002</v>
      </c>
      <c r="B6656" s="95">
        <v>37473</v>
      </c>
      <c r="C6656" s="96">
        <v>5.41</v>
      </c>
    </row>
    <row r="6657" spans="1:3">
      <c r="A6657" s="94">
        <f t="shared" si="106"/>
        <v>2002</v>
      </c>
      <c r="B6657" s="95">
        <v>37474</v>
      </c>
      <c r="C6657" s="96">
        <v>5.45</v>
      </c>
    </row>
    <row r="6658" spans="1:3">
      <c r="A6658" s="94">
        <f t="shared" si="106"/>
        <v>2002</v>
      </c>
      <c r="B6658" s="95">
        <v>37475</v>
      </c>
      <c r="C6658" s="96">
        <v>5.44</v>
      </c>
    </row>
    <row r="6659" spans="1:3">
      <c r="A6659" s="94">
        <f t="shared" si="106"/>
        <v>2002</v>
      </c>
      <c r="B6659" s="95">
        <v>37476</v>
      </c>
      <c r="C6659" s="96">
        <v>5.44</v>
      </c>
    </row>
    <row r="6660" spans="1:3">
      <c r="A6660" s="94">
        <f t="shared" si="106"/>
        <v>2002</v>
      </c>
      <c r="B6660" s="95">
        <v>37477</v>
      </c>
      <c r="C6660" s="96">
        <v>5.35</v>
      </c>
    </row>
    <row r="6661" spans="1:3">
      <c r="A6661" s="94">
        <f t="shared" si="106"/>
        <v>2002</v>
      </c>
      <c r="B6661" s="95">
        <v>37480</v>
      </c>
      <c r="C6661" s="96">
        <v>5.29</v>
      </c>
    </row>
    <row r="6662" spans="1:3">
      <c r="A6662" s="94">
        <f t="shared" si="106"/>
        <v>2002</v>
      </c>
      <c r="B6662" s="95">
        <v>37481</v>
      </c>
      <c r="C6662" s="96">
        <v>5.22</v>
      </c>
    </row>
    <row r="6663" spans="1:3">
      <c r="A6663" s="94">
        <f t="shared" si="106"/>
        <v>2002</v>
      </c>
      <c r="B6663" s="95">
        <v>37482</v>
      </c>
      <c r="C6663" s="96">
        <v>5.08</v>
      </c>
    </row>
    <row r="6664" spans="1:3">
      <c r="A6664" s="94">
        <f t="shared" si="106"/>
        <v>2002</v>
      </c>
      <c r="B6664" s="95">
        <v>37483</v>
      </c>
      <c r="C6664" s="96">
        <v>5.17</v>
      </c>
    </row>
    <row r="6665" spans="1:3">
      <c r="A6665" s="94">
        <f t="shared" si="106"/>
        <v>2002</v>
      </c>
      <c r="B6665" s="95">
        <v>37484</v>
      </c>
      <c r="C6665" s="96">
        <v>5.24</v>
      </c>
    </row>
    <row r="6666" spans="1:3">
      <c r="A6666" s="94">
        <f t="shared" si="106"/>
        <v>2002</v>
      </c>
      <c r="B6666" s="95">
        <v>37487</v>
      </c>
      <c r="C6666" s="96">
        <v>5.21</v>
      </c>
    </row>
    <row r="6667" spans="1:3">
      <c r="A6667" s="94">
        <f t="shared" si="106"/>
        <v>2002</v>
      </c>
      <c r="B6667" s="95">
        <v>37488</v>
      </c>
      <c r="C6667" s="96">
        <v>5.14</v>
      </c>
    </row>
    <row r="6668" spans="1:3">
      <c r="A6668" s="94">
        <f t="shared" si="106"/>
        <v>2002</v>
      </c>
      <c r="B6668" s="95">
        <v>37489</v>
      </c>
      <c r="C6668" s="96">
        <v>5.19</v>
      </c>
    </row>
    <row r="6669" spans="1:3">
      <c r="A6669" s="94">
        <f t="shared" ref="A6669:A6732" si="107">YEAR(B6669)</f>
        <v>2002</v>
      </c>
      <c r="B6669" s="95">
        <v>37490</v>
      </c>
      <c r="C6669" s="96">
        <v>5.27</v>
      </c>
    </row>
    <row r="6670" spans="1:3">
      <c r="A6670" s="94">
        <f t="shared" si="107"/>
        <v>2002</v>
      </c>
      <c r="B6670" s="95">
        <v>37491</v>
      </c>
      <c r="C6670" s="96">
        <v>5.25</v>
      </c>
    </row>
    <row r="6671" spans="1:3">
      <c r="A6671" s="94">
        <f t="shared" si="107"/>
        <v>2002</v>
      </c>
      <c r="B6671" s="95">
        <v>37494</v>
      </c>
      <c r="C6671" s="96">
        <v>5.22</v>
      </c>
    </row>
    <row r="6672" spans="1:3">
      <c r="A6672" s="94">
        <f t="shared" si="107"/>
        <v>2002</v>
      </c>
      <c r="B6672" s="95">
        <v>37495</v>
      </c>
      <c r="C6672" s="96">
        <v>5.25</v>
      </c>
    </row>
    <row r="6673" spans="1:3">
      <c r="A6673" s="94">
        <f t="shared" si="107"/>
        <v>2002</v>
      </c>
      <c r="B6673" s="95">
        <v>37496</v>
      </c>
      <c r="C6673" s="96">
        <v>5.21</v>
      </c>
    </row>
    <row r="6674" spans="1:3">
      <c r="A6674" s="94">
        <f t="shared" si="107"/>
        <v>2002</v>
      </c>
      <c r="B6674" s="95">
        <v>37497</v>
      </c>
      <c r="C6674" s="96">
        <v>5.18</v>
      </c>
    </row>
    <row r="6675" spans="1:3">
      <c r="A6675" s="94">
        <f t="shared" si="107"/>
        <v>2002</v>
      </c>
      <c r="B6675" s="95">
        <v>37498</v>
      </c>
      <c r="C6675" s="96">
        <v>5.1100000000000003</v>
      </c>
    </row>
    <row r="6676" spans="1:3">
      <c r="A6676" s="94">
        <f t="shared" si="107"/>
        <v>2002</v>
      </c>
      <c r="B6676" s="95">
        <v>37501</v>
      </c>
      <c r="C6676" s="99"/>
    </row>
    <row r="6677" spans="1:3">
      <c r="A6677" s="94">
        <f t="shared" si="107"/>
        <v>2002</v>
      </c>
      <c r="B6677" s="95">
        <v>37502</v>
      </c>
      <c r="C6677" s="96">
        <v>5.0199999999999996</v>
      </c>
    </row>
    <row r="6678" spans="1:3">
      <c r="A6678" s="94">
        <f t="shared" si="107"/>
        <v>2002</v>
      </c>
      <c r="B6678" s="95">
        <v>37503</v>
      </c>
      <c r="C6678" s="96">
        <v>4.9800000000000004</v>
      </c>
    </row>
    <row r="6679" spans="1:3">
      <c r="A6679" s="94">
        <f t="shared" si="107"/>
        <v>2002</v>
      </c>
      <c r="B6679" s="95">
        <v>37504</v>
      </c>
      <c r="C6679" s="96">
        <v>4.9800000000000004</v>
      </c>
    </row>
    <row r="6680" spans="1:3">
      <c r="A6680" s="94">
        <f t="shared" si="107"/>
        <v>2002</v>
      </c>
      <c r="B6680" s="95">
        <v>37505</v>
      </c>
      <c r="C6680" s="96">
        <v>5.07</v>
      </c>
    </row>
    <row r="6681" spans="1:3">
      <c r="A6681" s="94">
        <f t="shared" si="107"/>
        <v>2002</v>
      </c>
      <c r="B6681" s="95">
        <v>37508</v>
      </c>
      <c r="C6681" s="96">
        <v>5.04</v>
      </c>
    </row>
    <row r="6682" spans="1:3">
      <c r="A6682" s="94">
        <f t="shared" si="107"/>
        <v>2002</v>
      </c>
      <c r="B6682" s="95">
        <v>37509</v>
      </c>
      <c r="C6682" s="96">
        <v>5.03</v>
      </c>
    </row>
    <row r="6683" spans="1:3">
      <c r="A6683" s="94">
        <f t="shared" si="107"/>
        <v>2002</v>
      </c>
      <c r="B6683" s="95">
        <v>37510</v>
      </c>
      <c r="C6683" s="96">
        <v>5.08</v>
      </c>
    </row>
    <row r="6684" spans="1:3">
      <c r="A6684" s="94">
        <f t="shared" si="107"/>
        <v>2002</v>
      </c>
      <c r="B6684" s="95">
        <v>37511</v>
      </c>
      <c r="C6684" s="96">
        <v>5.03</v>
      </c>
    </row>
    <row r="6685" spans="1:3">
      <c r="A6685" s="94">
        <f t="shared" si="107"/>
        <v>2002</v>
      </c>
      <c r="B6685" s="95">
        <v>37512</v>
      </c>
      <c r="C6685" s="96">
        <v>4.97</v>
      </c>
    </row>
    <row r="6686" spans="1:3">
      <c r="A6686" s="94">
        <f t="shared" si="107"/>
        <v>2002</v>
      </c>
      <c r="B6686" s="95">
        <v>37515</v>
      </c>
      <c r="C6686" s="96">
        <v>4.95</v>
      </c>
    </row>
    <row r="6687" spans="1:3">
      <c r="A6687" s="94">
        <f t="shared" si="107"/>
        <v>2002</v>
      </c>
      <c r="B6687" s="95">
        <v>37516</v>
      </c>
      <c r="C6687" s="96">
        <v>4.96</v>
      </c>
    </row>
    <row r="6688" spans="1:3">
      <c r="A6688" s="94">
        <f t="shared" si="107"/>
        <v>2002</v>
      </c>
      <c r="B6688" s="95">
        <v>37517</v>
      </c>
      <c r="C6688" s="96">
        <v>4.95</v>
      </c>
    </row>
    <row r="6689" spans="1:3">
      <c r="A6689" s="94">
        <f t="shared" si="107"/>
        <v>2002</v>
      </c>
      <c r="B6689" s="95">
        <v>37518</v>
      </c>
      <c r="C6689" s="96">
        <v>4.9000000000000004</v>
      </c>
    </row>
    <row r="6690" spans="1:3">
      <c r="A6690" s="94">
        <f t="shared" si="107"/>
        <v>2002</v>
      </c>
      <c r="B6690" s="95">
        <v>37519</v>
      </c>
      <c r="C6690" s="96">
        <v>4.95</v>
      </c>
    </row>
    <row r="6691" spans="1:3">
      <c r="A6691" s="94">
        <f t="shared" si="107"/>
        <v>2002</v>
      </c>
      <c r="B6691" s="95">
        <v>37522</v>
      </c>
      <c r="C6691" s="96">
        <v>4.88</v>
      </c>
    </row>
    <row r="6692" spans="1:3">
      <c r="A6692" s="94">
        <f t="shared" si="107"/>
        <v>2002</v>
      </c>
      <c r="B6692" s="95">
        <v>37523</v>
      </c>
      <c r="C6692" s="96">
        <v>4.84</v>
      </c>
    </row>
    <row r="6693" spans="1:3">
      <c r="A6693" s="94">
        <f t="shared" si="107"/>
        <v>2002</v>
      </c>
      <c r="B6693" s="95">
        <v>37524</v>
      </c>
      <c r="C6693" s="96">
        <v>4.91</v>
      </c>
    </row>
    <row r="6694" spans="1:3">
      <c r="A6694" s="94">
        <f t="shared" si="107"/>
        <v>2002</v>
      </c>
      <c r="B6694" s="95">
        <v>37525</v>
      </c>
      <c r="C6694" s="96">
        <v>4.93</v>
      </c>
    </row>
    <row r="6695" spans="1:3">
      <c r="A6695" s="94">
        <f t="shared" si="107"/>
        <v>2002</v>
      </c>
      <c r="B6695" s="95">
        <v>37526</v>
      </c>
      <c r="C6695" s="96">
        <v>4.91</v>
      </c>
    </row>
    <row r="6696" spans="1:3">
      <c r="A6696" s="94">
        <f t="shared" si="107"/>
        <v>2002</v>
      </c>
      <c r="B6696" s="95">
        <v>37529</v>
      </c>
      <c r="C6696" s="96">
        <v>4.88</v>
      </c>
    </row>
    <row r="6697" spans="1:3">
      <c r="A6697" s="94">
        <f t="shared" si="107"/>
        <v>2002</v>
      </c>
      <c r="B6697" s="95">
        <v>37530</v>
      </c>
      <c r="C6697" s="96">
        <v>5.01</v>
      </c>
    </row>
    <row r="6698" spans="1:3">
      <c r="A6698" s="94">
        <f t="shared" si="107"/>
        <v>2002</v>
      </c>
      <c r="B6698" s="95">
        <v>37531</v>
      </c>
      <c r="C6698" s="96">
        <v>4.9800000000000004</v>
      </c>
    </row>
    <row r="6699" spans="1:3">
      <c r="A6699" s="94">
        <f t="shared" si="107"/>
        <v>2002</v>
      </c>
      <c r="B6699" s="95">
        <v>37532</v>
      </c>
      <c r="C6699" s="96">
        <v>4.99</v>
      </c>
    </row>
    <row r="6700" spans="1:3">
      <c r="A6700" s="94">
        <f t="shared" si="107"/>
        <v>2002</v>
      </c>
      <c r="B6700" s="95">
        <v>37533</v>
      </c>
      <c r="C6700" s="96">
        <v>5</v>
      </c>
    </row>
    <row r="6701" spans="1:3">
      <c r="A6701" s="94">
        <f t="shared" si="107"/>
        <v>2002</v>
      </c>
      <c r="B6701" s="95">
        <v>37536</v>
      </c>
      <c r="C6701" s="96">
        <v>4.9800000000000004</v>
      </c>
    </row>
    <row r="6702" spans="1:3">
      <c r="A6702" s="94">
        <f t="shared" si="107"/>
        <v>2002</v>
      </c>
      <c r="B6702" s="95">
        <v>37537</v>
      </c>
      <c r="C6702" s="96">
        <v>4.99</v>
      </c>
    </row>
    <row r="6703" spans="1:3">
      <c r="A6703" s="94">
        <f t="shared" si="107"/>
        <v>2002</v>
      </c>
      <c r="B6703" s="95">
        <v>37538</v>
      </c>
      <c r="C6703" s="96">
        <v>4.95</v>
      </c>
    </row>
    <row r="6704" spans="1:3">
      <c r="A6704" s="94">
        <f t="shared" si="107"/>
        <v>2002</v>
      </c>
      <c r="B6704" s="95">
        <v>37539</v>
      </c>
      <c r="C6704" s="96">
        <v>4.9800000000000004</v>
      </c>
    </row>
    <row r="6705" spans="1:3">
      <c r="A6705" s="94">
        <f t="shared" si="107"/>
        <v>2002</v>
      </c>
      <c r="B6705" s="95">
        <v>37540</v>
      </c>
      <c r="C6705" s="96">
        <v>5.0599999999999996</v>
      </c>
    </row>
    <row r="6706" spans="1:3">
      <c r="A6706" s="94">
        <f t="shared" si="107"/>
        <v>2002</v>
      </c>
      <c r="B6706" s="95">
        <v>37543</v>
      </c>
      <c r="C6706" s="99"/>
    </row>
    <row r="6707" spans="1:3">
      <c r="A6707" s="94">
        <f t="shared" si="107"/>
        <v>2002</v>
      </c>
      <c r="B6707" s="95">
        <v>37544</v>
      </c>
      <c r="C6707" s="96">
        <v>5.22</v>
      </c>
    </row>
    <row r="6708" spans="1:3">
      <c r="A6708" s="94">
        <f t="shared" si="107"/>
        <v>2002</v>
      </c>
      <c r="B6708" s="95">
        <v>37545</v>
      </c>
      <c r="C6708" s="96">
        <v>5.23</v>
      </c>
    </row>
    <row r="6709" spans="1:3">
      <c r="A6709" s="94">
        <f t="shared" si="107"/>
        <v>2002</v>
      </c>
      <c r="B6709" s="95">
        <v>37546</v>
      </c>
      <c r="C6709" s="96">
        <v>5.31</v>
      </c>
    </row>
    <row r="6710" spans="1:3">
      <c r="A6710" s="94">
        <f t="shared" si="107"/>
        <v>2002</v>
      </c>
      <c r="B6710" s="95">
        <v>37547</v>
      </c>
      <c r="C6710" s="96">
        <v>5.32</v>
      </c>
    </row>
    <row r="6711" spans="1:3">
      <c r="A6711" s="94">
        <f t="shared" si="107"/>
        <v>2002</v>
      </c>
      <c r="B6711" s="95">
        <v>37550</v>
      </c>
      <c r="C6711" s="96">
        <v>5.36</v>
      </c>
    </row>
    <row r="6712" spans="1:3">
      <c r="A6712" s="94">
        <f t="shared" si="107"/>
        <v>2002</v>
      </c>
      <c r="B6712" s="95">
        <v>37551</v>
      </c>
      <c r="C6712" s="96">
        <v>5.36</v>
      </c>
    </row>
    <row r="6713" spans="1:3">
      <c r="A6713" s="94">
        <f t="shared" si="107"/>
        <v>2002</v>
      </c>
      <c r="B6713" s="95">
        <v>37552</v>
      </c>
      <c r="C6713" s="96">
        <v>5.39</v>
      </c>
    </row>
    <row r="6714" spans="1:3">
      <c r="A6714" s="94">
        <f t="shared" si="107"/>
        <v>2002</v>
      </c>
      <c r="B6714" s="95">
        <v>37553</v>
      </c>
      <c r="C6714" s="96">
        <v>5.35</v>
      </c>
    </row>
    <row r="6715" spans="1:3">
      <c r="A6715" s="94">
        <f t="shared" si="107"/>
        <v>2002</v>
      </c>
      <c r="B6715" s="95">
        <v>37554</v>
      </c>
      <c r="C6715" s="96">
        <v>5.31</v>
      </c>
    </row>
    <row r="6716" spans="1:3">
      <c r="A6716" s="94">
        <f t="shared" si="107"/>
        <v>2002</v>
      </c>
      <c r="B6716" s="95">
        <v>37557</v>
      </c>
      <c r="C6716" s="96">
        <v>5.35</v>
      </c>
    </row>
    <row r="6717" spans="1:3">
      <c r="A6717" s="94">
        <f t="shared" si="107"/>
        <v>2002</v>
      </c>
      <c r="B6717" s="95">
        <v>37558</v>
      </c>
      <c r="C6717" s="96">
        <v>5.28</v>
      </c>
    </row>
    <row r="6718" spans="1:3">
      <c r="A6718" s="94">
        <f t="shared" si="107"/>
        <v>2002</v>
      </c>
      <c r="B6718" s="95">
        <v>37559</v>
      </c>
      <c r="C6718" s="96">
        <v>5.3</v>
      </c>
    </row>
    <row r="6719" spans="1:3">
      <c r="A6719" s="94">
        <f t="shared" si="107"/>
        <v>2002</v>
      </c>
      <c r="B6719" s="95">
        <v>37560</v>
      </c>
      <c r="C6719" s="96">
        <v>5.28</v>
      </c>
    </row>
    <row r="6720" spans="1:3">
      <c r="A6720" s="94">
        <f t="shared" si="107"/>
        <v>2002</v>
      </c>
      <c r="B6720" s="95">
        <v>37561</v>
      </c>
      <c r="C6720" s="96">
        <v>5.3</v>
      </c>
    </row>
    <row r="6721" spans="1:3">
      <c r="A6721" s="94">
        <f t="shared" si="107"/>
        <v>2002</v>
      </c>
      <c r="B6721" s="95">
        <v>37564</v>
      </c>
      <c r="C6721" s="96">
        <v>5.31</v>
      </c>
    </row>
    <row r="6722" spans="1:3">
      <c r="A6722" s="94">
        <f t="shared" si="107"/>
        <v>2002</v>
      </c>
      <c r="B6722" s="95">
        <v>37565</v>
      </c>
      <c r="C6722" s="96">
        <v>5.33</v>
      </c>
    </row>
    <row r="6723" spans="1:3">
      <c r="A6723" s="94">
        <f t="shared" si="107"/>
        <v>2002</v>
      </c>
      <c r="B6723" s="95">
        <v>37566</v>
      </c>
      <c r="C6723" s="96">
        <v>5.35</v>
      </c>
    </row>
    <row r="6724" spans="1:3">
      <c r="A6724" s="94">
        <f t="shared" si="107"/>
        <v>2002</v>
      </c>
      <c r="B6724" s="95">
        <v>37567</v>
      </c>
      <c r="C6724" s="96">
        <v>5.17</v>
      </c>
    </row>
    <row r="6725" spans="1:3">
      <c r="A6725" s="94">
        <f t="shared" si="107"/>
        <v>2002</v>
      </c>
      <c r="B6725" s="95">
        <v>37568</v>
      </c>
      <c r="C6725" s="96">
        <v>5.05</v>
      </c>
    </row>
    <row r="6726" spans="1:3">
      <c r="A6726" s="94">
        <f t="shared" si="107"/>
        <v>2002</v>
      </c>
      <c r="B6726" s="95">
        <v>37571</v>
      </c>
      <c r="C6726" s="99"/>
    </row>
    <row r="6727" spans="1:3">
      <c r="A6727" s="94">
        <f t="shared" si="107"/>
        <v>2002</v>
      </c>
      <c r="B6727" s="95">
        <v>37572</v>
      </c>
      <c r="C6727" s="96">
        <v>5.05</v>
      </c>
    </row>
    <row r="6728" spans="1:3">
      <c r="A6728" s="94">
        <f t="shared" si="107"/>
        <v>2002</v>
      </c>
      <c r="B6728" s="95">
        <v>37573</v>
      </c>
      <c r="C6728" s="96">
        <v>5.01</v>
      </c>
    </row>
    <row r="6729" spans="1:3">
      <c r="A6729" s="94">
        <f t="shared" si="107"/>
        <v>2002</v>
      </c>
      <c r="B6729" s="95">
        <v>37574</v>
      </c>
      <c r="C6729" s="96">
        <v>5.16</v>
      </c>
    </row>
    <row r="6730" spans="1:3">
      <c r="A6730" s="94">
        <f t="shared" si="107"/>
        <v>2002</v>
      </c>
      <c r="B6730" s="95">
        <v>37575</v>
      </c>
      <c r="C6730" s="96">
        <v>5.12</v>
      </c>
    </row>
    <row r="6731" spans="1:3">
      <c r="A6731" s="94">
        <f t="shared" si="107"/>
        <v>2002</v>
      </c>
      <c r="B6731" s="95">
        <v>37578</v>
      </c>
      <c r="C6731" s="96">
        <v>5.0999999999999996</v>
      </c>
    </row>
    <row r="6732" spans="1:3">
      <c r="A6732" s="94">
        <f t="shared" si="107"/>
        <v>2002</v>
      </c>
      <c r="B6732" s="95">
        <v>37579</v>
      </c>
      <c r="C6732" s="96">
        <v>5.0599999999999996</v>
      </c>
    </row>
    <row r="6733" spans="1:3">
      <c r="A6733" s="94">
        <f t="shared" ref="A6733:A6796" si="108">YEAR(B6733)</f>
        <v>2002</v>
      </c>
      <c r="B6733" s="95">
        <v>37580</v>
      </c>
      <c r="C6733" s="96">
        <v>5.14</v>
      </c>
    </row>
    <row r="6734" spans="1:3">
      <c r="A6734" s="94">
        <f t="shared" si="108"/>
        <v>2002</v>
      </c>
      <c r="B6734" s="95">
        <v>37581</v>
      </c>
      <c r="C6734" s="96">
        <v>5.2</v>
      </c>
    </row>
    <row r="6735" spans="1:3">
      <c r="A6735" s="94">
        <f t="shared" si="108"/>
        <v>2002</v>
      </c>
      <c r="B6735" s="95">
        <v>37582</v>
      </c>
      <c r="C6735" s="96">
        <v>5.22</v>
      </c>
    </row>
    <row r="6736" spans="1:3">
      <c r="A6736" s="94">
        <f t="shared" si="108"/>
        <v>2002</v>
      </c>
      <c r="B6736" s="95">
        <v>37585</v>
      </c>
      <c r="C6736" s="96">
        <v>5.23</v>
      </c>
    </row>
    <row r="6737" spans="1:3">
      <c r="A6737" s="94">
        <f t="shared" si="108"/>
        <v>2002</v>
      </c>
      <c r="B6737" s="95">
        <v>37586</v>
      </c>
      <c r="C6737" s="96">
        <v>5.15</v>
      </c>
    </row>
    <row r="6738" spans="1:3">
      <c r="A6738" s="94">
        <f t="shared" si="108"/>
        <v>2002</v>
      </c>
      <c r="B6738" s="95">
        <v>37587</v>
      </c>
      <c r="C6738" s="96">
        <v>5.28</v>
      </c>
    </row>
    <row r="6739" spans="1:3">
      <c r="A6739" s="94">
        <f t="shared" si="108"/>
        <v>2002</v>
      </c>
      <c r="B6739" s="95">
        <v>37588</v>
      </c>
      <c r="C6739" s="99"/>
    </row>
    <row r="6740" spans="1:3">
      <c r="A6740" s="94">
        <f t="shared" si="108"/>
        <v>2002</v>
      </c>
      <c r="B6740" s="95">
        <v>37589</v>
      </c>
      <c r="C6740" s="96">
        <v>5.23</v>
      </c>
    </row>
    <row r="6741" spans="1:3">
      <c r="A6741" s="94">
        <f t="shared" si="108"/>
        <v>2002</v>
      </c>
      <c r="B6741" s="95">
        <v>37592</v>
      </c>
      <c r="C6741" s="96">
        <v>5.22</v>
      </c>
    </row>
    <row r="6742" spans="1:3">
      <c r="A6742" s="94">
        <f t="shared" si="108"/>
        <v>2002</v>
      </c>
      <c r="B6742" s="95">
        <v>37593</v>
      </c>
      <c r="C6742" s="96">
        <v>5.23</v>
      </c>
    </row>
    <row r="6743" spans="1:3">
      <c r="A6743" s="94">
        <f t="shared" si="108"/>
        <v>2002</v>
      </c>
      <c r="B6743" s="95">
        <v>37594</v>
      </c>
      <c r="C6743" s="96">
        <v>5.19</v>
      </c>
    </row>
    <row r="6744" spans="1:3">
      <c r="A6744" s="94">
        <f t="shared" si="108"/>
        <v>2002</v>
      </c>
      <c r="B6744" s="95">
        <v>37595</v>
      </c>
      <c r="C6744" s="96">
        <v>5.16</v>
      </c>
    </row>
    <row r="6745" spans="1:3">
      <c r="A6745" s="94">
        <f t="shared" si="108"/>
        <v>2002</v>
      </c>
      <c r="B6745" s="95">
        <v>37596</v>
      </c>
      <c r="C6745" s="96">
        <v>5.15</v>
      </c>
    </row>
    <row r="6746" spans="1:3">
      <c r="A6746" s="94">
        <f t="shared" si="108"/>
        <v>2002</v>
      </c>
      <c r="B6746" s="95">
        <v>37599</v>
      </c>
      <c r="C6746" s="96">
        <v>5.12</v>
      </c>
    </row>
    <row r="6747" spans="1:3">
      <c r="A6747" s="94">
        <f t="shared" si="108"/>
        <v>2002</v>
      </c>
      <c r="B6747" s="95">
        <v>37600</v>
      </c>
      <c r="C6747" s="96">
        <v>5.09</v>
      </c>
    </row>
    <row r="6748" spans="1:3">
      <c r="A6748" s="94">
        <f t="shared" si="108"/>
        <v>2002</v>
      </c>
      <c r="B6748" s="95">
        <v>37601</v>
      </c>
      <c r="C6748" s="96">
        <v>5.04</v>
      </c>
    </row>
    <row r="6749" spans="1:3">
      <c r="A6749" s="94">
        <f t="shared" si="108"/>
        <v>2002</v>
      </c>
      <c r="B6749" s="95">
        <v>37602</v>
      </c>
      <c r="C6749" s="96">
        <v>5.07</v>
      </c>
    </row>
    <row r="6750" spans="1:3">
      <c r="A6750" s="94">
        <f t="shared" si="108"/>
        <v>2002</v>
      </c>
      <c r="B6750" s="95">
        <v>37603</v>
      </c>
      <c r="C6750" s="96">
        <v>5.15</v>
      </c>
    </row>
    <row r="6751" spans="1:3">
      <c r="A6751" s="94">
        <f t="shared" si="108"/>
        <v>2002</v>
      </c>
      <c r="B6751" s="95">
        <v>37606</v>
      </c>
      <c r="C6751" s="96">
        <v>5.21</v>
      </c>
    </row>
    <row r="6752" spans="1:3">
      <c r="A6752" s="94">
        <f t="shared" si="108"/>
        <v>2002</v>
      </c>
      <c r="B6752" s="95">
        <v>37607</v>
      </c>
      <c r="C6752" s="96">
        <v>5.24</v>
      </c>
    </row>
    <row r="6753" spans="1:3">
      <c r="A6753" s="94">
        <f t="shared" si="108"/>
        <v>2002</v>
      </c>
      <c r="B6753" s="95">
        <v>37608</v>
      </c>
      <c r="C6753" s="96">
        <v>5.2</v>
      </c>
    </row>
    <row r="6754" spans="1:3">
      <c r="A6754" s="94">
        <f t="shared" si="108"/>
        <v>2002</v>
      </c>
      <c r="B6754" s="95">
        <v>37609</v>
      </c>
      <c r="C6754" s="96">
        <v>5.15</v>
      </c>
    </row>
    <row r="6755" spans="1:3">
      <c r="A6755" s="94">
        <f t="shared" si="108"/>
        <v>2002</v>
      </c>
      <c r="B6755" s="95">
        <v>37610</v>
      </c>
      <c r="C6755" s="96">
        <v>5.12</v>
      </c>
    </row>
    <row r="6756" spans="1:3">
      <c r="A6756" s="94">
        <f t="shared" si="108"/>
        <v>2002</v>
      </c>
      <c r="B6756" s="95">
        <v>37613</v>
      </c>
      <c r="C6756" s="96">
        <v>5.13</v>
      </c>
    </row>
    <row r="6757" spans="1:3">
      <c r="A6757" s="94">
        <f t="shared" si="108"/>
        <v>2002</v>
      </c>
      <c r="B6757" s="95">
        <v>37614</v>
      </c>
      <c r="C6757" s="96">
        <v>5.1100000000000003</v>
      </c>
    </row>
    <row r="6758" spans="1:3">
      <c r="A6758" s="94">
        <f t="shared" si="108"/>
        <v>2002</v>
      </c>
      <c r="B6758" s="95">
        <v>37615</v>
      </c>
      <c r="C6758" s="99"/>
    </row>
    <row r="6759" spans="1:3">
      <c r="A6759" s="94">
        <f t="shared" si="108"/>
        <v>2002</v>
      </c>
      <c r="B6759" s="95">
        <v>37616</v>
      </c>
      <c r="C6759" s="96">
        <v>5.1100000000000003</v>
      </c>
    </row>
    <row r="6760" spans="1:3">
      <c r="A6760" s="94">
        <f t="shared" si="108"/>
        <v>2002</v>
      </c>
      <c r="B6760" s="95">
        <v>37617</v>
      </c>
      <c r="C6760" s="96">
        <v>5.0599999999999996</v>
      </c>
    </row>
    <row r="6761" spans="1:3">
      <c r="A6761" s="94">
        <f t="shared" si="108"/>
        <v>2002</v>
      </c>
      <c r="B6761" s="95">
        <v>37620</v>
      </c>
      <c r="C6761" s="96">
        <v>5.0199999999999996</v>
      </c>
    </row>
    <row r="6762" spans="1:3">
      <c r="A6762" s="94">
        <f t="shared" si="108"/>
        <v>2002</v>
      </c>
      <c r="B6762" s="95">
        <v>37621</v>
      </c>
      <c r="C6762" s="96">
        <v>5.03</v>
      </c>
    </row>
    <row r="6763" spans="1:3">
      <c r="A6763" s="94">
        <f t="shared" si="108"/>
        <v>2003</v>
      </c>
      <c r="B6763" s="95">
        <v>37622</v>
      </c>
      <c r="C6763" s="99"/>
    </row>
    <row r="6764" spans="1:3">
      <c r="A6764" s="94">
        <f t="shared" si="108"/>
        <v>2003</v>
      </c>
      <c r="B6764" s="95">
        <v>37623</v>
      </c>
      <c r="C6764" s="96">
        <v>5.18</v>
      </c>
    </row>
    <row r="6765" spans="1:3">
      <c r="A6765" s="94">
        <f t="shared" si="108"/>
        <v>2003</v>
      </c>
      <c r="B6765" s="95">
        <v>37624</v>
      </c>
      <c r="C6765" s="96">
        <v>5.18</v>
      </c>
    </row>
    <row r="6766" spans="1:3">
      <c r="A6766" s="94">
        <f t="shared" si="108"/>
        <v>2003</v>
      </c>
      <c r="B6766" s="95">
        <v>37627</v>
      </c>
      <c r="C6766" s="96">
        <v>5.2</v>
      </c>
    </row>
    <row r="6767" spans="1:3">
      <c r="A6767" s="94">
        <f t="shared" si="108"/>
        <v>2003</v>
      </c>
      <c r="B6767" s="95">
        <v>37628</v>
      </c>
      <c r="C6767" s="96">
        <v>5.18</v>
      </c>
    </row>
    <row r="6768" spans="1:3">
      <c r="A6768" s="94">
        <f t="shared" si="108"/>
        <v>2003</v>
      </c>
      <c r="B6768" s="95">
        <v>37629</v>
      </c>
      <c r="C6768" s="96">
        <v>5.13</v>
      </c>
    </row>
    <row r="6769" spans="1:3">
      <c r="A6769" s="94">
        <f t="shared" si="108"/>
        <v>2003</v>
      </c>
      <c r="B6769" s="95">
        <v>37630</v>
      </c>
      <c r="C6769" s="96">
        <v>5.27</v>
      </c>
    </row>
    <row r="6770" spans="1:3">
      <c r="A6770" s="94">
        <f t="shared" si="108"/>
        <v>2003</v>
      </c>
      <c r="B6770" s="95">
        <v>37631</v>
      </c>
      <c r="C6770" s="96">
        <v>5.24</v>
      </c>
    </row>
    <row r="6771" spans="1:3">
      <c r="A6771" s="94">
        <f t="shared" si="108"/>
        <v>2003</v>
      </c>
      <c r="B6771" s="95">
        <v>37634</v>
      </c>
      <c r="C6771" s="96">
        <v>5.23</v>
      </c>
    </row>
    <row r="6772" spans="1:3">
      <c r="A6772" s="94">
        <f t="shared" si="108"/>
        <v>2003</v>
      </c>
      <c r="B6772" s="95">
        <v>37635</v>
      </c>
      <c r="C6772" s="96">
        <v>5.19</v>
      </c>
    </row>
    <row r="6773" spans="1:3">
      <c r="A6773" s="94">
        <f t="shared" si="108"/>
        <v>2003</v>
      </c>
      <c r="B6773" s="95">
        <v>37636</v>
      </c>
      <c r="C6773" s="96">
        <v>5.17</v>
      </c>
    </row>
    <row r="6774" spans="1:3">
      <c r="A6774" s="94">
        <f t="shared" si="108"/>
        <v>2003</v>
      </c>
      <c r="B6774" s="95">
        <v>37637</v>
      </c>
      <c r="C6774" s="96">
        <v>5.16</v>
      </c>
    </row>
    <row r="6775" spans="1:3">
      <c r="A6775" s="94">
        <f t="shared" si="108"/>
        <v>2003</v>
      </c>
      <c r="B6775" s="95">
        <v>37638</v>
      </c>
      <c r="C6775" s="96">
        <v>5.13</v>
      </c>
    </row>
    <row r="6776" spans="1:3">
      <c r="A6776" s="94">
        <f t="shared" si="108"/>
        <v>2003</v>
      </c>
      <c r="B6776" s="95">
        <v>37641</v>
      </c>
      <c r="C6776" s="99"/>
    </row>
    <row r="6777" spans="1:3">
      <c r="A6777" s="94">
        <f t="shared" si="108"/>
        <v>2003</v>
      </c>
      <c r="B6777" s="95">
        <v>37642</v>
      </c>
      <c r="C6777" s="96">
        <v>5.1100000000000003</v>
      </c>
    </row>
    <row r="6778" spans="1:3">
      <c r="A6778" s="94">
        <f t="shared" si="108"/>
        <v>2003</v>
      </c>
      <c r="B6778" s="95">
        <v>37643</v>
      </c>
      <c r="C6778" s="96">
        <v>5.07</v>
      </c>
    </row>
    <row r="6779" spans="1:3">
      <c r="A6779" s="94">
        <f t="shared" si="108"/>
        <v>2003</v>
      </c>
      <c r="B6779" s="95">
        <v>37644</v>
      </c>
      <c r="C6779" s="96">
        <v>5.08</v>
      </c>
    </row>
    <row r="6780" spans="1:3">
      <c r="A6780" s="94">
        <f t="shared" si="108"/>
        <v>2003</v>
      </c>
      <c r="B6780" s="95">
        <v>37645</v>
      </c>
      <c r="C6780" s="96">
        <v>5.05</v>
      </c>
    </row>
    <row r="6781" spans="1:3">
      <c r="A6781" s="94">
        <f t="shared" si="108"/>
        <v>2003</v>
      </c>
      <c r="B6781" s="95">
        <v>37648</v>
      </c>
      <c r="C6781" s="96">
        <v>5.0599999999999996</v>
      </c>
    </row>
    <row r="6782" spans="1:3">
      <c r="A6782" s="94">
        <f t="shared" si="108"/>
        <v>2003</v>
      </c>
      <c r="B6782" s="95">
        <v>37649</v>
      </c>
      <c r="C6782" s="96">
        <v>5.0599999999999996</v>
      </c>
    </row>
    <row r="6783" spans="1:3">
      <c r="A6783" s="94">
        <f t="shared" si="108"/>
        <v>2003</v>
      </c>
      <c r="B6783" s="95">
        <v>37650</v>
      </c>
      <c r="C6783" s="96">
        <v>5.1100000000000003</v>
      </c>
    </row>
    <row r="6784" spans="1:3">
      <c r="A6784" s="94">
        <f t="shared" si="108"/>
        <v>2003</v>
      </c>
      <c r="B6784" s="95">
        <v>37651</v>
      </c>
      <c r="C6784" s="96">
        <v>5.0599999999999996</v>
      </c>
    </row>
    <row r="6785" spans="1:3">
      <c r="A6785" s="94">
        <f t="shared" si="108"/>
        <v>2003</v>
      </c>
      <c r="B6785" s="95">
        <v>37652</v>
      </c>
      <c r="C6785" s="96">
        <v>5.03</v>
      </c>
    </row>
    <row r="6786" spans="1:3">
      <c r="A6786" s="94">
        <f t="shared" si="108"/>
        <v>2003</v>
      </c>
      <c r="B6786" s="95">
        <v>37655</v>
      </c>
      <c r="C6786" s="96">
        <v>5.01</v>
      </c>
    </row>
    <row r="6787" spans="1:3">
      <c r="A6787" s="94">
        <f t="shared" si="108"/>
        <v>2003</v>
      </c>
      <c r="B6787" s="95">
        <v>37656</v>
      </c>
      <c r="C6787" s="96">
        <v>4.99</v>
      </c>
    </row>
    <row r="6788" spans="1:3">
      <c r="A6788" s="94">
        <f t="shared" si="108"/>
        <v>2003</v>
      </c>
      <c r="B6788" s="95">
        <v>37657</v>
      </c>
      <c r="C6788" s="96">
        <v>5.0199999999999996</v>
      </c>
    </row>
    <row r="6789" spans="1:3">
      <c r="A6789" s="94">
        <f t="shared" si="108"/>
        <v>2003</v>
      </c>
      <c r="B6789" s="95">
        <v>37658</v>
      </c>
      <c r="C6789" s="96">
        <v>4.99</v>
      </c>
    </row>
    <row r="6790" spans="1:3">
      <c r="A6790" s="94">
        <f t="shared" si="108"/>
        <v>2003</v>
      </c>
      <c r="B6790" s="95">
        <v>37659</v>
      </c>
      <c r="C6790" s="96">
        <v>4.9800000000000004</v>
      </c>
    </row>
    <row r="6791" spans="1:3">
      <c r="A6791" s="94">
        <f t="shared" si="108"/>
        <v>2003</v>
      </c>
      <c r="B6791" s="95">
        <v>37662</v>
      </c>
      <c r="C6791" s="96">
        <v>5.04</v>
      </c>
    </row>
    <row r="6792" spans="1:3">
      <c r="A6792" s="94">
        <f t="shared" si="108"/>
        <v>2003</v>
      </c>
      <c r="B6792" s="95">
        <v>37663</v>
      </c>
      <c r="C6792" s="96">
        <v>5.0599999999999996</v>
      </c>
    </row>
    <row r="6793" spans="1:3">
      <c r="A6793" s="94">
        <f t="shared" si="108"/>
        <v>2003</v>
      </c>
      <c r="B6793" s="95">
        <v>37664</v>
      </c>
      <c r="C6793" s="96">
        <v>5.08</v>
      </c>
    </row>
    <row r="6794" spans="1:3">
      <c r="A6794" s="94">
        <f t="shared" si="108"/>
        <v>2003</v>
      </c>
      <c r="B6794" s="95">
        <v>37665</v>
      </c>
      <c r="C6794" s="96">
        <v>5.04</v>
      </c>
    </row>
    <row r="6795" spans="1:3">
      <c r="A6795" s="94">
        <f t="shared" si="108"/>
        <v>2003</v>
      </c>
      <c r="B6795" s="95">
        <v>37666</v>
      </c>
      <c r="C6795" s="96">
        <v>5.09</v>
      </c>
    </row>
    <row r="6796" spans="1:3">
      <c r="A6796" s="94">
        <f t="shared" si="108"/>
        <v>2003</v>
      </c>
      <c r="B6796" s="95">
        <v>37669</v>
      </c>
      <c r="C6796" s="99"/>
    </row>
    <row r="6797" spans="1:3">
      <c r="A6797" s="94">
        <f t="shared" ref="A6797:A6860" si="109">YEAR(B6797)</f>
        <v>2003</v>
      </c>
      <c r="B6797" s="95">
        <v>37670</v>
      </c>
      <c r="C6797" s="96">
        <v>5.0999999999999996</v>
      </c>
    </row>
    <row r="6798" spans="1:3">
      <c r="A6798" s="94">
        <f t="shared" si="109"/>
        <v>2003</v>
      </c>
      <c r="B6798" s="95">
        <v>37671</v>
      </c>
      <c r="C6798" s="96">
        <v>5.04</v>
      </c>
    </row>
    <row r="6799" spans="1:3">
      <c r="A6799" s="94">
        <f t="shared" si="109"/>
        <v>2003</v>
      </c>
      <c r="B6799" s="95">
        <v>37672</v>
      </c>
      <c r="C6799" s="96">
        <v>5.04</v>
      </c>
    </row>
    <row r="6800" spans="1:3">
      <c r="A6800" s="94">
        <f t="shared" si="109"/>
        <v>2003</v>
      </c>
      <c r="B6800" s="95">
        <v>37673</v>
      </c>
      <c r="C6800" s="96">
        <v>5.08</v>
      </c>
    </row>
    <row r="6801" spans="1:3">
      <c r="A6801" s="94">
        <f t="shared" si="109"/>
        <v>2003</v>
      </c>
      <c r="B6801" s="95">
        <v>37676</v>
      </c>
      <c r="C6801" s="96">
        <v>5.05</v>
      </c>
    </row>
    <row r="6802" spans="1:3">
      <c r="A6802" s="94">
        <f t="shared" si="109"/>
        <v>2003</v>
      </c>
      <c r="B6802" s="95">
        <v>37677</v>
      </c>
      <c r="C6802" s="96">
        <v>5.01</v>
      </c>
    </row>
    <row r="6803" spans="1:3">
      <c r="A6803" s="94">
        <f t="shared" si="109"/>
        <v>2003</v>
      </c>
      <c r="B6803" s="95">
        <v>37678</v>
      </c>
      <c r="C6803" s="96">
        <v>4.97</v>
      </c>
    </row>
    <row r="6804" spans="1:3">
      <c r="A6804" s="94">
        <f t="shared" si="109"/>
        <v>2003</v>
      </c>
      <c r="B6804" s="95">
        <v>37679</v>
      </c>
      <c r="C6804" s="96">
        <v>4.9800000000000004</v>
      </c>
    </row>
    <row r="6805" spans="1:3">
      <c r="A6805" s="94">
        <f t="shared" si="109"/>
        <v>2003</v>
      </c>
      <c r="B6805" s="95">
        <v>37680</v>
      </c>
      <c r="C6805" s="96">
        <v>4.9000000000000004</v>
      </c>
    </row>
    <row r="6806" spans="1:3">
      <c r="A6806" s="94">
        <f t="shared" si="109"/>
        <v>2003</v>
      </c>
      <c r="B6806" s="95">
        <v>37683</v>
      </c>
      <c r="C6806" s="96">
        <v>4.92</v>
      </c>
    </row>
    <row r="6807" spans="1:3">
      <c r="A6807" s="94">
        <f t="shared" si="109"/>
        <v>2003</v>
      </c>
      <c r="B6807" s="95">
        <v>37684</v>
      </c>
      <c r="C6807" s="96">
        <v>4.91</v>
      </c>
    </row>
    <row r="6808" spans="1:3">
      <c r="A6808" s="94">
        <f t="shared" si="109"/>
        <v>2003</v>
      </c>
      <c r="B6808" s="95">
        <v>37685</v>
      </c>
      <c r="C6808" s="96">
        <v>4.9000000000000004</v>
      </c>
    </row>
    <row r="6809" spans="1:3">
      <c r="A6809" s="94">
        <f t="shared" si="109"/>
        <v>2003</v>
      </c>
      <c r="B6809" s="95">
        <v>37686</v>
      </c>
      <c r="C6809" s="96">
        <v>4.93</v>
      </c>
    </row>
    <row r="6810" spans="1:3">
      <c r="A6810" s="94">
        <f t="shared" si="109"/>
        <v>2003</v>
      </c>
      <c r="B6810" s="95">
        <v>37687</v>
      </c>
      <c r="C6810" s="96">
        <v>4.9000000000000004</v>
      </c>
    </row>
    <row r="6811" spans="1:3">
      <c r="A6811" s="94">
        <f t="shared" si="109"/>
        <v>2003</v>
      </c>
      <c r="B6811" s="95">
        <v>37690</v>
      </c>
      <c r="C6811" s="96">
        <v>4.9000000000000004</v>
      </c>
    </row>
    <row r="6812" spans="1:3">
      <c r="A6812" s="94">
        <f t="shared" si="109"/>
        <v>2003</v>
      </c>
      <c r="B6812" s="95">
        <v>37691</v>
      </c>
      <c r="C6812" s="96">
        <v>4.9000000000000004</v>
      </c>
    </row>
    <row r="6813" spans="1:3">
      <c r="A6813" s="94">
        <f t="shared" si="109"/>
        <v>2003</v>
      </c>
      <c r="B6813" s="95">
        <v>37692</v>
      </c>
      <c r="C6813" s="96">
        <v>4.8499999999999996</v>
      </c>
    </row>
    <row r="6814" spans="1:3">
      <c r="A6814" s="94">
        <f t="shared" si="109"/>
        <v>2003</v>
      </c>
      <c r="B6814" s="95">
        <v>37693</v>
      </c>
      <c r="C6814" s="96">
        <v>4.95</v>
      </c>
    </row>
    <row r="6815" spans="1:3">
      <c r="A6815" s="94">
        <f t="shared" si="109"/>
        <v>2003</v>
      </c>
      <c r="B6815" s="95">
        <v>37694</v>
      </c>
      <c r="C6815" s="96">
        <v>4.93</v>
      </c>
    </row>
    <row r="6816" spans="1:3">
      <c r="A6816" s="94">
        <f t="shared" si="109"/>
        <v>2003</v>
      </c>
      <c r="B6816" s="95">
        <v>37697</v>
      </c>
      <c r="C6816" s="96">
        <v>5</v>
      </c>
    </row>
    <row r="6817" spans="1:3">
      <c r="A6817" s="94">
        <f t="shared" si="109"/>
        <v>2003</v>
      </c>
      <c r="B6817" s="95">
        <v>37698</v>
      </c>
      <c r="C6817" s="96">
        <v>5.07</v>
      </c>
    </row>
    <row r="6818" spans="1:3">
      <c r="A6818" s="94">
        <f t="shared" si="109"/>
        <v>2003</v>
      </c>
      <c r="B6818" s="95">
        <v>37699</v>
      </c>
      <c r="C6818" s="96">
        <v>5.14</v>
      </c>
    </row>
    <row r="6819" spans="1:3">
      <c r="A6819" s="94">
        <f t="shared" si="109"/>
        <v>2003</v>
      </c>
      <c r="B6819" s="95">
        <v>37700</v>
      </c>
      <c r="C6819" s="96">
        <v>5.17</v>
      </c>
    </row>
    <row r="6820" spans="1:3">
      <c r="A6820" s="94">
        <f t="shared" si="109"/>
        <v>2003</v>
      </c>
      <c r="B6820" s="95">
        <v>37701</v>
      </c>
      <c r="C6820" s="96">
        <v>5.23</v>
      </c>
    </row>
    <row r="6821" spans="1:3">
      <c r="A6821" s="94">
        <f t="shared" si="109"/>
        <v>2003</v>
      </c>
      <c r="B6821" s="95">
        <v>37704</v>
      </c>
      <c r="C6821" s="96">
        <v>5.15</v>
      </c>
    </row>
    <row r="6822" spans="1:3">
      <c r="A6822" s="94">
        <f t="shared" si="109"/>
        <v>2003</v>
      </c>
      <c r="B6822" s="95">
        <v>37705</v>
      </c>
      <c r="C6822" s="96">
        <v>5.15</v>
      </c>
    </row>
    <row r="6823" spans="1:3">
      <c r="A6823" s="94">
        <f t="shared" si="109"/>
        <v>2003</v>
      </c>
      <c r="B6823" s="95">
        <v>37706</v>
      </c>
      <c r="C6823" s="96">
        <v>5.17</v>
      </c>
    </row>
    <row r="6824" spans="1:3">
      <c r="A6824" s="94">
        <f t="shared" si="109"/>
        <v>2003</v>
      </c>
      <c r="B6824" s="95">
        <v>37707</v>
      </c>
      <c r="C6824" s="96">
        <v>5.17</v>
      </c>
    </row>
    <row r="6825" spans="1:3">
      <c r="A6825" s="94">
        <f t="shared" si="109"/>
        <v>2003</v>
      </c>
      <c r="B6825" s="95">
        <v>37708</v>
      </c>
      <c r="C6825" s="96">
        <v>5.16</v>
      </c>
    </row>
    <row r="6826" spans="1:3">
      <c r="A6826" s="94">
        <f t="shared" si="109"/>
        <v>2003</v>
      </c>
      <c r="B6826" s="95">
        <v>37711</v>
      </c>
      <c r="C6826" s="96">
        <v>5.07</v>
      </c>
    </row>
    <row r="6827" spans="1:3">
      <c r="A6827" s="94">
        <f t="shared" si="109"/>
        <v>2003</v>
      </c>
      <c r="B6827" s="95">
        <v>37712</v>
      </c>
      <c r="C6827" s="96">
        <v>5.0599999999999996</v>
      </c>
    </row>
    <row r="6828" spans="1:3">
      <c r="A6828" s="94">
        <f t="shared" si="109"/>
        <v>2003</v>
      </c>
      <c r="B6828" s="95">
        <v>37713</v>
      </c>
      <c r="C6828" s="96">
        <v>5.15</v>
      </c>
    </row>
    <row r="6829" spans="1:3">
      <c r="A6829" s="94">
        <f t="shared" si="109"/>
        <v>2003</v>
      </c>
      <c r="B6829" s="95">
        <v>37714</v>
      </c>
      <c r="C6829" s="96">
        <v>5.16</v>
      </c>
    </row>
    <row r="6830" spans="1:3">
      <c r="A6830" s="94">
        <f t="shared" si="109"/>
        <v>2003</v>
      </c>
      <c r="B6830" s="95">
        <v>37715</v>
      </c>
      <c r="C6830" s="96">
        <v>5.2</v>
      </c>
    </row>
    <row r="6831" spans="1:3">
      <c r="A6831" s="94">
        <f t="shared" si="109"/>
        <v>2003</v>
      </c>
      <c r="B6831" s="95">
        <v>37718</v>
      </c>
      <c r="C6831" s="96">
        <v>5.24</v>
      </c>
    </row>
    <row r="6832" spans="1:3">
      <c r="A6832" s="94">
        <f t="shared" si="109"/>
        <v>2003</v>
      </c>
      <c r="B6832" s="95">
        <v>37719</v>
      </c>
      <c r="C6832" s="96">
        <v>5.16</v>
      </c>
    </row>
    <row r="6833" spans="1:3">
      <c r="A6833" s="94">
        <f t="shared" si="109"/>
        <v>2003</v>
      </c>
      <c r="B6833" s="95">
        <v>37720</v>
      </c>
      <c r="C6833" s="96">
        <v>5.15</v>
      </c>
    </row>
    <row r="6834" spans="1:3">
      <c r="A6834" s="94">
        <f t="shared" si="109"/>
        <v>2003</v>
      </c>
      <c r="B6834" s="95">
        <v>37721</v>
      </c>
      <c r="C6834" s="96">
        <v>5.17</v>
      </c>
    </row>
    <row r="6835" spans="1:3">
      <c r="A6835" s="94">
        <f t="shared" si="109"/>
        <v>2003</v>
      </c>
      <c r="B6835" s="95">
        <v>37722</v>
      </c>
      <c r="C6835" s="96">
        <v>5.19</v>
      </c>
    </row>
    <row r="6836" spans="1:3">
      <c r="A6836" s="94">
        <f t="shared" si="109"/>
        <v>2003</v>
      </c>
      <c r="B6836" s="95">
        <v>37725</v>
      </c>
      <c r="C6836" s="96">
        <v>5.2</v>
      </c>
    </row>
    <row r="6837" spans="1:3">
      <c r="A6837" s="94">
        <f t="shared" si="109"/>
        <v>2003</v>
      </c>
      <c r="B6837" s="95">
        <v>37726</v>
      </c>
      <c r="C6837" s="96">
        <v>5.19</v>
      </c>
    </row>
    <row r="6838" spans="1:3">
      <c r="A6838" s="94">
        <f t="shared" si="109"/>
        <v>2003</v>
      </c>
      <c r="B6838" s="95">
        <v>37727</v>
      </c>
      <c r="C6838" s="96">
        <v>5.13</v>
      </c>
    </row>
    <row r="6839" spans="1:3">
      <c r="A6839" s="94">
        <f t="shared" si="109"/>
        <v>2003</v>
      </c>
      <c r="B6839" s="95">
        <v>37728</v>
      </c>
      <c r="C6839" s="96">
        <v>5.12</v>
      </c>
    </row>
    <row r="6840" spans="1:3">
      <c r="A6840" s="94">
        <f t="shared" si="109"/>
        <v>2003</v>
      </c>
      <c r="B6840" s="95">
        <v>37729</v>
      </c>
      <c r="C6840" s="99"/>
    </row>
    <row r="6841" spans="1:3">
      <c r="A6841" s="94">
        <f t="shared" si="109"/>
        <v>2003</v>
      </c>
      <c r="B6841" s="95">
        <v>37732</v>
      </c>
      <c r="C6841" s="96">
        <v>5.13</v>
      </c>
    </row>
    <row r="6842" spans="1:3">
      <c r="A6842" s="94">
        <f t="shared" si="109"/>
        <v>2003</v>
      </c>
      <c r="B6842" s="95">
        <v>37733</v>
      </c>
      <c r="C6842" s="96">
        <v>5.12</v>
      </c>
    </row>
    <row r="6843" spans="1:3">
      <c r="A6843" s="94">
        <f t="shared" si="109"/>
        <v>2003</v>
      </c>
      <c r="B6843" s="95">
        <v>37734</v>
      </c>
      <c r="C6843" s="96">
        <v>5.0999999999999996</v>
      </c>
    </row>
    <row r="6844" spans="1:3">
      <c r="A6844" s="94">
        <f t="shared" si="109"/>
        <v>2003</v>
      </c>
      <c r="B6844" s="95">
        <v>37735</v>
      </c>
      <c r="C6844" s="96">
        <v>5.05</v>
      </c>
    </row>
    <row r="6845" spans="1:3">
      <c r="A6845" s="94">
        <f t="shared" si="109"/>
        <v>2003</v>
      </c>
      <c r="B6845" s="95">
        <v>37736</v>
      </c>
      <c r="C6845" s="96">
        <v>5.04</v>
      </c>
    </row>
    <row r="6846" spans="1:3">
      <c r="A6846" s="94">
        <f t="shared" si="109"/>
        <v>2003</v>
      </c>
      <c r="B6846" s="95">
        <v>37739</v>
      </c>
      <c r="C6846" s="96">
        <v>5.04</v>
      </c>
    </row>
    <row r="6847" spans="1:3">
      <c r="A6847" s="94">
        <f t="shared" si="109"/>
        <v>2003</v>
      </c>
      <c r="B6847" s="95">
        <v>37740</v>
      </c>
      <c r="C6847" s="96">
        <v>5.07</v>
      </c>
    </row>
    <row r="6848" spans="1:3">
      <c r="A6848" s="94">
        <f t="shared" si="109"/>
        <v>2003</v>
      </c>
      <c r="B6848" s="95">
        <v>37741</v>
      </c>
      <c r="C6848" s="96">
        <v>5</v>
      </c>
    </row>
    <row r="6849" spans="1:3">
      <c r="A6849" s="94">
        <f t="shared" si="109"/>
        <v>2003</v>
      </c>
      <c r="B6849" s="95">
        <v>37742</v>
      </c>
      <c r="C6849" s="96">
        <v>5.01</v>
      </c>
    </row>
    <row r="6850" spans="1:3">
      <c r="A6850" s="94">
        <f t="shared" si="109"/>
        <v>2003</v>
      </c>
      <c r="B6850" s="95">
        <v>37743</v>
      </c>
      <c r="C6850" s="96">
        <v>5.05</v>
      </c>
    </row>
    <row r="6851" spans="1:3">
      <c r="A6851" s="94">
        <f t="shared" si="109"/>
        <v>2003</v>
      </c>
      <c r="B6851" s="95">
        <v>37746</v>
      </c>
      <c r="C6851" s="96">
        <v>5.03</v>
      </c>
    </row>
    <row r="6852" spans="1:3">
      <c r="A6852" s="94">
        <f t="shared" si="109"/>
        <v>2003</v>
      </c>
      <c r="B6852" s="95">
        <v>37747</v>
      </c>
      <c r="C6852" s="96">
        <v>5.0199999999999996</v>
      </c>
    </row>
    <row r="6853" spans="1:3">
      <c r="A6853" s="94">
        <f t="shared" si="109"/>
        <v>2003</v>
      </c>
      <c r="B6853" s="95">
        <v>37748</v>
      </c>
      <c r="C6853" s="96">
        <v>4.96</v>
      </c>
    </row>
    <row r="6854" spans="1:3">
      <c r="A6854" s="94">
        <f t="shared" si="109"/>
        <v>2003</v>
      </c>
      <c r="B6854" s="95">
        <v>37749</v>
      </c>
      <c r="C6854" s="96">
        <v>4.96</v>
      </c>
    </row>
    <row r="6855" spans="1:3">
      <c r="A6855" s="94">
        <f t="shared" si="109"/>
        <v>2003</v>
      </c>
      <c r="B6855" s="95">
        <v>37750</v>
      </c>
      <c r="C6855" s="96">
        <v>4.95</v>
      </c>
    </row>
    <row r="6856" spans="1:3">
      <c r="A6856" s="94">
        <f t="shared" si="109"/>
        <v>2003</v>
      </c>
      <c r="B6856" s="95">
        <v>37753</v>
      </c>
      <c r="C6856" s="96">
        <v>4.91</v>
      </c>
    </row>
    <row r="6857" spans="1:3">
      <c r="A6857" s="94">
        <f t="shared" si="109"/>
        <v>2003</v>
      </c>
      <c r="B6857" s="95">
        <v>37754</v>
      </c>
      <c r="C6857" s="96">
        <v>4.92</v>
      </c>
    </row>
    <row r="6858" spans="1:3">
      <c r="A6858" s="94">
        <f t="shared" si="109"/>
        <v>2003</v>
      </c>
      <c r="B6858" s="95">
        <v>37755</v>
      </c>
      <c r="C6858" s="96">
        <v>4.76</v>
      </c>
    </row>
    <row r="6859" spans="1:3">
      <c r="A6859" s="94">
        <f t="shared" si="109"/>
        <v>2003</v>
      </c>
      <c r="B6859" s="95">
        <v>37756</v>
      </c>
      <c r="C6859" s="96">
        <v>4.6900000000000004</v>
      </c>
    </row>
    <row r="6860" spans="1:3">
      <c r="A6860" s="94">
        <f t="shared" si="109"/>
        <v>2003</v>
      </c>
      <c r="B6860" s="95">
        <v>37757</v>
      </c>
      <c r="C6860" s="96">
        <v>4.67</v>
      </c>
    </row>
    <row r="6861" spans="1:3">
      <c r="A6861" s="94">
        <f t="shared" ref="A6861:A6924" si="110">YEAR(B6861)</f>
        <v>2003</v>
      </c>
      <c r="B6861" s="95">
        <v>37760</v>
      </c>
      <c r="C6861" s="96">
        <v>4.67</v>
      </c>
    </row>
    <row r="6862" spans="1:3">
      <c r="A6862" s="94">
        <f t="shared" si="110"/>
        <v>2003</v>
      </c>
      <c r="B6862" s="95">
        <v>37761</v>
      </c>
      <c r="C6862" s="96">
        <v>4.59</v>
      </c>
    </row>
    <row r="6863" spans="1:3">
      <c r="A6863" s="94">
        <f t="shared" si="110"/>
        <v>2003</v>
      </c>
      <c r="B6863" s="95">
        <v>37762</v>
      </c>
      <c r="C6863" s="96">
        <v>4.54</v>
      </c>
    </row>
    <row r="6864" spans="1:3">
      <c r="A6864" s="94">
        <f t="shared" si="110"/>
        <v>2003</v>
      </c>
      <c r="B6864" s="95">
        <v>37763</v>
      </c>
      <c r="C6864" s="96">
        <v>4.5</v>
      </c>
    </row>
    <row r="6865" spans="1:3">
      <c r="A6865" s="94">
        <f t="shared" si="110"/>
        <v>2003</v>
      </c>
      <c r="B6865" s="95">
        <v>37764</v>
      </c>
      <c r="C6865" s="96">
        <v>4.4400000000000004</v>
      </c>
    </row>
    <row r="6866" spans="1:3">
      <c r="A6866" s="94">
        <f t="shared" si="110"/>
        <v>2003</v>
      </c>
      <c r="B6866" s="95">
        <v>37767</v>
      </c>
      <c r="C6866" s="99"/>
    </row>
    <row r="6867" spans="1:3">
      <c r="A6867" s="94">
        <f t="shared" si="110"/>
        <v>2003</v>
      </c>
      <c r="B6867" s="95">
        <v>37768</v>
      </c>
      <c r="C6867" s="96">
        <v>4.57</v>
      </c>
    </row>
    <row r="6868" spans="1:3">
      <c r="A6868" s="94">
        <f t="shared" si="110"/>
        <v>2003</v>
      </c>
      <c r="B6868" s="95">
        <v>37769</v>
      </c>
      <c r="C6868" s="96">
        <v>4.63</v>
      </c>
    </row>
    <row r="6869" spans="1:3">
      <c r="A6869" s="94">
        <f t="shared" si="110"/>
        <v>2003</v>
      </c>
      <c r="B6869" s="95">
        <v>37770</v>
      </c>
      <c r="C6869" s="96">
        <v>4.5599999999999996</v>
      </c>
    </row>
    <row r="6870" spans="1:3">
      <c r="A6870" s="94">
        <f t="shared" si="110"/>
        <v>2003</v>
      </c>
      <c r="B6870" s="95">
        <v>37771</v>
      </c>
      <c r="C6870" s="96">
        <v>4.59</v>
      </c>
    </row>
    <row r="6871" spans="1:3">
      <c r="A6871" s="94">
        <f t="shared" si="110"/>
        <v>2003</v>
      </c>
      <c r="B6871" s="95">
        <v>37774</v>
      </c>
      <c r="C6871" s="96">
        <v>4.6399999999999997</v>
      </c>
    </row>
    <row r="6872" spans="1:3">
      <c r="A6872" s="94">
        <f t="shared" si="110"/>
        <v>2003</v>
      </c>
      <c r="B6872" s="95">
        <v>37775</v>
      </c>
      <c r="C6872" s="96">
        <v>4.59</v>
      </c>
    </row>
    <row r="6873" spans="1:3">
      <c r="A6873" s="94">
        <f t="shared" si="110"/>
        <v>2003</v>
      </c>
      <c r="B6873" s="95">
        <v>37776</v>
      </c>
      <c r="C6873" s="96">
        <v>4.58</v>
      </c>
    </row>
    <row r="6874" spans="1:3">
      <c r="A6874" s="94">
        <f t="shared" si="110"/>
        <v>2003</v>
      </c>
      <c r="B6874" s="95">
        <v>37777</v>
      </c>
      <c r="C6874" s="96">
        <v>4.63</v>
      </c>
    </row>
    <row r="6875" spans="1:3">
      <c r="A6875" s="94">
        <f t="shared" si="110"/>
        <v>2003</v>
      </c>
      <c r="B6875" s="95">
        <v>37778</v>
      </c>
      <c r="C6875" s="96">
        <v>4.66</v>
      </c>
    </row>
    <row r="6876" spans="1:3">
      <c r="A6876" s="94">
        <f t="shared" si="110"/>
        <v>2003</v>
      </c>
      <c r="B6876" s="95">
        <v>37781</v>
      </c>
      <c r="C6876" s="96">
        <v>4.5999999999999996</v>
      </c>
    </row>
    <row r="6877" spans="1:3">
      <c r="A6877" s="94">
        <f t="shared" si="110"/>
        <v>2003</v>
      </c>
      <c r="B6877" s="95">
        <v>37782</v>
      </c>
      <c r="C6877" s="96">
        <v>4.51</v>
      </c>
    </row>
    <row r="6878" spans="1:3">
      <c r="A6878" s="94">
        <f t="shared" si="110"/>
        <v>2003</v>
      </c>
      <c r="B6878" s="95">
        <v>37783</v>
      </c>
      <c r="C6878" s="96">
        <v>4.49</v>
      </c>
    </row>
    <row r="6879" spans="1:3">
      <c r="A6879" s="94">
        <f t="shared" si="110"/>
        <v>2003</v>
      </c>
      <c r="B6879" s="95">
        <v>37784</v>
      </c>
      <c r="C6879" s="96">
        <v>4.47</v>
      </c>
    </row>
    <row r="6880" spans="1:3">
      <c r="A6880" s="94">
        <f t="shared" si="110"/>
        <v>2003</v>
      </c>
      <c r="B6880" s="95">
        <v>37785</v>
      </c>
      <c r="C6880" s="96">
        <v>4.42</v>
      </c>
    </row>
    <row r="6881" spans="1:3">
      <c r="A6881" s="94">
        <f t="shared" si="110"/>
        <v>2003</v>
      </c>
      <c r="B6881" s="95">
        <v>37788</v>
      </c>
      <c r="C6881" s="96">
        <v>4.47</v>
      </c>
    </row>
    <row r="6882" spans="1:3">
      <c r="A6882" s="94">
        <f t="shared" si="110"/>
        <v>2003</v>
      </c>
      <c r="B6882" s="95">
        <v>37789</v>
      </c>
      <c r="C6882" s="96">
        <v>4.55</v>
      </c>
    </row>
    <row r="6883" spans="1:3">
      <c r="A6883" s="94">
        <f t="shared" si="110"/>
        <v>2003</v>
      </c>
      <c r="B6883" s="95">
        <v>37790</v>
      </c>
      <c r="C6883" s="96">
        <v>4.6399999999999997</v>
      </c>
    </row>
    <row r="6884" spans="1:3">
      <c r="A6884" s="94">
        <f t="shared" si="110"/>
        <v>2003</v>
      </c>
      <c r="B6884" s="95">
        <v>37791</v>
      </c>
      <c r="C6884" s="96">
        <v>4.66</v>
      </c>
    </row>
    <row r="6885" spans="1:3">
      <c r="A6885" s="94">
        <f t="shared" si="110"/>
        <v>2003</v>
      </c>
      <c r="B6885" s="95">
        <v>37792</v>
      </c>
      <c r="C6885" s="96">
        <v>4.7</v>
      </c>
    </row>
    <row r="6886" spans="1:3">
      <c r="A6886" s="94">
        <f t="shared" si="110"/>
        <v>2003</v>
      </c>
      <c r="B6886" s="95">
        <v>37795</v>
      </c>
      <c r="C6886" s="96">
        <v>4.6399999999999997</v>
      </c>
    </row>
    <row r="6887" spans="1:3">
      <c r="A6887" s="94">
        <f t="shared" si="110"/>
        <v>2003</v>
      </c>
      <c r="B6887" s="95">
        <v>37796</v>
      </c>
      <c r="C6887" s="96">
        <v>4.5999999999999996</v>
      </c>
    </row>
    <row r="6888" spans="1:3">
      <c r="A6888" s="94">
        <f t="shared" si="110"/>
        <v>2003</v>
      </c>
      <c r="B6888" s="95">
        <v>37797</v>
      </c>
      <c r="C6888" s="96">
        <v>4.6900000000000004</v>
      </c>
    </row>
    <row r="6889" spans="1:3">
      <c r="A6889" s="94">
        <f t="shared" si="110"/>
        <v>2003</v>
      </c>
      <c r="B6889" s="95">
        <v>37798</v>
      </c>
      <c r="C6889" s="96">
        <v>4.8099999999999996</v>
      </c>
    </row>
    <row r="6890" spans="1:3">
      <c r="A6890" s="94">
        <f t="shared" si="110"/>
        <v>2003</v>
      </c>
      <c r="B6890" s="95">
        <v>37799</v>
      </c>
      <c r="C6890" s="96">
        <v>4.83</v>
      </c>
    </row>
    <row r="6891" spans="1:3">
      <c r="A6891" s="94">
        <f t="shared" si="110"/>
        <v>2003</v>
      </c>
      <c r="B6891" s="95">
        <v>37802</v>
      </c>
      <c r="C6891" s="96">
        <v>4.8099999999999996</v>
      </c>
    </row>
    <row r="6892" spans="1:3">
      <c r="A6892" s="94">
        <f t="shared" si="110"/>
        <v>2003</v>
      </c>
      <c r="B6892" s="95">
        <v>37803</v>
      </c>
      <c r="C6892" s="96">
        <v>4.8600000000000003</v>
      </c>
    </row>
    <row r="6893" spans="1:3">
      <c r="A6893" s="94">
        <f t="shared" si="110"/>
        <v>2003</v>
      </c>
      <c r="B6893" s="95">
        <v>37804</v>
      </c>
      <c r="C6893" s="96">
        <v>4.83</v>
      </c>
    </row>
    <row r="6894" spans="1:3">
      <c r="A6894" s="94">
        <f t="shared" si="110"/>
        <v>2003</v>
      </c>
      <c r="B6894" s="95">
        <v>37805</v>
      </c>
      <c r="C6894" s="96">
        <v>4.93</v>
      </c>
    </row>
    <row r="6895" spans="1:3">
      <c r="A6895" s="94">
        <f t="shared" si="110"/>
        <v>2003</v>
      </c>
      <c r="B6895" s="95">
        <v>37806</v>
      </c>
      <c r="C6895" s="99"/>
    </row>
    <row r="6896" spans="1:3">
      <c r="A6896" s="94">
        <f t="shared" si="110"/>
        <v>2003</v>
      </c>
      <c r="B6896" s="95">
        <v>37809</v>
      </c>
      <c r="C6896" s="96">
        <v>4.9800000000000004</v>
      </c>
    </row>
    <row r="6897" spans="1:3">
      <c r="A6897" s="94">
        <f t="shared" si="110"/>
        <v>2003</v>
      </c>
      <c r="B6897" s="95">
        <v>37810</v>
      </c>
      <c r="C6897" s="96">
        <v>4.95</v>
      </c>
    </row>
    <row r="6898" spans="1:3">
      <c r="A6898" s="94">
        <f t="shared" si="110"/>
        <v>2003</v>
      </c>
      <c r="B6898" s="95">
        <v>37811</v>
      </c>
      <c r="C6898" s="96">
        <v>4.93</v>
      </c>
    </row>
    <row r="6899" spans="1:3">
      <c r="A6899" s="94">
        <f t="shared" si="110"/>
        <v>2003</v>
      </c>
      <c r="B6899" s="95">
        <v>37812</v>
      </c>
      <c r="C6899" s="96">
        <v>4.9400000000000004</v>
      </c>
    </row>
    <row r="6900" spans="1:3">
      <c r="A6900" s="94">
        <f t="shared" si="110"/>
        <v>2003</v>
      </c>
      <c r="B6900" s="95">
        <v>37813</v>
      </c>
      <c r="C6900" s="96">
        <v>4.9400000000000004</v>
      </c>
    </row>
    <row r="6901" spans="1:3">
      <c r="A6901" s="94">
        <f t="shared" si="110"/>
        <v>2003</v>
      </c>
      <c r="B6901" s="95">
        <v>37816</v>
      </c>
      <c r="C6901" s="96">
        <v>4.9800000000000004</v>
      </c>
    </row>
    <row r="6902" spans="1:3">
      <c r="A6902" s="94">
        <f t="shared" si="110"/>
        <v>2003</v>
      </c>
      <c r="B6902" s="95">
        <v>37817</v>
      </c>
      <c r="C6902" s="96">
        <v>5.12</v>
      </c>
    </row>
    <row r="6903" spans="1:3">
      <c r="A6903" s="94">
        <f t="shared" si="110"/>
        <v>2003</v>
      </c>
      <c r="B6903" s="95">
        <v>37818</v>
      </c>
      <c r="C6903" s="96">
        <v>5.0999999999999996</v>
      </c>
    </row>
    <row r="6904" spans="1:3">
      <c r="A6904" s="94">
        <f t="shared" si="110"/>
        <v>2003</v>
      </c>
      <c r="B6904" s="95">
        <v>37819</v>
      </c>
      <c r="C6904" s="96">
        <v>5.08</v>
      </c>
    </row>
    <row r="6905" spans="1:3">
      <c r="A6905" s="94">
        <f t="shared" si="110"/>
        <v>2003</v>
      </c>
      <c r="B6905" s="95">
        <v>37820</v>
      </c>
      <c r="C6905" s="96">
        <v>5.09</v>
      </c>
    </row>
    <row r="6906" spans="1:3">
      <c r="A6906" s="94">
        <f t="shared" si="110"/>
        <v>2003</v>
      </c>
      <c r="B6906" s="95">
        <v>37823</v>
      </c>
      <c r="C6906" s="96">
        <v>5.25</v>
      </c>
    </row>
    <row r="6907" spans="1:3">
      <c r="A6907" s="94">
        <f t="shared" si="110"/>
        <v>2003</v>
      </c>
      <c r="B6907" s="95">
        <v>37824</v>
      </c>
      <c r="C6907" s="96">
        <v>5.23</v>
      </c>
    </row>
    <row r="6908" spans="1:3">
      <c r="A6908" s="94">
        <f t="shared" si="110"/>
        <v>2003</v>
      </c>
      <c r="B6908" s="95">
        <v>37825</v>
      </c>
      <c r="C6908" s="96">
        <v>5.2</v>
      </c>
    </row>
    <row r="6909" spans="1:3">
      <c r="A6909" s="94">
        <f t="shared" si="110"/>
        <v>2003</v>
      </c>
      <c r="B6909" s="95">
        <v>37826</v>
      </c>
      <c r="C6909" s="96">
        <v>5.25</v>
      </c>
    </row>
    <row r="6910" spans="1:3">
      <c r="A6910" s="94">
        <f t="shared" si="110"/>
        <v>2003</v>
      </c>
      <c r="B6910" s="95">
        <v>37827</v>
      </c>
      <c r="C6910" s="96">
        <v>5.31</v>
      </c>
    </row>
    <row r="6911" spans="1:3">
      <c r="A6911" s="94">
        <f t="shared" si="110"/>
        <v>2003</v>
      </c>
      <c r="B6911" s="95">
        <v>37830</v>
      </c>
      <c r="C6911" s="96">
        <v>5.39</v>
      </c>
    </row>
    <row r="6912" spans="1:3">
      <c r="A6912" s="94">
        <f t="shared" si="110"/>
        <v>2003</v>
      </c>
      <c r="B6912" s="95">
        <v>37831</v>
      </c>
      <c r="C6912" s="96">
        <v>5.46</v>
      </c>
    </row>
    <row r="6913" spans="1:3">
      <c r="A6913" s="94">
        <f t="shared" si="110"/>
        <v>2003</v>
      </c>
      <c r="B6913" s="95">
        <v>37832</v>
      </c>
      <c r="C6913" s="96">
        <v>5.43</v>
      </c>
    </row>
    <row r="6914" spans="1:3">
      <c r="A6914" s="94">
        <f t="shared" si="110"/>
        <v>2003</v>
      </c>
      <c r="B6914" s="95">
        <v>37833</v>
      </c>
      <c r="C6914" s="96">
        <v>5.56</v>
      </c>
    </row>
    <row r="6915" spans="1:3">
      <c r="A6915" s="94">
        <f t="shared" si="110"/>
        <v>2003</v>
      </c>
      <c r="B6915" s="95">
        <v>37834</v>
      </c>
      <c r="C6915" s="96">
        <v>5.47</v>
      </c>
    </row>
    <row r="6916" spans="1:3">
      <c r="A6916" s="94">
        <f t="shared" si="110"/>
        <v>2003</v>
      </c>
      <c r="B6916" s="95">
        <v>37837</v>
      </c>
      <c r="C6916" s="96">
        <v>5.47</v>
      </c>
    </row>
    <row r="6917" spans="1:3">
      <c r="A6917" s="94">
        <f t="shared" si="110"/>
        <v>2003</v>
      </c>
      <c r="B6917" s="95">
        <v>37838</v>
      </c>
      <c r="C6917" s="96">
        <v>5.51</v>
      </c>
    </row>
    <row r="6918" spans="1:3">
      <c r="A6918" s="94">
        <f t="shared" si="110"/>
        <v>2003</v>
      </c>
      <c r="B6918" s="95">
        <v>37839</v>
      </c>
      <c r="C6918" s="96">
        <v>5.42</v>
      </c>
    </row>
    <row r="6919" spans="1:3">
      <c r="A6919" s="94">
        <f t="shared" si="110"/>
        <v>2003</v>
      </c>
      <c r="B6919" s="95">
        <v>37840</v>
      </c>
      <c r="C6919" s="96">
        <v>5.4</v>
      </c>
    </row>
    <row r="6920" spans="1:3">
      <c r="A6920" s="94">
        <f t="shared" si="110"/>
        <v>2003</v>
      </c>
      <c r="B6920" s="95">
        <v>37841</v>
      </c>
      <c r="C6920" s="96">
        <v>5.4</v>
      </c>
    </row>
    <row r="6921" spans="1:3">
      <c r="A6921" s="94">
        <f t="shared" si="110"/>
        <v>2003</v>
      </c>
      <c r="B6921" s="95">
        <v>37844</v>
      </c>
      <c r="C6921" s="96">
        <v>5.47</v>
      </c>
    </row>
    <row r="6922" spans="1:3">
      <c r="A6922" s="94">
        <f t="shared" si="110"/>
        <v>2003</v>
      </c>
      <c r="B6922" s="95">
        <v>37845</v>
      </c>
      <c r="C6922" s="96">
        <v>5.49</v>
      </c>
    </row>
    <row r="6923" spans="1:3">
      <c r="A6923" s="94">
        <f t="shared" si="110"/>
        <v>2003</v>
      </c>
      <c r="B6923" s="95">
        <v>37846</v>
      </c>
      <c r="C6923" s="96">
        <v>5.6</v>
      </c>
    </row>
    <row r="6924" spans="1:3">
      <c r="A6924" s="94">
        <f t="shared" si="110"/>
        <v>2003</v>
      </c>
      <c r="B6924" s="95">
        <v>37847</v>
      </c>
      <c r="C6924" s="96">
        <v>5.57</v>
      </c>
    </row>
    <row r="6925" spans="1:3">
      <c r="A6925" s="94">
        <f t="shared" ref="A6925:A6988" si="111">YEAR(B6925)</f>
        <v>2003</v>
      </c>
      <c r="B6925" s="95">
        <v>37848</v>
      </c>
      <c r="C6925" s="96">
        <v>5.57</v>
      </c>
    </row>
    <row r="6926" spans="1:3">
      <c r="A6926" s="94">
        <f t="shared" si="111"/>
        <v>2003</v>
      </c>
      <c r="B6926" s="95">
        <v>37851</v>
      </c>
      <c r="C6926" s="96">
        <v>5.5</v>
      </c>
    </row>
    <row r="6927" spans="1:3">
      <c r="A6927" s="94">
        <f t="shared" si="111"/>
        <v>2003</v>
      </c>
      <c r="B6927" s="95">
        <v>37852</v>
      </c>
      <c r="C6927" s="96">
        <v>5.41</v>
      </c>
    </row>
    <row r="6928" spans="1:3">
      <c r="A6928" s="94">
        <f t="shared" si="111"/>
        <v>2003</v>
      </c>
      <c r="B6928" s="95">
        <v>37853</v>
      </c>
      <c r="C6928" s="96">
        <v>5.42</v>
      </c>
    </row>
    <row r="6929" spans="1:3">
      <c r="A6929" s="94">
        <f t="shared" si="111"/>
        <v>2003</v>
      </c>
      <c r="B6929" s="95">
        <v>37854</v>
      </c>
      <c r="C6929" s="96">
        <v>5.43</v>
      </c>
    </row>
    <row r="6930" spans="1:3">
      <c r="A6930" s="94">
        <f t="shared" si="111"/>
        <v>2003</v>
      </c>
      <c r="B6930" s="95">
        <v>37855</v>
      </c>
      <c r="C6930" s="96">
        <v>5.4</v>
      </c>
    </row>
    <row r="6931" spans="1:3">
      <c r="A6931" s="94">
        <f t="shared" si="111"/>
        <v>2003</v>
      </c>
      <c r="B6931" s="95">
        <v>37858</v>
      </c>
      <c r="C6931" s="96">
        <v>5.4</v>
      </c>
    </row>
    <row r="6932" spans="1:3">
      <c r="A6932" s="94">
        <f t="shared" si="111"/>
        <v>2003</v>
      </c>
      <c r="B6932" s="95">
        <v>37859</v>
      </c>
      <c r="C6932" s="96">
        <v>5.39</v>
      </c>
    </row>
    <row r="6933" spans="1:3">
      <c r="A6933" s="94">
        <f t="shared" si="111"/>
        <v>2003</v>
      </c>
      <c r="B6933" s="95">
        <v>37860</v>
      </c>
      <c r="C6933" s="96">
        <v>5.4</v>
      </c>
    </row>
    <row r="6934" spans="1:3">
      <c r="A6934" s="94">
        <f t="shared" si="111"/>
        <v>2003</v>
      </c>
      <c r="B6934" s="95">
        <v>37861</v>
      </c>
      <c r="C6934" s="96">
        <v>5.34</v>
      </c>
    </row>
    <row r="6935" spans="1:3">
      <c r="A6935" s="94">
        <f t="shared" si="111"/>
        <v>2003</v>
      </c>
      <c r="B6935" s="95">
        <v>37862</v>
      </c>
      <c r="C6935" s="96">
        <v>5.3</v>
      </c>
    </row>
    <row r="6936" spans="1:3">
      <c r="A6936" s="94">
        <f t="shared" si="111"/>
        <v>2003</v>
      </c>
      <c r="B6936" s="95">
        <v>37865</v>
      </c>
      <c r="C6936" s="99"/>
    </row>
    <row r="6937" spans="1:3">
      <c r="A6937" s="94">
        <f t="shared" si="111"/>
        <v>2003</v>
      </c>
      <c r="B6937" s="95">
        <v>37866</v>
      </c>
      <c r="C6937" s="96">
        <v>5.38</v>
      </c>
    </row>
    <row r="6938" spans="1:3">
      <c r="A6938" s="94">
        <f t="shared" si="111"/>
        <v>2003</v>
      </c>
      <c r="B6938" s="95">
        <v>37867</v>
      </c>
      <c r="C6938" s="96">
        <v>5.41</v>
      </c>
    </row>
    <row r="6939" spans="1:3">
      <c r="A6939" s="94">
        <f t="shared" si="111"/>
        <v>2003</v>
      </c>
      <c r="B6939" s="95">
        <v>37868</v>
      </c>
      <c r="C6939" s="96">
        <v>5.4</v>
      </c>
    </row>
    <row r="6940" spans="1:3">
      <c r="A6940" s="94">
        <f t="shared" si="111"/>
        <v>2003</v>
      </c>
      <c r="B6940" s="95">
        <v>37869</v>
      </c>
      <c r="C6940" s="96">
        <v>5.32</v>
      </c>
    </row>
    <row r="6941" spans="1:3">
      <c r="A6941" s="94">
        <f t="shared" si="111"/>
        <v>2003</v>
      </c>
      <c r="B6941" s="95">
        <v>37872</v>
      </c>
      <c r="C6941" s="96">
        <v>5.36</v>
      </c>
    </row>
    <row r="6942" spans="1:3">
      <c r="A6942" s="94">
        <f t="shared" si="111"/>
        <v>2003</v>
      </c>
      <c r="B6942" s="95">
        <v>37873</v>
      </c>
      <c r="C6942" s="96">
        <v>5.36</v>
      </c>
    </row>
    <row r="6943" spans="1:3">
      <c r="A6943" s="94">
        <f t="shared" si="111"/>
        <v>2003</v>
      </c>
      <c r="B6943" s="95">
        <v>37874</v>
      </c>
      <c r="C6943" s="96">
        <v>5.3</v>
      </c>
    </row>
    <row r="6944" spans="1:3">
      <c r="A6944" s="94">
        <f t="shared" si="111"/>
        <v>2003</v>
      </c>
      <c r="B6944" s="95">
        <v>37875</v>
      </c>
      <c r="C6944" s="96">
        <v>5.35</v>
      </c>
    </row>
    <row r="6945" spans="1:3">
      <c r="A6945" s="94">
        <f t="shared" si="111"/>
        <v>2003</v>
      </c>
      <c r="B6945" s="95">
        <v>37876</v>
      </c>
      <c r="C6945" s="96">
        <v>5.33</v>
      </c>
    </row>
    <row r="6946" spans="1:3">
      <c r="A6946" s="94">
        <f t="shared" si="111"/>
        <v>2003</v>
      </c>
      <c r="B6946" s="95">
        <v>37879</v>
      </c>
      <c r="C6946" s="96">
        <v>5.35</v>
      </c>
    </row>
    <row r="6947" spans="1:3">
      <c r="A6947" s="94">
        <f t="shared" si="111"/>
        <v>2003</v>
      </c>
      <c r="B6947" s="95">
        <v>37880</v>
      </c>
      <c r="C6947" s="96">
        <v>5.34</v>
      </c>
    </row>
    <row r="6948" spans="1:3">
      <c r="A6948" s="94">
        <f t="shared" si="111"/>
        <v>2003</v>
      </c>
      <c r="B6948" s="95">
        <v>37881</v>
      </c>
      <c r="C6948" s="96">
        <v>5.26</v>
      </c>
    </row>
    <row r="6949" spans="1:3">
      <c r="A6949" s="94">
        <f t="shared" si="111"/>
        <v>2003</v>
      </c>
      <c r="B6949" s="95">
        <v>37882</v>
      </c>
      <c r="C6949" s="96">
        <v>5.23</v>
      </c>
    </row>
    <row r="6950" spans="1:3">
      <c r="A6950" s="94">
        <f t="shared" si="111"/>
        <v>2003</v>
      </c>
      <c r="B6950" s="95">
        <v>37883</v>
      </c>
      <c r="C6950" s="96">
        <v>5.2</v>
      </c>
    </row>
    <row r="6951" spans="1:3">
      <c r="A6951" s="94">
        <f t="shared" si="111"/>
        <v>2003</v>
      </c>
      <c r="B6951" s="95">
        <v>37886</v>
      </c>
      <c r="C6951" s="96">
        <v>5.28</v>
      </c>
    </row>
    <row r="6952" spans="1:3">
      <c r="A6952" s="94">
        <f t="shared" si="111"/>
        <v>2003</v>
      </c>
      <c r="B6952" s="95">
        <v>37887</v>
      </c>
      <c r="C6952" s="96">
        <v>5.24</v>
      </c>
    </row>
    <row r="6953" spans="1:3">
      <c r="A6953" s="94">
        <f t="shared" si="111"/>
        <v>2003</v>
      </c>
      <c r="B6953" s="95">
        <v>37888</v>
      </c>
      <c r="C6953" s="96">
        <v>5.17</v>
      </c>
    </row>
    <row r="6954" spans="1:3">
      <c r="A6954" s="94">
        <f t="shared" si="111"/>
        <v>2003</v>
      </c>
      <c r="B6954" s="95">
        <v>37889</v>
      </c>
      <c r="C6954" s="96">
        <v>5.17</v>
      </c>
    </row>
    <row r="6955" spans="1:3">
      <c r="A6955" s="94">
        <f t="shared" si="111"/>
        <v>2003</v>
      </c>
      <c r="B6955" s="95">
        <v>37890</v>
      </c>
      <c r="C6955" s="96">
        <v>5.1100000000000003</v>
      </c>
    </row>
    <row r="6956" spans="1:3">
      <c r="A6956" s="94">
        <f t="shared" si="111"/>
        <v>2003</v>
      </c>
      <c r="B6956" s="95">
        <v>37893</v>
      </c>
      <c r="C6956" s="96">
        <v>5.16</v>
      </c>
    </row>
    <row r="6957" spans="1:3">
      <c r="A6957" s="94">
        <f t="shared" si="111"/>
        <v>2003</v>
      </c>
      <c r="B6957" s="95">
        <v>37894</v>
      </c>
      <c r="C6957" s="96">
        <v>5.07</v>
      </c>
    </row>
    <row r="6958" spans="1:3">
      <c r="A6958" s="94">
        <f t="shared" si="111"/>
        <v>2003</v>
      </c>
      <c r="B6958" s="95">
        <v>37895</v>
      </c>
      <c r="C6958" s="96">
        <v>5.05</v>
      </c>
    </row>
    <row r="6959" spans="1:3">
      <c r="A6959" s="94">
        <f t="shared" si="111"/>
        <v>2003</v>
      </c>
      <c r="B6959" s="95">
        <v>37896</v>
      </c>
      <c r="C6959" s="96">
        <v>5.0999999999999996</v>
      </c>
    </row>
    <row r="6960" spans="1:3">
      <c r="A6960" s="94">
        <f t="shared" si="111"/>
        <v>2003</v>
      </c>
      <c r="B6960" s="95">
        <v>37897</v>
      </c>
      <c r="C6960" s="96">
        <v>5.23</v>
      </c>
    </row>
    <row r="6961" spans="1:3">
      <c r="A6961" s="94">
        <f t="shared" si="111"/>
        <v>2003</v>
      </c>
      <c r="B6961" s="95">
        <v>37900</v>
      </c>
      <c r="C6961" s="96">
        <v>5.21</v>
      </c>
    </row>
    <row r="6962" spans="1:3">
      <c r="A6962" s="94">
        <f t="shared" si="111"/>
        <v>2003</v>
      </c>
      <c r="B6962" s="95">
        <v>37901</v>
      </c>
      <c r="C6962" s="96">
        <v>5.29</v>
      </c>
    </row>
    <row r="6963" spans="1:3">
      <c r="A6963" s="94">
        <f t="shared" si="111"/>
        <v>2003</v>
      </c>
      <c r="B6963" s="95">
        <v>37902</v>
      </c>
      <c r="C6963" s="96">
        <v>5.33</v>
      </c>
    </row>
    <row r="6964" spans="1:3">
      <c r="A6964" s="94">
        <f t="shared" si="111"/>
        <v>2003</v>
      </c>
      <c r="B6964" s="95">
        <v>37903</v>
      </c>
      <c r="C6964" s="96">
        <v>5.35</v>
      </c>
    </row>
    <row r="6965" spans="1:3">
      <c r="A6965" s="94">
        <f t="shared" si="111"/>
        <v>2003</v>
      </c>
      <c r="B6965" s="95">
        <v>37904</v>
      </c>
      <c r="C6965" s="96">
        <v>5.34</v>
      </c>
    </row>
    <row r="6966" spans="1:3">
      <c r="A6966" s="94">
        <f t="shared" si="111"/>
        <v>2003</v>
      </c>
      <c r="B6966" s="95">
        <v>37907</v>
      </c>
      <c r="C6966" s="99"/>
    </row>
    <row r="6967" spans="1:3">
      <c r="A6967" s="94">
        <f t="shared" si="111"/>
        <v>2003</v>
      </c>
      <c r="B6967" s="95">
        <v>37908</v>
      </c>
      <c r="C6967" s="96">
        <v>5.4</v>
      </c>
    </row>
    <row r="6968" spans="1:3">
      <c r="A6968" s="94">
        <f t="shared" si="111"/>
        <v>2003</v>
      </c>
      <c r="B6968" s="95">
        <v>37909</v>
      </c>
      <c r="C6968" s="96">
        <v>5.41</v>
      </c>
    </row>
    <row r="6969" spans="1:3">
      <c r="A6969" s="94">
        <f t="shared" si="111"/>
        <v>2003</v>
      </c>
      <c r="B6969" s="95">
        <v>37910</v>
      </c>
      <c r="C6969" s="96">
        <v>5.41</v>
      </c>
    </row>
    <row r="6970" spans="1:3">
      <c r="A6970" s="94">
        <f t="shared" si="111"/>
        <v>2003</v>
      </c>
      <c r="B6970" s="95">
        <v>37911</v>
      </c>
      <c r="C6970" s="96">
        <v>5.37</v>
      </c>
    </row>
    <row r="6971" spans="1:3">
      <c r="A6971" s="94">
        <f t="shared" si="111"/>
        <v>2003</v>
      </c>
      <c r="B6971" s="95">
        <v>37914</v>
      </c>
      <c r="C6971" s="96">
        <v>5.35</v>
      </c>
    </row>
    <row r="6972" spans="1:3">
      <c r="A6972" s="94">
        <f t="shared" si="111"/>
        <v>2003</v>
      </c>
      <c r="B6972" s="95">
        <v>37915</v>
      </c>
      <c r="C6972" s="96">
        <v>5.33</v>
      </c>
    </row>
    <row r="6973" spans="1:3">
      <c r="A6973" s="94">
        <f t="shared" si="111"/>
        <v>2003</v>
      </c>
      <c r="B6973" s="95">
        <v>37916</v>
      </c>
      <c r="C6973" s="96">
        <v>5.3</v>
      </c>
    </row>
    <row r="6974" spans="1:3">
      <c r="A6974" s="94">
        <f t="shared" si="111"/>
        <v>2003</v>
      </c>
      <c r="B6974" s="95">
        <v>37917</v>
      </c>
      <c r="C6974" s="96">
        <v>5.36</v>
      </c>
    </row>
    <row r="6975" spans="1:3">
      <c r="A6975" s="94">
        <f t="shared" si="111"/>
        <v>2003</v>
      </c>
      <c r="B6975" s="95">
        <v>37918</v>
      </c>
      <c r="C6975" s="96">
        <v>5.27</v>
      </c>
    </row>
    <row r="6976" spans="1:3">
      <c r="A6976" s="94">
        <f t="shared" si="111"/>
        <v>2003</v>
      </c>
      <c r="B6976" s="95">
        <v>37921</v>
      </c>
      <c r="C6976" s="96">
        <v>5.3</v>
      </c>
    </row>
    <row r="6977" spans="1:3">
      <c r="A6977" s="94">
        <f t="shared" si="111"/>
        <v>2003</v>
      </c>
      <c r="B6977" s="95">
        <v>37922</v>
      </c>
      <c r="C6977" s="96">
        <v>5.27</v>
      </c>
    </row>
    <row r="6978" spans="1:3">
      <c r="A6978" s="94">
        <f t="shared" si="111"/>
        <v>2003</v>
      </c>
      <c r="B6978" s="95">
        <v>37923</v>
      </c>
      <c r="C6978" s="96">
        <v>5.32</v>
      </c>
    </row>
    <row r="6979" spans="1:3">
      <c r="A6979" s="94">
        <f t="shared" si="111"/>
        <v>2003</v>
      </c>
      <c r="B6979" s="95">
        <v>37924</v>
      </c>
      <c r="C6979" s="96">
        <v>5.33</v>
      </c>
    </row>
    <row r="6980" spans="1:3">
      <c r="A6980" s="94">
        <f t="shared" si="111"/>
        <v>2003</v>
      </c>
      <c r="B6980" s="95">
        <v>37925</v>
      </c>
      <c r="C6980" s="96">
        <v>5.28</v>
      </c>
    </row>
    <row r="6981" spans="1:3">
      <c r="A6981" s="94">
        <f t="shared" si="111"/>
        <v>2003</v>
      </c>
      <c r="B6981" s="95">
        <v>37928</v>
      </c>
      <c r="C6981" s="96">
        <v>5.3</v>
      </c>
    </row>
    <row r="6982" spans="1:3">
      <c r="A6982" s="94">
        <f t="shared" si="111"/>
        <v>2003</v>
      </c>
      <c r="B6982" s="95">
        <v>37929</v>
      </c>
      <c r="C6982" s="96">
        <v>5.27</v>
      </c>
    </row>
    <row r="6983" spans="1:3">
      <c r="A6983" s="94">
        <f t="shared" si="111"/>
        <v>2003</v>
      </c>
      <c r="B6983" s="95">
        <v>37930</v>
      </c>
      <c r="C6983" s="96">
        <v>5.32</v>
      </c>
    </row>
    <row r="6984" spans="1:3">
      <c r="A6984" s="94">
        <f t="shared" si="111"/>
        <v>2003</v>
      </c>
      <c r="B6984" s="95">
        <v>37931</v>
      </c>
      <c r="C6984" s="96">
        <v>5.37</v>
      </c>
    </row>
    <row r="6985" spans="1:3">
      <c r="A6985" s="94">
        <f t="shared" si="111"/>
        <v>2003</v>
      </c>
      <c r="B6985" s="95">
        <v>37932</v>
      </c>
      <c r="C6985" s="96">
        <v>5.38</v>
      </c>
    </row>
    <row r="6986" spans="1:3">
      <c r="A6986" s="94">
        <f t="shared" si="111"/>
        <v>2003</v>
      </c>
      <c r="B6986" s="95">
        <v>37935</v>
      </c>
      <c r="C6986" s="96">
        <v>5.39</v>
      </c>
    </row>
    <row r="6987" spans="1:3">
      <c r="A6987" s="94">
        <f t="shared" si="111"/>
        <v>2003</v>
      </c>
      <c r="B6987" s="95">
        <v>37936</v>
      </c>
      <c r="C6987" s="99"/>
    </row>
    <row r="6988" spans="1:3">
      <c r="A6988" s="94">
        <f t="shared" si="111"/>
        <v>2003</v>
      </c>
      <c r="B6988" s="95">
        <v>37937</v>
      </c>
      <c r="C6988" s="96">
        <v>5.34</v>
      </c>
    </row>
    <row r="6989" spans="1:3">
      <c r="A6989" s="94">
        <f t="shared" ref="A6989:A7052" si="112">YEAR(B6989)</f>
        <v>2003</v>
      </c>
      <c r="B6989" s="95">
        <v>37938</v>
      </c>
      <c r="C6989" s="96">
        <v>5.24</v>
      </c>
    </row>
    <row r="6990" spans="1:3">
      <c r="A6990" s="94">
        <f t="shared" si="112"/>
        <v>2003</v>
      </c>
      <c r="B6990" s="95">
        <v>37939</v>
      </c>
      <c r="C6990" s="96">
        <v>5.21</v>
      </c>
    </row>
    <row r="6991" spans="1:3">
      <c r="A6991" s="94">
        <f t="shared" si="112"/>
        <v>2003</v>
      </c>
      <c r="B6991" s="95">
        <v>37942</v>
      </c>
      <c r="C6991" s="96">
        <v>5.17</v>
      </c>
    </row>
    <row r="6992" spans="1:3">
      <c r="A6992" s="94">
        <f t="shared" si="112"/>
        <v>2003</v>
      </c>
      <c r="B6992" s="95">
        <v>37943</v>
      </c>
      <c r="C6992" s="96">
        <v>5.15</v>
      </c>
    </row>
    <row r="6993" spans="1:3">
      <c r="A6993" s="94">
        <f t="shared" si="112"/>
        <v>2003</v>
      </c>
      <c r="B6993" s="95">
        <v>37944</v>
      </c>
      <c r="C6993" s="96">
        <v>5.22</v>
      </c>
    </row>
    <row r="6994" spans="1:3">
      <c r="A6994" s="94">
        <f t="shared" si="112"/>
        <v>2003</v>
      </c>
      <c r="B6994" s="95">
        <v>37945</v>
      </c>
      <c r="C6994" s="96">
        <v>5.16</v>
      </c>
    </row>
    <row r="6995" spans="1:3">
      <c r="A6995" s="94">
        <f t="shared" si="112"/>
        <v>2003</v>
      </c>
      <c r="B6995" s="95">
        <v>37946</v>
      </c>
      <c r="C6995" s="96">
        <v>5.13</v>
      </c>
    </row>
    <row r="6996" spans="1:3">
      <c r="A6996" s="94">
        <f t="shared" si="112"/>
        <v>2003</v>
      </c>
      <c r="B6996" s="95">
        <v>37949</v>
      </c>
      <c r="C6996" s="96">
        <v>5.19</v>
      </c>
    </row>
    <row r="6997" spans="1:3">
      <c r="A6997" s="94">
        <f t="shared" si="112"/>
        <v>2003</v>
      </c>
      <c r="B6997" s="95">
        <v>37950</v>
      </c>
      <c r="C6997" s="96">
        <v>5.17</v>
      </c>
    </row>
    <row r="6998" spans="1:3">
      <c r="A6998" s="94">
        <f t="shared" si="112"/>
        <v>2003</v>
      </c>
      <c r="B6998" s="95">
        <v>37951</v>
      </c>
      <c r="C6998" s="96">
        <v>5.2</v>
      </c>
    </row>
    <row r="6999" spans="1:3">
      <c r="A6999" s="94">
        <f t="shared" si="112"/>
        <v>2003</v>
      </c>
      <c r="B6999" s="95">
        <v>37952</v>
      </c>
      <c r="C6999" s="99"/>
    </row>
    <row r="7000" spans="1:3">
      <c r="A7000" s="94">
        <f t="shared" si="112"/>
        <v>2003</v>
      </c>
      <c r="B7000" s="95">
        <v>37953</v>
      </c>
      <c r="C7000" s="96">
        <v>5.23</v>
      </c>
    </row>
    <row r="7001" spans="1:3">
      <c r="A7001" s="94">
        <f t="shared" si="112"/>
        <v>2003</v>
      </c>
      <c r="B7001" s="95">
        <v>37956</v>
      </c>
      <c r="C7001" s="96">
        <v>5.28</v>
      </c>
    </row>
    <row r="7002" spans="1:3">
      <c r="A7002" s="94">
        <f t="shared" si="112"/>
        <v>2003</v>
      </c>
      <c r="B7002" s="95">
        <v>37957</v>
      </c>
      <c r="C7002" s="96">
        <v>5.25</v>
      </c>
    </row>
    <row r="7003" spans="1:3">
      <c r="A7003" s="94">
        <f t="shared" si="112"/>
        <v>2003</v>
      </c>
      <c r="B7003" s="95">
        <v>37958</v>
      </c>
      <c r="C7003" s="96">
        <v>5.28</v>
      </c>
    </row>
    <row r="7004" spans="1:3">
      <c r="A7004" s="94">
        <f t="shared" si="112"/>
        <v>2003</v>
      </c>
      <c r="B7004" s="95">
        <v>37959</v>
      </c>
      <c r="C7004" s="96">
        <v>5.27</v>
      </c>
    </row>
    <row r="7005" spans="1:3">
      <c r="A7005" s="94">
        <f t="shared" si="112"/>
        <v>2003</v>
      </c>
      <c r="B7005" s="95">
        <v>37960</v>
      </c>
      <c r="C7005" s="96">
        <v>5.2</v>
      </c>
    </row>
    <row r="7006" spans="1:3">
      <c r="A7006" s="94">
        <f t="shared" si="112"/>
        <v>2003</v>
      </c>
      <c r="B7006" s="95">
        <v>37963</v>
      </c>
      <c r="C7006" s="96">
        <v>5.26</v>
      </c>
    </row>
    <row r="7007" spans="1:3">
      <c r="A7007" s="94">
        <f t="shared" si="112"/>
        <v>2003</v>
      </c>
      <c r="B7007" s="95">
        <v>37964</v>
      </c>
      <c r="C7007" s="96">
        <v>5.26</v>
      </c>
    </row>
    <row r="7008" spans="1:3">
      <c r="A7008" s="94">
        <f t="shared" si="112"/>
        <v>2003</v>
      </c>
      <c r="B7008" s="95">
        <v>37965</v>
      </c>
      <c r="C7008" s="96">
        <v>5.28</v>
      </c>
    </row>
    <row r="7009" spans="1:3">
      <c r="A7009" s="94">
        <f t="shared" si="112"/>
        <v>2003</v>
      </c>
      <c r="B7009" s="95">
        <v>37966</v>
      </c>
      <c r="C7009" s="96">
        <v>5.27</v>
      </c>
    </row>
    <row r="7010" spans="1:3">
      <c r="A7010" s="94">
        <f t="shared" si="112"/>
        <v>2003</v>
      </c>
      <c r="B7010" s="95">
        <v>37967</v>
      </c>
      <c r="C7010" s="96">
        <v>5.23</v>
      </c>
    </row>
    <row r="7011" spans="1:3">
      <c r="A7011" s="94">
        <f t="shared" si="112"/>
        <v>2003</v>
      </c>
      <c r="B7011" s="95">
        <v>37970</v>
      </c>
      <c r="C7011" s="96">
        <v>5.24</v>
      </c>
    </row>
    <row r="7012" spans="1:3">
      <c r="A7012" s="94">
        <f t="shared" si="112"/>
        <v>2003</v>
      </c>
      <c r="B7012" s="95">
        <v>37971</v>
      </c>
      <c r="C7012" s="96">
        <v>5.23</v>
      </c>
    </row>
    <row r="7013" spans="1:3">
      <c r="A7013" s="94">
        <f t="shared" si="112"/>
        <v>2003</v>
      </c>
      <c r="B7013" s="95">
        <v>37972</v>
      </c>
      <c r="C7013" s="96">
        <v>5.16</v>
      </c>
    </row>
    <row r="7014" spans="1:3">
      <c r="A7014" s="94">
        <f t="shared" si="112"/>
        <v>2003</v>
      </c>
      <c r="B7014" s="95">
        <v>37973</v>
      </c>
      <c r="C7014" s="96">
        <v>5.0999999999999996</v>
      </c>
    </row>
    <row r="7015" spans="1:3">
      <c r="A7015" s="94">
        <f t="shared" si="112"/>
        <v>2003</v>
      </c>
      <c r="B7015" s="95">
        <v>37974</v>
      </c>
      <c r="C7015" s="96">
        <v>5.1100000000000003</v>
      </c>
    </row>
    <row r="7016" spans="1:3">
      <c r="A7016" s="94">
        <f t="shared" si="112"/>
        <v>2003</v>
      </c>
      <c r="B7016" s="95">
        <v>37977</v>
      </c>
      <c r="C7016" s="96">
        <v>5.13</v>
      </c>
    </row>
    <row r="7017" spans="1:3">
      <c r="A7017" s="94">
        <f t="shared" si="112"/>
        <v>2003</v>
      </c>
      <c r="B7017" s="95">
        <v>37978</v>
      </c>
      <c r="C7017" s="96">
        <v>5.2</v>
      </c>
    </row>
    <row r="7018" spans="1:3">
      <c r="A7018" s="94">
        <f t="shared" si="112"/>
        <v>2003</v>
      </c>
      <c r="B7018" s="95">
        <v>37979</v>
      </c>
      <c r="C7018" s="96">
        <v>5.15</v>
      </c>
    </row>
    <row r="7019" spans="1:3">
      <c r="A7019" s="94">
        <f t="shared" si="112"/>
        <v>2003</v>
      </c>
      <c r="B7019" s="95">
        <v>37980</v>
      </c>
      <c r="C7019" s="99"/>
    </row>
    <row r="7020" spans="1:3">
      <c r="A7020" s="94">
        <f t="shared" si="112"/>
        <v>2003</v>
      </c>
      <c r="B7020" s="95">
        <v>37981</v>
      </c>
      <c r="C7020" s="96">
        <v>5.15</v>
      </c>
    </row>
    <row r="7021" spans="1:3">
      <c r="A7021" s="94">
        <f t="shared" si="112"/>
        <v>2003</v>
      </c>
      <c r="B7021" s="95">
        <v>37984</v>
      </c>
      <c r="C7021" s="96">
        <v>5.18</v>
      </c>
    </row>
    <row r="7022" spans="1:3">
      <c r="A7022" s="94">
        <f t="shared" si="112"/>
        <v>2003</v>
      </c>
      <c r="B7022" s="95">
        <v>37985</v>
      </c>
      <c r="C7022" s="96">
        <v>5.23</v>
      </c>
    </row>
    <row r="7023" spans="1:3">
      <c r="A7023" s="94">
        <f t="shared" si="112"/>
        <v>2003</v>
      </c>
      <c r="B7023" s="95">
        <v>37986</v>
      </c>
      <c r="C7023" s="96">
        <v>5.23</v>
      </c>
    </row>
    <row r="7024" spans="1:3">
      <c r="A7024" s="94">
        <f t="shared" si="112"/>
        <v>2004</v>
      </c>
      <c r="B7024" s="95">
        <v>37987</v>
      </c>
      <c r="C7024" s="99"/>
    </row>
    <row r="7025" spans="1:3">
      <c r="A7025" s="94">
        <f t="shared" si="112"/>
        <v>2004</v>
      </c>
      <c r="B7025" s="95">
        <v>37988</v>
      </c>
      <c r="C7025" s="96">
        <v>5.3</v>
      </c>
    </row>
    <row r="7026" spans="1:3">
      <c r="A7026" s="94">
        <f t="shared" si="112"/>
        <v>2004</v>
      </c>
      <c r="B7026" s="95">
        <v>37991</v>
      </c>
      <c r="C7026" s="96">
        <v>5.28</v>
      </c>
    </row>
    <row r="7027" spans="1:3">
      <c r="A7027" s="94">
        <f t="shared" si="112"/>
        <v>2004</v>
      </c>
      <c r="B7027" s="95">
        <v>37992</v>
      </c>
      <c r="C7027" s="96">
        <v>5.26</v>
      </c>
    </row>
    <row r="7028" spans="1:3">
      <c r="A7028" s="94">
        <f t="shared" si="112"/>
        <v>2004</v>
      </c>
      <c r="B7028" s="95">
        <v>37993</v>
      </c>
      <c r="C7028" s="96">
        <v>5.22</v>
      </c>
    </row>
    <row r="7029" spans="1:3">
      <c r="A7029" s="94">
        <f t="shared" si="112"/>
        <v>2004</v>
      </c>
      <c r="B7029" s="95">
        <v>37994</v>
      </c>
      <c r="C7029" s="96">
        <v>5.2</v>
      </c>
    </row>
    <row r="7030" spans="1:3">
      <c r="A7030" s="94">
        <f t="shared" si="112"/>
        <v>2004</v>
      </c>
      <c r="B7030" s="95">
        <v>37995</v>
      </c>
      <c r="C7030" s="96">
        <v>5.14</v>
      </c>
    </row>
    <row r="7031" spans="1:3">
      <c r="A7031" s="94">
        <f t="shared" si="112"/>
        <v>2004</v>
      </c>
      <c r="B7031" s="95">
        <v>37998</v>
      </c>
      <c r="C7031" s="96">
        <v>5.12</v>
      </c>
    </row>
    <row r="7032" spans="1:3">
      <c r="A7032" s="94">
        <f t="shared" si="112"/>
        <v>2004</v>
      </c>
      <c r="B7032" s="95">
        <v>37999</v>
      </c>
      <c r="C7032" s="96">
        <v>5.1100000000000003</v>
      </c>
    </row>
    <row r="7033" spans="1:3">
      <c r="A7033" s="94">
        <f t="shared" si="112"/>
        <v>2004</v>
      </c>
      <c r="B7033" s="95">
        <v>38000</v>
      </c>
      <c r="C7033" s="96">
        <v>5.0599999999999996</v>
      </c>
    </row>
    <row r="7034" spans="1:3">
      <c r="A7034" s="94">
        <f t="shared" si="112"/>
        <v>2004</v>
      </c>
      <c r="B7034" s="95">
        <v>38001</v>
      </c>
      <c r="C7034" s="96">
        <v>5.03</v>
      </c>
    </row>
    <row r="7035" spans="1:3">
      <c r="A7035" s="94">
        <f t="shared" si="112"/>
        <v>2004</v>
      </c>
      <c r="B7035" s="95">
        <v>38002</v>
      </c>
      <c r="C7035" s="96">
        <v>5.04</v>
      </c>
    </row>
    <row r="7036" spans="1:3">
      <c r="A7036" s="94">
        <f t="shared" si="112"/>
        <v>2004</v>
      </c>
      <c r="B7036" s="95">
        <v>38005</v>
      </c>
      <c r="C7036" s="99"/>
    </row>
    <row r="7037" spans="1:3">
      <c r="A7037" s="94">
        <f t="shared" si="112"/>
        <v>2004</v>
      </c>
      <c r="B7037" s="95">
        <v>38006</v>
      </c>
      <c r="C7037" s="96">
        <v>5.09</v>
      </c>
    </row>
    <row r="7038" spans="1:3">
      <c r="A7038" s="94">
        <f t="shared" si="112"/>
        <v>2004</v>
      </c>
      <c r="B7038" s="95">
        <v>38007</v>
      </c>
      <c r="C7038" s="96">
        <v>5.0599999999999996</v>
      </c>
    </row>
    <row r="7039" spans="1:3">
      <c r="A7039" s="94">
        <f t="shared" si="112"/>
        <v>2004</v>
      </c>
      <c r="B7039" s="95">
        <v>38008</v>
      </c>
      <c r="C7039" s="96">
        <v>5.0199999999999996</v>
      </c>
    </row>
    <row r="7040" spans="1:3">
      <c r="A7040" s="94">
        <f t="shared" si="112"/>
        <v>2004</v>
      </c>
      <c r="B7040" s="95">
        <v>38009</v>
      </c>
      <c r="C7040" s="96">
        <v>5.08</v>
      </c>
    </row>
    <row r="7041" spans="1:3">
      <c r="A7041" s="94">
        <f t="shared" si="112"/>
        <v>2004</v>
      </c>
      <c r="B7041" s="95">
        <v>38012</v>
      </c>
      <c r="C7041" s="96">
        <v>5.14</v>
      </c>
    </row>
    <row r="7042" spans="1:3">
      <c r="A7042" s="94">
        <f t="shared" si="112"/>
        <v>2004</v>
      </c>
      <c r="B7042" s="95">
        <v>38013</v>
      </c>
      <c r="C7042" s="96">
        <v>5.09</v>
      </c>
    </row>
    <row r="7043" spans="1:3">
      <c r="A7043" s="94">
        <f t="shared" si="112"/>
        <v>2004</v>
      </c>
      <c r="B7043" s="95">
        <v>38014</v>
      </c>
      <c r="C7043" s="96">
        <v>5.14</v>
      </c>
    </row>
    <row r="7044" spans="1:3">
      <c r="A7044" s="94">
        <f t="shared" si="112"/>
        <v>2004</v>
      </c>
      <c r="B7044" s="95">
        <v>38015</v>
      </c>
      <c r="C7044" s="96">
        <v>5.13</v>
      </c>
    </row>
    <row r="7045" spans="1:3">
      <c r="A7045" s="94">
        <f t="shared" si="112"/>
        <v>2004</v>
      </c>
      <c r="B7045" s="95">
        <v>38016</v>
      </c>
      <c r="C7045" s="96">
        <v>5.1100000000000003</v>
      </c>
    </row>
    <row r="7046" spans="1:3">
      <c r="A7046" s="94">
        <f t="shared" si="112"/>
        <v>2004</v>
      </c>
      <c r="B7046" s="95">
        <v>38019</v>
      </c>
      <c r="C7046" s="96">
        <v>5.13</v>
      </c>
    </row>
    <row r="7047" spans="1:3">
      <c r="A7047" s="94">
        <f t="shared" si="112"/>
        <v>2004</v>
      </c>
      <c r="B7047" s="95">
        <v>38020</v>
      </c>
      <c r="C7047" s="96">
        <v>5.1100000000000003</v>
      </c>
    </row>
    <row r="7048" spans="1:3">
      <c r="A7048" s="94">
        <f t="shared" si="112"/>
        <v>2004</v>
      </c>
      <c r="B7048" s="95">
        <v>38021</v>
      </c>
      <c r="C7048" s="96">
        <v>5.1100000000000003</v>
      </c>
    </row>
    <row r="7049" spans="1:3">
      <c r="A7049" s="94">
        <f t="shared" si="112"/>
        <v>2004</v>
      </c>
      <c r="B7049" s="95">
        <v>38022</v>
      </c>
      <c r="C7049" s="96">
        <v>5.13</v>
      </c>
    </row>
    <row r="7050" spans="1:3">
      <c r="A7050" s="94">
        <f t="shared" si="112"/>
        <v>2004</v>
      </c>
      <c r="B7050" s="95">
        <v>38023</v>
      </c>
      <c r="C7050" s="96">
        <v>5.08</v>
      </c>
    </row>
    <row r="7051" spans="1:3">
      <c r="A7051" s="94">
        <f t="shared" si="112"/>
        <v>2004</v>
      </c>
      <c r="B7051" s="95">
        <v>38026</v>
      </c>
      <c r="C7051" s="96">
        <v>5.0599999999999996</v>
      </c>
    </row>
    <row r="7052" spans="1:3">
      <c r="A7052" s="94">
        <f t="shared" si="112"/>
        <v>2004</v>
      </c>
      <c r="B7052" s="95">
        <v>38027</v>
      </c>
      <c r="C7052" s="96">
        <v>5.08</v>
      </c>
    </row>
    <row r="7053" spans="1:3">
      <c r="A7053" s="94">
        <f t="shared" ref="A7053:A7116" si="113">YEAR(B7053)</f>
        <v>2004</v>
      </c>
      <c r="B7053" s="95">
        <v>38028</v>
      </c>
      <c r="C7053" s="96">
        <v>5.0599999999999996</v>
      </c>
    </row>
    <row r="7054" spans="1:3">
      <c r="A7054" s="94">
        <f t="shared" si="113"/>
        <v>2004</v>
      </c>
      <c r="B7054" s="95">
        <v>38029</v>
      </c>
      <c r="C7054" s="96">
        <v>5.0999999999999996</v>
      </c>
    </row>
    <row r="7055" spans="1:3">
      <c r="A7055" s="94">
        <f t="shared" si="113"/>
        <v>2004</v>
      </c>
      <c r="B7055" s="95">
        <v>38030</v>
      </c>
      <c r="C7055" s="96">
        <v>5.08</v>
      </c>
    </row>
    <row r="7056" spans="1:3">
      <c r="A7056" s="94">
        <f t="shared" si="113"/>
        <v>2004</v>
      </c>
      <c r="B7056" s="95">
        <v>38033</v>
      </c>
      <c r="C7056" s="99"/>
    </row>
    <row r="7057" spans="1:3">
      <c r="A7057" s="94">
        <f t="shared" si="113"/>
        <v>2004</v>
      </c>
      <c r="B7057" s="95">
        <v>38034</v>
      </c>
      <c r="C7057" s="96">
        <v>5.07</v>
      </c>
    </row>
    <row r="7058" spans="1:3">
      <c r="A7058" s="94">
        <f t="shared" si="113"/>
        <v>2004</v>
      </c>
      <c r="B7058" s="95">
        <v>38035</v>
      </c>
      <c r="C7058" s="96">
        <v>5.07</v>
      </c>
    </row>
    <row r="7059" spans="1:3">
      <c r="A7059" s="94">
        <f t="shared" si="113"/>
        <v>2004</v>
      </c>
      <c r="B7059" s="95">
        <v>38036</v>
      </c>
      <c r="C7059" s="96">
        <v>5.04</v>
      </c>
    </row>
    <row r="7060" spans="1:3">
      <c r="A7060" s="94">
        <f t="shared" si="113"/>
        <v>2004</v>
      </c>
      <c r="B7060" s="95">
        <v>38037</v>
      </c>
      <c r="C7060" s="96">
        <v>5.09</v>
      </c>
    </row>
    <row r="7061" spans="1:3">
      <c r="A7061" s="94">
        <f t="shared" si="113"/>
        <v>2004</v>
      </c>
      <c r="B7061" s="95">
        <v>38040</v>
      </c>
      <c r="C7061" s="96">
        <v>5.1100000000000003</v>
      </c>
    </row>
    <row r="7062" spans="1:3">
      <c r="A7062" s="94">
        <f t="shared" si="113"/>
        <v>2004</v>
      </c>
      <c r="B7062" s="95">
        <v>38041</v>
      </c>
      <c r="C7062" s="96">
        <v>5.0599999999999996</v>
      </c>
    </row>
    <row r="7063" spans="1:3">
      <c r="A7063" s="94">
        <f t="shared" si="113"/>
        <v>2004</v>
      </c>
      <c r="B7063" s="95">
        <v>38042</v>
      </c>
      <c r="C7063" s="96">
        <v>5.0199999999999996</v>
      </c>
    </row>
    <row r="7064" spans="1:3">
      <c r="A7064" s="94">
        <f t="shared" si="113"/>
        <v>2004</v>
      </c>
      <c r="B7064" s="95">
        <v>38043</v>
      </c>
      <c r="C7064" s="96">
        <v>5.05</v>
      </c>
    </row>
    <row r="7065" spans="1:3">
      <c r="A7065" s="94">
        <f t="shared" si="113"/>
        <v>2004</v>
      </c>
      <c r="B7065" s="95">
        <v>38044</v>
      </c>
      <c r="C7065" s="96">
        <v>5.01</v>
      </c>
    </row>
    <row r="7066" spans="1:3">
      <c r="A7066" s="94">
        <f t="shared" si="113"/>
        <v>2004</v>
      </c>
      <c r="B7066" s="95">
        <v>38047</v>
      </c>
      <c r="C7066" s="96">
        <v>4.99</v>
      </c>
    </row>
    <row r="7067" spans="1:3">
      <c r="A7067" s="94">
        <f t="shared" si="113"/>
        <v>2004</v>
      </c>
      <c r="B7067" s="95">
        <v>38048</v>
      </c>
      <c r="C7067" s="96">
        <v>5.0599999999999996</v>
      </c>
    </row>
    <row r="7068" spans="1:3">
      <c r="A7068" s="94">
        <f t="shared" si="113"/>
        <v>2004</v>
      </c>
      <c r="B7068" s="95">
        <v>38049</v>
      </c>
      <c r="C7068" s="96">
        <v>5.0199999999999996</v>
      </c>
    </row>
    <row r="7069" spans="1:3">
      <c r="A7069" s="94">
        <f t="shared" si="113"/>
        <v>2004</v>
      </c>
      <c r="B7069" s="95">
        <v>38050</v>
      </c>
      <c r="C7069" s="96">
        <v>4.99</v>
      </c>
    </row>
    <row r="7070" spans="1:3">
      <c r="A7070" s="94">
        <f t="shared" si="113"/>
        <v>2004</v>
      </c>
      <c r="B7070" s="95">
        <v>38051</v>
      </c>
      <c r="C7070" s="96">
        <v>4.91</v>
      </c>
    </row>
    <row r="7071" spans="1:3">
      <c r="A7071" s="94">
        <f t="shared" si="113"/>
        <v>2004</v>
      </c>
      <c r="B7071" s="95">
        <v>38054</v>
      </c>
      <c r="C7071" s="96">
        <v>4.87</v>
      </c>
    </row>
    <row r="7072" spans="1:3">
      <c r="A7072" s="94">
        <f t="shared" si="113"/>
        <v>2004</v>
      </c>
      <c r="B7072" s="95">
        <v>38055</v>
      </c>
      <c r="C7072" s="96">
        <v>4.8499999999999996</v>
      </c>
    </row>
    <row r="7073" spans="1:3">
      <c r="A7073" s="94">
        <f t="shared" si="113"/>
        <v>2004</v>
      </c>
      <c r="B7073" s="95">
        <v>38056</v>
      </c>
      <c r="C7073" s="96">
        <v>4.83</v>
      </c>
    </row>
    <row r="7074" spans="1:3">
      <c r="A7074" s="94">
        <f t="shared" si="113"/>
        <v>2004</v>
      </c>
      <c r="B7074" s="95">
        <v>38057</v>
      </c>
      <c r="C7074" s="96">
        <v>4.87</v>
      </c>
    </row>
    <row r="7075" spans="1:3">
      <c r="A7075" s="94">
        <f t="shared" si="113"/>
        <v>2004</v>
      </c>
      <c r="B7075" s="95">
        <v>38058</v>
      </c>
      <c r="C7075" s="96">
        <v>4.8899999999999997</v>
      </c>
    </row>
    <row r="7076" spans="1:3">
      <c r="A7076" s="94">
        <f t="shared" si="113"/>
        <v>2004</v>
      </c>
      <c r="B7076" s="95">
        <v>38061</v>
      </c>
      <c r="C7076" s="96">
        <v>4.88</v>
      </c>
    </row>
    <row r="7077" spans="1:3">
      <c r="A7077" s="94">
        <f t="shared" si="113"/>
        <v>2004</v>
      </c>
      <c r="B7077" s="95">
        <v>38062</v>
      </c>
      <c r="C7077" s="96">
        <v>4.82</v>
      </c>
    </row>
    <row r="7078" spans="1:3">
      <c r="A7078" s="94">
        <f t="shared" si="113"/>
        <v>2004</v>
      </c>
      <c r="B7078" s="95">
        <v>38063</v>
      </c>
      <c r="C7078" s="96">
        <v>4.83</v>
      </c>
    </row>
    <row r="7079" spans="1:3">
      <c r="A7079" s="94">
        <f t="shared" si="113"/>
        <v>2004</v>
      </c>
      <c r="B7079" s="95">
        <v>38064</v>
      </c>
      <c r="C7079" s="96">
        <v>4.87</v>
      </c>
    </row>
    <row r="7080" spans="1:3">
      <c r="A7080" s="94">
        <f t="shared" si="113"/>
        <v>2004</v>
      </c>
      <c r="B7080" s="95">
        <v>38065</v>
      </c>
      <c r="C7080" s="96">
        <v>4.8899999999999997</v>
      </c>
    </row>
    <row r="7081" spans="1:3">
      <c r="A7081" s="94">
        <f t="shared" si="113"/>
        <v>2004</v>
      </c>
      <c r="B7081" s="95">
        <v>38068</v>
      </c>
      <c r="C7081" s="96">
        <v>4.84</v>
      </c>
    </row>
    <row r="7082" spans="1:3">
      <c r="A7082" s="94">
        <f t="shared" si="113"/>
        <v>2004</v>
      </c>
      <c r="B7082" s="95">
        <v>38069</v>
      </c>
      <c r="C7082" s="96">
        <v>4.83</v>
      </c>
    </row>
    <row r="7083" spans="1:3">
      <c r="A7083" s="94">
        <f t="shared" si="113"/>
        <v>2004</v>
      </c>
      <c r="B7083" s="95">
        <v>38070</v>
      </c>
      <c r="C7083" s="96">
        <v>4.83</v>
      </c>
    </row>
    <row r="7084" spans="1:3">
      <c r="A7084" s="94">
        <f t="shared" si="113"/>
        <v>2004</v>
      </c>
      <c r="B7084" s="95">
        <v>38071</v>
      </c>
      <c r="C7084" s="96">
        <v>4.8600000000000003</v>
      </c>
    </row>
    <row r="7085" spans="1:3">
      <c r="A7085" s="94">
        <f t="shared" si="113"/>
        <v>2004</v>
      </c>
      <c r="B7085" s="95">
        <v>38072</v>
      </c>
      <c r="C7085" s="96">
        <v>4.91</v>
      </c>
    </row>
    <row r="7086" spans="1:3">
      <c r="A7086" s="94">
        <f t="shared" si="113"/>
        <v>2004</v>
      </c>
      <c r="B7086" s="95">
        <v>38075</v>
      </c>
      <c r="C7086" s="96">
        <v>4.96</v>
      </c>
    </row>
    <row r="7087" spans="1:3">
      <c r="A7087" s="94">
        <f t="shared" si="113"/>
        <v>2004</v>
      </c>
      <c r="B7087" s="95">
        <v>38076</v>
      </c>
      <c r="C7087" s="96">
        <v>4.96</v>
      </c>
    </row>
    <row r="7088" spans="1:3">
      <c r="A7088" s="94">
        <f t="shared" si="113"/>
        <v>2004</v>
      </c>
      <c r="B7088" s="95">
        <v>38077</v>
      </c>
      <c r="C7088" s="96">
        <v>4.93</v>
      </c>
    </row>
    <row r="7089" spans="1:3">
      <c r="A7089" s="94">
        <f t="shared" si="113"/>
        <v>2004</v>
      </c>
      <c r="B7089" s="95">
        <v>38078</v>
      </c>
      <c r="C7089" s="96">
        <v>5.01</v>
      </c>
    </row>
    <row r="7090" spans="1:3">
      <c r="A7090" s="94">
        <f t="shared" si="113"/>
        <v>2004</v>
      </c>
      <c r="B7090" s="95">
        <v>38079</v>
      </c>
      <c r="C7090" s="96">
        <v>5.13</v>
      </c>
    </row>
    <row r="7091" spans="1:3">
      <c r="A7091" s="94">
        <f t="shared" si="113"/>
        <v>2004</v>
      </c>
      <c r="B7091" s="95">
        <v>38082</v>
      </c>
      <c r="C7091" s="96">
        <v>5.18</v>
      </c>
    </row>
    <row r="7092" spans="1:3">
      <c r="A7092" s="94">
        <f t="shared" si="113"/>
        <v>2004</v>
      </c>
      <c r="B7092" s="95">
        <v>38083</v>
      </c>
      <c r="C7092" s="96">
        <v>5.17</v>
      </c>
    </row>
    <row r="7093" spans="1:3">
      <c r="A7093" s="94">
        <f t="shared" si="113"/>
        <v>2004</v>
      </c>
      <c r="B7093" s="95">
        <v>38084</v>
      </c>
      <c r="C7093" s="96">
        <v>5.18</v>
      </c>
    </row>
    <row r="7094" spans="1:3">
      <c r="A7094" s="94">
        <f t="shared" si="113"/>
        <v>2004</v>
      </c>
      <c r="B7094" s="95">
        <v>38085</v>
      </c>
      <c r="C7094" s="96">
        <v>5.17</v>
      </c>
    </row>
    <row r="7095" spans="1:3">
      <c r="A7095" s="94">
        <f t="shared" si="113"/>
        <v>2004</v>
      </c>
      <c r="B7095" s="95">
        <v>38086</v>
      </c>
      <c r="C7095" s="99"/>
    </row>
    <row r="7096" spans="1:3">
      <c r="A7096" s="94">
        <f t="shared" si="113"/>
        <v>2004</v>
      </c>
      <c r="B7096" s="95">
        <v>38089</v>
      </c>
      <c r="C7096" s="96">
        <v>5.19</v>
      </c>
    </row>
    <row r="7097" spans="1:3">
      <c r="A7097" s="94">
        <f t="shared" si="113"/>
        <v>2004</v>
      </c>
      <c r="B7097" s="95">
        <v>38090</v>
      </c>
      <c r="C7097" s="96">
        <v>5.25</v>
      </c>
    </row>
    <row r="7098" spans="1:3">
      <c r="A7098" s="94">
        <f t="shared" si="113"/>
        <v>2004</v>
      </c>
      <c r="B7098" s="95">
        <v>38091</v>
      </c>
      <c r="C7098" s="96">
        <v>5.26</v>
      </c>
    </row>
    <row r="7099" spans="1:3">
      <c r="A7099" s="94">
        <f t="shared" si="113"/>
        <v>2004</v>
      </c>
      <c r="B7099" s="95">
        <v>38092</v>
      </c>
      <c r="C7099" s="96">
        <v>5.33</v>
      </c>
    </row>
    <row r="7100" spans="1:3">
      <c r="A7100" s="94">
        <f t="shared" si="113"/>
        <v>2004</v>
      </c>
      <c r="B7100" s="95">
        <v>38093</v>
      </c>
      <c r="C7100" s="96">
        <v>5.31</v>
      </c>
    </row>
    <row r="7101" spans="1:3">
      <c r="A7101" s="94">
        <f t="shared" si="113"/>
        <v>2004</v>
      </c>
      <c r="B7101" s="95">
        <v>38096</v>
      </c>
      <c r="C7101" s="96">
        <v>5.33</v>
      </c>
    </row>
    <row r="7102" spans="1:3">
      <c r="A7102" s="94">
        <f t="shared" si="113"/>
        <v>2004</v>
      </c>
      <c r="B7102" s="95">
        <v>38097</v>
      </c>
      <c r="C7102" s="96">
        <v>5.35</v>
      </c>
    </row>
    <row r="7103" spans="1:3">
      <c r="A7103" s="94">
        <f t="shared" si="113"/>
        <v>2004</v>
      </c>
      <c r="B7103" s="95">
        <v>38098</v>
      </c>
      <c r="C7103" s="96">
        <v>5.36</v>
      </c>
    </row>
    <row r="7104" spans="1:3">
      <c r="A7104" s="94">
        <f t="shared" si="113"/>
        <v>2004</v>
      </c>
      <c r="B7104" s="95">
        <v>38099</v>
      </c>
      <c r="C7104" s="96">
        <v>5.33</v>
      </c>
    </row>
    <row r="7105" spans="1:3">
      <c r="A7105" s="94">
        <f t="shared" si="113"/>
        <v>2004</v>
      </c>
      <c r="B7105" s="95">
        <v>38100</v>
      </c>
      <c r="C7105" s="96">
        <v>5.38</v>
      </c>
    </row>
    <row r="7106" spans="1:3">
      <c r="A7106" s="94">
        <f t="shared" si="113"/>
        <v>2004</v>
      </c>
      <c r="B7106" s="95">
        <v>38103</v>
      </c>
      <c r="C7106" s="96">
        <v>5.36</v>
      </c>
    </row>
    <row r="7107" spans="1:3">
      <c r="A7107" s="94">
        <f t="shared" si="113"/>
        <v>2004</v>
      </c>
      <c r="B7107" s="95">
        <v>38104</v>
      </c>
      <c r="C7107" s="96">
        <v>5.35</v>
      </c>
    </row>
    <row r="7108" spans="1:3">
      <c r="A7108" s="94">
        <f t="shared" si="113"/>
        <v>2004</v>
      </c>
      <c r="B7108" s="95">
        <v>38105</v>
      </c>
      <c r="C7108" s="96">
        <v>5.39</v>
      </c>
    </row>
    <row r="7109" spans="1:3">
      <c r="A7109" s="94">
        <f t="shared" si="113"/>
        <v>2004</v>
      </c>
      <c r="B7109" s="95">
        <v>38106</v>
      </c>
      <c r="C7109" s="96">
        <v>5.41</v>
      </c>
    </row>
    <row r="7110" spans="1:3">
      <c r="A7110" s="94">
        <f t="shared" si="113"/>
        <v>2004</v>
      </c>
      <c r="B7110" s="95">
        <v>38107</v>
      </c>
      <c r="C7110" s="96">
        <v>5.39</v>
      </c>
    </row>
    <row r="7111" spans="1:3">
      <c r="A7111" s="94">
        <f t="shared" si="113"/>
        <v>2004</v>
      </c>
      <c r="B7111" s="95">
        <v>38110</v>
      </c>
      <c r="C7111" s="96">
        <v>5.41</v>
      </c>
    </row>
    <row r="7112" spans="1:3">
      <c r="A7112" s="94">
        <f t="shared" si="113"/>
        <v>2004</v>
      </c>
      <c r="B7112" s="95">
        <v>38111</v>
      </c>
      <c r="C7112" s="96">
        <v>5.45</v>
      </c>
    </row>
    <row r="7113" spans="1:3">
      <c r="A7113" s="94">
        <f t="shared" si="113"/>
        <v>2004</v>
      </c>
      <c r="B7113" s="95">
        <v>38112</v>
      </c>
      <c r="C7113" s="96">
        <v>5.46</v>
      </c>
    </row>
    <row r="7114" spans="1:3">
      <c r="A7114" s="94">
        <f t="shared" si="113"/>
        <v>2004</v>
      </c>
      <c r="B7114" s="95">
        <v>38113</v>
      </c>
      <c r="C7114" s="96">
        <v>5.46</v>
      </c>
    </row>
    <row r="7115" spans="1:3">
      <c r="A7115" s="94">
        <f t="shared" si="113"/>
        <v>2004</v>
      </c>
      <c r="B7115" s="95">
        <v>38114</v>
      </c>
      <c r="C7115" s="96">
        <v>5.53</v>
      </c>
    </row>
    <row r="7116" spans="1:3">
      <c r="A7116" s="94">
        <f t="shared" si="113"/>
        <v>2004</v>
      </c>
      <c r="B7116" s="95">
        <v>38117</v>
      </c>
      <c r="C7116" s="96">
        <v>5.54</v>
      </c>
    </row>
    <row r="7117" spans="1:3">
      <c r="A7117" s="94">
        <f t="shared" ref="A7117:A7180" si="114">YEAR(B7117)</f>
        <v>2004</v>
      </c>
      <c r="B7117" s="95">
        <v>38118</v>
      </c>
      <c r="C7117" s="96">
        <v>5.53</v>
      </c>
    </row>
    <row r="7118" spans="1:3">
      <c r="A7118" s="94">
        <f t="shared" si="114"/>
        <v>2004</v>
      </c>
      <c r="B7118" s="95">
        <v>38119</v>
      </c>
      <c r="C7118" s="96">
        <v>5.57</v>
      </c>
    </row>
    <row r="7119" spans="1:3">
      <c r="A7119" s="94">
        <f t="shared" si="114"/>
        <v>2004</v>
      </c>
      <c r="B7119" s="95">
        <v>38120</v>
      </c>
      <c r="C7119" s="96">
        <v>5.61</v>
      </c>
    </row>
    <row r="7120" spans="1:3">
      <c r="A7120" s="94">
        <f t="shared" si="114"/>
        <v>2004</v>
      </c>
      <c r="B7120" s="95">
        <v>38121</v>
      </c>
      <c r="C7120" s="96">
        <v>5.59</v>
      </c>
    </row>
    <row r="7121" spans="1:3">
      <c r="A7121" s="94">
        <f t="shared" si="114"/>
        <v>2004</v>
      </c>
      <c r="B7121" s="95">
        <v>38124</v>
      </c>
      <c r="C7121" s="96">
        <v>5.52</v>
      </c>
    </row>
    <row r="7122" spans="1:3">
      <c r="A7122" s="94">
        <f t="shared" si="114"/>
        <v>2004</v>
      </c>
      <c r="B7122" s="95">
        <v>38125</v>
      </c>
      <c r="C7122" s="96">
        <v>5.56</v>
      </c>
    </row>
    <row r="7123" spans="1:3">
      <c r="A7123" s="94">
        <f t="shared" si="114"/>
        <v>2004</v>
      </c>
      <c r="B7123" s="95">
        <v>38126</v>
      </c>
      <c r="C7123" s="96">
        <v>5.57</v>
      </c>
    </row>
    <row r="7124" spans="1:3">
      <c r="A7124" s="94">
        <f t="shared" si="114"/>
        <v>2004</v>
      </c>
      <c r="B7124" s="95">
        <v>38127</v>
      </c>
      <c r="C7124" s="96">
        <v>5.52</v>
      </c>
    </row>
    <row r="7125" spans="1:3">
      <c r="A7125" s="94">
        <f t="shared" si="114"/>
        <v>2004</v>
      </c>
      <c r="B7125" s="95">
        <v>38128</v>
      </c>
      <c r="C7125" s="96">
        <v>5.53</v>
      </c>
    </row>
    <row r="7126" spans="1:3">
      <c r="A7126" s="94">
        <f t="shared" si="114"/>
        <v>2004</v>
      </c>
      <c r="B7126" s="95">
        <v>38131</v>
      </c>
      <c r="C7126" s="96">
        <v>5.53</v>
      </c>
    </row>
    <row r="7127" spans="1:3">
      <c r="A7127" s="94">
        <f t="shared" si="114"/>
        <v>2004</v>
      </c>
      <c r="B7127" s="95">
        <v>38132</v>
      </c>
      <c r="C7127" s="96">
        <v>5.5</v>
      </c>
    </row>
    <row r="7128" spans="1:3">
      <c r="A7128" s="94">
        <f t="shared" si="114"/>
        <v>2004</v>
      </c>
      <c r="B7128" s="95">
        <v>38133</v>
      </c>
      <c r="C7128" s="96">
        <v>5.46</v>
      </c>
    </row>
    <row r="7129" spans="1:3">
      <c r="A7129" s="94">
        <f t="shared" si="114"/>
        <v>2004</v>
      </c>
      <c r="B7129" s="95">
        <v>38134</v>
      </c>
      <c r="C7129" s="96">
        <v>5.45</v>
      </c>
    </row>
    <row r="7130" spans="1:3">
      <c r="A7130" s="94">
        <f t="shared" si="114"/>
        <v>2004</v>
      </c>
      <c r="B7130" s="95">
        <v>38135</v>
      </c>
      <c r="C7130" s="96">
        <v>5.42</v>
      </c>
    </row>
    <row r="7131" spans="1:3">
      <c r="A7131" s="94">
        <f t="shared" si="114"/>
        <v>2004</v>
      </c>
      <c r="B7131" s="95">
        <v>38138</v>
      </c>
      <c r="C7131" s="99"/>
    </row>
    <row r="7132" spans="1:3">
      <c r="A7132" s="94">
        <f t="shared" si="114"/>
        <v>2004</v>
      </c>
      <c r="B7132" s="95">
        <v>38139</v>
      </c>
      <c r="C7132" s="96">
        <v>5.48</v>
      </c>
    </row>
    <row r="7133" spans="1:3">
      <c r="A7133" s="94">
        <f t="shared" si="114"/>
        <v>2004</v>
      </c>
      <c r="B7133" s="95">
        <v>38140</v>
      </c>
      <c r="C7133" s="96">
        <v>5.5</v>
      </c>
    </row>
    <row r="7134" spans="1:3">
      <c r="A7134" s="94">
        <f t="shared" si="114"/>
        <v>2004</v>
      </c>
      <c r="B7134" s="95">
        <v>38141</v>
      </c>
      <c r="C7134" s="96">
        <v>5.49</v>
      </c>
    </row>
    <row r="7135" spans="1:3">
      <c r="A7135" s="94">
        <f t="shared" si="114"/>
        <v>2004</v>
      </c>
      <c r="B7135" s="95">
        <v>38142</v>
      </c>
      <c r="C7135" s="96">
        <v>5.54</v>
      </c>
    </row>
    <row r="7136" spans="1:3">
      <c r="A7136" s="94">
        <f t="shared" si="114"/>
        <v>2004</v>
      </c>
      <c r="B7136" s="95">
        <v>38145</v>
      </c>
      <c r="C7136" s="96">
        <v>5.5</v>
      </c>
    </row>
    <row r="7137" spans="1:3">
      <c r="A7137" s="94">
        <f t="shared" si="114"/>
        <v>2004</v>
      </c>
      <c r="B7137" s="95">
        <v>38146</v>
      </c>
      <c r="C7137" s="96">
        <v>5.53</v>
      </c>
    </row>
    <row r="7138" spans="1:3">
      <c r="A7138" s="94">
        <f t="shared" si="114"/>
        <v>2004</v>
      </c>
      <c r="B7138" s="95">
        <v>38147</v>
      </c>
      <c r="C7138" s="96">
        <v>5.53</v>
      </c>
    </row>
    <row r="7139" spans="1:3">
      <c r="A7139" s="94">
        <f t="shared" si="114"/>
        <v>2004</v>
      </c>
      <c r="B7139" s="95">
        <v>38148</v>
      </c>
      <c r="C7139" s="96">
        <v>5.51</v>
      </c>
    </row>
    <row r="7140" spans="1:3">
      <c r="A7140" s="94">
        <f t="shared" si="114"/>
        <v>2004</v>
      </c>
      <c r="B7140" s="95">
        <v>38149</v>
      </c>
      <c r="C7140" s="99"/>
    </row>
    <row r="7141" spans="1:3">
      <c r="A7141" s="94">
        <f t="shared" si="114"/>
        <v>2004</v>
      </c>
      <c r="B7141" s="95">
        <v>38152</v>
      </c>
      <c r="C7141" s="96">
        <v>5.58</v>
      </c>
    </row>
    <row r="7142" spans="1:3">
      <c r="A7142" s="94">
        <f t="shared" si="114"/>
        <v>2004</v>
      </c>
      <c r="B7142" s="95">
        <v>38153</v>
      </c>
      <c r="C7142" s="96">
        <v>5.45</v>
      </c>
    </row>
    <row r="7143" spans="1:3">
      <c r="A7143" s="94">
        <f t="shared" si="114"/>
        <v>2004</v>
      </c>
      <c r="B7143" s="95">
        <v>38154</v>
      </c>
      <c r="C7143" s="96">
        <v>5.45</v>
      </c>
    </row>
    <row r="7144" spans="1:3">
      <c r="A7144" s="94">
        <f t="shared" si="114"/>
        <v>2004</v>
      </c>
      <c r="B7144" s="95">
        <v>38155</v>
      </c>
      <c r="C7144" s="96">
        <v>5.41</v>
      </c>
    </row>
    <row r="7145" spans="1:3">
      <c r="A7145" s="94">
        <f t="shared" si="114"/>
        <v>2004</v>
      </c>
      <c r="B7145" s="95">
        <v>38156</v>
      </c>
      <c r="C7145" s="96">
        <v>5.46</v>
      </c>
    </row>
    <row r="7146" spans="1:3">
      <c r="A7146" s="94">
        <f t="shared" si="114"/>
        <v>2004</v>
      </c>
      <c r="B7146" s="95">
        <v>38159</v>
      </c>
      <c r="C7146" s="96">
        <v>5.45</v>
      </c>
    </row>
    <row r="7147" spans="1:3">
      <c r="A7147" s="94">
        <f t="shared" si="114"/>
        <v>2004</v>
      </c>
      <c r="B7147" s="95">
        <v>38160</v>
      </c>
      <c r="C7147" s="96">
        <v>5.47</v>
      </c>
    </row>
    <row r="7148" spans="1:3">
      <c r="A7148" s="94">
        <f t="shared" si="114"/>
        <v>2004</v>
      </c>
      <c r="B7148" s="95">
        <v>38161</v>
      </c>
      <c r="C7148" s="96">
        <v>5.45</v>
      </c>
    </row>
    <row r="7149" spans="1:3">
      <c r="A7149" s="94">
        <f t="shared" si="114"/>
        <v>2004</v>
      </c>
      <c r="B7149" s="95">
        <v>38162</v>
      </c>
      <c r="C7149" s="96">
        <v>5.44</v>
      </c>
    </row>
    <row r="7150" spans="1:3">
      <c r="A7150" s="94">
        <f t="shared" si="114"/>
        <v>2004</v>
      </c>
      <c r="B7150" s="95">
        <v>38163</v>
      </c>
      <c r="C7150" s="96">
        <v>5.41</v>
      </c>
    </row>
    <row r="7151" spans="1:3">
      <c r="A7151" s="94">
        <f t="shared" si="114"/>
        <v>2004</v>
      </c>
      <c r="B7151" s="95">
        <v>38166</v>
      </c>
      <c r="C7151" s="96">
        <v>5.49</v>
      </c>
    </row>
    <row r="7152" spans="1:3">
      <c r="A7152" s="94">
        <f t="shared" si="114"/>
        <v>2004</v>
      </c>
      <c r="B7152" s="95">
        <v>38167</v>
      </c>
      <c r="C7152" s="96">
        <v>5.44</v>
      </c>
    </row>
    <row r="7153" spans="1:3">
      <c r="A7153" s="94">
        <f t="shared" si="114"/>
        <v>2004</v>
      </c>
      <c r="B7153" s="95">
        <v>38168</v>
      </c>
      <c r="C7153" s="96">
        <v>5.41</v>
      </c>
    </row>
    <row r="7154" spans="1:3">
      <c r="A7154" s="94">
        <f t="shared" si="114"/>
        <v>2004</v>
      </c>
      <c r="B7154" s="95">
        <v>38169</v>
      </c>
      <c r="C7154" s="96">
        <v>5.35</v>
      </c>
    </row>
    <row r="7155" spans="1:3">
      <c r="A7155" s="94">
        <f t="shared" si="114"/>
        <v>2004</v>
      </c>
      <c r="B7155" s="95">
        <v>38170</v>
      </c>
      <c r="C7155" s="96">
        <v>5.3</v>
      </c>
    </row>
    <row r="7156" spans="1:3">
      <c r="A7156" s="94">
        <f t="shared" si="114"/>
        <v>2004</v>
      </c>
      <c r="B7156" s="95">
        <v>38173</v>
      </c>
      <c r="C7156" s="99"/>
    </row>
    <row r="7157" spans="1:3">
      <c r="A7157" s="94">
        <f t="shared" si="114"/>
        <v>2004</v>
      </c>
      <c r="B7157" s="95">
        <v>38174</v>
      </c>
      <c r="C7157" s="96">
        <v>5.32</v>
      </c>
    </row>
    <row r="7158" spans="1:3">
      <c r="A7158" s="94">
        <f t="shared" si="114"/>
        <v>2004</v>
      </c>
      <c r="B7158" s="95">
        <v>38175</v>
      </c>
      <c r="C7158" s="96">
        <v>5.32</v>
      </c>
    </row>
    <row r="7159" spans="1:3">
      <c r="A7159" s="94">
        <f t="shared" si="114"/>
        <v>2004</v>
      </c>
      <c r="B7159" s="95">
        <v>38176</v>
      </c>
      <c r="C7159" s="96">
        <v>5.32</v>
      </c>
    </row>
    <row r="7160" spans="1:3">
      <c r="A7160" s="94">
        <f t="shared" si="114"/>
        <v>2004</v>
      </c>
      <c r="B7160" s="95">
        <v>38177</v>
      </c>
      <c r="C7160" s="96">
        <v>5.31</v>
      </c>
    </row>
    <row r="7161" spans="1:3">
      <c r="A7161" s="94">
        <f t="shared" si="114"/>
        <v>2004</v>
      </c>
      <c r="B7161" s="95">
        <v>38180</v>
      </c>
      <c r="C7161" s="96">
        <v>5.26</v>
      </c>
    </row>
    <row r="7162" spans="1:3">
      <c r="A7162" s="94">
        <f t="shared" si="114"/>
        <v>2004</v>
      </c>
      <c r="B7162" s="95">
        <v>38181</v>
      </c>
      <c r="C7162" s="96">
        <v>5.29</v>
      </c>
    </row>
    <row r="7163" spans="1:3">
      <c r="A7163" s="94">
        <f t="shared" si="114"/>
        <v>2004</v>
      </c>
      <c r="B7163" s="95">
        <v>38182</v>
      </c>
      <c r="C7163" s="96">
        <v>5.32</v>
      </c>
    </row>
    <row r="7164" spans="1:3">
      <c r="A7164" s="94">
        <f t="shared" si="114"/>
        <v>2004</v>
      </c>
      <c r="B7164" s="95">
        <v>38183</v>
      </c>
      <c r="C7164" s="96">
        <v>5.28</v>
      </c>
    </row>
    <row r="7165" spans="1:3">
      <c r="A7165" s="94">
        <f t="shared" si="114"/>
        <v>2004</v>
      </c>
      <c r="B7165" s="95">
        <v>38184</v>
      </c>
      <c r="C7165" s="96">
        <v>5.22</v>
      </c>
    </row>
    <row r="7166" spans="1:3">
      <c r="A7166" s="94">
        <f t="shared" si="114"/>
        <v>2004</v>
      </c>
      <c r="B7166" s="95">
        <v>38187</v>
      </c>
      <c r="C7166" s="96">
        <v>5.22</v>
      </c>
    </row>
    <row r="7167" spans="1:3">
      <c r="A7167" s="94">
        <f t="shared" si="114"/>
        <v>2004</v>
      </c>
      <c r="B7167" s="95">
        <v>38188</v>
      </c>
      <c r="C7167" s="96">
        <v>5.25</v>
      </c>
    </row>
    <row r="7168" spans="1:3">
      <c r="A7168" s="94">
        <f t="shared" si="114"/>
        <v>2004</v>
      </c>
      <c r="B7168" s="95">
        <v>38189</v>
      </c>
      <c r="C7168" s="96">
        <v>5.31</v>
      </c>
    </row>
    <row r="7169" spans="1:3">
      <c r="A7169" s="94">
        <f t="shared" si="114"/>
        <v>2004</v>
      </c>
      <c r="B7169" s="95">
        <v>38190</v>
      </c>
      <c r="C7169" s="96">
        <v>5.3</v>
      </c>
    </row>
    <row r="7170" spans="1:3">
      <c r="A7170" s="94">
        <f t="shared" si="114"/>
        <v>2004</v>
      </c>
      <c r="B7170" s="95">
        <v>38191</v>
      </c>
      <c r="C7170" s="96">
        <v>5.27</v>
      </c>
    </row>
    <row r="7171" spans="1:3">
      <c r="A7171" s="94">
        <f t="shared" si="114"/>
        <v>2004</v>
      </c>
      <c r="B7171" s="95">
        <v>38194</v>
      </c>
      <c r="C7171" s="96">
        <v>5.27</v>
      </c>
    </row>
    <row r="7172" spans="1:3">
      <c r="A7172" s="94">
        <f t="shared" si="114"/>
        <v>2004</v>
      </c>
      <c r="B7172" s="95">
        <v>38195</v>
      </c>
      <c r="C7172" s="96">
        <v>5.42</v>
      </c>
    </row>
    <row r="7173" spans="1:3">
      <c r="A7173" s="94">
        <f t="shared" si="114"/>
        <v>2004</v>
      </c>
      <c r="B7173" s="95">
        <v>38196</v>
      </c>
      <c r="C7173" s="96">
        <v>5.42</v>
      </c>
    </row>
    <row r="7174" spans="1:3">
      <c r="A7174" s="94">
        <f t="shared" si="114"/>
        <v>2004</v>
      </c>
      <c r="B7174" s="95">
        <v>38197</v>
      </c>
      <c r="C7174" s="96">
        <v>5.37</v>
      </c>
    </row>
    <row r="7175" spans="1:3">
      <c r="A7175" s="94">
        <f t="shared" si="114"/>
        <v>2004</v>
      </c>
      <c r="B7175" s="95">
        <v>38198</v>
      </c>
      <c r="C7175" s="96">
        <v>5.31</v>
      </c>
    </row>
    <row r="7176" spans="1:3">
      <c r="A7176" s="94">
        <f t="shared" si="114"/>
        <v>2004</v>
      </c>
      <c r="B7176" s="95">
        <v>38201</v>
      </c>
      <c r="C7176" s="96">
        <v>5.26</v>
      </c>
    </row>
    <row r="7177" spans="1:3">
      <c r="A7177" s="94">
        <f t="shared" si="114"/>
        <v>2004</v>
      </c>
      <c r="B7177" s="95">
        <v>38202</v>
      </c>
      <c r="C7177" s="96">
        <v>5.24</v>
      </c>
    </row>
    <row r="7178" spans="1:3">
      <c r="A7178" s="94">
        <f t="shared" si="114"/>
        <v>2004</v>
      </c>
      <c r="B7178" s="95">
        <v>38203</v>
      </c>
      <c r="C7178" s="96">
        <v>5.24</v>
      </c>
    </row>
    <row r="7179" spans="1:3">
      <c r="A7179" s="94">
        <f t="shared" si="114"/>
        <v>2004</v>
      </c>
      <c r="B7179" s="95">
        <v>38204</v>
      </c>
      <c r="C7179" s="96">
        <v>5.22</v>
      </c>
    </row>
    <row r="7180" spans="1:3">
      <c r="A7180" s="94">
        <f t="shared" si="114"/>
        <v>2004</v>
      </c>
      <c r="B7180" s="95">
        <v>38205</v>
      </c>
      <c r="C7180" s="96">
        <v>5.13</v>
      </c>
    </row>
    <row r="7181" spans="1:3">
      <c r="A7181" s="94">
        <f t="shared" ref="A7181:A7244" si="115">YEAR(B7181)</f>
        <v>2004</v>
      </c>
      <c r="B7181" s="95">
        <v>38208</v>
      </c>
      <c r="C7181" s="96">
        <v>5.15</v>
      </c>
    </row>
    <row r="7182" spans="1:3">
      <c r="A7182" s="94">
        <f t="shared" si="115"/>
        <v>2004</v>
      </c>
      <c r="B7182" s="95">
        <v>38209</v>
      </c>
      <c r="C7182" s="96">
        <v>5.17</v>
      </c>
    </row>
    <row r="7183" spans="1:3">
      <c r="A7183" s="94">
        <f t="shared" si="115"/>
        <v>2004</v>
      </c>
      <c r="B7183" s="95">
        <v>38210</v>
      </c>
      <c r="C7183" s="96">
        <v>5.16</v>
      </c>
    </row>
    <row r="7184" spans="1:3">
      <c r="A7184" s="94">
        <f t="shared" si="115"/>
        <v>2004</v>
      </c>
      <c r="B7184" s="95">
        <v>38211</v>
      </c>
      <c r="C7184" s="96">
        <v>5.17</v>
      </c>
    </row>
    <row r="7185" spans="1:3">
      <c r="A7185" s="94">
        <f t="shared" si="115"/>
        <v>2004</v>
      </c>
      <c r="B7185" s="95">
        <v>38212</v>
      </c>
      <c r="C7185" s="96">
        <v>5.1100000000000003</v>
      </c>
    </row>
    <row r="7186" spans="1:3">
      <c r="A7186" s="94">
        <f t="shared" si="115"/>
        <v>2004</v>
      </c>
      <c r="B7186" s="95">
        <v>38215</v>
      </c>
      <c r="C7186" s="96">
        <v>5.13</v>
      </c>
    </row>
    <row r="7187" spans="1:3">
      <c r="A7187" s="94">
        <f t="shared" si="115"/>
        <v>2004</v>
      </c>
      <c r="B7187" s="95">
        <v>38216</v>
      </c>
      <c r="C7187" s="96">
        <v>5.13</v>
      </c>
    </row>
    <row r="7188" spans="1:3">
      <c r="A7188" s="94">
        <f t="shared" si="115"/>
        <v>2004</v>
      </c>
      <c r="B7188" s="95">
        <v>38217</v>
      </c>
      <c r="C7188" s="96">
        <v>5.1100000000000003</v>
      </c>
    </row>
    <row r="7189" spans="1:3">
      <c r="A7189" s="94">
        <f t="shared" si="115"/>
        <v>2004</v>
      </c>
      <c r="B7189" s="95">
        <v>38218</v>
      </c>
      <c r="C7189" s="96">
        <v>5.14</v>
      </c>
    </row>
    <row r="7190" spans="1:3">
      <c r="A7190" s="94">
        <f t="shared" si="115"/>
        <v>2004</v>
      </c>
      <c r="B7190" s="95">
        <v>38219</v>
      </c>
      <c r="C7190" s="96">
        <v>5.14</v>
      </c>
    </row>
    <row r="7191" spans="1:3">
      <c r="A7191" s="94">
        <f t="shared" si="115"/>
        <v>2004</v>
      </c>
      <c r="B7191" s="95">
        <v>38222</v>
      </c>
      <c r="C7191" s="96">
        <v>5.15</v>
      </c>
    </row>
    <row r="7192" spans="1:3">
      <c r="A7192" s="94">
        <f t="shared" si="115"/>
        <v>2004</v>
      </c>
      <c r="B7192" s="95">
        <v>38223</v>
      </c>
      <c r="C7192" s="96">
        <v>5.15</v>
      </c>
    </row>
    <row r="7193" spans="1:3">
      <c r="A7193" s="94">
        <f t="shared" si="115"/>
        <v>2004</v>
      </c>
      <c r="B7193" s="95">
        <v>38224</v>
      </c>
      <c r="C7193" s="96">
        <v>5.13</v>
      </c>
    </row>
    <row r="7194" spans="1:3">
      <c r="A7194" s="94">
        <f t="shared" si="115"/>
        <v>2004</v>
      </c>
      <c r="B7194" s="95">
        <v>38225</v>
      </c>
      <c r="C7194" s="96">
        <v>5.0999999999999996</v>
      </c>
    </row>
    <row r="7195" spans="1:3">
      <c r="A7195" s="94">
        <f t="shared" si="115"/>
        <v>2004</v>
      </c>
      <c r="B7195" s="95">
        <v>38226</v>
      </c>
      <c r="C7195" s="96">
        <v>5.0999999999999996</v>
      </c>
    </row>
    <row r="7196" spans="1:3">
      <c r="A7196" s="94">
        <f t="shared" si="115"/>
        <v>2004</v>
      </c>
      <c r="B7196" s="95">
        <v>38229</v>
      </c>
      <c r="C7196" s="96">
        <v>5.07</v>
      </c>
    </row>
    <row r="7197" spans="1:3">
      <c r="A7197" s="94">
        <f t="shared" si="115"/>
        <v>2004</v>
      </c>
      <c r="B7197" s="95">
        <v>38230</v>
      </c>
      <c r="C7197" s="96">
        <v>5.01</v>
      </c>
    </row>
    <row r="7198" spans="1:3">
      <c r="A7198" s="94">
        <f t="shared" si="115"/>
        <v>2004</v>
      </c>
      <c r="B7198" s="95">
        <v>38231</v>
      </c>
      <c r="C7198" s="96">
        <v>5.01</v>
      </c>
    </row>
    <row r="7199" spans="1:3">
      <c r="A7199" s="94">
        <f t="shared" si="115"/>
        <v>2004</v>
      </c>
      <c r="B7199" s="95">
        <v>38232</v>
      </c>
      <c r="C7199" s="96">
        <v>5.07</v>
      </c>
    </row>
    <row r="7200" spans="1:3">
      <c r="A7200" s="94">
        <f t="shared" si="115"/>
        <v>2004</v>
      </c>
      <c r="B7200" s="95">
        <v>38233</v>
      </c>
      <c r="C7200" s="96">
        <v>5.14</v>
      </c>
    </row>
    <row r="7201" spans="1:3">
      <c r="A7201" s="94">
        <f t="shared" si="115"/>
        <v>2004</v>
      </c>
      <c r="B7201" s="95">
        <v>38236</v>
      </c>
      <c r="C7201" s="99"/>
    </row>
    <row r="7202" spans="1:3">
      <c r="A7202" s="94">
        <f t="shared" si="115"/>
        <v>2004</v>
      </c>
      <c r="B7202" s="95">
        <v>38237</v>
      </c>
      <c r="C7202" s="96">
        <v>5.0999999999999996</v>
      </c>
    </row>
    <row r="7203" spans="1:3">
      <c r="A7203" s="94">
        <f t="shared" si="115"/>
        <v>2004</v>
      </c>
      <c r="B7203" s="95">
        <v>38238</v>
      </c>
      <c r="C7203" s="96">
        <v>5.04</v>
      </c>
    </row>
    <row r="7204" spans="1:3">
      <c r="A7204" s="94">
        <f t="shared" si="115"/>
        <v>2004</v>
      </c>
      <c r="B7204" s="95">
        <v>38239</v>
      </c>
      <c r="C7204" s="96">
        <v>5.07</v>
      </c>
    </row>
    <row r="7205" spans="1:3">
      <c r="A7205" s="94">
        <f t="shared" si="115"/>
        <v>2004</v>
      </c>
      <c r="B7205" s="95">
        <v>38240</v>
      </c>
      <c r="C7205" s="96">
        <v>5.05</v>
      </c>
    </row>
    <row r="7206" spans="1:3">
      <c r="A7206" s="94">
        <f t="shared" si="115"/>
        <v>2004</v>
      </c>
      <c r="B7206" s="95">
        <v>38243</v>
      </c>
      <c r="C7206" s="96">
        <v>5.0199999999999996</v>
      </c>
    </row>
    <row r="7207" spans="1:3">
      <c r="A7207" s="94">
        <f t="shared" si="115"/>
        <v>2004</v>
      </c>
      <c r="B7207" s="95">
        <v>38244</v>
      </c>
      <c r="C7207" s="96">
        <v>5.01</v>
      </c>
    </row>
    <row r="7208" spans="1:3">
      <c r="A7208" s="94">
        <f t="shared" si="115"/>
        <v>2004</v>
      </c>
      <c r="B7208" s="95">
        <v>38245</v>
      </c>
      <c r="C7208" s="96">
        <v>5.04</v>
      </c>
    </row>
    <row r="7209" spans="1:3">
      <c r="A7209" s="94">
        <f t="shared" si="115"/>
        <v>2004</v>
      </c>
      <c r="B7209" s="95">
        <v>38246</v>
      </c>
      <c r="C7209" s="96">
        <v>4.95</v>
      </c>
    </row>
    <row r="7210" spans="1:3">
      <c r="A7210" s="94">
        <f t="shared" si="115"/>
        <v>2004</v>
      </c>
      <c r="B7210" s="95">
        <v>38247</v>
      </c>
      <c r="C7210" s="96">
        <v>4.99</v>
      </c>
    </row>
    <row r="7211" spans="1:3">
      <c r="A7211" s="94">
        <f t="shared" si="115"/>
        <v>2004</v>
      </c>
      <c r="B7211" s="95">
        <v>38250</v>
      </c>
      <c r="C7211" s="96">
        <v>4.9400000000000004</v>
      </c>
    </row>
    <row r="7212" spans="1:3">
      <c r="A7212" s="94">
        <f t="shared" si="115"/>
        <v>2004</v>
      </c>
      <c r="B7212" s="95">
        <v>38251</v>
      </c>
      <c r="C7212" s="96">
        <v>4.9400000000000004</v>
      </c>
    </row>
    <row r="7213" spans="1:3">
      <c r="A7213" s="94">
        <f t="shared" si="115"/>
        <v>2004</v>
      </c>
      <c r="B7213" s="95">
        <v>38252</v>
      </c>
      <c r="C7213" s="96">
        <v>4.88</v>
      </c>
    </row>
    <row r="7214" spans="1:3">
      <c r="A7214" s="94">
        <f t="shared" si="115"/>
        <v>2004</v>
      </c>
      <c r="B7214" s="95">
        <v>38253</v>
      </c>
      <c r="C7214" s="96">
        <v>4.8600000000000003</v>
      </c>
    </row>
    <row r="7215" spans="1:3">
      <c r="A7215" s="94">
        <f t="shared" si="115"/>
        <v>2004</v>
      </c>
      <c r="B7215" s="95">
        <v>38254</v>
      </c>
      <c r="C7215" s="96">
        <v>4.87</v>
      </c>
    </row>
    <row r="7216" spans="1:3">
      <c r="A7216" s="94">
        <f t="shared" si="115"/>
        <v>2004</v>
      </c>
      <c r="B7216" s="95">
        <v>38257</v>
      </c>
      <c r="C7216" s="96">
        <v>4.84</v>
      </c>
    </row>
    <row r="7217" spans="1:3">
      <c r="A7217" s="94">
        <f t="shared" si="115"/>
        <v>2004</v>
      </c>
      <c r="B7217" s="95">
        <v>38258</v>
      </c>
      <c r="C7217" s="96">
        <v>4.9000000000000004</v>
      </c>
    </row>
    <row r="7218" spans="1:3">
      <c r="A7218" s="94">
        <f t="shared" si="115"/>
        <v>2004</v>
      </c>
      <c r="B7218" s="95">
        <v>38259</v>
      </c>
      <c r="C7218" s="96">
        <v>4.97</v>
      </c>
    </row>
    <row r="7219" spans="1:3">
      <c r="A7219" s="94">
        <f t="shared" si="115"/>
        <v>2004</v>
      </c>
      <c r="B7219" s="95">
        <v>38260</v>
      </c>
      <c r="C7219" s="96">
        <v>4.97</v>
      </c>
    </row>
    <row r="7220" spans="1:3">
      <c r="A7220" s="94">
        <f t="shared" si="115"/>
        <v>2004</v>
      </c>
      <c r="B7220" s="95">
        <v>38261</v>
      </c>
      <c r="C7220" s="96">
        <v>5.0599999999999996</v>
      </c>
    </row>
    <row r="7221" spans="1:3">
      <c r="A7221" s="94">
        <f t="shared" si="115"/>
        <v>2004</v>
      </c>
      <c r="B7221" s="95">
        <v>38264</v>
      </c>
      <c r="C7221" s="96">
        <v>5.04</v>
      </c>
    </row>
    <row r="7222" spans="1:3">
      <c r="A7222" s="94">
        <f t="shared" si="115"/>
        <v>2004</v>
      </c>
      <c r="B7222" s="95">
        <v>38265</v>
      </c>
      <c r="C7222" s="96">
        <v>5.04</v>
      </c>
    </row>
    <row r="7223" spans="1:3">
      <c r="A7223" s="94">
        <f t="shared" si="115"/>
        <v>2004</v>
      </c>
      <c r="B7223" s="95">
        <v>38266</v>
      </c>
      <c r="C7223" s="96">
        <v>5.04</v>
      </c>
    </row>
    <row r="7224" spans="1:3">
      <c r="A7224" s="94">
        <f t="shared" si="115"/>
        <v>2004</v>
      </c>
      <c r="B7224" s="95">
        <v>38267</v>
      </c>
      <c r="C7224" s="96">
        <v>5.08</v>
      </c>
    </row>
    <row r="7225" spans="1:3">
      <c r="A7225" s="94">
        <f t="shared" si="115"/>
        <v>2004</v>
      </c>
      <c r="B7225" s="95">
        <v>38268</v>
      </c>
      <c r="C7225" s="96">
        <v>4.9800000000000004</v>
      </c>
    </row>
    <row r="7226" spans="1:3">
      <c r="A7226" s="94">
        <f t="shared" si="115"/>
        <v>2004</v>
      </c>
      <c r="B7226" s="95">
        <v>38271</v>
      </c>
      <c r="C7226" s="99"/>
    </row>
    <row r="7227" spans="1:3">
      <c r="A7227" s="94">
        <f t="shared" si="115"/>
        <v>2004</v>
      </c>
      <c r="B7227" s="95">
        <v>38272</v>
      </c>
      <c r="C7227" s="96">
        <v>4.95</v>
      </c>
    </row>
    <row r="7228" spans="1:3">
      <c r="A7228" s="94">
        <f t="shared" si="115"/>
        <v>2004</v>
      </c>
      <c r="B7228" s="95">
        <v>38273</v>
      </c>
      <c r="C7228" s="96">
        <v>4.9800000000000004</v>
      </c>
    </row>
    <row r="7229" spans="1:3">
      <c r="A7229" s="94">
        <f t="shared" si="115"/>
        <v>2004</v>
      </c>
      <c r="B7229" s="95">
        <v>38274</v>
      </c>
      <c r="C7229" s="96">
        <v>4.93</v>
      </c>
    </row>
    <row r="7230" spans="1:3">
      <c r="A7230" s="94">
        <f t="shared" si="115"/>
        <v>2004</v>
      </c>
      <c r="B7230" s="95">
        <v>38275</v>
      </c>
      <c r="C7230" s="96">
        <v>4.92</v>
      </c>
    </row>
    <row r="7231" spans="1:3">
      <c r="A7231" s="94">
        <f t="shared" si="115"/>
        <v>2004</v>
      </c>
      <c r="B7231" s="95">
        <v>38278</v>
      </c>
      <c r="C7231" s="96">
        <v>4.92</v>
      </c>
    </row>
    <row r="7232" spans="1:3">
      <c r="A7232" s="94">
        <f t="shared" si="115"/>
        <v>2004</v>
      </c>
      <c r="B7232" s="95">
        <v>38279</v>
      </c>
      <c r="C7232" s="96">
        <v>4.91</v>
      </c>
    </row>
    <row r="7233" spans="1:3">
      <c r="A7233" s="94">
        <f t="shared" si="115"/>
        <v>2004</v>
      </c>
      <c r="B7233" s="95">
        <v>38280</v>
      </c>
      <c r="C7233" s="96">
        <v>4.8499999999999996</v>
      </c>
    </row>
    <row r="7234" spans="1:3">
      <c r="A7234" s="94">
        <f t="shared" si="115"/>
        <v>2004</v>
      </c>
      <c r="B7234" s="95">
        <v>38281</v>
      </c>
      <c r="C7234" s="96">
        <v>4.84</v>
      </c>
    </row>
    <row r="7235" spans="1:3">
      <c r="A7235" s="94">
        <f t="shared" si="115"/>
        <v>2004</v>
      </c>
      <c r="B7235" s="95">
        <v>38282</v>
      </c>
      <c r="C7235" s="96">
        <v>4.87</v>
      </c>
    </row>
    <row r="7236" spans="1:3">
      <c r="A7236" s="94">
        <f t="shared" si="115"/>
        <v>2004</v>
      </c>
      <c r="B7236" s="95">
        <v>38285</v>
      </c>
      <c r="C7236" s="96">
        <v>4.8600000000000003</v>
      </c>
    </row>
    <row r="7237" spans="1:3">
      <c r="A7237" s="94">
        <f t="shared" si="115"/>
        <v>2004</v>
      </c>
      <c r="B7237" s="95">
        <v>38286</v>
      </c>
      <c r="C7237" s="96">
        <v>4.87</v>
      </c>
    </row>
    <row r="7238" spans="1:3">
      <c r="A7238" s="94">
        <f t="shared" si="115"/>
        <v>2004</v>
      </c>
      <c r="B7238" s="95">
        <v>38287</v>
      </c>
      <c r="C7238" s="96">
        <v>4.96</v>
      </c>
    </row>
    <row r="7239" spans="1:3">
      <c r="A7239" s="94">
        <f t="shared" si="115"/>
        <v>2004</v>
      </c>
      <c r="B7239" s="95">
        <v>38288</v>
      </c>
      <c r="C7239" s="96">
        <v>4.91</v>
      </c>
    </row>
    <row r="7240" spans="1:3">
      <c r="A7240" s="94">
        <f t="shared" si="115"/>
        <v>2004</v>
      </c>
      <c r="B7240" s="95">
        <v>38289</v>
      </c>
      <c r="C7240" s="96">
        <v>4.87</v>
      </c>
    </row>
    <row r="7241" spans="1:3">
      <c r="A7241" s="94">
        <f t="shared" si="115"/>
        <v>2004</v>
      </c>
      <c r="B7241" s="95">
        <v>38292</v>
      </c>
      <c r="C7241" s="96">
        <v>4.92</v>
      </c>
    </row>
    <row r="7242" spans="1:3">
      <c r="A7242" s="94">
        <f t="shared" si="115"/>
        <v>2004</v>
      </c>
      <c r="B7242" s="95">
        <v>38293</v>
      </c>
      <c r="C7242" s="96">
        <v>4.91</v>
      </c>
    </row>
    <row r="7243" spans="1:3">
      <c r="A7243" s="94">
        <f t="shared" si="115"/>
        <v>2004</v>
      </c>
      <c r="B7243" s="95">
        <v>38294</v>
      </c>
      <c r="C7243" s="96">
        <v>4.9000000000000004</v>
      </c>
    </row>
    <row r="7244" spans="1:3">
      <c r="A7244" s="94">
        <f t="shared" si="115"/>
        <v>2004</v>
      </c>
      <c r="B7244" s="95">
        <v>38295</v>
      </c>
      <c r="C7244" s="96">
        <v>4.8899999999999997</v>
      </c>
    </row>
    <row r="7245" spans="1:3">
      <c r="A7245" s="94">
        <f t="shared" ref="A7245:A7308" si="116">YEAR(B7245)</f>
        <v>2004</v>
      </c>
      <c r="B7245" s="95">
        <v>38296</v>
      </c>
      <c r="C7245" s="96">
        <v>4.99</v>
      </c>
    </row>
    <row r="7246" spans="1:3">
      <c r="A7246" s="94">
        <f t="shared" si="116"/>
        <v>2004</v>
      </c>
      <c r="B7246" s="95">
        <v>38299</v>
      </c>
      <c r="C7246" s="96">
        <v>4.9800000000000004</v>
      </c>
    </row>
    <row r="7247" spans="1:3">
      <c r="A7247" s="94">
        <f t="shared" si="116"/>
        <v>2004</v>
      </c>
      <c r="B7247" s="95">
        <v>38300</v>
      </c>
      <c r="C7247" s="96">
        <v>5.0199999999999996</v>
      </c>
    </row>
    <row r="7248" spans="1:3">
      <c r="A7248" s="94">
        <f t="shared" si="116"/>
        <v>2004</v>
      </c>
      <c r="B7248" s="95">
        <v>38301</v>
      </c>
      <c r="C7248" s="96">
        <v>5.05</v>
      </c>
    </row>
    <row r="7249" spans="1:3">
      <c r="A7249" s="94">
        <f t="shared" si="116"/>
        <v>2004</v>
      </c>
      <c r="B7249" s="95">
        <v>38302</v>
      </c>
      <c r="C7249" s="99"/>
    </row>
    <row r="7250" spans="1:3">
      <c r="A7250" s="94">
        <f t="shared" si="116"/>
        <v>2004</v>
      </c>
      <c r="B7250" s="95">
        <v>38303</v>
      </c>
      <c r="C7250" s="96">
        <v>4.96</v>
      </c>
    </row>
    <row r="7251" spans="1:3">
      <c r="A7251" s="94">
        <f t="shared" si="116"/>
        <v>2004</v>
      </c>
      <c r="B7251" s="95">
        <v>38306</v>
      </c>
      <c r="C7251" s="96">
        <v>4.9800000000000004</v>
      </c>
    </row>
    <row r="7252" spans="1:3">
      <c r="A7252" s="94">
        <f t="shared" si="116"/>
        <v>2004</v>
      </c>
      <c r="B7252" s="95">
        <v>38307</v>
      </c>
      <c r="C7252" s="96">
        <v>4.96</v>
      </c>
    </row>
    <row r="7253" spans="1:3">
      <c r="A7253" s="94">
        <f t="shared" si="116"/>
        <v>2004</v>
      </c>
      <c r="B7253" s="95">
        <v>38308</v>
      </c>
      <c r="C7253" s="96">
        <v>4.8899999999999997</v>
      </c>
    </row>
    <row r="7254" spans="1:3">
      <c r="A7254" s="94">
        <f t="shared" si="116"/>
        <v>2004</v>
      </c>
      <c r="B7254" s="95">
        <v>38309</v>
      </c>
      <c r="C7254" s="96">
        <v>4.8600000000000003</v>
      </c>
    </row>
    <row r="7255" spans="1:3">
      <c r="A7255" s="94">
        <f t="shared" si="116"/>
        <v>2004</v>
      </c>
      <c r="B7255" s="95">
        <v>38310</v>
      </c>
      <c r="C7255" s="96">
        <v>4.93</v>
      </c>
    </row>
    <row r="7256" spans="1:3">
      <c r="A7256" s="94">
        <f t="shared" si="116"/>
        <v>2004</v>
      </c>
      <c r="B7256" s="95">
        <v>38313</v>
      </c>
      <c r="C7256" s="96">
        <v>4.8899999999999997</v>
      </c>
    </row>
    <row r="7257" spans="1:3">
      <c r="A7257" s="94">
        <f t="shared" si="116"/>
        <v>2004</v>
      </c>
      <c r="B7257" s="95">
        <v>38314</v>
      </c>
      <c r="C7257" s="96">
        <v>4.8899999999999997</v>
      </c>
    </row>
    <row r="7258" spans="1:3">
      <c r="A7258" s="94">
        <f t="shared" si="116"/>
        <v>2004</v>
      </c>
      <c r="B7258" s="95">
        <v>38315</v>
      </c>
      <c r="C7258" s="96">
        <v>4.8899999999999997</v>
      </c>
    </row>
    <row r="7259" spans="1:3">
      <c r="A7259" s="94">
        <f t="shared" si="116"/>
        <v>2004</v>
      </c>
      <c r="B7259" s="95">
        <v>38316</v>
      </c>
      <c r="C7259" s="99"/>
    </row>
    <row r="7260" spans="1:3">
      <c r="A7260" s="94">
        <f t="shared" si="116"/>
        <v>2004</v>
      </c>
      <c r="B7260" s="95">
        <v>38317</v>
      </c>
      <c r="C7260" s="96">
        <v>4.9400000000000004</v>
      </c>
    </row>
    <row r="7261" spans="1:3">
      <c r="A7261" s="94">
        <f t="shared" si="116"/>
        <v>2004</v>
      </c>
      <c r="B7261" s="95">
        <v>38320</v>
      </c>
      <c r="C7261" s="96">
        <v>5.03</v>
      </c>
    </row>
    <row r="7262" spans="1:3">
      <c r="A7262" s="94">
        <f t="shared" si="116"/>
        <v>2004</v>
      </c>
      <c r="B7262" s="95">
        <v>38321</v>
      </c>
      <c r="C7262" s="96">
        <v>5.07</v>
      </c>
    </row>
    <row r="7263" spans="1:3">
      <c r="A7263" s="94">
        <f t="shared" si="116"/>
        <v>2004</v>
      </c>
      <c r="B7263" s="95">
        <v>38322</v>
      </c>
      <c r="C7263" s="96">
        <v>5.08</v>
      </c>
    </row>
    <row r="7264" spans="1:3">
      <c r="A7264" s="94">
        <f t="shared" si="116"/>
        <v>2004</v>
      </c>
      <c r="B7264" s="95">
        <v>38323</v>
      </c>
      <c r="C7264" s="96">
        <v>5.1100000000000003</v>
      </c>
    </row>
    <row r="7265" spans="1:3">
      <c r="A7265" s="94">
        <f t="shared" si="116"/>
        <v>2004</v>
      </c>
      <c r="B7265" s="95">
        <v>38324</v>
      </c>
      <c r="C7265" s="96">
        <v>4.99</v>
      </c>
    </row>
    <row r="7266" spans="1:3">
      <c r="A7266" s="94">
        <f t="shared" si="116"/>
        <v>2004</v>
      </c>
      <c r="B7266" s="95">
        <v>38327</v>
      </c>
      <c r="C7266" s="96">
        <v>4.96</v>
      </c>
    </row>
    <row r="7267" spans="1:3">
      <c r="A7267" s="94">
        <f t="shared" si="116"/>
        <v>2004</v>
      </c>
      <c r="B7267" s="95">
        <v>38328</v>
      </c>
      <c r="C7267" s="96">
        <v>4.95</v>
      </c>
    </row>
    <row r="7268" spans="1:3">
      <c r="A7268" s="94">
        <f t="shared" si="116"/>
        <v>2004</v>
      </c>
      <c r="B7268" s="95">
        <v>38329</v>
      </c>
      <c r="C7268" s="96">
        <v>4.84</v>
      </c>
    </row>
    <row r="7269" spans="1:3">
      <c r="A7269" s="94">
        <f t="shared" si="116"/>
        <v>2004</v>
      </c>
      <c r="B7269" s="95">
        <v>38330</v>
      </c>
      <c r="C7269" s="96">
        <v>4.88</v>
      </c>
    </row>
    <row r="7270" spans="1:3">
      <c r="A7270" s="94">
        <f t="shared" si="116"/>
        <v>2004</v>
      </c>
      <c r="B7270" s="95">
        <v>38331</v>
      </c>
      <c r="C7270" s="96">
        <v>4.87</v>
      </c>
    </row>
    <row r="7271" spans="1:3">
      <c r="A7271" s="94">
        <f t="shared" si="116"/>
        <v>2004</v>
      </c>
      <c r="B7271" s="95">
        <v>38334</v>
      </c>
      <c r="C7271" s="96">
        <v>4.8499999999999996</v>
      </c>
    </row>
    <row r="7272" spans="1:3">
      <c r="A7272" s="94">
        <f t="shared" si="116"/>
        <v>2004</v>
      </c>
      <c r="B7272" s="95">
        <v>38335</v>
      </c>
      <c r="C7272" s="96">
        <v>4.83</v>
      </c>
    </row>
    <row r="7273" spans="1:3">
      <c r="A7273" s="94">
        <f t="shared" si="116"/>
        <v>2004</v>
      </c>
      <c r="B7273" s="95">
        <v>38336</v>
      </c>
      <c r="C7273" s="96">
        <v>4.76</v>
      </c>
    </row>
    <row r="7274" spans="1:3">
      <c r="A7274" s="94">
        <f t="shared" si="116"/>
        <v>2004</v>
      </c>
      <c r="B7274" s="95">
        <v>38337</v>
      </c>
      <c r="C7274" s="96">
        <v>4.88</v>
      </c>
    </row>
    <row r="7275" spans="1:3">
      <c r="A7275" s="94">
        <f t="shared" si="116"/>
        <v>2004</v>
      </c>
      <c r="B7275" s="95">
        <v>38338</v>
      </c>
      <c r="C7275" s="96">
        <v>4.8899999999999997</v>
      </c>
    </row>
    <row r="7276" spans="1:3">
      <c r="A7276" s="94">
        <f t="shared" si="116"/>
        <v>2004</v>
      </c>
      <c r="B7276" s="95">
        <v>38341</v>
      </c>
      <c r="C7276" s="96">
        <v>4.88</v>
      </c>
    </row>
    <row r="7277" spans="1:3">
      <c r="A7277" s="94">
        <f t="shared" si="116"/>
        <v>2004</v>
      </c>
      <c r="B7277" s="95">
        <v>38342</v>
      </c>
      <c r="C7277" s="96">
        <v>4.83</v>
      </c>
    </row>
    <row r="7278" spans="1:3">
      <c r="A7278" s="94">
        <f t="shared" si="116"/>
        <v>2004</v>
      </c>
      <c r="B7278" s="95">
        <v>38343</v>
      </c>
      <c r="C7278" s="96">
        <v>4.8600000000000003</v>
      </c>
    </row>
    <row r="7279" spans="1:3">
      <c r="A7279" s="94">
        <f t="shared" si="116"/>
        <v>2004</v>
      </c>
      <c r="B7279" s="95">
        <v>38344</v>
      </c>
      <c r="C7279" s="96">
        <v>4.9000000000000004</v>
      </c>
    </row>
    <row r="7280" spans="1:3">
      <c r="A7280" s="94">
        <f t="shared" si="116"/>
        <v>2004</v>
      </c>
      <c r="B7280" s="95">
        <v>38345</v>
      </c>
      <c r="C7280" s="99"/>
    </row>
    <row r="7281" spans="1:3">
      <c r="A7281" s="94">
        <f t="shared" si="116"/>
        <v>2004</v>
      </c>
      <c r="B7281" s="95">
        <v>38348</v>
      </c>
      <c r="C7281" s="96">
        <v>4.97</v>
      </c>
    </row>
    <row r="7282" spans="1:3">
      <c r="A7282" s="94">
        <f t="shared" si="116"/>
        <v>2004</v>
      </c>
      <c r="B7282" s="95">
        <v>38349</v>
      </c>
      <c r="C7282" s="96">
        <v>4.95</v>
      </c>
    </row>
    <row r="7283" spans="1:3">
      <c r="A7283" s="94">
        <f t="shared" si="116"/>
        <v>2004</v>
      </c>
      <c r="B7283" s="95">
        <v>38350</v>
      </c>
      <c r="C7283" s="96">
        <v>4.97</v>
      </c>
    </row>
    <row r="7284" spans="1:3">
      <c r="A7284" s="94">
        <f t="shared" si="116"/>
        <v>2004</v>
      </c>
      <c r="B7284" s="95">
        <v>38351</v>
      </c>
      <c r="C7284" s="96">
        <v>4.9400000000000004</v>
      </c>
    </row>
    <row r="7285" spans="1:3">
      <c r="A7285" s="94">
        <f t="shared" si="116"/>
        <v>2004</v>
      </c>
      <c r="B7285" s="95">
        <v>38352</v>
      </c>
      <c r="C7285" s="96">
        <v>4.8600000000000003</v>
      </c>
    </row>
    <row r="7286" spans="1:3">
      <c r="A7286" s="94">
        <f t="shared" si="116"/>
        <v>2005</v>
      </c>
      <c r="B7286" s="95">
        <v>38355</v>
      </c>
      <c r="C7286" s="96">
        <v>4.8499999999999996</v>
      </c>
    </row>
    <row r="7287" spans="1:3">
      <c r="A7287" s="94">
        <f t="shared" si="116"/>
        <v>2005</v>
      </c>
      <c r="B7287" s="95">
        <v>38356</v>
      </c>
      <c r="C7287" s="96">
        <v>4.91</v>
      </c>
    </row>
    <row r="7288" spans="1:3">
      <c r="A7288" s="94">
        <f t="shared" si="116"/>
        <v>2005</v>
      </c>
      <c r="B7288" s="95">
        <v>38357</v>
      </c>
      <c r="C7288" s="96">
        <v>4.88</v>
      </c>
    </row>
    <row r="7289" spans="1:3">
      <c r="A7289" s="94">
        <f t="shared" si="116"/>
        <v>2005</v>
      </c>
      <c r="B7289" s="95">
        <v>38358</v>
      </c>
      <c r="C7289" s="96">
        <v>4.8899999999999997</v>
      </c>
    </row>
    <row r="7290" spans="1:3">
      <c r="A7290" s="94">
        <f t="shared" si="116"/>
        <v>2005</v>
      </c>
      <c r="B7290" s="95">
        <v>38359</v>
      </c>
      <c r="C7290" s="96">
        <v>4.88</v>
      </c>
    </row>
    <row r="7291" spans="1:3">
      <c r="A7291" s="94">
        <f t="shared" si="116"/>
        <v>2005</v>
      </c>
      <c r="B7291" s="95">
        <v>38362</v>
      </c>
      <c r="C7291" s="96">
        <v>4.8600000000000003</v>
      </c>
    </row>
    <row r="7292" spans="1:3">
      <c r="A7292" s="94">
        <f t="shared" si="116"/>
        <v>2005</v>
      </c>
      <c r="B7292" s="95">
        <v>38363</v>
      </c>
      <c r="C7292" s="96">
        <v>4.84</v>
      </c>
    </row>
    <row r="7293" spans="1:3">
      <c r="A7293" s="94">
        <f t="shared" si="116"/>
        <v>2005</v>
      </c>
      <c r="B7293" s="95">
        <v>38364</v>
      </c>
      <c r="C7293" s="96">
        <v>4.8</v>
      </c>
    </row>
    <row r="7294" spans="1:3">
      <c r="A7294" s="94">
        <f t="shared" si="116"/>
        <v>2005</v>
      </c>
      <c r="B7294" s="95">
        <v>38365</v>
      </c>
      <c r="C7294" s="96">
        <v>4.7699999999999996</v>
      </c>
    </row>
    <row r="7295" spans="1:3">
      <c r="A7295" s="94">
        <f t="shared" si="116"/>
        <v>2005</v>
      </c>
      <c r="B7295" s="95">
        <v>38366</v>
      </c>
      <c r="C7295" s="96">
        <v>4.78</v>
      </c>
    </row>
    <row r="7296" spans="1:3">
      <c r="A7296" s="94">
        <f t="shared" si="116"/>
        <v>2005</v>
      </c>
      <c r="B7296" s="95">
        <v>38369</v>
      </c>
      <c r="C7296" s="99"/>
    </row>
    <row r="7297" spans="1:3">
      <c r="A7297" s="94">
        <f t="shared" si="116"/>
        <v>2005</v>
      </c>
      <c r="B7297" s="95">
        <v>38370</v>
      </c>
      <c r="C7297" s="96">
        <v>4.72</v>
      </c>
    </row>
    <row r="7298" spans="1:3">
      <c r="A7298" s="94">
        <f t="shared" si="116"/>
        <v>2005</v>
      </c>
      <c r="B7298" s="95">
        <v>38371</v>
      </c>
      <c r="C7298" s="96">
        <v>4.7</v>
      </c>
    </row>
    <row r="7299" spans="1:3">
      <c r="A7299" s="94">
        <f t="shared" si="116"/>
        <v>2005</v>
      </c>
      <c r="B7299" s="95">
        <v>38372</v>
      </c>
      <c r="C7299" s="96">
        <v>4.71</v>
      </c>
    </row>
    <row r="7300" spans="1:3">
      <c r="A7300" s="94">
        <f t="shared" si="116"/>
        <v>2005</v>
      </c>
      <c r="B7300" s="95">
        <v>38373</v>
      </c>
      <c r="C7300" s="96">
        <v>4.7</v>
      </c>
    </row>
    <row r="7301" spans="1:3">
      <c r="A7301" s="94">
        <f t="shared" si="116"/>
        <v>2005</v>
      </c>
      <c r="B7301" s="95">
        <v>38376</v>
      </c>
      <c r="C7301" s="96">
        <v>4.63</v>
      </c>
    </row>
    <row r="7302" spans="1:3">
      <c r="A7302" s="94">
        <f t="shared" si="116"/>
        <v>2005</v>
      </c>
      <c r="B7302" s="95">
        <v>38377</v>
      </c>
      <c r="C7302" s="96">
        <v>4.71</v>
      </c>
    </row>
    <row r="7303" spans="1:3">
      <c r="A7303" s="94">
        <f t="shared" si="116"/>
        <v>2005</v>
      </c>
      <c r="B7303" s="95">
        <v>38378</v>
      </c>
      <c r="C7303" s="96">
        <v>4.7</v>
      </c>
    </row>
    <row r="7304" spans="1:3">
      <c r="A7304" s="94">
        <f t="shared" si="116"/>
        <v>2005</v>
      </c>
      <c r="B7304" s="95">
        <v>38379</v>
      </c>
      <c r="C7304" s="96">
        <v>4.71</v>
      </c>
    </row>
    <row r="7305" spans="1:3">
      <c r="A7305" s="94">
        <f t="shared" si="116"/>
        <v>2005</v>
      </c>
      <c r="B7305" s="95">
        <v>38380</v>
      </c>
      <c r="C7305" s="96">
        <v>4.6399999999999997</v>
      </c>
    </row>
    <row r="7306" spans="1:3">
      <c r="A7306" s="94">
        <f t="shared" si="116"/>
        <v>2005</v>
      </c>
      <c r="B7306" s="95">
        <v>38383</v>
      </c>
      <c r="C7306" s="96">
        <v>4.62</v>
      </c>
    </row>
    <row r="7307" spans="1:3">
      <c r="A7307" s="94">
        <f t="shared" si="116"/>
        <v>2005</v>
      </c>
      <c r="B7307" s="95">
        <v>38384</v>
      </c>
      <c r="C7307" s="96">
        <v>4.63</v>
      </c>
    </row>
    <row r="7308" spans="1:3">
      <c r="A7308" s="94">
        <f t="shared" si="116"/>
        <v>2005</v>
      </c>
      <c r="B7308" s="95">
        <v>38385</v>
      </c>
      <c r="C7308" s="96">
        <v>4.6100000000000003</v>
      </c>
    </row>
    <row r="7309" spans="1:3">
      <c r="A7309" s="94">
        <f t="shared" ref="A7309:A7372" si="117">YEAR(B7309)</f>
        <v>2005</v>
      </c>
      <c r="B7309" s="95">
        <v>38386</v>
      </c>
      <c r="C7309" s="96">
        <v>4.58</v>
      </c>
    </row>
    <row r="7310" spans="1:3">
      <c r="A7310" s="94">
        <f t="shared" si="117"/>
        <v>2005</v>
      </c>
      <c r="B7310" s="95">
        <v>38387</v>
      </c>
      <c r="C7310" s="96">
        <v>4.4800000000000004</v>
      </c>
    </row>
    <row r="7311" spans="1:3">
      <c r="A7311" s="94">
        <f t="shared" si="117"/>
        <v>2005</v>
      </c>
      <c r="B7311" s="95">
        <v>38390</v>
      </c>
      <c r="C7311" s="96">
        <v>4.43</v>
      </c>
    </row>
    <row r="7312" spans="1:3">
      <c r="A7312" s="94">
        <f t="shared" si="117"/>
        <v>2005</v>
      </c>
      <c r="B7312" s="95">
        <v>38391</v>
      </c>
      <c r="C7312" s="96">
        <v>4.3899999999999997</v>
      </c>
    </row>
    <row r="7313" spans="1:3">
      <c r="A7313" s="94">
        <f t="shared" si="117"/>
        <v>2005</v>
      </c>
      <c r="B7313" s="95">
        <v>38392</v>
      </c>
      <c r="C7313" s="96">
        <v>4.4000000000000004</v>
      </c>
    </row>
    <row r="7314" spans="1:3">
      <c r="A7314" s="94">
        <f t="shared" si="117"/>
        <v>2005</v>
      </c>
      <c r="B7314" s="95">
        <v>38393</v>
      </c>
      <c r="C7314" s="96">
        <v>4.5</v>
      </c>
    </row>
    <row r="7315" spans="1:3">
      <c r="A7315" s="94">
        <f t="shared" si="117"/>
        <v>2005</v>
      </c>
      <c r="B7315" s="95">
        <v>38394</v>
      </c>
      <c r="C7315" s="96">
        <v>4.5199999999999996</v>
      </c>
    </row>
    <row r="7316" spans="1:3">
      <c r="A7316" s="94">
        <f t="shared" si="117"/>
        <v>2005</v>
      </c>
      <c r="B7316" s="95">
        <v>38397</v>
      </c>
      <c r="C7316" s="96">
        <v>4.45</v>
      </c>
    </row>
    <row r="7317" spans="1:3">
      <c r="A7317" s="94">
        <f t="shared" si="117"/>
        <v>2005</v>
      </c>
      <c r="B7317" s="95">
        <v>38398</v>
      </c>
      <c r="C7317" s="96">
        <v>4.4800000000000004</v>
      </c>
    </row>
    <row r="7318" spans="1:3">
      <c r="A7318" s="94">
        <f t="shared" si="117"/>
        <v>2005</v>
      </c>
      <c r="B7318" s="95">
        <v>38399</v>
      </c>
      <c r="C7318" s="96">
        <v>4.53</v>
      </c>
    </row>
    <row r="7319" spans="1:3">
      <c r="A7319" s="94">
        <f t="shared" si="117"/>
        <v>2005</v>
      </c>
      <c r="B7319" s="95">
        <v>38400</v>
      </c>
      <c r="C7319" s="96">
        <v>4.58</v>
      </c>
    </row>
    <row r="7320" spans="1:3">
      <c r="A7320" s="94">
        <f t="shared" si="117"/>
        <v>2005</v>
      </c>
      <c r="B7320" s="95">
        <v>38401</v>
      </c>
      <c r="C7320" s="96">
        <v>4.6500000000000004</v>
      </c>
    </row>
    <row r="7321" spans="1:3">
      <c r="A7321" s="94">
        <f t="shared" si="117"/>
        <v>2005</v>
      </c>
      <c r="B7321" s="95">
        <v>38404</v>
      </c>
      <c r="C7321" s="99"/>
    </row>
    <row r="7322" spans="1:3">
      <c r="A7322" s="94">
        <f t="shared" si="117"/>
        <v>2005</v>
      </c>
      <c r="B7322" s="95">
        <v>38405</v>
      </c>
      <c r="C7322" s="96">
        <v>4.71</v>
      </c>
    </row>
    <row r="7323" spans="1:3">
      <c r="A7323" s="94">
        <f t="shared" si="117"/>
        <v>2005</v>
      </c>
      <c r="B7323" s="95">
        <v>38406</v>
      </c>
      <c r="C7323" s="96">
        <v>4.6900000000000004</v>
      </c>
    </row>
    <row r="7324" spans="1:3">
      <c r="A7324" s="94">
        <f t="shared" si="117"/>
        <v>2005</v>
      </c>
      <c r="B7324" s="95">
        <v>38407</v>
      </c>
      <c r="C7324" s="96">
        <v>4.67</v>
      </c>
    </row>
    <row r="7325" spans="1:3">
      <c r="A7325" s="94">
        <f t="shared" si="117"/>
        <v>2005</v>
      </c>
      <c r="B7325" s="95">
        <v>38408</v>
      </c>
      <c r="C7325" s="96">
        <v>4.6100000000000003</v>
      </c>
    </row>
    <row r="7326" spans="1:3">
      <c r="A7326" s="94">
        <f t="shared" si="117"/>
        <v>2005</v>
      </c>
      <c r="B7326" s="95">
        <v>38411</v>
      </c>
      <c r="C7326" s="96">
        <v>4.71</v>
      </c>
    </row>
    <row r="7327" spans="1:3">
      <c r="A7327" s="94">
        <f t="shared" si="117"/>
        <v>2005</v>
      </c>
      <c r="B7327" s="95">
        <v>38412</v>
      </c>
      <c r="C7327" s="96">
        <v>4.6900000000000004</v>
      </c>
    </row>
    <row r="7328" spans="1:3">
      <c r="A7328" s="94">
        <f t="shared" si="117"/>
        <v>2005</v>
      </c>
      <c r="B7328" s="95">
        <v>38413</v>
      </c>
      <c r="C7328" s="96">
        <v>4.71</v>
      </c>
    </row>
    <row r="7329" spans="1:3">
      <c r="A7329" s="94">
        <f t="shared" si="117"/>
        <v>2005</v>
      </c>
      <c r="B7329" s="95">
        <v>38414</v>
      </c>
      <c r="C7329" s="96">
        <v>4.71</v>
      </c>
    </row>
    <row r="7330" spans="1:3">
      <c r="A7330" s="94">
        <f t="shared" si="117"/>
        <v>2005</v>
      </c>
      <c r="B7330" s="95">
        <v>38415</v>
      </c>
      <c r="C7330" s="96">
        <v>4.66</v>
      </c>
    </row>
    <row r="7331" spans="1:3">
      <c r="A7331" s="94">
        <f t="shared" si="117"/>
        <v>2005</v>
      </c>
      <c r="B7331" s="95">
        <v>38418</v>
      </c>
      <c r="C7331" s="96">
        <v>4.63</v>
      </c>
    </row>
    <row r="7332" spans="1:3">
      <c r="A7332" s="94">
        <f t="shared" si="117"/>
        <v>2005</v>
      </c>
      <c r="B7332" s="95">
        <v>38419</v>
      </c>
      <c r="C7332" s="96">
        <v>4.67</v>
      </c>
    </row>
    <row r="7333" spans="1:3">
      <c r="A7333" s="94">
        <f t="shared" si="117"/>
        <v>2005</v>
      </c>
      <c r="B7333" s="95">
        <v>38420</v>
      </c>
      <c r="C7333" s="96">
        <v>4.84</v>
      </c>
    </row>
    <row r="7334" spans="1:3">
      <c r="A7334" s="94">
        <f t="shared" si="117"/>
        <v>2005</v>
      </c>
      <c r="B7334" s="95">
        <v>38421</v>
      </c>
      <c r="C7334" s="96">
        <v>4.74</v>
      </c>
    </row>
    <row r="7335" spans="1:3">
      <c r="A7335" s="94">
        <f t="shared" si="117"/>
        <v>2005</v>
      </c>
      <c r="B7335" s="95">
        <v>38422</v>
      </c>
      <c r="C7335" s="96">
        <v>4.8</v>
      </c>
    </row>
    <row r="7336" spans="1:3">
      <c r="A7336" s="94">
        <f t="shared" si="117"/>
        <v>2005</v>
      </c>
      <c r="B7336" s="95">
        <v>38425</v>
      </c>
      <c r="C7336" s="96">
        <v>4.7699999999999996</v>
      </c>
    </row>
    <row r="7337" spans="1:3">
      <c r="A7337" s="94">
        <f t="shared" si="117"/>
        <v>2005</v>
      </c>
      <c r="B7337" s="95">
        <v>38426</v>
      </c>
      <c r="C7337" s="96">
        <v>4.8</v>
      </c>
    </row>
    <row r="7338" spans="1:3">
      <c r="A7338" s="94">
        <f t="shared" si="117"/>
        <v>2005</v>
      </c>
      <c r="B7338" s="95">
        <v>38427</v>
      </c>
      <c r="C7338" s="96">
        <v>4.78</v>
      </c>
    </row>
    <row r="7339" spans="1:3">
      <c r="A7339" s="94">
        <f t="shared" si="117"/>
        <v>2005</v>
      </c>
      <c r="B7339" s="95">
        <v>38428</v>
      </c>
      <c r="C7339" s="96">
        <v>4.75</v>
      </c>
    </row>
    <row r="7340" spans="1:3">
      <c r="A7340" s="94">
        <f t="shared" si="117"/>
        <v>2005</v>
      </c>
      <c r="B7340" s="95">
        <v>38429</v>
      </c>
      <c r="C7340" s="96">
        <v>4.8</v>
      </c>
    </row>
    <row r="7341" spans="1:3">
      <c r="A7341" s="94">
        <f t="shared" si="117"/>
        <v>2005</v>
      </c>
      <c r="B7341" s="95">
        <v>38432</v>
      </c>
      <c r="C7341" s="96">
        <v>4.8499999999999996</v>
      </c>
    </row>
    <row r="7342" spans="1:3">
      <c r="A7342" s="94">
        <f t="shared" si="117"/>
        <v>2005</v>
      </c>
      <c r="B7342" s="95">
        <v>38433</v>
      </c>
      <c r="C7342" s="96">
        <v>4.88</v>
      </c>
    </row>
    <row r="7343" spans="1:3">
      <c r="A7343" s="94">
        <f t="shared" si="117"/>
        <v>2005</v>
      </c>
      <c r="B7343" s="95">
        <v>38434</v>
      </c>
      <c r="C7343" s="96">
        <v>4.8600000000000003</v>
      </c>
    </row>
    <row r="7344" spans="1:3">
      <c r="A7344" s="94">
        <f t="shared" si="117"/>
        <v>2005</v>
      </c>
      <c r="B7344" s="95">
        <v>38435</v>
      </c>
      <c r="C7344" s="96">
        <v>4.84</v>
      </c>
    </row>
    <row r="7345" spans="1:3">
      <c r="A7345" s="94">
        <f t="shared" si="117"/>
        <v>2005</v>
      </c>
      <c r="B7345" s="95">
        <v>38436</v>
      </c>
      <c r="C7345" s="99"/>
    </row>
    <row r="7346" spans="1:3">
      <c r="A7346" s="94">
        <f t="shared" si="117"/>
        <v>2005</v>
      </c>
      <c r="B7346" s="95">
        <v>38439</v>
      </c>
      <c r="C7346" s="96">
        <v>4.88</v>
      </c>
    </row>
    <row r="7347" spans="1:3">
      <c r="A7347" s="94">
        <f t="shared" si="117"/>
        <v>2005</v>
      </c>
      <c r="B7347" s="95">
        <v>38440</v>
      </c>
      <c r="C7347" s="96">
        <v>4.8499999999999996</v>
      </c>
    </row>
    <row r="7348" spans="1:3">
      <c r="A7348" s="94">
        <f t="shared" si="117"/>
        <v>2005</v>
      </c>
      <c r="B7348" s="95">
        <v>38441</v>
      </c>
      <c r="C7348" s="96">
        <v>4.7699999999999996</v>
      </c>
    </row>
    <row r="7349" spans="1:3">
      <c r="A7349" s="94">
        <f t="shared" si="117"/>
        <v>2005</v>
      </c>
      <c r="B7349" s="95">
        <v>38442</v>
      </c>
      <c r="C7349" s="96">
        <v>4.76</v>
      </c>
    </row>
    <row r="7350" spans="1:3">
      <c r="A7350" s="94">
        <f t="shared" si="117"/>
        <v>2005</v>
      </c>
      <c r="B7350" s="95">
        <v>38443</v>
      </c>
      <c r="C7350" s="96">
        <v>4.72</v>
      </c>
    </row>
    <row r="7351" spans="1:3">
      <c r="A7351" s="94">
        <f t="shared" si="117"/>
        <v>2005</v>
      </c>
      <c r="B7351" s="95">
        <v>38446</v>
      </c>
      <c r="C7351" s="96">
        <v>4.7300000000000004</v>
      </c>
    </row>
    <row r="7352" spans="1:3">
      <c r="A7352" s="94">
        <f t="shared" si="117"/>
        <v>2005</v>
      </c>
      <c r="B7352" s="95">
        <v>38447</v>
      </c>
      <c r="C7352" s="96">
        <v>4.75</v>
      </c>
    </row>
    <row r="7353" spans="1:3">
      <c r="A7353" s="94">
        <f t="shared" si="117"/>
        <v>2005</v>
      </c>
      <c r="B7353" s="95">
        <v>38448</v>
      </c>
      <c r="C7353" s="96">
        <v>4.7300000000000004</v>
      </c>
    </row>
    <row r="7354" spans="1:3">
      <c r="A7354" s="94">
        <f t="shared" si="117"/>
        <v>2005</v>
      </c>
      <c r="B7354" s="95">
        <v>38449</v>
      </c>
      <c r="C7354" s="96">
        <v>4.78</v>
      </c>
    </row>
    <row r="7355" spans="1:3">
      <c r="A7355" s="94">
        <f t="shared" si="117"/>
        <v>2005</v>
      </c>
      <c r="B7355" s="95">
        <v>38450</v>
      </c>
      <c r="C7355" s="96">
        <v>4.7699999999999996</v>
      </c>
    </row>
    <row r="7356" spans="1:3">
      <c r="A7356" s="94">
        <f t="shared" si="117"/>
        <v>2005</v>
      </c>
      <c r="B7356" s="95">
        <v>38453</v>
      </c>
      <c r="C7356" s="96">
        <v>4.7300000000000004</v>
      </c>
    </row>
    <row r="7357" spans="1:3">
      <c r="A7357" s="94">
        <f t="shared" si="117"/>
        <v>2005</v>
      </c>
      <c r="B7357" s="95">
        <v>38454</v>
      </c>
      <c r="C7357" s="96">
        <v>4.66</v>
      </c>
    </row>
    <row r="7358" spans="1:3">
      <c r="A7358" s="94">
        <f t="shared" si="117"/>
        <v>2005</v>
      </c>
      <c r="B7358" s="95">
        <v>38455</v>
      </c>
      <c r="C7358" s="96">
        <v>4.68</v>
      </c>
    </row>
    <row r="7359" spans="1:3">
      <c r="A7359" s="94">
        <f t="shared" si="117"/>
        <v>2005</v>
      </c>
      <c r="B7359" s="95">
        <v>38456</v>
      </c>
      <c r="C7359" s="96">
        <v>4.7300000000000004</v>
      </c>
    </row>
    <row r="7360" spans="1:3">
      <c r="A7360" s="94">
        <f t="shared" si="117"/>
        <v>2005</v>
      </c>
      <c r="B7360" s="95">
        <v>38457</v>
      </c>
      <c r="C7360" s="96">
        <v>4.66</v>
      </c>
    </row>
    <row r="7361" spans="1:3">
      <c r="A7361" s="94">
        <f t="shared" si="117"/>
        <v>2005</v>
      </c>
      <c r="B7361" s="95">
        <v>38460</v>
      </c>
      <c r="C7361" s="96">
        <v>4.62</v>
      </c>
    </row>
    <row r="7362" spans="1:3">
      <c r="A7362" s="94">
        <f t="shared" si="117"/>
        <v>2005</v>
      </c>
      <c r="B7362" s="95">
        <v>38461</v>
      </c>
      <c r="C7362" s="96">
        <v>4.53</v>
      </c>
    </row>
    <row r="7363" spans="1:3">
      <c r="A7363" s="94">
        <f t="shared" si="117"/>
        <v>2005</v>
      </c>
      <c r="B7363" s="95">
        <v>38462</v>
      </c>
      <c r="C7363" s="96">
        <v>4.59</v>
      </c>
    </row>
    <row r="7364" spans="1:3">
      <c r="A7364" s="94">
        <f t="shared" si="117"/>
        <v>2005</v>
      </c>
      <c r="B7364" s="95">
        <v>38463</v>
      </c>
      <c r="C7364" s="96">
        <v>4.62</v>
      </c>
    </row>
    <row r="7365" spans="1:3">
      <c r="A7365" s="94">
        <f t="shared" si="117"/>
        <v>2005</v>
      </c>
      <c r="B7365" s="95">
        <v>38464</v>
      </c>
      <c r="C7365" s="96">
        <v>4.5999999999999996</v>
      </c>
    </row>
    <row r="7366" spans="1:3">
      <c r="A7366" s="94">
        <f t="shared" si="117"/>
        <v>2005</v>
      </c>
      <c r="B7366" s="95">
        <v>38467</v>
      </c>
      <c r="C7366" s="96">
        <v>4.54</v>
      </c>
    </row>
    <row r="7367" spans="1:3">
      <c r="A7367" s="94">
        <f t="shared" si="117"/>
        <v>2005</v>
      </c>
      <c r="B7367" s="95">
        <v>38468</v>
      </c>
      <c r="C7367" s="96">
        <v>4.59</v>
      </c>
    </row>
    <row r="7368" spans="1:3">
      <c r="A7368" s="94">
        <f t="shared" si="117"/>
        <v>2005</v>
      </c>
      <c r="B7368" s="95">
        <v>38469</v>
      </c>
      <c r="C7368" s="96">
        <v>4.57</v>
      </c>
    </row>
    <row r="7369" spans="1:3">
      <c r="A7369" s="94">
        <f t="shared" si="117"/>
        <v>2005</v>
      </c>
      <c r="B7369" s="95">
        <v>38470</v>
      </c>
      <c r="C7369" s="96">
        <v>4.5199999999999996</v>
      </c>
    </row>
    <row r="7370" spans="1:3">
      <c r="A7370" s="94">
        <f t="shared" si="117"/>
        <v>2005</v>
      </c>
      <c r="B7370" s="95">
        <v>38471</v>
      </c>
      <c r="C7370" s="96">
        <v>4.53</v>
      </c>
    </row>
    <row r="7371" spans="1:3">
      <c r="A7371" s="94">
        <f t="shared" si="117"/>
        <v>2005</v>
      </c>
      <c r="B7371" s="95">
        <v>38474</v>
      </c>
      <c r="C7371" s="96">
        <v>4.53</v>
      </c>
    </row>
    <row r="7372" spans="1:3">
      <c r="A7372" s="94">
        <f t="shared" si="117"/>
        <v>2005</v>
      </c>
      <c r="B7372" s="95">
        <v>38475</v>
      </c>
      <c r="C7372" s="96">
        <v>4.49</v>
      </c>
    </row>
    <row r="7373" spans="1:3">
      <c r="A7373" s="94">
        <f t="shared" ref="A7373:A7436" si="118">YEAR(B7373)</f>
        <v>2005</v>
      </c>
      <c r="B7373" s="95">
        <v>38476</v>
      </c>
      <c r="C7373" s="96">
        <v>4.5999999999999996</v>
      </c>
    </row>
    <row r="7374" spans="1:3">
      <c r="A7374" s="94">
        <f t="shared" si="118"/>
        <v>2005</v>
      </c>
      <c r="B7374" s="95">
        <v>38477</v>
      </c>
      <c r="C7374" s="96">
        <v>4.5999999999999996</v>
      </c>
    </row>
    <row r="7375" spans="1:3">
      <c r="A7375" s="94">
        <f t="shared" si="118"/>
        <v>2005</v>
      </c>
      <c r="B7375" s="95">
        <v>38478</v>
      </c>
      <c r="C7375" s="96">
        <v>4.62</v>
      </c>
    </row>
    <row r="7376" spans="1:3">
      <c r="A7376" s="94">
        <f t="shared" si="118"/>
        <v>2005</v>
      </c>
      <c r="B7376" s="95">
        <v>38481</v>
      </c>
      <c r="C7376" s="96">
        <v>4.6399999999999997</v>
      </c>
    </row>
    <row r="7377" spans="1:3">
      <c r="A7377" s="94">
        <f t="shared" si="118"/>
        <v>2005</v>
      </c>
      <c r="B7377" s="95">
        <v>38482</v>
      </c>
      <c r="C7377" s="96">
        <v>4.5999999999999996</v>
      </c>
    </row>
    <row r="7378" spans="1:3">
      <c r="A7378" s="94">
        <f t="shared" si="118"/>
        <v>2005</v>
      </c>
      <c r="B7378" s="95">
        <v>38483</v>
      </c>
      <c r="C7378" s="96">
        <v>4.54</v>
      </c>
    </row>
    <row r="7379" spans="1:3">
      <c r="A7379" s="94">
        <f t="shared" si="118"/>
        <v>2005</v>
      </c>
      <c r="B7379" s="95">
        <v>38484</v>
      </c>
      <c r="C7379" s="96">
        <v>4.54</v>
      </c>
    </row>
    <row r="7380" spans="1:3">
      <c r="A7380" s="94">
        <f t="shared" si="118"/>
        <v>2005</v>
      </c>
      <c r="B7380" s="95">
        <v>38485</v>
      </c>
      <c r="C7380" s="96">
        <v>4.4800000000000004</v>
      </c>
    </row>
    <row r="7381" spans="1:3">
      <c r="A7381" s="94">
        <f t="shared" si="118"/>
        <v>2005</v>
      </c>
      <c r="B7381" s="95">
        <v>38488</v>
      </c>
      <c r="C7381" s="96">
        <v>4.49</v>
      </c>
    </row>
    <row r="7382" spans="1:3">
      <c r="A7382" s="94">
        <f t="shared" si="118"/>
        <v>2005</v>
      </c>
      <c r="B7382" s="95">
        <v>38489</v>
      </c>
      <c r="C7382" s="96">
        <v>4.47</v>
      </c>
    </row>
    <row r="7383" spans="1:3">
      <c r="A7383" s="94">
        <f t="shared" si="118"/>
        <v>2005</v>
      </c>
      <c r="B7383" s="95">
        <v>38490</v>
      </c>
      <c r="C7383" s="96">
        <v>4.42</v>
      </c>
    </row>
    <row r="7384" spans="1:3">
      <c r="A7384" s="94">
        <f t="shared" si="118"/>
        <v>2005</v>
      </c>
      <c r="B7384" s="95">
        <v>38491</v>
      </c>
      <c r="C7384" s="96">
        <v>4.4400000000000004</v>
      </c>
    </row>
    <row r="7385" spans="1:3">
      <c r="A7385" s="94">
        <f t="shared" si="118"/>
        <v>2005</v>
      </c>
      <c r="B7385" s="95">
        <v>38492</v>
      </c>
      <c r="C7385" s="96">
        <v>4.4400000000000004</v>
      </c>
    </row>
    <row r="7386" spans="1:3">
      <c r="A7386" s="94">
        <f t="shared" si="118"/>
        <v>2005</v>
      </c>
      <c r="B7386" s="95">
        <v>38495</v>
      </c>
      <c r="C7386" s="96">
        <v>4.38</v>
      </c>
    </row>
    <row r="7387" spans="1:3">
      <c r="A7387" s="94">
        <f t="shared" si="118"/>
        <v>2005</v>
      </c>
      <c r="B7387" s="95">
        <v>38496</v>
      </c>
      <c r="C7387" s="96">
        <v>4.3499999999999996</v>
      </c>
    </row>
    <row r="7388" spans="1:3">
      <c r="A7388" s="94">
        <f t="shared" si="118"/>
        <v>2005</v>
      </c>
      <c r="B7388" s="95">
        <v>38497</v>
      </c>
      <c r="C7388" s="96">
        <v>4.4000000000000004</v>
      </c>
    </row>
    <row r="7389" spans="1:3">
      <c r="A7389" s="94">
        <f t="shared" si="118"/>
        <v>2005</v>
      </c>
      <c r="B7389" s="95">
        <v>38498</v>
      </c>
      <c r="C7389" s="96">
        <v>4.45</v>
      </c>
    </row>
    <row r="7390" spans="1:3">
      <c r="A7390" s="94">
        <f t="shared" si="118"/>
        <v>2005</v>
      </c>
      <c r="B7390" s="95">
        <v>38499</v>
      </c>
      <c r="C7390" s="96">
        <v>4.45</v>
      </c>
    </row>
    <row r="7391" spans="1:3">
      <c r="A7391" s="94">
        <f t="shared" si="118"/>
        <v>2005</v>
      </c>
      <c r="B7391" s="95">
        <v>38502</v>
      </c>
      <c r="C7391" s="99"/>
    </row>
    <row r="7392" spans="1:3">
      <c r="A7392" s="94">
        <f t="shared" si="118"/>
        <v>2005</v>
      </c>
      <c r="B7392" s="95">
        <v>38503</v>
      </c>
      <c r="C7392" s="96">
        <v>4.3600000000000003</v>
      </c>
    </row>
    <row r="7393" spans="1:3">
      <c r="A7393" s="94">
        <f t="shared" si="118"/>
        <v>2005</v>
      </c>
      <c r="B7393" s="95">
        <v>38504</v>
      </c>
      <c r="C7393" s="96">
        <v>4.2699999999999996</v>
      </c>
    </row>
    <row r="7394" spans="1:3">
      <c r="A7394" s="94">
        <f t="shared" si="118"/>
        <v>2005</v>
      </c>
      <c r="B7394" s="95">
        <v>38505</v>
      </c>
      <c r="C7394" s="96">
        <v>4.2</v>
      </c>
    </row>
    <row r="7395" spans="1:3">
      <c r="A7395" s="94">
        <f t="shared" si="118"/>
        <v>2005</v>
      </c>
      <c r="B7395" s="95">
        <v>38506</v>
      </c>
      <c r="C7395" s="96">
        <v>4.26</v>
      </c>
    </row>
    <row r="7396" spans="1:3">
      <c r="A7396" s="94">
        <f t="shared" si="118"/>
        <v>2005</v>
      </c>
      <c r="B7396" s="95">
        <v>38509</v>
      </c>
      <c r="C7396" s="96">
        <v>4.2300000000000004</v>
      </c>
    </row>
    <row r="7397" spans="1:3">
      <c r="A7397" s="94">
        <f t="shared" si="118"/>
        <v>2005</v>
      </c>
      <c r="B7397" s="95">
        <v>38510</v>
      </c>
      <c r="C7397" s="96">
        <v>4.18</v>
      </c>
    </row>
    <row r="7398" spans="1:3">
      <c r="A7398" s="94">
        <f t="shared" si="118"/>
        <v>2005</v>
      </c>
      <c r="B7398" s="95">
        <v>38511</v>
      </c>
      <c r="C7398" s="96">
        <v>4.24</v>
      </c>
    </row>
    <row r="7399" spans="1:3">
      <c r="A7399" s="94">
        <f t="shared" si="118"/>
        <v>2005</v>
      </c>
      <c r="B7399" s="95">
        <v>38512</v>
      </c>
      <c r="C7399" s="96">
        <v>4.2300000000000004</v>
      </c>
    </row>
    <row r="7400" spans="1:3">
      <c r="A7400" s="94">
        <f t="shared" si="118"/>
        <v>2005</v>
      </c>
      <c r="B7400" s="95">
        <v>38513</v>
      </c>
      <c r="C7400" s="96">
        <v>4.3</v>
      </c>
    </row>
    <row r="7401" spans="1:3">
      <c r="A7401" s="94">
        <f t="shared" si="118"/>
        <v>2005</v>
      </c>
      <c r="B7401" s="95">
        <v>38516</v>
      </c>
      <c r="C7401" s="96">
        <v>4.3899999999999997</v>
      </c>
    </row>
    <row r="7402" spans="1:3">
      <c r="A7402" s="94">
        <f t="shared" si="118"/>
        <v>2005</v>
      </c>
      <c r="B7402" s="95">
        <v>38517</v>
      </c>
      <c r="C7402" s="96">
        <v>4.41</v>
      </c>
    </row>
    <row r="7403" spans="1:3">
      <c r="A7403" s="94">
        <f t="shared" si="118"/>
        <v>2005</v>
      </c>
      <c r="B7403" s="95">
        <v>38518</v>
      </c>
      <c r="C7403" s="96">
        <v>4.4400000000000004</v>
      </c>
    </row>
    <row r="7404" spans="1:3">
      <c r="A7404" s="94">
        <f t="shared" si="118"/>
        <v>2005</v>
      </c>
      <c r="B7404" s="95">
        <v>38519</v>
      </c>
      <c r="C7404" s="96">
        <v>4.3600000000000003</v>
      </c>
    </row>
    <row r="7405" spans="1:3">
      <c r="A7405" s="94">
        <f t="shared" si="118"/>
        <v>2005</v>
      </c>
      <c r="B7405" s="95">
        <v>38520</v>
      </c>
      <c r="C7405" s="96">
        <v>4.3499999999999996</v>
      </c>
    </row>
    <row r="7406" spans="1:3">
      <c r="A7406" s="94">
        <f t="shared" si="118"/>
        <v>2005</v>
      </c>
      <c r="B7406" s="95">
        <v>38523</v>
      </c>
      <c r="C7406" s="96">
        <v>4.34</v>
      </c>
    </row>
    <row r="7407" spans="1:3">
      <c r="A7407" s="94">
        <f t="shared" si="118"/>
        <v>2005</v>
      </c>
      <c r="B7407" s="95">
        <v>38524</v>
      </c>
      <c r="C7407" s="96">
        <v>4.32</v>
      </c>
    </row>
    <row r="7408" spans="1:3">
      <c r="A7408" s="94">
        <f t="shared" si="118"/>
        <v>2005</v>
      </c>
      <c r="B7408" s="95">
        <v>38525</v>
      </c>
      <c r="C7408" s="96">
        <v>4.2300000000000004</v>
      </c>
    </row>
    <row r="7409" spans="1:3">
      <c r="A7409" s="94">
        <f t="shared" si="118"/>
        <v>2005</v>
      </c>
      <c r="B7409" s="95">
        <v>38526</v>
      </c>
      <c r="C7409" s="96">
        <v>4.2699999999999996</v>
      </c>
    </row>
    <row r="7410" spans="1:3">
      <c r="A7410" s="94">
        <f t="shared" si="118"/>
        <v>2005</v>
      </c>
      <c r="B7410" s="95">
        <v>38527</v>
      </c>
      <c r="C7410" s="96">
        <v>4.2300000000000004</v>
      </c>
    </row>
    <row r="7411" spans="1:3">
      <c r="A7411" s="94">
        <f t="shared" si="118"/>
        <v>2005</v>
      </c>
      <c r="B7411" s="95">
        <v>38530</v>
      </c>
      <c r="C7411" s="96">
        <v>4.25</v>
      </c>
    </row>
    <row r="7412" spans="1:3">
      <c r="A7412" s="94">
        <f t="shared" si="118"/>
        <v>2005</v>
      </c>
      <c r="B7412" s="95">
        <v>38531</v>
      </c>
      <c r="C7412" s="96">
        <v>4.22</v>
      </c>
    </row>
    <row r="7413" spans="1:3">
      <c r="A7413" s="94">
        <f t="shared" si="118"/>
        <v>2005</v>
      </c>
      <c r="B7413" s="95">
        <v>38532</v>
      </c>
      <c r="C7413" s="96">
        <v>4.24</v>
      </c>
    </row>
    <row r="7414" spans="1:3">
      <c r="A7414" s="94">
        <f t="shared" si="118"/>
        <v>2005</v>
      </c>
      <c r="B7414" s="95">
        <v>38533</v>
      </c>
      <c r="C7414" s="96">
        <v>4.1900000000000004</v>
      </c>
    </row>
    <row r="7415" spans="1:3">
      <c r="A7415" s="94">
        <f t="shared" si="118"/>
        <v>2005</v>
      </c>
      <c r="B7415" s="95">
        <v>38534</v>
      </c>
      <c r="C7415" s="96">
        <v>4.28</v>
      </c>
    </row>
    <row r="7416" spans="1:3">
      <c r="A7416" s="94">
        <f t="shared" si="118"/>
        <v>2005</v>
      </c>
      <c r="B7416" s="95">
        <v>38537</v>
      </c>
      <c r="C7416" s="99"/>
    </row>
    <row r="7417" spans="1:3">
      <c r="A7417" s="94">
        <f t="shared" si="118"/>
        <v>2005</v>
      </c>
      <c r="B7417" s="95">
        <v>38538</v>
      </c>
      <c r="C7417" s="96">
        <v>4.34</v>
      </c>
    </row>
    <row r="7418" spans="1:3">
      <c r="A7418" s="94">
        <f t="shared" si="118"/>
        <v>2005</v>
      </c>
      <c r="B7418" s="95">
        <v>38539</v>
      </c>
      <c r="C7418" s="96">
        <v>4.3099999999999996</v>
      </c>
    </row>
    <row r="7419" spans="1:3">
      <c r="A7419" s="94">
        <f t="shared" si="118"/>
        <v>2005</v>
      </c>
      <c r="B7419" s="95">
        <v>38540</v>
      </c>
      <c r="C7419" s="96">
        <v>4.28</v>
      </c>
    </row>
    <row r="7420" spans="1:3">
      <c r="A7420" s="94">
        <f t="shared" si="118"/>
        <v>2005</v>
      </c>
      <c r="B7420" s="95">
        <v>38541</v>
      </c>
      <c r="C7420" s="96">
        <v>4.33</v>
      </c>
    </row>
    <row r="7421" spans="1:3">
      <c r="A7421" s="94">
        <f t="shared" si="118"/>
        <v>2005</v>
      </c>
      <c r="B7421" s="95">
        <v>38544</v>
      </c>
      <c r="C7421" s="96">
        <v>4.3</v>
      </c>
    </row>
    <row r="7422" spans="1:3">
      <c r="A7422" s="94">
        <f t="shared" si="118"/>
        <v>2005</v>
      </c>
      <c r="B7422" s="95">
        <v>38545</v>
      </c>
      <c r="C7422" s="96">
        <v>4.3600000000000003</v>
      </c>
    </row>
    <row r="7423" spans="1:3">
      <c r="A7423" s="94">
        <f t="shared" si="118"/>
        <v>2005</v>
      </c>
      <c r="B7423" s="95">
        <v>38546</v>
      </c>
      <c r="C7423" s="96">
        <v>4.38</v>
      </c>
    </row>
    <row r="7424" spans="1:3">
      <c r="A7424" s="94">
        <f t="shared" si="118"/>
        <v>2005</v>
      </c>
      <c r="B7424" s="95">
        <v>38547</v>
      </c>
      <c r="C7424" s="96">
        <v>4.4000000000000004</v>
      </c>
    </row>
    <row r="7425" spans="1:3">
      <c r="A7425" s="94">
        <f t="shared" si="118"/>
        <v>2005</v>
      </c>
      <c r="B7425" s="95">
        <v>38548</v>
      </c>
      <c r="C7425" s="96">
        <v>4.3899999999999997</v>
      </c>
    </row>
    <row r="7426" spans="1:3">
      <c r="A7426" s="94">
        <f t="shared" si="118"/>
        <v>2005</v>
      </c>
      <c r="B7426" s="95">
        <v>38551</v>
      </c>
      <c r="C7426" s="96">
        <v>4.4400000000000004</v>
      </c>
    </row>
    <row r="7427" spans="1:3">
      <c r="A7427" s="94">
        <f t="shared" si="118"/>
        <v>2005</v>
      </c>
      <c r="B7427" s="95">
        <v>38552</v>
      </c>
      <c r="C7427" s="96">
        <v>4.41</v>
      </c>
    </row>
    <row r="7428" spans="1:3">
      <c r="A7428" s="94">
        <f t="shared" si="118"/>
        <v>2005</v>
      </c>
      <c r="B7428" s="95">
        <v>38553</v>
      </c>
      <c r="C7428" s="96">
        <v>4.37</v>
      </c>
    </row>
    <row r="7429" spans="1:3">
      <c r="A7429" s="94">
        <f t="shared" si="118"/>
        <v>2005</v>
      </c>
      <c r="B7429" s="95">
        <v>38554</v>
      </c>
      <c r="C7429" s="96">
        <v>4.4800000000000004</v>
      </c>
    </row>
    <row r="7430" spans="1:3">
      <c r="A7430" s="94">
        <f t="shared" si="118"/>
        <v>2005</v>
      </c>
      <c r="B7430" s="95">
        <v>38555</v>
      </c>
      <c r="C7430" s="96">
        <v>4.3899999999999997</v>
      </c>
    </row>
    <row r="7431" spans="1:3">
      <c r="A7431" s="94">
        <f t="shared" si="118"/>
        <v>2005</v>
      </c>
      <c r="B7431" s="95">
        <v>38558</v>
      </c>
      <c r="C7431" s="96">
        <v>4.4400000000000004</v>
      </c>
    </row>
    <row r="7432" spans="1:3">
      <c r="A7432" s="94">
        <f t="shared" si="118"/>
        <v>2005</v>
      </c>
      <c r="B7432" s="95">
        <v>38559</v>
      </c>
      <c r="C7432" s="96">
        <v>4.4400000000000004</v>
      </c>
    </row>
    <row r="7433" spans="1:3">
      <c r="A7433" s="94">
        <f t="shared" si="118"/>
        <v>2005</v>
      </c>
      <c r="B7433" s="95">
        <v>38560</v>
      </c>
      <c r="C7433" s="96">
        <v>4.42</v>
      </c>
    </row>
    <row r="7434" spans="1:3">
      <c r="A7434" s="94">
        <f t="shared" si="118"/>
        <v>2005</v>
      </c>
      <c r="B7434" s="95">
        <v>38561</v>
      </c>
      <c r="C7434" s="96">
        <v>4.38</v>
      </c>
    </row>
    <row r="7435" spans="1:3">
      <c r="A7435" s="94">
        <f t="shared" si="118"/>
        <v>2005</v>
      </c>
      <c r="B7435" s="95">
        <v>38562</v>
      </c>
      <c r="C7435" s="96">
        <v>4.42</v>
      </c>
    </row>
    <row r="7436" spans="1:3">
      <c r="A7436" s="94">
        <f t="shared" si="118"/>
        <v>2005</v>
      </c>
      <c r="B7436" s="95">
        <v>38565</v>
      </c>
      <c r="C7436" s="96">
        <v>4.46</v>
      </c>
    </row>
    <row r="7437" spans="1:3">
      <c r="A7437" s="94">
        <f t="shared" ref="A7437:A7500" si="119">YEAR(B7437)</f>
        <v>2005</v>
      </c>
      <c r="B7437" s="95">
        <v>38566</v>
      </c>
      <c r="C7437" s="96">
        <v>4.5199999999999996</v>
      </c>
    </row>
    <row r="7438" spans="1:3">
      <c r="A7438" s="94">
        <f t="shared" si="119"/>
        <v>2005</v>
      </c>
      <c r="B7438" s="95">
        <v>38567</v>
      </c>
      <c r="C7438" s="96">
        <v>4.4800000000000004</v>
      </c>
    </row>
    <row r="7439" spans="1:3">
      <c r="A7439" s="94">
        <f t="shared" si="119"/>
        <v>2005</v>
      </c>
      <c r="B7439" s="95">
        <v>38568</v>
      </c>
      <c r="C7439" s="96">
        <v>4.5</v>
      </c>
    </row>
    <row r="7440" spans="1:3">
      <c r="A7440" s="94">
        <f t="shared" si="119"/>
        <v>2005</v>
      </c>
      <c r="B7440" s="95">
        <v>38569</v>
      </c>
      <c r="C7440" s="96">
        <v>4.5599999999999996</v>
      </c>
    </row>
    <row r="7441" spans="1:3">
      <c r="A7441" s="94">
        <f t="shared" si="119"/>
        <v>2005</v>
      </c>
      <c r="B7441" s="95">
        <v>38572</v>
      </c>
      <c r="C7441" s="96">
        <v>4.58</v>
      </c>
    </row>
    <row r="7442" spans="1:3">
      <c r="A7442" s="94">
        <f t="shared" si="119"/>
        <v>2005</v>
      </c>
      <c r="B7442" s="95">
        <v>38573</v>
      </c>
      <c r="C7442" s="96">
        <v>4.5599999999999996</v>
      </c>
    </row>
    <row r="7443" spans="1:3">
      <c r="A7443" s="94">
        <f t="shared" si="119"/>
        <v>2005</v>
      </c>
      <c r="B7443" s="95">
        <v>38574</v>
      </c>
      <c r="C7443" s="96">
        <v>4.5599999999999996</v>
      </c>
    </row>
    <row r="7444" spans="1:3">
      <c r="A7444" s="94">
        <f t="shared" si="119"/>
        <v>2005</v>
      </c>
      <c r="B7444" s="95">
        <v>38575</v>
      </c>
      <c r="C7444" s="96">
        <v>4.51</v>
      </c>
    </row>
    <row r="7445" spans="1:3">
      <c r="A7445" s="94">
        <f t="shared" si="119"/>
        <v>2005</v>
      </c>
      <c r="B7445" s="95">
        <v>38576</v>
      </c>
      <c r="C7445" s="96">
        <v>4.42</v>
      </c>
    </row>
    <row r="7446" spans="1:3">
      <c r="A7446" s="94">
        <f t="shared" si="119"/>
        <v>2005</v>
      </c>
      <c r="B7446" s="95">
        <v>38579</v>
      </c>
      <c r="C7446" s="96">
        <v>4.45</v>
      </c>
    </row>
    <row r="7447" spans="1:3">
      <c r="A7447" s="94">
        <f t="shared" si="119"/>
        <v>2005</v>
      </c>
      <c r="B7447" s="95">
        <v>38580</v>
      </c>
      <c r="C7447" s="96">
        <v>4.41</v>
      </c>
    </row>
    <row r="7448" spans="1:3">
      <c r="A7448" s="94">
        <f t="shared" si="119"/>
        <v>2005</v>
      </c>
      <c r="B7448" s="95">
        <v>38581</v>
      </c>
      <c r="C7448" s="96">
        <v>4.49</v>
      </c>
    </row>
    <row r="7449" spans="1:3">
      <c r="A7449" s="94">
        <f t="shared" si="119"/>
        <v>2005</v>
      </c>
      <c r="B7449" s="95">
        <v>38582</v>
      </c>
      <c r="C7449" s="96">
        <v>4.4000000000000004</v>
      </c>
    </row>
    <row r="7450" spans="1:3">
      <c r="A7450" s="94">
        <f t="shared" si="119"/>
        <v>2005</v>
      </c>
      <c r="B7450" s="95">
        <v>38583</v>
      </c>
      <c r="C7450" s="96">
        <v>4.4000000000000004</v>
      </c>
    </row>
    <row r="7451" spans="1:3">
      <c r="A7451" s="94">
        <f t="shared" si="119"/>
        <v>2005</v>
      </c>
      <c r="B7451" s="95">
        <v>38586</v>
      </c>
      <c r="C7451" s="96">
        <v>4.4000000000000004</v>
      </c>
    </row>
    <row r="7452" spans="1:3">
      <c r="A7452" s="94">
        <f t="shared" si="119"/>
        <v>2005</v>
      </c>
      <c r="B7452" s="95">
        <v>38587</v>
      </c>
      <c r="C7452" s="96">
        <v>4.3899999999999997</v>
      </c>
    </row>
    <row r="7453" spans="1:3">
      <c r="A7453" s="94">
        <f t="shared" si="119"/>
        <v>2005</v>
      </c>
      <c r="B7453" s="95">
        <v>38588</v>
      </c>
      <c r="C7453" s="96">
        <v>4.38</v>
      </c>
    </row>
    <row r="7454" spans="1:3">
      <c r="A7454" s="94">
        <f t="shared" si="119"/>
        <v>2005</v>
      </c>
      <c r="B7454" s="95">
        <v>38589</v>
      </c>
      <c r="C7454" s="96">
        <v>4.37</v>
      </c>
    </row>
    <row r="7455" spans="1:3">
      <c r="A7455" s="94">
        <f t="shared" si="119"/>
        <v>2005</v>
      </c>
      <c r="B7455" s="95">
        <v>38590</v>
      </c>
      <c r="C7455" s="96">
        <v>4.38</v>
      </c>
    </row>
    <row r="7456" spans="1:3">
      <c r="A7456" s="94">
        <f t="shared" si="119"/>
        <v>2005</v>
      </c>
      <c r="B7456" s="95">
        <v>38593</v>
      </c>
      <c r="C7456" s="96">
        <v>4.37</v>
      </c>
    </row>
    <row r="7457" spans="1:3">
      <c r="A7457" s="94">
        <f t="shared" si="119"/>
        <v>2005</v>
      </c>
      <c r="B7457" s="95">
        <v>38594</v>
      </c>
      <c r="C7457" s="96">
        <v>4.34</v>
      </c>
    </row>
    <row r="7458" spans="1:3">
      <c r="A7458" s="94">
        <f t="shared" si="119"/>
        <v>2005</v>
      </c>
      <c r="B7458" s="95">
        <v>38595</v>
      </c>
      <c r="C7458" s="96">
        <v>4.2300000000000004</v>
      </c>
    </row>
    <row r="7459" spans="1:3">
      <c r="A7459" s="94">
        <f t="shared" si="119"/>
        <v>2005</v>
      </c>
      <c r="B7459" s="95">
        <v>38596</v>
      </c>
      <c r="C7459" s="96">
        <v>4.28</v>
      </c>
    </row>
    <row r="7460" spans="1:3">
      <c r="A7460" s="94">
        <f t="shared" si="119"/>
        <v>2005</v>
      </c>
      <c r="B7460" s="95">
        <v>38597</v>
      </c>
      <c r="C7460" s="96">
        <v>4.26</v>
      </c>
    </row>
    <row r="7461" spans="1:3">
      <c r="A7461" s="94">
        <f t="shared" si="119"/>
        <v>2005</v>
      </c>
      <c r="B7461" s="95">
        <v>38600</v>
      </c>
      <c r="C7461" s="99"/>
    </row>
    <row r="7462" spans="1:3">
      <c r="A7462" s="94">
        <f t="shared" si="119"/>
        <v>2005</v>
      </c>
      <c r="B7462" s="95">
        <v>38601</v>
      </c>
      <c r="C7462" s="96">
        <v>4.3600000000000003</v>
      </c>
    </row>
    <row r="7463" spans="1:3">
      <c r="A7463" s="94">
        <f t="shared" si="119"/>
        <v>2005</v>
      </c>
      <c r="B7463" s="95">
        <v>38602</v>
      </c>
      <c r="C7463" s="96">
        <v>4.43</v>
      </c>
    </row>
    <row r="7464" spans="1:3">
      <c r="A7464" s="94">
        <f t="shared" si="119"/>
        <v>2005</v>
      </c>
      <c r="B7464" s="95">
        <v>38603</v>
      </c>
      <c r="C7464" s="96">
        <v>4.43</v>
      </c>
    </row>
    <row r="7465" spans="1:3">
      <c r="A7465" s="94">
        <f t="shared" si="119"/>
        <v>2005</v>
      </c>
      <c r="B7465" s="95">
        <v>38604</v>
      </c>
      <c r="C7465" s="96">
        <v>4.3600000000000003</v>
      </c>
    </row>
    <row r="7466" spans="1:3">
      <c r="A7466" s="94">
        <f t="shared" si="119"/>
        <v>2005</v>
      </c>
      <c r="B7466" s="95">
        <v>38607</v>
      </c>
      <c r="C7466" s="96">
        <v>4.45</v>
      </c>
    </row>
    <row r="7467" spans="1:3">
      <c r="A7467" s="94">
        <f t="shared" si="119"/>
        <v>2005</v>
      </c>
      <c r="B7467" s="95">
        <v>38608</v>
      </c>
      <c r="C7467" s="96">
        <v>4.38</v>
      </c>
    </row>
    <row r="7468" spans="1:3">
      <c r="A7468" s="94">
        <f t="shared" si="119"/>
        <v>2005</v>
      </c>
      <c r="B7468" s="95">
        <v>38609</v>
      </c>
      <c r="C7468" s="96">
        <v>4.41</v>
      </c>
    </row>
    <row r="7469" spans="1:3">
      <c r="A7469" s="94">
        <f t="shared" si="119"/>
        <v>2005</v>
      </c>
      <c r="B7469" s="95">
        <v>38610</v>
      </c>
      <c r="C7469" s="96">
        <v>4.51</v>
      </c>
    </row>
    <row r="7470" spans="1:3">
      <c r="A7470" s="94">
        <f t="shared" si="119"/>
        <v>2005</v>
      </c>
      <c r="B7470" s="95">
        <v>38611</v>
      </c>
      <c r="C7470" s="96">
        <v>4.5599999999999996</v>
      </c>
    </row>
    <row r="7471" spans="1:3">
      <c r="A7471" s="94">
        <f t="shared" si="119"/>
        <v>2005</v>
      </c>
      <c r="B7471" s="95">
        <v>38614</v>
      </c>
      <c r="C7471" s="96">
        <v>4.55</v>
      </c>
    </row>
    <row r="7472" spans="1:3">
      <c r="A7472" s="94">
        <f t="shared" si="119"/>
        <v>2005</v>
      </c>
      <c r="B7472" s="95">
        <v>38615</v>
      </c>
      <c r="C7472" s="96">
        <v>4.49</v>
      </c>
    </row>
    <row r="7473" spans="1:3">
      <c r="A7473" s="94">
        <f t="shared" si="119"/>
        <v>2005</v>
      </c>
      <c r="B7473" s="95">
        <v>38616</v>
      </c>
      <c r="C7473" s="96">
        <v>4.47</v>
      </c>
    </row>
    <row r="7474" spans="1:3">
      <c r="A7474" s="94">
        <f t="shared" si="119"/>
        <v>2005</v>
      </c>
      <c r="B7474" s="95">
        <v>38617</v>
      </c>
      <c r="C7474" s="96">
        <v>4.47</v>
      </c>
    </row>
    <row r="7475" spans="1:3">
      <c r="A7475" s="94">
        <f t="shared" si="119"/>
        <v>2005</v>
      </c>
      <c r="B7475" s="95">
        <v>38618</v>
      </c>
      <c r="C7475" s="96">
        <v>4.47</v>
      </c>
    </row>
    <row r="7476" spans="1:3">
      <c r="A7476" s="94">
        <f t="shared" si="119"/>
        <v>2005</v>
      </c>
      <c r="B7476" s="95">
        <v>38621</v>
      </c>
      <c r="C7476" s="96">
        <v>4.5599999999999996</v>
      </c>
    </row>
    <row r="7477" spans="1:3">
      <c r="A7477" s="94">
        <f t="shared" si="119"/>
        <v>2005</v>
      </c>
      <c r="B7477" s="95">
        <v>38622</v>
      </c>
      <c r="C7477" s="96">
        <v>4.5599999999999996</v>
      </c>
    </row>
    <row r="7478" spans="1:3">
      <c r="A7478" s="94">
        <f t="shared" si="119"/>
        <v>2005</v>
      </c>
      <c r="B7478" s="95">
        <v>38623</v>
      </c>
      <c r="C7478" s="96">
        <v>4.46</v>
      </c>
    </row>
    <row r="7479" spans="1:3">
      <c r="A7479" s="94">
        <f t="shared" si="119"/>
        <v>2005</v>
      </c>
      <c r="B7479" s="95">
        <v>38624</v>
      </c>
      <c r="C7479" s="96">
        <v>4.5</v>
      </c>
    </row>
    <row r="7480" spans="1:3">
      <c r="A7480" s="94">
        <f t="shared" si="119"/>
        <v>2005</v>
      </c>
      <c r="B7480" s="95">
        <v>38625</v>
      </c>
      <c r="C7480" s="96">
        <v>4.53</v>
      </c>
    </row>
    <row r="7481" spans="1:3">
      <c r="A7481" s="94">
        <f t="shared" si="119"/>
        <v>2005</v>
      </c>
      <c r="B7481" s="95">
        <v>38628</v>
      </c>
      <c r="C7481" s="96">
        <v>4.58</v>
      </c>
    </row>
    <row r="7482" spans="1:3">
      <c r="A7482" s="94">
        <f t="shared" si="119"/>
        <v>2005</v>
      </c>
      <c r="B7482" s="95">
        <v>38629</v>
      </c>
      <c r="C7482" s="96">
        <v>4.6100000000000003</v>
      </c>
    </row>
    <row r="7483" spans="1:3">
      <c r="A7483" s="94">
        <f t="shared" si="119"/>
        <v>2005</v>
      </c>
      <c r="B7483" s="95">
        <v>38630</v>
      </c>
      <c r="C7483" s="96">
        <v>4.54</v>
      </c>
    </row>
    <row r="7484" spans="1:3">
      <c r="A7484" s="94">
        <f t="shared" si="119"/>
        <v>2005</v>
      </c>
      <c r="B7484" s="95">
        <v>38631</v>
      </c>
      <c r="C7484" s="96">
        <v>4.55</v>
      </c>
    </row>
    <row r="7485" spans="1:3">
      <c r="A7485" s="94">
        <f t="shared" si="119"/>
        <v>2005</v>
      </c>
      <c r="B7485" s="95">
        <v>38632</v>
      </c>
      <c r="C7485" s="96">
        <v>4.53</v>
      </c>
    </row>
    <row r="7486" spans="1:3">
      <c r="A7486" s="94">
        <f t="shared" si="119"/>
        <v>2005</v>
      </c>
      <c r="B7486" s="95">
        <v>38635</v>
      </c>
      <c r="C7486" s="99"/>
    </row>
    <row r="7487" spans="1:3">
      <c r="A7487" s="94">
        <f t="shared" si="119"/>
        <v>2005</v>
      </c>
      <c r="B7487" s="95">
        <v>38636</v>
      </c>
      <c r="C7487" s="96">
        <v>4.5599999999999996</v>
      </c>
    </row>
    <row r="7488" spans="1:3">
      <c r="A7488" s="94">
        <f t="shared" si="119"/>
        <v>2005</v>
      </c>
      <c r="B7488" s="95">
        <v>38637</v>
      </c>
      <c r="C7488" s="96">
        <v>4.62</v>
      </c>
    </row>
    <row r="7489" spans="1:3">
      <c r="A7489" s="94">
        <f t="shared" si="119"/>
        <v>2005</v>
      </c>
      <c r="B7489" s="95">
        <v>38638</v>
      </c>
      <c r="C7489" s="96">
        <v>4.66</v>
      </c>
    </row>
    <row r="7490" spans="1:3">
      <c r="A7490" s="94">
        <f t="shared" si="119"/>
        <v>2005</v>
      </c>
      <c r="B7490" s="95">
        <v>38639</v>
      </c>
      <c r="C7490" s="96">
        <v>4.67</v>
      </c>
    </row>
    <row r="7491" spans="1:3">
      <c r="A7491" s="94">
        <f t="shared" si="119"/>
        <v>2005</v>
      </c>
      <c r="B7491" s="95">
        <v>38642</v>
      </c>
      <c r="C7491" s="96">
        <v>4.68</v>
      </c>
    </row>
    <row r="7492" spans="1:3">
      <c r="A7492" s="94">
        <f t="shared" si="119"/>
        <v>2005</v>
      </c>
      <c r="B7492" s="95">
        <v>38643</v>
      </c>
      <c r="C7492" s="96">
        <v>4.6399999999999997</v>
      </c>
    </row>
    <row r="7493" spans="1:3">
      <c r="A7493" s="94">
        <f t="shared" si="119"/>
        <v>2005</v>
      </c>
      <c r="B7493" s="95">
        <v>38644</v>
      </c>
      <c r="C7493" s="96">
        <v>4.66</v>
      </c>
    </row>
    <row r="7494" spans="1:3">
      <c r="A7494" s="94">
        <f t="shared" si="119"/>
        <v>2005</v>
      </c>
      <c r="B7494" s="95">
        <v>38645</v>
      </c>
      <c r="C7494" s="96">
        <v>4.62</v>
      </c>
    </row>
    <row r="7495" spans="1:3">
      <c r="A7495" s="94">
        <f t="shared" si="119"/>
        <v>2005</v>
      </c>
      <c r="B7495" s="95">
        <v>38646</v>
      </c>
      <c r="C7495" s="96">
        <v>4.58</v>
      </c>
    </row>
    <row r="7496" spans="1:3">
      <c r="A7496" s="94">
        <f t="shared" si="119"/>
        <v>2005</v>
      </c>
      <c r="B7496" s="95">
        <v>38649</v>
      </c>
      <c r="C7496" s="96">
        <v>4.63</v>
      </c>
    </row>
    <row r="7497" spans="1:3">
      <c r="A7497" s="94">
        <f t="shared" si="119"/>
        <v>2005</v>
      </c>
      <c r="B7497" s="95">
        <v>38650</v>
      </c>
      <c r="C7497" s="96">
        <v>4.7</v>
      </c>
    </row>
    <row r="7498" spans="1:3">
      <c r="A7498" s="94">
        <f t="shared" si="119"/>
        <v>2005</v>
      </c>
      <c r="B7498" s="95">
        <v>38651</v>
      </c>
      <c r="C7498" s="96">
        <v>4.7699999999999996</v>
      </c>
    </row>
    <row r="7499" spans="1:3">
      <c r="A7499" s="94">
        <f t="shared" si="119"/>
        <v>2005</v>
      </c>
      <c r="B7499" s="95">
        <v>38652</v>
      </c>
      <c r="C7499" s="96">
        <v>4.74</v>
      </c>
    </row>
    <row r="7500" spans="1:3">
      <c r="A7500" s="94">
        <f t="shared" si="119"/>
        <v>2005</v>
      </c>
      <c r="B7500" s="95">
        <v>38653</v>
      </c>
      <c r="C7500" s="96">
        <v>4.74</v>
      </c>
    </row>
    <row r="7501" spans="1:3">
      <c r="A7501" s="94">
        <f t="shared" ref="A7501:A7564" si="120">YEAR(B7501)</f>
        <v>2005</v>
      </c>
      <c r="B7501" s="95">
        <v>38656</v>
      </c>
      <c r="C7501" s="96">
        <v>4.7300000000000004</v>
      </c>
    </row>
    <row r="7502" spans="1:3">
      <c r="A7502" s="94">
        <f t="shared" si="120"/>
        <v>2005</v>
      </c>
      <c r="B7502" s="95">
        <v>38657</v>
      </c>
      <c r="C7502" s="96">
        <v>4.74</v>
      </c>
    </row>
    <row r="7503" spans="1:3">
      <c r="A7503" s="94">
        <f t="shared" si="120"/>
        <v>2005</v>
      </c>
      <c r="B7503" s="95">
        <v>38658</v>
      </c>
      <c r="C7503" s="96">
        <v>4.74</v>
      </c>
    </row>
    <row r="7504" spans="1:3">
      <c r="A7504" s="94">
        <f t="shared" si="120"/>
        <v>2005</v>
      </c>
      <c r="B7504" s="95">
        <v>38659</v>
      </c>
      <c r="C7504" s="96">
        <v>4.79</v>
      </c>
    </row>
    <row r="7505" spans="1:3">
      <c r="A7505" s="94">
        <f t="shared" si="120"/>
        <v>2005</v>
      </c>
      <c r="B7505" s="95">
        <v>38660</v>
      </c>
      <c r="C7505" s="96">
        <v>4.84</v>
      </c>
    </row>
    <row r="7506" spans="1:3">
      <c r="A7506" s="94">
        <f t="shared" si="120"/>
        <v>2005</v>
      </c>
      <c r="B7506" s="95">
        <v>38663</v>
      </c>
      <c r="C7506" s="96">
        <v>4.82</v>
      </c>
    </row>
    <row r="7507" spans="1:3">
      <c r="A7507" s="94">
        <f t="shared" si="120"/>
        <v>2005</v>
      </c>
      <c r="B7507" s="95">
        <v>38664</v>
      </c>
      <c r="C7507" s="96">
        <v>4.75</v>
      </c>
    </row>
    <row r="7508" spans="1:3">
      <c r="A7508" s="94">
        <f t="shared" si="120"/>
        <v>2005</v>
      </c>
      <c r="B7508" s="95">
        <v>38665</v>
      </c>
      <c r="C7508" s="96">
        <v>4.78</v>
      </c>
    </row>
    <row r="7509" spans="1:3">
      <c r="A7509" s="94">
        <f t="shared" si="120"/>
        <v>2005</v>
      </c>
      <c r="B7509" s="95">
        <v>38666</v>
      </c>
      <c r="C7509" s="96">
        <v>4.74</v>
      </c>
    </row>
    <row r="7510" spans="1:3">
      <c r="A7510" s="94">
        <f t="shared" si="120"/>
        <v>2005</v>
      </c>
      <c r="B7510" s="95">
        <v>38667</v>
      </c>
      <c r="C7510" s="99"/>
    </row>
    <row r="7511" spans="1:3">
      <c r="A7511" s="94">
        <f t="shared" si="120"/>
        <v>2005</v>
      </c>
      <c r="B7511" s="95">
        <v>38670</v>
      </c>
      <c r="C7511" s="96">
        <v>4.75</v>
      </c>
    </row>
    <row r="7512" spans="1:3">
      <c r="A7512" s="94">
        <f t="shared" si="120"/>
        <v>2005</v>
      </c>
      <c r="B7512" s="95">
        <v>38671</v>
      </c>
      <c r="C7512" s="96">
        <v>4.7</v>
      </c>
    </row>
    <row r="7513" spans="1:3">
      <c r="A7513" s="94">
        <f t="shared" si="120"/>
        <v>2005</v>
      </c>
      <c r="B7513" s="95">
        <v>38672</v>
      </c>
      <c r="C7513" s="96">
        <v>4.63</v>
      </c>
    </row>
    <row r="7514" spans="1:3">
      <c r="A7514" s="94">
        <f t="shared" si="120"/>
        <v>2005</v>
      </c>
      <c r="B7514" s="95">
        <v>38673</v>
      </c>
      <c r="C7514" s="96">
        <v>4.5999999999999996</v>
      </c>
    </row>
    <row r="7515" spans="1:3">
      <c r="A7515" s="94">
        <f t="shared" si="120"/>
        <v>2005</v>
      </c>
      <c r="B7515" s="95">
        <v>38674</v>
      </c>
      <c r="C7515" s="96">
        <v>4.68</v>
      </c>
    </row>
    <row r="7516" spans="1:3">
      <c r="A7516" s="94">
        <f t="shared" si="120"/>
        <v>2005</v>
      </c>
      <c r="B7516" s="95">
        <v>38677</v>
      </c>
      <c r="C7516" s="96">
        <v>4.62</v>
      </c>
    </row>
    <row r="7517" spans="1:3">
      <c r="A7517" s="94">
        <f t="shared" si="120"/>
        <v>2005</v>
      </c>
      <c r="B7517" s="95">
        <v>38678</v>
      </c>
      <c r="C7517" s="96">
        <v>4.6500000000000004</v>
      </c>
    </row>
    <row r="7518" spans="1:3">
      <c r="A7518" s="94">
        <f t="shared" si="120"/>
        <v>2005</v>
      </c>
      <c r="B7518" s="95">
        <v>38679</v>
      </c>
      <c r="C7518" s="96">
        <v>4.7</v>
      </c>
    </row>
    <row r="7519" spans="1:3">
      <c r="A7519" s="94">
        <f t="shared" si="120"/>
        <v>2005</v>
      </c>
      <c r="B7519" s="95">
        <v>38680</v>
      </c>
      <c r="C7519" s="99"/>
    </row>
    <row r="7520" spans="1:3">
      <c r="A7520" s="94">
        <f t="shared" si="120"/>
        <v>2005</v>
      </c>
      <c r="B7520" s="95">
        <v>38681</v>
      </c>
      <c r="C7520" s="96">
        <v>4.66</v>
      </c>
    </row>
    <row r="7521" spans="1:3">
      <c r="A7521" s="94">
        <f t="shared" si="120"/>
        <v>2005</v>
      </c>
      <c r="B7521" s="95">
        <v>38684</v>
      </c>
      <c r="C7521" s="96">
        <v>4.58</v>
      </c>
    </row>
    <row r="7522" spans="1:3">
      <c r="A7522" s="94">
        <f t="shared" si="120"/>
        <v>2005</v>
      </c>
      <c r="B7522" s="95">
        <v>38685</v>
      </c>
      <c r="C7522" s="96">
        <v>4.6500000000000004</v>
      </c>
    </row>
    <row r="7523" spans="1:3">
      <c r="A7523" s="94">
        <f t="shared" si="120"/>
        <v>2005</v>
      </c>
      <c r="B7523" s="95">
        <v>38686</v>
      </c>
      <c r="C7523" s="96">
        <v>4.66</v>
      </c>
    </row>
    <row r="7524" spans="1:3">
      <c r="A7524" s="94">
        <f t="shared" si="120"/>
        <v>2005</v>
      </c>
      <c r="B7524" s="95">
        <v>38687</v>
      </c>
      <c r="C7524" s="96">
        <v>4.68</v>
      </c>
    </row>
    <row r="7525" spans="1:3">
      <c r="A7525" s="94">
        <f t="shared" si="120"/>
        <v>2005</v>
      </c>
      <c r="B7525" s="95">
        <v>38688</v>
      </c>
      <c r="C7525" s="96">
        <v>4.68</v>
      </c>
    </row>
    <row r="7526" spans="1:3">
      <c r="A7526" s="94">
        <f t="shared" si="120"/>
        <v>2005</v>
      </c>
      <c r="B7526" s="95">
        <v>38691</v>
      </c>
      <c r="C7526" s="96">
        <v>4.72</v>
      </c>
    </row>
    <row r="7527" spans="1:3">
      <c r="A7527" s="94">
        <f t="shared" si="120"/>
        <v>2005</v>
      </c>
      <c r="B7527" s="95">
        <v>38692</v>
      </c>
      <c r="C7527" s="96">
        <v>4.68</v>
      </c>
    </row>
    <row r="7528" spans="1:3">
      <c r="A7528" s="94">
        <f t="shared" si="120"/>
        <v>2005</v>
      </c>
      <c r="B7528" s="95">
        <v>38693</v>
      </c>
      <c r="C7528" s="96">
        <v>4.67</v>
      </c>
    </row>
    <row r="7529" spans="1:3">
      <c r="A7529" s="94">
        <f t="shared" si="120"/>
        <v>2005</v>
      </c>
      <c r="B7529" s="95">
        <v>38694</v>
      </c>
      <c r="C7529" s="96">
        <v>4.62</v>
      </c>
    </row>
    <row r="7530" spans="1:3">
      <c r="A7530" s="94">
        <f t="shared" si="120"/>
        <v>2005</v>
      </c>
      <c r="B7530" s="95">
        <v>38695</v>
      </c>
      <c r="C7530" s="96">
        <v>4.72</v>
      </c>
    </row>
    <row r="7531" spans="1:3">
      <c r="A7531" s="94">
        <f t="shared" si="120"/>
        <v>2005</v>
      </c>
      <c r="B7531" s="95">
        <v>38698</v>
      </c>
      <c r="C7531" s="96">
        <v>4.6900000000000004</v>
      </c>
    </row>
    <row r="7532" spans="1:3">
      <c r="A7532" s="94">
        <f t="shared" si="120"/>
        <v>2005</v>
      </c>
      <c r="B7532" s="95">
        <v>38699</v>
      </c>
      <c r="C7532" s="96">
        <v>4.68</v>
      </c>
    </row>
    <row r="7533" spans="1:3">
      <c r="A7533" s="94">
        <f t="shared" si="120"/>
        <v>2005</v>
      </c>
      <c r="B7533" s="95">
        <v>38700</v>
      </c>
      <c r="C7533" s="96">
        <v>4.63</v>
      </c>
    </row>
    <row r="7534" spans="1:3">
      <c r="A7534" s="94">
        <f t="shared" si="120"/>
        <v>2005</v>
      </c>
      <c r="B7534" s="95">
        <v>38701</v>
      </c>
      <c r="C7534" s="96">
        <v>4.62</v>
      </c>
    </row>
    <row r="7535" spans="1:3">
      <c r="A7535" s="94">
        <f t="shared" si="120"/>
        <v>2005</v>
      </c>
      <c r="B7535" s="95">
        <v>38702</v>
      </c>
      <c r="C7535" s="96">
        <v>4.63</v>
      </c>
    </row>
    <row r="7536" spans="1:3">
      <c r="A7536" s="94">
        <f t="shared" si="120"/>
        <v>2005</v>
      </c>
      <c r="B7536" s="95">
        <v>38705</v>
      </c>
      <c r="C7536" s="96">
        <v>4.62</v>
      </c>
    </row>
    <row r="7537" spans="1:3">
      <c r="A7537" s="94">
        <f t="shared" si="120"/>
        <v>2005</v>
      </c>
      <c r="B7537" s="95">
        <v>38706</v>
      </c>
      <c r="C7537" s="96">
        <v>4.63</v>
      </c>
    </row>
    <row r="7538" spans="1:3">
      <c r="A7538" s="94">
        <f t="shared" si="120"/>
        <v>2005</v>
      </c>
      <c r="B7538" s="95">
        <v>38707</v>
      </c>
      <c r="C7538" s="96">
        <v>4.6500000000000004</v>
      </c>
    </row>
    <row r="7539" spans="1:3">
      <c r="A7539" s="94">
        <f t="shared" si="120"/>
        <v>2005</v>
      </c>
      <c r="B7539" s="95">
        <v>38708</v>
      </c>
      <c r="C7539" s="96">
        <v>4.59</v>
      </c>
    </row>
    <row r="7540" spans="1:3">
      <c r="A7540" s="94">
        <f t="shared" si="120"/>
        <v>2005</v>
      </c>
      <c r="B7540" s="95">
        <v>38709</v>
      </c>
      <c r="C7540" s="96">
        <v>4.5199999999999996</v>
      </c>
    </row>
    <row r="7541" spans="1:3">
      <c r="A7541" s="94">
        <f t="shared" si="120"/>
        <v>2005</v>
      </c>
      <c r="B7541" s="95">
        <v>38712</v>
      </c>
      <c r="C7541" s="99"/>
    </row>
    <row r="7542" spans="1:3">
      <c r="A7542" s="94">
        <f t="shared" si="120"/>
        <v>2005</v>
      </c>
      <c r="B7542" s="95">
        <v>38713</v>
      </c>
      <c r="C7542" s="96">
        <v>4.4800000000000004</v>
      </c>
    </row>
    <row r="7543" spans="1:3">
      <c r="A7543" s="94">
        <f t="shared" si="120"/>
        <v>2005</v>
      </c>
      <c r="B7543" s="95">
        <v>38714</v>
      </c>
      <c r="C7543" s="96">
        <v>4.51</v>
      </c>
    </row>
    <row r="7544" spans="1:3">
      <c r="A7544" s="94">
        <f t="shared" si="120"/>
        <v>2005</v>
      </c>
      <c r="B7544" s="95">
        <v>38715</v>
      </c>
      <c r="C7544" s="96">
        <v>4.49</v>
      </c>
    </row>
    <row r="7545" spans="1:3">
      <c r="A7545" s="94">
        <f t="shared" si="120"/>
        <v>2005</v>
      </c>
      <c r="B7545" s="95">
        <v>38716</v>
      </c>
      <c r="C7545" s="96">
        <v>4.51</v>
      </c>
    </row>
    <row r="7546" spans="1:3">
      <c r="A7546" s="94">
        <f t="shared" si="120"/>
        <v>2006</v>
      </c>
      <c r="B7546" s="95">
        <v>38719</v>
      </c>
      <c r="C7546" s="99"/>
    </row>
    <row r="7547" spans="1:3">
      <c r="A7547" s="94">
        <f t="shared" si="120"/>
        <v>2006</v>
      </c>
      <c r="B7547" s="95">
        <v>38720</v>
      </c>
      <c r="C7547" s="96">
        <v>4.5199999999999996</v>
      </c>
    </row>
    <row r="7548" spans="1:3">
      <c r="A7548" s="94">
        <f t="shared" si="120"/>
        <v>2006</v>
      </c>
      <c r="B7548" s="95">
        <v>38721</v>
      </c>
      <c r="C7548" s="96">
        <v>4.55</v>
      </c>
    </row>
    <row r="7549" spans="1:3">
      <c r="A7549" s="94">
        <f t="shared" si="120"/>
        <v>2006</v>
      </c>
      <c r="B7549" s="95">
        <v>38722</v>
      </c>
      <c r="C7549" s="96">
        <v>4.51</v>
      </c>
    </row>
    <row r="7550" spans="1:3">
      <c r="A7550" s="94">
        <f t="shared" si="120"/>
        <v>2006</v>
      </c>
      <c r="B7550" s="95">
        <v>38723</v>
      </c>
      <c r="C7550" s="96">
        <v>4.53</v>
      </c>
    </row>
    <row r="7551" spans="1:3">
      <c r="A7551" s="94">
        <f t="shared" si="120"/>
        <v>2006</v>
      </c>
      <c r="B7551" s="95">
        <v>38726</v>
      </c>
      <c r="C7551" s="96">
        <v>4.53</v>
      </c>
    </row>
    <row r="7552" spans="1:3">
      <c r="A7552" s="94">
        <f t="shared" si="120"/>
        <v>2006</v>
      </c>
      <c r="B7552" s="95">
        <v>38727</v>
      </c>
      <c r="C7552" s="96">
        <v>4.62</v>
      </c>
    </row>
    <row r="7553" spans="1:3">
      <c r="A7553" s="94">
        <f t="shared" si="120"/>
        <v>2006</v>
      </c>
      <c r="B7553" s="95">
        <v>38728</v>
      </c>
      <c r="C7553" s="96">
        <v>4.6100000000000003</v>
      </c>
    </row>
    <row r="7554" spans="1:3">
      <c r="A7554" s="94">
        <f t="shared" si="120"/>
        <v>2006</v>
      </c>
      <c r="B7554" s="95">
        <v>38729</v>
      </c>
      <c r="C7554" s="96">
        <v>4.5599999999999996</v>
      </c>
    </row>
    <row r="7555" spans="1:3">
      <c r="A7555" s="94">
        <f t="shared" si="120"/>
        <v>2006</v>
      </c>
      <c r="B7555" s="95">
        <v>38730</v>
      </c>
      <c r="C7555" s="96">
        <v>4.49</v>
      </c>
    </row>
    <row r="7556" spans="1:3">
      <c r="A7556" s="94">
        <f t="shared" si="120"/>
        <v>2006</v>
      </c>
      <c r="B7556" s="95">
        <v>38733</v>
      </c>
      <c r="C7556" s="99"/>
    </row>
    <row r="7557" spans="1:3">
      <c r="A7557" s="94">
        <f t="shared" si="120"/>
        <v>2006</v>
      </c>
      <c r="B7557" s="95">
        <v>38734</v>
      </c>
      <c r="C7557" s="96">
        <v>4.5199999999999996</v>
      </c>
    </row>
    <row r="7558" spans="1:3">
      <c r="A7558" s="94">
        <f t="shared" si="120"/>
        <v>2006</v>
      </c>
      <c r="B7558" s="95">
        <v>38735</v>
      </c>
      <c r="C7558" s="96">
        <v>4.53</v>
      </c>
    </row>
    <row r="7559" spans="1:3">
      <c r="A7559" s="94">
        <f t="shared" si="120"/>
        <v>2006</v>
      </c>
      <c r="B7559" s="95">
        <v>38736</v>
      </c>
      <c r="C7559" s="96">
        <v>4.51</v>
      </c>
    </row>
    <row r="7560" spans="1:3">
      <c r="A7560" s="94">
        <f t="shared" si="120"/>
        <v>2006</v>
      </c>
      <c r="B7560" s="95">
        <v>38737</v>
      </c>
      <c r="C7560" s="96">
        <v>4.54</v>
      </c>
    </row>
    <row r="7561" spans="1:3">
      <c r="A7561" s="94">
        <f t="shared" si="120"/>
        <v>2006</v>
      </c>
      <c r="B7561" s="95">
        <v>38740</v>
      </c>
      <c r="C7561" s="96">
        <v>4.54</v>
      </c>
    </row>
    <row r="7562" spans="1:3">
      <c r="A7562" s="94">
        <f t="shared" si="120"/>
        <v>2006</v>
      </c>
      <c r="B7562" s="95">
        <v>38741</v>
      </c>
      <c r="C7562" s="96">
        <v>4.53</v>
      </c>
    </row>
    <row r="7563" spans="1:3">
      <c r="A7563" s="94">
        <f t="shared" si="120"/>
        <v>2006</v>
      </c>
      <c r="B7563" s="95">
        <v>38742</v>
      </c>
      <c r="C7563" s="96">
        <v>4.62</v>
      </c>
    </row>
    <row r="7564" spans="1:3">
      <c r="A7564" s="94">
        <f t="shared" si="120"/>
        <v>2006</v>
      </c>
      <c r="B7564" s="95">
        <v>38743</v>
      </c>
      <c r="C7564" s="96">
        <v>4.66</v>
      </c>
    </row>
    <row r="7565" spans="1:3">
      <c r="A7565" s="94">
        <f t="shared" ref="A7565:A7628" si="121">YEAR(B7565)</f>
        <v>2006</v>
      </c>
      <c r="B7565" s="95">
        <v>38744</v>
      </c>
      <c r="C7565" s="96">
        <v>4.7</v>
      </c>
    </row>
    <row r="7566" spans="1:3">
      <c r="A7566" s="94">
        <f t="shared" si="121"/>
        <v>2006</v>
      </c>
      <c r="B7566" s="95">
        <v>38747</v>
      </c>
      <c r="C7566" s="96">
        <v>4.67</v>
      </c>
    </row>
    <row r="7567" spans="1:3">
      <c r="A7567" s="94">
        <f t="shared" si="121"/>
        <v>2006</v>
      </c>
      <c r="B7567" s="95">
        <v>38748</v>
      </c>
      <c r="C7567" s="96">
        <v>4.6900000000000004</v>
      </c>
    </row>
    <row r="7568" spans="1:3">
      <c r="A7568" s="94">
        <f t="shared" si="121"/>
        <v>2006</v>
      </c>
      <c r="B7568" s="95">
        <v>38749</v>
      </c>
      <c r="C7568" s="96">
        <v>4.6900000000000004</v>
      </c>
    </row>
    <row r="7569" spans="1:3">
      <c r="A7569" s="94">
        <f t="shared" si="121"/>
        <v>2006</v>
      </c>
      <c r="B7569" s="95">
        <v>38750</v>
      </c>
      <c r="C7569" s="96">
        <v>4.68</v>
      </c>
    </row>
    <row r="7570" spans="1:3">
      <c r="A7570" s="94">
        <f t="shared" si="121"/>
        <v>2006</v>
      </c>
      <c r="B7570" s="95">
        <v>38751</v>
      </c>
      <c r="C7570" s="96">
        <v>4.6399999999999997</v>
      </c>
    </row>
    <row r="7571" spans="1:3">
      <c r="A7571" s="94">
        <f t="shared" si="121"/>
        <v>2006</v>
      </c>
      <c r="B7571" s="95">
        <v>38754</v>
      </c>
      <c r="C7571" s="96">
        <v>4.6100000000000003</v>
      </c>
    </row>
    <row r="7572" spans="1:3">
      <c r="A7572" s="94">
        <f t="shared" si="121"/>
        <v>2006</v>
      </c>
      <c r="B7572" s="95">
        <v>38755</v>
      </c>
      <c r="C7572" s="96">
        <v>4.6399999999999997</v>
      </c>
    </row>
    <row r="7573" spans="1:3">
      <c r="A7573" s="94">
        <f t="shared" si="121"/>
        <v>2006</v>
      </c>
      <c r="B7573" s="95">
        <v>38756</v>
      </c>
      <c r="C7573" s="96">
        <v>4.67</v>
      </c>
    </row>
    <row r="7574" spans="1:3">
      <c r="A7574" s="94">
        <f t="shared" si="121"/>
        <v>2006</v>
      </c>
      <c r="B7574" s="95">
        <v>38757</v>
      </c>
      <c r="C7574" s="96">
        <v>4.51</v>
      </c>
    </row>
    <row r="7575" spans="1:3">
      <c r="A7575" s="94">
        <f t="shared" si="121"/>
        <v>2006</v>
      </c>
      <c r="B7575" s="95">
        <v>38758</v>
      </c>
      <c r="C7575" s="96">
        <v>4.55</v>
      </c>
    </row>
    <row r="7576" spans="1:3">
      <c r="A7576" s="94">
        <f t="shared" si="121"/>
        <v>2006</v>
      </c>
      <c r="B7576" s="95">
        <v>38761</v>
      </c>
      <c r="C7576" s="96">
        <v>4.5599999999999996</v>
      </c>
    </row>
    <row r="7577" spans="1:3">
      <c r="A7577" s="94">
        <f t="shared" si="121"/>
        <v>2006</v>
      </c>
      <c r="B7577" s="95">
        <v>38762</v>
      </c>
      <c r="C7577" s="96">
        <v>4.5999999999999996</v>
      </c>
    </row>
    <row r="7578" spans="1:3">
      <c r="A7578" s="94">
        <f t="shared" si="121"/>
        <v>2006</v>
      </c>
      <c r="B7578" s="95">
        <v>38763</v>
      </c>
      <c r="C7578" s="96">
        <v>4.58</v>
      </c>
    </row>
    <row r="7579" spans="1:3">
      <c r="A7579" s="94">
        <f t="shared" si="121"/>
        <v>2006</v>
      </c>
      <c r="B7579" s="95">
        <v>38764</v>
      </c>
      <c r="C7579" s="96">
        <v>4.57</v>
      </c>
    </row>
    <row r="7580" spans="1:3">
      <c r="A7580" s="94">
        <f t="shared" si="121"/>
        <v>2006</v>
      </c>
      <c r="B7580" s="95">
        <v>38765</v>
      </c>
      <c r="C7580" s="96">
        <v>4.51</v>
      </c>
    </row>
    <row r="7581" spans="1:3">
      <c r="A7581" s="94">
        <f t="shared" si="121"/>
        <v>2006</v>
      </c>
      <c r="B7581" s="95">
        <v>38768</v>
      </c>
      <c r="C7581" s="99"/>
    </row>
    <row r="7582" spans="1:3">
      <c r="A7582" s="94">
        <f t="shared" si="121"/>
        <v>2006</v>
      </c>
      <c r="B7582" s="95">
        <v>38769</v>
      </c>
      <c r="C7582" s="96">
        <v>4.53</v>
      </c>
    </row>
    <row r="7583" spans="1:3">
      <c r="A7583" s="94">
        <f t="shared" si="121"/>
        <v>2006</v>
      </c>
      <c r="B7583" s="95">
        <v>38770</v>
      </c>
      <c r="C7583" s="96">
        <v>4.4800000000000004</v>
      </c>
    </row>
    <row r="7584" spans="1:3">
      <c r="A7584" s="94">
        <f t="shared" si="121"/>
        <v>2006</v>
      </c>
      <c r="B7584" s="95">
        <v>38771</v>
      </c>
      <c r="C7584" s="96">
        <v>4.51</v>
      </c>
    </row>
    <row r="7585" spans="1:3">
      <c r="A7585" s="94">
        <f t="shared" si="121"/>
        <v>2006</v>
      </c>
      <c r="B7585" s="95">
        <v>38772</v>
      </c>
      <c r="C7585" s="96">
        <v>4.5199999999999996</v>
      </c>
    </row>
    <row r="7586" spans="1:3">
      <c r="A7586" s="94">
        <f t="shared" si="121"/>
        <v>2006</v>
      </c>
      <c r="B7586" s="95">
        <v>38775</v>
      </c>
      <c r="C7586" s="96">
        <v>4.55</v>
      </c>
    </row>
    <row r="7587" spans="1:3">
      <c r="A7587" s="94">
        <f t="shared" si="121"/>
        <v>2006</v>
      </c>
      <c r="B7587" s="95">
        <v>38776</v>
      </c>
      <c r="C7587" s="96">
        <v>4.51</v>
      </c>
    </row>
    <row r="7588" spans="1:3">
      <c r="A7588" s="94">
        <f t="shared" si="121"/>
        <v>2006</v>
      </c>
      <c r="B7588" s="95">
        <v>38777</v>
      </c>
      <c r="C7588" s="96">
        <v>4.5599999999999996</v>
      </c>
    </row>
    <row r="7589" spans="1:3">
      <c r="A7589" s="94">
        <f t="shared" si="121"/>
        <v>2006</v>
      </c>
      <c r="B7589" s="95">
        <v>38778</v>
      </c>
      <c r="C7589" s="96">
        <v>4.62</v>
      </c>
    </row>
    <row r="7590" spans="1:3">
      <c r="A7590" s="94">
        <f t="shared" si="121"/>
        <v>2006</v>
      </c>
      <c r="B7590" s="95">
        <v>38779</v>
      </c>
      <c r="C7590" s="96">
        <v>4.66</v>
      </c>
    </row>
    <row r="7591" spans="1:3">
      <c r="A7591" s="94">
        <f t="shared" si="121"/>
        <v>2006</v>
      </c>
      <c r="B7591" s="95">
        <v>38782</v>
      </c>
      <c r="C7591" s="96">
        <v>4.72</v>
      </c>
    </row>
    <row r="7592" spans="1:3">
      <c r="A7592" s="94">
        <f t="shared" si="121"/>
        <v>2006</v>
      </c>
      <c r="B7592" s="95">
        <v>38783</v>
      </c>
      <c r="C7592" s="96">
        <v>4.72</v>
      </c>
    </row>
    <row r="7593" spans="1:3">
      <c r="A7593" s="94">
        <f t="shared" si="121"/>
        <v>2006</v>
      </c>
      <c r="B7593" s="95">
        <v>38784</v>
      </c>
      <c r="C7593" s="96">
        <v>4.72</v>
      </c>
    </row>
    <row r="7594" spans="1:3">
      <c r="A7594" s="94">
        <f t="shared" si="121"/>
        <v>2006</v>
      </c>
      <c r="B7594" s="95">
        <v>38785</v>
      </c>
      <c r="C7594" s="96">
        <v>4.72</v>
      </c>
    </row>
    <row r="7595" spans="1:3">
      <c r="A7595" s="94">
        <f t="shared" si="121"/>
        <v>2006</v>
      </c>
      <c r="B7595" s="95">
        <v>38786</v>
      </c>
      <c r="C7595" s="96">
        <v>4.74</v>
      </c>
    </row>
    <row r="7596" spans="1:3">
      <c r="A7596" s="94">
        <f t="shared" si="121"/>
        <v>2006</v>
      </c>
      <c r="B7596" s="95">
        <v>38789</v>
      </c>
      <c r="C7596" s="96">
        <v>4.7699999999999996</v>
      </c>
    </row>
    <row r="7597" spans="1:3">
      <c r="A7597" s="94">
        <f t="shared" si="121"/>
        <v>2006</v>
      </c>
      <c r="B7597" s="95">
        <v>38790</v>
      </c>
      <c r="C7597" s="96">
        <v>4.71</v>
      </c>
    </row>
    <row r="7598" spans="1:3">
      <c r="A7598" s="94">
        <f t="shared" si="121"/>
        <v>2006</v>
      </c>
      <c r="B7598" s="95">
        <v>38791</v>
      </c>
      <c r="C7598" s="96">
        <v>4.75</v>
      </c>
    </row>
    <row r="7599" spans="1:3">
      <c r="A7599" s="94">
        <f t="shared" si="121"/>
        <v>2006</v>
      </c>
      <c r="B7599" s="95">
        <v>38792</v>
      </c>
      <c r="C7599" s="96">
        <v>4.7</v>
      </c>
    </row>
    <row r="7600" spans="1:3">
      <c r="A7600" s="94">
        <f t="shared" si="121"/>
        <v>2006</v>
      </c>
      <c r="B7600" s="95">
        <v>38793</v>
      </c>
      <c r="C7600" s="96">
        <v>4.72</v>
      </c>
    </row>
    <row r="7601" spans="1:3">
      <c r="A7601" s="94">
        <f t="shared" si="121"/>
        <v>2006</v>
      </c>
      <c r="B7601" s="95">
        <v>38796</v>
      </c>
      <c r="C7601" s="96">
        <v>4.7</v>
      </c>
    </row>
    <row r="7602" spans="1:3">
      <c r="A7602" s="94">
        <f t="shared" si="121"/>
        <v>2006</v>
      </c>
      <c r="B7602" s="95">
        <v>38797</v>
      </c>
      <c r="C7602" s="96">
        <v>4.74</v>
      </c>
    </row>
    <row r="7603" spans="1:3">
      <c r="A7603" s="94">
        <f t="shared" si="121"/>
        <v>2006</v>
      </c>
      <c r="B7603" s="95">
        <v>38798</v>
      </c>
      <c r="C7603" s="96">
        <v>4.7300000000000004</v>
      </c>
    </row>
    <row r="7604" spans="1:3">
      <c r="A7604" s="94">
        <f t="shared" si="121"/>
        <v>2006</v>
      </c>
      <c r="B7604" s="95">
        <v>38799</v>
      </c>
      <c r="C7604" s="96">
        <v>4.75</v>
      </c>
    </row>
    <row r="7605" spans="1:3">
      <c r="A7605" s="94">
        <f t="shared" si="121"/>
        <v>2006</v>
      </c>
      <c r="B7605" s="95">
        <v>38800</v>
      </c>
      <c r="C7605" s="96">
        <v>4.7</v>
      </c>
    </row>
    <row r="7606" spans="1:3">
      <c r="A7606" s="94">
        <f t="shared" si="121"/>
        <v>2006</v>
      </c>
      <c r="B7606" s="95">
        <v>38803</v>
      </c>
      <c r="C7606" s="96">
        <v>4.7300000000000004</v>
      </c>
    </row>
    <row r="7607" spans="1:3">
      <c r="A7607" s="94">
        <f t="shared" si="121"/>
        <v>2006</v>
      </c>
      <c r="B7607" s="95">
        <v>38804</v>
      </c>
      <c r="C7607" s="96">
        <v>4.8</v>
      </c>
    </row>
    <row r="7608" spans="1:3">
      <c r="A7608" s="94">
        <f t="shared" si="121"/>
        <v>2006</v>
      </c>
      <c r="B7608" s="95">
        <v>38805</v>
      </c>
      <c r="C7608" s="96">
        <v>4.84</v>
      </c>
    </row>
    <row r="7609" spans="1:3">
      <c r="A7609" s="94">
        <f t="shared" si="121"/>
        <v>2006</v>
      </c>
      <c r="B7609" s="95">
        <v>38806</v>
      </c>
      <c r="C7609" s="96">
        <v>4.8899999999999997</v>
      </c>
    </row>
    <row r="7610" spans="1:3">
      <c r="A7610" s="94">
        <f t="shared" si="121"/>
        <v>2006</v>
      </c>
      <c r="B7610" s="95">
        <v>38807</v>
      </c>
      <c r="C7610" s="96">
        <v>4.9000000000000004</v>
      </c>
    </row>
    <row r="7611" spans="1:3">
      <c r="A7611" s="94">
        <f t="shared" si="121"/>
        <v>2006</v>
      </c>
      <c r="B7611" s="95">
        <v>38810</v>
      </c>
      <c r="C7611" s="96">
        <v>4.9000000000000004</v>
      </c>
    </row>
    <row r="7612" spans="1:3">
      <c r="A7612" s="94">
        <f t="shared" si="121"/>
        <v>2006</v>
      </c>
      <c r="B7612" s="95">
        <v>38811</v>
      </c>
      <c r="C7612" s="96">
        <v>4.91</v>
      </c>
    </row>
    <row r="7613" spans="1:3">
      <c r="A7613" s="94">
        <f t="shared" si="121"/>
        <v>2006</v>
      </c>
      <c r="B7613" s="95">
        <v>38812</v>
      </c>
      <c r="C7613" s="96">
        <v>4.9000000000000004</v>
      </c>
    </row>
    <row r="7614" spans="1:3">
      <c r="A7614" s="94">
        <f t="shared" si="121"/>
        <v>2006</v>
      </c>
      <c r="B7614" s="95">
        <v>38813</v>
      </c>
      <c r="C7614" s="96">
        <v>4.96</v>
      </c>
    </row>
    <row r="7615" spans="1:3">
      <c r="A7615" s="94">
        <f t="shared" si="121"/>
        <v>2006</v>
      </c>
      <c r="B7615" s="95">
        <v>38814</v>
      </c>
      <c r="C7615" s="96">
        <v>5.04</v>
      </c>
    </row>
    <row r="7616" spans="1:3">
      <c r="A7616" s="94">
        <f t="shared" si="121"/>
        <v>2006</v>
      </c>
      <c r="B7616" s="95">
        <v>38817</v>
      </c>
      <c r="C7616" s="96">
        <v>5.04</v>
      </c>
    </row>
    <row r="7617" spans="1:3">
      <c r="A7617" s="94">
        <f t="shared" si="121"/>
        <v>2006</v>
      </c>
      <c r="B7617" s="95">
        <v>38818</v>
      </c>
      <c r="C7617" s="96">
        <v>5</v>
      </c>
    </row>
    <row r="7618" spans="1:3">
      <c r="A7618" s="94">
        <f t="shared" si="121"/>
        <v>2006</v>
      </c>
      <c r="B7618" s="95">
        <v>38819</v>
      </c>
      <c r="C7618" s="96">
        <v>5.05</v>
      </c>
    </row>
    <row r="7619" spans="1:3">
      <c r="A7619" s="94">
        <f t="shared" si="121"/>
        <v>2006</v>
      </c>
      <c r="B7619" s="95">
        <v>38820</v>
      </c>
      <c r="C7619" s="96">
        <v>5.1100000000000003</v>
      </c>
    </row>
    <row r="7620" spans="1:3">
      <c r="A7620" s="94">
        <f t="shared" si="121"/>
        <v>2006</v>
      </c>
      <c r="B7620" s="95">
        <v>38821</v>
      </c>
      <c r="C7620" s="99"/>
    </row>
    <row r="7621" spans="1:3">
      <c r="A7621" s="94">
        <f t="shared" si="121"/>
        <v>2006</v>
      </c>
      <c r="B7621" s="95">
        <v>38824</v>
      </c>
      <c r="C7621" s="96">
        <v>5.08</v>
      </c>
    </row>
    <row r="7622" spans="1:3">
      <c r="A7622" s="94">
        <f t="shared" si="121"/>
        <v>2006</v>
      </c>
      <c r="B7622" s="95">
        <v>38825</v>
      </c>
      <c r="C7622" s="96">
        <v>5.07</v>
      </c>
    </row>
    <row r="7623" spans="1:3">
      <c r="A7623" s="94">
        <f t="shared" si="121"/>
        <v>2006</v>
      </c>
      <c r="B7623" s="95">
        <v>38826</v>
      </c>
      <c r="C7623" s="96">
        <v>5.13</v>
      </c>
    </row>
    <row r="7624" spans="1:3">
      <c r="A7624" s="94">
        <f t="shared" si="121"/>
        <v>2006</v>
      </c>
      <c r="B7624" s="95">
        <v>38827</v>
      </c>
      <c r="C7624" s="96">
        <v>5.14</v>
      </c>
    </row>
    <row r="7625" spans="1:3">
      <c r="A7625" s="94">
        <f t="shared" si="121"/>
        <v>2006</v>
      </c>
      <c r="B7625" s="95">
        <v>38828</v>
      </c>
      <c r="C7625" s="96">
        <v>5.0999999999999996</v>
      </c>
    </row>
    <row r="7626" spans="1:3">
      <c r="A7626" s="94">
        <f t="shared" si="121"/>
        <v>2006</v>
      </c>
      <c r="B7626" s="95">
        <v>38831</v>
      </c>
      <c r="C7626" s="96">
        <v>5.07</v>
      </c>
    </row>
    <row r="7627" spans="1:3">
      <c r="A7627" s="94">
        <f t="shared" si="121"/>
        <v>2006</v>
      </c>
      <c r="B7627" s="95">
        <v>38832</v>
      </c>
      <c r="C7627" s="96">
        <v>5.16</v>
      </c>
    </row>
    <row r="7628" spans="1:3">
      <c r="A7628" s="94">
        <f t="shared" si="121"/>
        <v>2006</v>
      </c>
      <c r="B7628" s="95">
        <v>38833</v>
      </c>
      <c r="C7628" s="96">
        <v>5.18</v>
      </c>
    </row>
    <row r="7629" spans="1:3">
      <c r="A7629" s="94">
        <f t="shared" ref="A7629:A7692" si="122">YEAR(B7629)</f>
        <v>2006</v>
      </c>
      <c r="B7629" s="95">
        <v>38834</v>
      </c>
      <c r="C7629" s="96">
        <v>5.18</v>
      </c>
    </row>
    <row r="7630" spans="1:3">
      <c r="A7630" s="94">
        <f t="shared" si="122"/>
        <v>2006</v>
      </c>
      <c r="B7630" s="95">
        <v>38835</v>
      </c>
      <c r="C7630" s="96">
        <v>5.17</v>
      </c>
    </row>
    <row r="7631" spans="1:3">
      <c r="A7631" s="94">
        <f t="shared" si="122"/>
        <v>2006</v>
      </c>
      <c r="B7631" s="95">
        <v>38838</v>
      </c>
      <c r="C7631" s="96">
        <v>5.23</v>
      </c>
    </row>
    <row r="7632" spans="1:3">
      <c r="A7632" s="94">
        <f t="shared" si="122"/>
        <v>2006</v>
      </c>
      <c r="B7632" s="95">
        <v>38839</v>
      </c>
      <c r="C7632" s="96">
        <v>5.2</v>
      </c>
    </row>
    <row r="7633" spans="1:3">
      <c r="A7633" s="94">
        <f t="shared" si="122"/>
        <v>2006</v>
      </c>
      <c r="B7633" s="95">
        <v>38840</v>
      </c>
      <c r="C7633" s="96">
        <v>5.24</v>
      </c>
    </row>
    <row r="7634" spans="1:3">
      <c r="A7634" s="94">
        <f t="shared" si="122"/>
        <v>2006</v>
      </c>
      <c r="B7634" s="95">
        <v>38841</v>
      </c>
      <c r="C7634" s="96">
        <v>5.23</v>
      </c>
    </row>
    <row r="7635" spans="1:3">
      <c r="A7635" s="94">
        <f t="shared" si="122"/>
        <v>2006</v>
      </c>
      <c r="B7635" s="95">
        <v>38842</v>
      </c>
      <c r="C7635" s="96">
        <v>5.2</v>
      </c>
    </row>
    <row r="7636" spans="1:3">
      <c r="A7636" s="94">
        <f t="shared" si="122"/>
        <v>2006</v>
      </c>
      <c r="B7636" s="95">
        <v>38845</v>
      </c>
      <c r="C7636" s="96">
        <v>5.19</v>
      </c>
    </row>
    <row r="7637" spans="1:3">
      <c r="A7637" s="94">
        <f t="shared" si="122"/>
        <v>2006</v>
      </c>
      <c r="B7637" s="95">
        <v>38846</v>
      </c>
      <c r="C7637" s="96">
        <v>5.2</v>
      </c>
    </row>
    <row r="7638" spans="1:3">
      <c r="A7638" s="94">
        <f t="shared" si="122"/>
        <v>2006</v>
      </c>
      <c r="B7638" s="95">
        <v>38847</v>
      </c>
      <c r="C7638" s="96">
        <v>5.19</v>
      </c>
    </row>
    <row r="7639" spans="1:3">
      <c r="A7639" s="94">
        <f t="shared" si="122"/>
        <v>2006</v>
      </c>
      <c r="B7639" s="95">
        <v>38848</v>
      </c>
      <c r="C7639" s="96">
        <v>5.23</v>
      </c>
    </row>
    <row r="7640" spans="1:3">
      <c r="A7640" s="94">
        <f t="shared" si="122"/>
        <v>2006</v>
      </c>
      <c r="B7640" s="95">
        <v>38849</v>
      </c>
      <c r="C7640" s="96">
        <v>5.29</v>
      </c>
    </row>
    <row r="7641" spans="1:3">
      <c r="A7641" s="94">
        <f t="shared" si="122"/>
        <v>2006</v>
      </c>
      <c r="B7641" s="95">
        <v>38852</v>
      </c>
      <c r="C7641" s="96">
        <v>5.26</v>
      </c>
    </row>
    <row r="7642" spans="1:3">
      <c r="A7642" s="94">
        <f t="shared" si="122"/>
        <v>2006</v>
      </c>
      <c r="B7642" s="95">
        <v>38853</v>
      </c>
      <c r="C7642" s="96">
        <v>5.22</v>
      </c>
    </row>
    <row r="7643" spans="1:3">
      <c r="A7643" s="94">
        <f t="shared" si="122"/>
        <v>2006</v>
      </c>
      <c r="B7643" s="95">
        <v>38854</v>
      </c>
      <c r="C7643" s="96">
        <v>5.28</v>
      </c>
    </row>
    <row r="7644" spans="1:3">
      <c r="A7644" s="94">
        <f t="shared" si="122"/>
        <v>2006</v>
      </c>
      <c r="B7644" s="95">
        <v>38855</v>
      </c>
      <c r="C7644" s="96">
        <v>5.18</v>
      </c>
    </row>
    <row r="7645" spans="1:3">
      <c r="A7645" s="94">
        <f t="shared" si="122"/>
        <v>2006</v>
      </c>
      <c r="B7645" s="95">
        <v>38856</v>
      </c>
      <c r="C7645" s="96">
        <v>5.14</v>
      </c>
    </row>
    <row r="7646" spans="1:3">
      <c r="A7646" s="94">
        <f t="shared" si="122"/>
        <v>2006</v>
      </c>
      <c r="B7646" s="95">
        <v>38859</v>
      </c>
      <c r="C7646" s="96">
        <v>5.13</v>
      </c>
    </row>
    <row r="7647" spans="1:3">
      <c r="A7647" s="94">
        <f t="shared" si="122"/>
        <v>2006</v>
      </c>
      <c r="B7647" s="95">
        <v>38860</v>
      </c>
      <c r="C7647" s="96">
        <v>5.16</v>
      </c>
    </row>
    <row r="7648" spans="1:3">
      <c r="A7648" s="94">
        <f t="shared" si="122"/>
        <v>2006</v>
      </c>
      <c r="B7648" s="95">
        <v>38861</v>
      </c>
      <c r="C7648" s="96">
        <v>5.13</v>
      </c>
    </row>
    <row r="7649" spans="1:3">
      <c r="A7649" s="94">
        <f t="shared" si="122"/>
        <v>2006</v>
      </c>
      <c r="B7649" s="95">
        <v>38862</v>
      </c>
      <c r="C7649" s="96">
        <v>5.17</v>
      </c>
    </row>
    <row r="7650" spans="1:3">
      <c r="A7650" s="94">
        <f t="shared" si="122"/>
        <v>2006</v>
      </c>
      <c r="B7650" s="95">
        <v>38863</v>
      </c>
      <c r="C7650" s="96">
        <v>5.16</v>
      </c>
    </row>
    <row r="7651" spans="1:3">
      <c r="A7651" s="94">
        <f t="shared" si="122"/>
        <v>2006</v>
      </c>
      <c r="B7651" s="95">
        <v>38866</v>
      </c>
      <c r="C7651" s="99"/>
    </row>
    <row r="7652" spans="1:3">
      <c r="A7652" s="94">
        <f t="shared" si="122"/>
        <v>2006</v>
      </c>
      <c r="B7652" s="95">
        <v>38867</v>
      </c>
      <c r="C7652" s="96">
        <v>5.19</v>
      </c>
    </row>
    <row r="7653" spans="1:3">
      <c r="A7653" s="94">
        <f t="shared" si="122"/>
        <v>2006</v>
      </c>
      <c r="B7653" s="95">
        <v>38868</v>
      </c>
      <c r="C7653" s="96">
        <v>5.21</v>
      </c>
    </row>
    <row r="7654" spans="1:3">
      <c r="A7654" s="94">
        <f t="shared" si="122"/>
        <v>2006</v>
      </c>
      <c r="B7654" s="95">
        <v>38869</v>
      </c>
      <c r="C7654" s="96">
        <v>5.2</v>
      </c>
    </row>
    <row r="7655" spans="1:3">
      <c r="A7655" s="94">
        <f t="shared" si="122"/>
        <v>2006</v>
      </c>
      <c r="B7655" s="95">
        <v>38870</v>
      </c>
      <c r="C7655" s="96">
        <v>5.0999999999999996</v>
      </c>
    </row>
    <row r="7656" spans="1:3">
      <c r="A7656" s="94">
        <f t="shared" si="122"/>
        <v>2006</v>
      </c>
      <c r="B7656" s="95">
        <v>38873</v>
      </c>
      <c r="C7656" s="96">
        <v>5.0999999999999996</v>
      </c>
    </row>
    <row r="7657" spans="1:3">
      <c r="A7657" s="94">
        <f t="shared" si="122"/>
        <v>2006</v>
      </c>
      <c r="B7657" s="95">
        <v>38874</v>
      </c>
      <c r="C7657" s="96">
        <v>5.08</v>
      </c>
    </row>
    <row r="7658" spans="1:3">
      <c r="A7658" s="94">
        <f t="shared" si="122"/>
        <v>2006</v>
      </c>
      <c r="B7658" s="95">
        <v>38875</v>
      </c>
      <c r="C7658" s="96">
        <v>5.09</v>
      </c>
    </row>
    <row r="7659" spans="1:3">
      <c r="A7659" s="94">
        <f t="shared" si="122"/>
        <v>2006</v>
      </c>
      <c r="B7659" s="95">
        <v>38876</v>
      </c>
      <c r="C7659" s="96">
        <v>5.0599999999999996</v>
      </c>
    </row>
    <row r="7660" spans="1:3">
      <c r="A7660" s="94">
        <f t="shared" si="122"/>
        <v>2006</v>
      </c>
      <c r="B7660" s="95">
        <v>38877</v>
      </c>
      <c r="C7660" s="96">
        <v>5.03</v>
      </c>
    </row>
    <row r="7661" spans="1:3">
      <c r="A7661" s="94">
        <f t="shared" si="122"/>
        <v>2006</v>
      </c>
      <c r="B7661" s="95">
        <v>38880</v>
      </c>
      <c r="C7661" s="96">
        <v>5.03</v>
      </c>
    </row>
    <row r="7662" spans="1:3">
      <c r="A7662" s="94">
        <f t="shared" si="122"/>
        <v>2006</v>
      </c>
      <c r="B7662" s="95">
        <v>38881</v>
      </c>
      <c r="C7662" s="96">
        <v>5.01</v>
      </c>
    </row>
    <row r="7663" spans="1:3">
      <c r="A7663" s="94">
        <f t="shared" si="122"/>
        <v>2006</v>
      </c>
      <c r="B7663" s="95">
        <v>38882</v>
      </c>
      <c r="C7663" s="96">
        <v>5.09</v>
      </c>
    </row>
    <row r="7664" spans="1:3">
      <c r="A7664" s="94">
        <f t="shared" si="122"/>
        <v>2006</v>
      </c>
      <c r="B7664" s="95">
        <v>38883</v>
      </c>
      <c r="C7664" s="96">
        <v>5.13</v>
      </c>
    </row>
    <row r="7665" spans="1:3">
      <c r="A7665" s="94">
        <f t="shared" si="122"/>
        <v>2006</v>
      </c>
      <c r="B7665" s="95">
        <v>38884</v>
      </c>
      <c r="C7665" s="96">
        <v>5.17</v>
      </c>
    </row>
    <row r="7666" spans="1:3">
      <c r="A7666" s="94">
        <f t="shared" si="122"/>
        <v>2006</v>
      </c>
      <c r="B7666" s="95">
        <v>38887</v>
      </c>
      <c r="C7666" s="96">
        <v>5.18</v>
      </c>
    </row>
    <row r="7667" spans="1:3">
      <c r="A7667" s="94">
        <f t="shared" si="122"/>
        <v>2006</v>
      </c>
      <c r="B7667" s="95">
        <v>38888</v>
      </c>
      <c r="C7667" s="96">
        <v>5.19</v>
      </c>
    </row>
    <row r="7668" spans="1:3">
      <c r="A7668" s="94">
        <f t="shared" si="122"/>
        <v>2006</v>
      </c>
      <c r="B7668" s="95">
        <v>38889</v>
      </c>
      <c r="C7668" s="96">
        <v>5.19</v>
      </c>
    </row>
    <row r="7669" spans="1:3">
      <c r="A7669" s="94">
        <f t="shared" si="122"/>
        <v>2006</v>
      </c>
      <c r="B7669" s="95">
        <v>38890</v>
      </c>
      <c r="C7669" s="96">
        <v>5.23</v>
      </c>
    </row>
    <row r="7670" spans="1:3">
      <c r="A7670" s="94">
        <f t="shared" si="122"/>
        <v>2006</v>
      </c>
      <c r="B7670" s="95">
        <v>38891</v>
      </c>
      <c r="C7670" s="96">
        <v>5.26</v>
      </c>
    </row>
    <row r="7671" spans="1:3">
      <c r="A7671" s="94">
        <f t="shared" si="122"/>
        <v>2006</v>
      </c>
      <c r="B7671" s="95">
        <v>38894</v>
      </c>
      <c r="C7671" s="96">
        <v>5.28</v>
      </c>
    </row>
    <row r="7672" spans="1:3">
      <c r="A7672" s="94">
        <f t="shared" si="122"/>
        <v>2006</v>
      </c>
      <c r="B7672" s="95">
        <v>38895</v>
      </c>
      <c r="C7672" s="96">
        <v>5.24</v>
      </c>
    </row>
    <row r="7673" spans="1:3">
      <c r="A7673" s="94">
        <f t="shared" si="122"/>
        <v>2006</v>
      </c>
      <c r="B7673" s="95">
        <v>38896</v>
      </c>
      <c r="C7673" s="96">
        <v>5.28</v>
      </c>
    </row>
    <row r="7674" spans="1:3">
      <c r="A7674" s="94">
        <f t="shared" si="122"/>
        <v>2006</v>
      </c>
      <c r="B7674" s="95">
        <v>38897</v>
      </c>
      <c r="C7674" s="96">
        <v>5.26</v>
      </c>
    </row>
    <row r="7675" spans="1:3">
      <c r="A7675" s="94">
        <f t="shared" si="122"/>
        <v>2006</v>
      </c>
      <c r="B7675" s="95">
        <v>38898</v>
      </c>
      <c r="C7675" s="96">
        <v>5.19</v>
      </c>
    </row>
    <row r="7676" spans="1:3">
      <c r="A7676" s="94">
        <f t="shared" si="122"/>
        <v>2006</v>
      </c>
      <c r="B7676" s="95">
        <v>38901</v>
      </c>
      <c r="C7676" s="96">
        <v>5.2</v>
      </c>
    </row>
    <row r="7677" spans="1:3">
      <c r="A7677" s="94">
        <f t="shared" si="122"/>
        <v>2006</v>
      </c>
      <c r="B7677" s="95">
        <v>38902</v>
      </c>
      <c r="C7677" s="99"/>
    </row>
    <row r="7678" spans="1:3">
      <c r="A7678" s="94">
        <f t="shared" si="122"/>
        <v>2006</v>
      </c>
      <c r="B7678" s="95">
        <v>38903</v>
      </c>
      <c r="C7678" s="96">
        <v>5.27</v>
      </c>
    </row>
    <row r="7679" spans="1:3">
      <c r="A7679" s="94">
        <f t="shared" si="122"/>
        <v>2006</v>
      </c>
      <c r="B7679" s="95">
        <v>38904</v>
      </c>
      <c r="C7679" s="96">
        <v>5.23</v>
      </c>
    </row>
    <row r="7680" spans="1:3">
      <c r="A7680" s="94">
        <f t="shared" si="122"/>
        <v>2006</v>
      </c>
      <c r="B7680" s="95">
        <v>38905</v>
      </c>
      <c r="C7680" s="96">
        <v>5.18</v>
      </c>
    </row>
    <row r="7681" spans="1:3">
      <c r="A7681" s="94">
        <f t="shared" si="122"/>
        <v>2006</v>
      </c>
      <c r="B7681" s="95">
        <v>38908</v>
      </c>
      <c r="C7681" s="96">
        <v>5.17</v>
      </c>
    </row>
    <row r="7682" spans="1:3">
      <c r="A7682" s="94">
        <f t="shared" si="122"/>
        <v>2006</v>
      </c>
      <c r="B7682" s="95">
        <v>38909</v>
      </c>
      <c r="C7682" s="96">
        <v>5.14</v>
      </c>
    </row>
    <row r="7683" spans="1:3">
      <c r="A7683" s="94">
        <f t="shared" si="122"/>
        <v>2006</v>
      </c>
      <c r="B7683" s="95">
        <v>38910</v>
      </c>
      <c r="C7683" s="96">
        <v>5.14</v>
      </c>
    </row>
    <row r="7684" spans="1:3">
      <c r="A7684" s="94">
        <f t="shared" si="122"/>
        <v>2006</v>
      </c>
      <c r="B7684" s="95">
        <v>38911</v>
      </c>
      <c r="C7684" s="96">
        <v>5.12</v>
      </c>
    </row>
    <row r="7685" spans="1:3">
      <c r="A7685" s="94">
        <f t="shared" si="122"/>
        <v>2006</v>
      </c>
      <c r="B7685" s="95">
        <v>38912</v>
      </c>
      <c r="C7685" s="96">
        <v>5.1100000000000003</v>
      </c>
    </row>
    <row r="7686" spans="1:3">
      <c r="A7686" s="94">
        <f t="shared" si="122"/>
        <v>2006</v>
      </c>
      <c r="B7686" s="95">
        <v>38915</v>
      </c>
      <c r="C7686" s="96">
        <v>5.0999999999999996</v>
      </c>
    </row>
    <row r="7687" spans="1:3">
      <c r="A7687" s="94">
        <f t="shared" si="122"/>
        <v>2006</v>
      </c>
      <c r="B7687" s="95">
        <v>38916</v>
      </c>
      <c r="C7687" s="96">
        <v>5.16</v>
      </c>
    </row>
    <row r="7688" spans="1:3">
      <c r="A7688" s="94">
        <f t="shared" si="122"/>
        <v>2006</v>
      </c>
      <c r="B7688" s="95">
        <v>38917</v>
      </c>
      <c r="C7688" s="96">
        <v>5.0999999999999996</v>
      </c>
    </row>
    <row r="7689" spans="1:3">
      <c r="A7689" s="94">
        <f t="shared" si="122"/>
        <v>2006</v>
      </c>
      <c r="B7689" s="95">
        <v>38918</v>
      </c>
      <c r="C7689" s="96">
        <v>5.08</v>
      </c>
    </row>
    <row r="7690" spans="1:3">
      <c r="A7690" s="94">
        <f t="shared" si="122"/>
        <v>2006</v>
      </c>
      <c r="B7690" s="95">
        <v>38919</v>
      </c>
      <c r="C7690" s="96">
        <v>5.0999999999999996</v>
      </c>
    </row>
    <row r="7691" spans="1:3">
      <c r="A7691" s="94">
        <f t="shared" si="122"/>
        <v>2006</v>
      </c>
      <c r="B7691" s="95">
        <v>38922</v>
      </c>
      <c r="C7691" s="96">
        <v>5.1100000000000003</v>
      </c>
    </row>
    <row r="7692" spans="1:3">
      <c r="A7692" s="94">
        <f t="shared" si="122"/>
        <v>2006</v>
      </c>
      <c r="B7692" s="95">
        <v>38923</v>
      </c>
      <c r="C7692" s="96">
        <v>5.13</v>
      </c>
    </row>
    <row r="7693" spans="1:3">
      <c r="A7693" s="94">
        <f t="shared" ref="A7693:A7756" si="123">YEAR(B7693)</f>
        <v>2006</v>
      </c>
      <c r="B7693" s="95">
        <v>38924</v>
      </c>
      <c r="C7693" s="96">
        <v>5.0999999999999996</v>
      </c>
    </row>
    <row r="7694" spans="1:3">
      <c r="A7694" s="94">
        <f t="shared" si="123"/>
        <v>2006</v>
      </c>
      <c r="B7694" s="95">
        <v>38925</v>
      </c>
      <c r="C7694" s="96">
        <v>5.1100000000000003</v>
      </c>
    </row>
    <row r="7695" spans="1:3">
      <c r="A7695" s="94">
        <f t="shared" si="123"/>
        <v>2006</v>
      </c>
      <c r="B7695" s="95">
        <v>38926</v>
      </c>
      <c r="C7695" s="96">
        <v>5.07</v>
      </c>
    </row>
    <row r="7696" spans="1:3">
      <c r="A7696" s="94">
        <f t="shared" si="123"/>
        <v>2006</v>
      </c>
      <c r="B7696" s="95">
        <v>38929</v>
      </c>
      <c r="C7696" s="96">
        <v>5.07</v>
      </c>
    </row>
    <row r="7697" spans="1:3">
      <c r="A7697" s="94">
        <f t="shared" si="123"/>
        <v>2006</v>
      </c>
      <c r="B7697" s="95">
        <v>38930</v>
      </c>
      <c r="C7697" s="96">
        <v>5.07</v>
      </c>
    </row>
    <row r="7698" spans="1:3">
      <c r="A7698" s="94">
        <f t="shared" si="123"/>
        <v>2006</v>
      </c>
      <c r="B7698" s="95">
        <v>38931</v>
      </c>
      <c r="C7698" s="96">
        <v>5.05</v>
      </c>
    </row>
    <row r="7699" spans="1:3">
      <c r="A7699" s="94">
        <f t="shared" si="123"/>
        <v>2006</v>
      </c>
      <c r="B7699" s="95">
        <v>38932</v>
      </c>
      <c r="C7699" s="96">
        <v>5.04</v>
      </c>
    </row>
    <row r="7700" spans="1:3">
      <c r="A7700" s="94">
        <f t="shared" si="123"/>
        <v>2006</v>
      </c>
      <c r="B7700" s="95">
        <v>38933</v>
      </c>
      <c r="C7700" s="96">
        <v>5</v>
      </c>
    </row>
    <row r="7701" spans="1:3">
      <c r="A7701" s="94">
        <f t="shared" si="123"/>
        <v>2006</v>
      </c>
      <c r="B7701" s="95">
        <v>38936</v>
      </c>
      <c r="C7701" s="96">
        <v>5</v>
      </c>
    </row>
    <row r="7702" spans="1:3">
      <c r="A7702" s="94">
        <f t="shared" si="123"/>
        <v>2006</v>
      </c>
      <c r="B7702" s="95">
        <v>38937</v>
      </c>
      <c r="C7702" s="96">
        <v>5.0199999999999996</v>
      </c>
    </row>
    <row r="7703" spans="1:3">
      <c r="A7703" s="94">
        <f t="shared" si="123"/>
        <v>2006</v>
      </c>
      <c r="B7703" s="95">
        <v>38938</v>
      </c>
      <c r="C7703" s="96">
        <v>5.05</v>
      </c>
    </row>
    <row r="7704" spans="1:3">
      <c r="A7704" s="94">
        <f t="shared" si="123"/>
        <v>2006</v>
      </c>
      <c r="B7704" s="95">
        <v>38939</v>
      </c>
      <c r="C7704" s="96">
        <v>5.0599999999999996</v>
      </c>
    </row>
    <row r="7705" spans="1:3">
      <c r="A7705" s="94">
        <f t="shared" si="123"/>
        <v>2006</v>
      </c>
      <c r="B7705" s="95">
        <v>38940</v>
      </c>
      <c r="C7705" s="96">
        <v>5.09</v>
      </c>
    </row>
    <row r="7706" spans="1:3">
      <c r="A7706" s="94">
        <f t="shared" si="123"/>
        <v>2006</v>
      </c>
      <c r="B7706" s="95">
        <v>38943</v>
      </c>
      <c r="C7706" s="96">
        <v>5.12</v>
      </c>
    </row>
    <row r="7707" spans="1:3">
      <c r="A7707" s="94">
        <f t="shared" si="123"/>
        <v>2006</v>
      </c>
      <c r="B7707" s="95">
        <v>38944</v>
      </c>
      <c r="C7707" s="96">
        <v>5.05</v>
      </c>
    </row>
    <row r="7708" spans="1:3">
      <c r="A7708" s="94">
        <f t="shared" si="123"/>
        <v>2006</v>
      </c>
      <c r="B7708" s="95">
        <v>38945</v>
      </c>
      <c r="C7708" s="96">
        <v>5</v>
      </c>
    </row>
    <row r="7709" spans="1:3">
      <c r="A7709" s="94">
        <f t="shared" si="123"/>
        <v>2006</v>
      </c>
      <c r="B7709" s="95">
        <v>38946</v>
      </c>
      <c r="C7709" s="96">
        <v>5</v>
      </c>
    </row>
    <row r="7710" spans="1:3">
      <c r="A7710" s="94">
        <f t="shared" si="123"/>
        <v>2006</v>
      </c>
      <c r="B7710" s="95">
        <v>38947</v>
      </c>
      <c r="C7710" s="96">
        <v>4.97</v>
      </c>
    </row>
    <row r="7711" spans="1:3">
      <c r="A7711" s="94">
        <f t="shared" si="123"/>
        <v>2006</v>
      </c>
      <c r="B7711" s="95">
        <v>38950</v>
      </c>
      <c r="C7711" s="96">
        <v>4.96</v>
      </c>
    </row>
    <row r="7712" spans="1:3">
      <c r="A7712" s="94">
        <f t="shared" si="123"/>
        <v>2006</v>
      </c>
      <c r="B7712" s="95">
        <v>38951</v>
      </c>
      <c r="C7712" s="96">
        <v>4.95</v>
      </c>
    </row>
    <row r="7713" spans="1:3">
      <c r="A7713" s="94">
        <f t="shared" si="123"/>
        <v>2006</v>
      </c>
      <c r="B7713" s="95">
        <v>38952</v>
      </c>
      <c r="C7713" s="96">
        <v>4.95</v>
      </c>
    </row>
    <row r="7714" spans="1:3">
      <c r="A7714" s="94">
        <f t="shared" si="123"/>
        <v>2006</v>
      </c>
      <c r="B7714" s="95">
        <v>38953</v>
      </c>
      <c r="C7714" s="96">
        <v>4.9400000000000004</v>
      </c>
    </row>
    <row r="7715" spans="1:3">
      <c r="A7715" s="94">
        <f t="shared" si="123"/>
        <v>2006</v>
      </c>
      <c r="B7715" s="95">
        <v>38954</v>
      </c>
      <c r="C7715" s="96">
        <v>4.93</v>
      </c>
    </row>
    <row r="7716" spans="1:3">
      <c r="A7716" s="94">
        <f t="shared" si="123"/>
        <v>2006</v>
      </c>
      <c r="B7716" s="95">
        <v>38957</v>
      </c>
      <c r="C7716" s="96">
        <v>4.9400000000000004</v>
      </c>
    </row>
    <row r="7717" spans="1:3">
      <c r="A7717" s="94">
        <f t="shared" si="123"/>
        <v>2006</v>
      </c>
      <c r="B7717" s="95">
        <v>38958</v>
      </c>
      <c r="C7717" s="96">
        <v>4.93</v>
      </c>
    </row>
    <row r="7718" spans="1:3">
      <c r="A7718" s="94">
        <f t="shared" si="123"/>
        <v>2006</v>
      </c>
      <c r="B7718" s="95">
        <v>38959</v>
      </c>
      <c r="C7718" s="96">
        <v>4.91</v>
      </c>
    </row>
    <row r="7719" spans="1:3">
      <c r="A7719" s="94">
        <f t="shared" si="123"/>
        <v>2006</v>
      </c>
      <c r="B7719" s="95">
        <v>38960</v>
      </c>
      <c r="C7719" s="96">
        <v>4.88</v>
      </c>
    </row>
    <row r="7720" spans="1:3">
      <c r="A7720" s="94">
        <f t="shared" si="123"/>
        <v>2006</v>
      </c>
      <c r="B7720" s="95">
        <v>38961</v>
      </c>
      <c r="C7720" s="96">
        <v>4.87</v>
      </c>
    </row>
    <row r="7721" spans="1:3">
      <c r="A7721" s="94">
        <f t="shared" si="123"/>
        <v>2006</v>
      </c>
      <c r="B7721" s="95">
        <v>38964</v>
      </c>
      <c r="C7721" s="99"/>
    </row>
    <row r="7722" spans="1:3">
      <c r="A7722" s="94">
        <f t="shared" si="123"/>
        <v>2006</v>
      </c>
      <c r="B7722" s="95">
        <v>38965</v>
      </c>
      <c r="C7722" s="96">
        <v>4.93</v>
      </c>
    </row>
    <row r="7723" spans="1:3">
      <c r="A7723" s="94">
        <f t="shared" si="123"/>
        <v>2006</v>
      </c>
      <c r="B7723" s="95">
        <v>38966</v>
      </c>
      <c r="C7723" s="96">
        <v>4.95</v>
      </c>
    </row>
    <row r="7724" spans="1:3">
      <c r="A7724" s="94">
        <f t="shared" si="123"/>
        <v>2006</v>
      </c>
      <c r="B7724" s="95">
        <v>38967</v>
      </c>
      <c r="C7724" s="96">
        <v>4.9400000000000004</v>
      </c>
    </row>
    <row r="7725" spans="1:3">
      <c r="A7725" s="94">
        <f t="shared" si="123"/>
        <v>2006</v>
      </c>
      <c r="B7725" s="95">
        <v>38968</v>
      </c>
      <c r="C7725" s="96">
        <v>4.92</v>
      </c>
    </row>
    <row r="7726" spans="1:3">
      <c r="A7726" s="94">
        <f t="shared" si="123"/>
        <v>2006</v>
      </c>
      <c r="B7726" s="95">
        <v>38971</v>
      </c>
      <c r="C7726" s="96">
        <v>4.95</v>
      </c>
    </row>
    <row r="7727" spans="1:3">
      <c r="A7727" s="94">
        <f t="shared" si="123"/>
        <v>2006</v>
      </c>
      <c r="B7727" s="95">
        <v>38972</v>
      </c>
      <c r="C7727" s="96">
        <v>4.91</v>
      </c>
    </row>
    <row r="7728" spans="1:3">
      <c r="A7728" s="94">
        <f t="shared" si="123"/>
        <v>2006</v>
      </c>
      <c r="B7728" s="95">
        <v>38973</v>
      </c>
      <c r="C7728" s="96">
        <v>4.9000000000000004</v>
      </c>
    </row>
    <row r="7729" spans="1:3">
      <c r="A7729" s="94">
        <f t="shared" si="123"/>
        <v>2006</v>
      </c>
      <c r="B7729" s="95">
        <v>38974</v>
      </c>
      <c r="C7729" s="96">
        <v>4.92</v>
      </c>
    </row>
    <row r="7730" spans="1:3">
      <c r="A7730" s="94">
        <f t="shared" si="123"/>
        <v>2006</v>
      </c>
      <c r="B7730" s="95">
        <v>38975</v>
      </c>
      <c r="C7730" s="96">
        <v>4.92</v>
      </c>
    </row>
    <row r="7731" spans="1:3">
      <c r="A7731" s="94">
        <f t="shared" si="123"/>
        <v>2006</v>
      </c>
      <c r="B7731" s="95">
        <v>38978</v>
      </c>
      <c r="C7731" s="96">
        <v>4.93</v>
      </c>
    </row>
    <row r="7732" spans="1:3">
      <c r="A7732" s="94">
        <f t="shared" si="123"/>
        <v>2006</v>
      </c>
      <c r="B7732" s="95">
        <v>38979</v>
      </c>
      <c r="C7732" s="96">
        <v>4.8600000000000003</v>
      </c>
    </row>
    <row r="7733" spans="1:3">
      <c r="A7733" s="94">
        <f t="shared" si="123"/>
        <v>2006</v>
      </c>
      <c r="B7733" s="95">
        <v>38980</v>
      </c>
      <c r="C7733" s="96">
        <v>4.8499999999999996</v>
      </c>
    </row>
    <row r="7734" spans="1:3">
      <c r="A7734" s="94">
        <f t="shared" si="123"/>
        <v>2006</v>
      </c>
      <c r="B7734" s="95">
        <v>38981</v>
      </c>
      <c r="C7734" s="96">
        <v>4.78</v>
      </c>
    </row>
    <row r="7735" spans="1:3">
      <c r="A7735" s="94">
        <f t="shared" si="123"/>
        <v>2006</v>
      </c>
      <c r="B7735" s="95">
        <v>38982</v>
      </c>
      <c r="C7735" s="96">
        <v>4.74</v>
      </c>
    </row>
    <row r="7736" spans="1:3">
      <c r="A7736" s="94">
        <f t="shared" si="123"/>
        <v>2006</v>
      </c>
      <c r="B7736" s="95">
        <v>38985</v>
      </c>
      <c r="C7736" s="96">
        <v>4.7</v>
      </c>
    </row>
    <row r="7737" spans="1:3">
      <c r="A7737" s="94">
        <f t="shared" si="123"/>
        <v>2006</v>
      </c>
      <c r="B7737" s="95">
        <v>38986</v>
      </c>
      <c r="C7737" s="96">
        <v>4.71</v>
      </c>
    </row>
    <row r="7738" spans="1:3">
      <c r="A7738" s="94">
        <f t="shared" si="123"/>
        <v>2006</v>
      </c>
      <c r="B7738" s="95">
        <v>38987</v>
      </c>
      <c r="C7738" s="96">
        <v>4.7300000000000004</v>
      </c>
    </row>
    <row r="7739" spans="1:3">
      <c r="A7739" s="94">
        <f t="shared" si="123"/>
        <v>2006</v>
      </c>
      <c r="B7739" s="95">
        <v>38988</v>
      </c>
      <c r="C7739" s="96">
        <v>4.76</v>
      </c>
    </row>
    <row r="7740" spans="1:3">
      <c r="A7740" s="94">
        <f t="shared" si="123"/>
        <v>2006</v>
      </c>
      <c r="B7740" s="95">
        <v>38989</v>
      </c>
      <c r="C7740" s="96">
        <v>4.7699999999999996</v>
      </c>
    </row>
    <row r="7741" spans="1:3">
      <c r="A7741" s="94">
        <f t="shared" si="123"/>
        <v>2006</v>
      </c>
      <c r="B7741" s="95">
        <v>38992</v>
      </c>
      <c r="C7741" s="96">
        <v>4.76</v>
      </c>
    </row>
    <row r="7742" spans="1:3">
      <c r="A7742" s="94">
        <f t="shared" si="123"/>
        <v>2006</v>
      </c>
      <c r="B7742" s="95">
        <v>38993</v>
      </c>
      <c r="C7742" s="96">
        <v>4.76</v>
      </c>
    </row>
    <row r="7743" spans="1:3">
      <c r="A7743" s="94">
        <f t="shared" si="123"/>
        <v>2006</v>
      </c>
      <c r="B7743" s="95">
        <v>38994</v>
      </c>
      <c r="C7743" s="96">
        <v>4.72</v>
      </c>
    </row>
    <row r="7744" spans="1:3">
      <c r="A7744" s="94">
        <f t="shared" si="123"/>
        <v>2006</v>
      </c>
      <c r="B7744" s="95">
        <v>38995</v>
      </c>
      <c r="C7744" s="96">
        <v>4.76</v>
      </c>
    </row>
    <row r="7745" spans="1:3">
      <c r="A7745" s="94">
        <f t="shared" si="123"/>
        <v>2006</v>
      </c>
      <c r="B7745" s="95">
        <v>38996</v>
      </c>
      <c r="C7745" s="96">
        <v>4.84</v>
      </c>
    </row>
    <row r="7746" spans="1:3">
      <c r="A7746" s="94">
        <f t="shared" si="123"/>
        <v>2006</v>
      </c>
      <c r="B7746" s="95">
        <v>38999</v>
      </c>
      <c r="C7746" s="99"/>
    </row>
    <row r="7747" spans="1:3">
      <c r="A7747" s="94">
        <f t="shared" si="123"/>
        <v>2006</v>
      </c>
      <c r="B7747" s="95">
        <v>39000</v>
      </c>
      <c r="C7747" s="96">
        <v>4.88</v>
      </c>
    </row>
    <row r="7748" spans="1:3">
      <c r="A7748" s="94">
        <f t="shared" si="123"/>
        <v>2006</v>
      </c>
      <c r="B7748" s="95">
        <v>39001</v>
      </c>
      <c r="C7748" s="96">
        <v>4.91</v>
      </c>
    </row>
    <row r="7749" spans="1:3">
      <c r="A7749" s="94">
        <f t="shared" si="123"/>
        <v>2006</v>
      </c>
      <c r="B7749" s="95">
        <v>39002</v>
      </c>
      <c r="C7749" s="96">
        <v>4.91</v>
      </c>
    </row>
    <row r="7750" spans="1:3">
      <c r="A7750" s="94">
        <f t="shared" si="123"/>
        <v>2006</v>
      </c>
      <c r="B7750" s="95">
        <v>39003</v>
      </c>
      <c r="C7750" s="96">
        <v>4.9400000000000004</v>
      </c>
    </row>
    <row r="7751" spans="1:3">
      <c r="A7751" s="94">
        <f t="shared" si="123"/>
        <v>2006</v>
      </c>
      <c r="B7751" s="95">
        <v>39006</v>
      </c>
      <c r="C7751" s="96">
        <v>4.92</v>
      </c>
    </row>
    <row r="7752" spans="1:3">
      <c r="A7752" s="94">
        <f t="shared" si="123"/>
        <v>2006</v>
      </c>
      <c r="B7752" s="95">
        <v>39007</v>
      </c>
      <c r="C7752" s="96">
        <v>4.91</v>
      </c>
    </row>
    <row r="7753" spans="1:3">
      <c r="A7753" s="94">
        <f t="shared" si="123"/>
        <v>2006</v>
      </c>
      <c r="B7753" s="95">
        <v>39008</v>
      </c>
      <c r="C7753" s="96">
        <v>4.8899999999999997</v>
      </c>
    </row>
    <row r="7754" spans="1:3">
      <c r="A7754" s="94">
        <f t="shared" si="123"/>
        <v>2006</v>
      </c>
      <c r="B7754" s="95">
        <v>39009</v>
      </c>
      <c r="C7754" s="96">
        <v>4.91</v>
      </c>
    </row>
    <row r="7755" spans="1:3">
      <c r="A7755" s="94">
        <f t="shared" si="123"/>
        <v>2006</v>
      </c>
      <c r="B7755" s="95">
        <v>39010</v>
      </c>
      <c r="C7755" s="96">
        <v>4.91</v>
      </c>
    </row>
    <row r="7756" spans="1:3">
      <c r="A7756" s="94">
        <f t="shared" si="123"/>
        <v>2006</v>
      </c>
      <c r="B7756" s="95">
        <v>39013</v>
      </c>
      <c r="C7756" s="96">
        <v>4.95</v>
      </c>
    </row>
    <row r="7757" spans="1:3">
      <c r="A7757" s="94">
        <f t="shared" ref="A7757:A7820" si="124">YEAR(B7757)</f>
        <v>2006</v>
      </c>
      <c r="B7757" s="95">
        <v>39014</v>
      </c>
      <c r="C7757" s="96">
        <v>4.95</v>
      </c>
    </row>
    <row r="7758" spans="1:3">
      <c r="A7758" s="94">
        <f t="shared" si="124"/>
        <v>2006</v>
      </c>
      <c r="B7758" s="95">
        <v>39015</v>
      </c>
      <c r="C7758" s="96">
        <v>4.8899999999999997</v>
      </c>
    </row>
    <row r="7759" spans="1:3">
      <c r="A7759" s="94">
        <f t="shared" si="124"/>
        <v>2006</v>
      </c>
      <c r="B7759" s="95">
        <v>39016</v>
      </c>
      <c r="C7759" s="96">
        <v>4.84</v>
      </c>
    </row>
    <row r="7760" spans="1:3">
      <c r="A7760" s="94">
        <f t="shared" si="124"/>
        <v>2006</v>
      </c>
      <c r="B7760" s="95">
        <v>39017</v>
      </c>
      <c r="C7760" s="96">
        <v>4.8</v>
      </c>
    </row>
    <row r="7761" spans="1:3">
      <c r="A7761" s="94">
        <f t="shared" si="124"/>
        <v>2006</v>
      </c>
      <c r="B7761" s="95">
        <v>39020</v>
      </c>
      <c r="C7761" s="96">
        <v>4.78</v>
      </c>
    </row>
    <row r="7762" spans="1:3">
      <c r="A7762" s="94">
        <f t="shared" si="124"/>
        <v>2006</v>
      </c>
      <c r="B7762" s="95">
        <v>39021</v>
      </c>
      <c r="C7762" s="96">
        <v>4.72</v>
      </c>
    </row>
    <row r="7763" spans="1:3">
      <c r="A7763" s="94">
        <f t="shared" si="124"/>
        <v>2006</v>
      </c>
      <c r="B7763" s="95">
        <v>39022</v>
      </c>
      <c r="C7763" s="96">
        <v>4.68</v>
      </c>
    </row>
    <row r="7764" spans="1:3">
      <c r="A7764" s="94">
        <f t="shared" si="124"/>
        <v>2006</v>
      </c>
      <c r="B7764" s="95">
        <v>39023</v>
      </c>
      <c r="C7764" s="96">
        <v>4.72</v>
      </c>
    </row>
    <row r="7765" spans="1:3">
      <c r="A7765" s="94">
        <f t="shared" si="124"/>
        <v>2006</v>
      </c>
      <c r="B7765" s="95">
        <v>39024</v>
      </c>
      <c r="C7765" s="96">
        <v>4.8099999999999996</v>
      </c>
    </row>
    <row r="7766" spans="1:3">
      <c r="A7766" s="94">
        <f t="shared" si="124"/>
        <v>2006</v>
      </c>
      <c r="B7766" s="95">
        <v>39027</v>
      </c>
      <c r="C7766" s="96">
        <v>4.79</v>
      </c>
    </row>
    <row r="7767" spans="1:3">
      <c r="A7767" s="94">
        <f t="shared" si="124"/>
        <v>2006</v>
      </c>
      <c r="B7767" s="95">
        <v>39028</v>
      </c>
      <c r="C7767" s="96">
        <v>4.76</v>
      </c>
    </row>
    <row r="7768" spans="1:3">
      <c r="A7768" s="94">
        <f t="shared" si="124"/>
        <v>2006</v>
      </c>
      <c r="B7768" s="95">
        <v>39029</v>
      </c>
      <c r="C7768" s="96">
        <v>4.7300000000000004</v>
      </c>
    </row>
    <row r="7769" spans="1:3">
      <c r="A7769" s="94">
        <f t="shared" si="124"/>
        <v>2006</v>
      </c>
      <c r="B7769" s="95">
        <v>39030</v>
      </c>
      <c r="C7769" s="96">
        <v>4.7300000000000004</v>
      </c>
    </row>
    <row r="7770" spans="1:3">
      <c r="A7770" s="94">
        <f t="shared" si="124"/>
        <v>2006</v>
      </c>
      <c r="B7770" s="95">
        <v>39031</v>
      </c>
      <c r="C7770" s="96">
        <v>4.6900000000000004</v>
      </c>
    </row>
    <row r="7771" spans="1:3">
      <c r="A7771" s="94">
        <f t="shared" si="124"/>
        <v>2006</v>
      </c>
      <c r="B7771" s="95">
        <v>39034</v>
      </c>
      <c r="C7771" s="96">
        <v>4.71</v>
      </c>
    </row>
    <row r="7772" spans="1:3">
      <c r="A7772" s="94">
        <f t="shared" si="124"/>
        <v>2006</v>
      </c>
      <c r="B7772" s="95">
        <v>39035</v>
      </c>
      <c r="C7772" s="96">
        <v>4.66</v>
      </c>
    </row>
    <row r="7773" spans="1:3">
      <c r="A7773" s="94">
        <f t="shared" si="124"/>
        <v>2006</v>
      </c>
      <c r="B7773" s="95">
        <v>39036</v>
      </c>
      <c r="C7773" s="96">
        <v>4.6900000000000004</v>
      </c>
    </row>
    <row r="7774" spans="1:3">
      <c r="A7774" s="94">
        <f t="shared" si="124"/>
        <v>2006</v>
      </c>
      <c r="B7774" s="95">
        <v>39037</v>
      </c>
      <c r="C7774" s="96">
        <v>4.74</v>
      </c>
    </row>
    <row r="7775" spans="1:3">
      <c r="A7775" s="94">
        <f t="shared" si="124"/>
        <v>2006</v>
      </c>
      <c r="B7775" s="95">
        <v>39038</v>
      </c>
      <c r="C7775" s="96">
        <v>4.6900000000000004</v>
      </c>
    </row>
    <row r="7776" spans="1:3">
      <c r="A7776" s="94">
        <f t="shared" si="124"/>
        <v>2006</v>
      </c>
      <c r="B7776" s="95">
        <v>39041</v>
      </c>
      <c r="C7776" s="96">
        <v>4.68</v>
      </c>
    </row>
    <row r="7777" spans="1:3">
      <c r="A7777" s="94">
        <f t="shared" si="124"/>
        <v>2006</v>
      </c>
      <c r="B7777" s="95">
        <v>39042</v>
      </c>
      <c r="C7777" s="96">
        <v>4.66</v>
      </c>
    </row>
    <row r="7778" spans="1:3">
      <c r="A7778" s="94">
        <f t="shared" si="124"/>
        <v>2006</v>
      </c>
      <c r="B7778" s="95">
        <v>39043</v>
      </c>
      <c r="C7778" s="96">
        <v>4.6500000000000004</v>
      </c>
    </row>
    <row r="7779" spans="1:3">
      <c r="A7779" s="94">
        <f t="shared" si="124"/>
        <v>2006</v>
      </c>
      <c r="B7779" s="95">
        <v>39044</v>
      </c>
      <c r="C7779" s="99"/>
    </row>
    <row r="7780" spans="1:3">
      <c r="A7780" s="94">
        <f t="shared" si="124"/>
        <v>2006</v>
      </c>
      <c r="B7780" s="95">
        <v>39045</v>
      </c>
      <c r="C7780" s="96">
        <v>4.63</v>
      </c>
    </row>
    <row r="7781" spans="1:3">
      <c r="A7781" s="94">
        <f t="shared" si="124"/>
        <v>2006</v>
      </c>
      <c r="B7781" s="95">
        <v>39048</v>
      </c>
      <c r="C7781" s="96">
        <v>4.62</v>
      </c>
    </row>
    <row r="7782" spans="1:3">
      <c r="A7782" s="94">
        <f t="shared" si="124"/>
        <v>2006</v>
      </c>
      <c r="B7782" s="95">
        <v>39049</v>
      </c>
      <c r="C7782" s="96">
        <v>4.59</v>
      </c>
    </row>
    <row r="7783" spans="1:3">
      <c r="A7783" s="94">
        <f t="shared" si="124"/>
        <v>2006</v>
      </c>
      <c r="B7783" s="95">
        <v>39050</v>
      </c>
      <c r="C7783" s="96">
        <v>4.6100000000000003</v>
      </c>
    </row>
    <row r="7784" spans="1:3">
      <c r="A7784" s="94">
        <f t="shared" si="124"/>
        <v>2006</v>
      </c>
      <c r="B7784" s="95">
        <v>39051</v>
      </c>
      <c r="C7784" s="96">
        <v>4.5599999999999996</v>
      </c>
    </row>
    <row r="7785" spans="1:3">
      <c r="A7785" s="94">
        <f t="shared" si="124"/>
        <v>2006</v>
      </c>
      <c r="B7785" s="95">
        <v>39052</v>
      </c>
      <c r="C7785" s="96">
        <v>4.54</v>
      </c>
    </row>
    <row r="7786" spans="1:3">
      <c r="A7786" s="94">
        <f t="shared" si="124"/>
        <v>2006</v>
      </c>
      <c r="B7786" s="95">
        <v>39055</v>
      </c>
      <c r="C7786" s="96">
        <v>4.55</v>
      </c>
    </row>
    <row r="7787" spans="1:3">
      <c r="A7787" s="94">
        <f t="shared" si="124"/>
        <v>2006</v>
      </c>
      <c r="B7787" s="95">
        <v>39056</v>
      </c>
      <c r="C7787" s="96">
        <v>4.57</v>
      </c>
    </row>
    <row r="7788" spans="1:3">
      <c r="A7788" s="94">
        <f t="shared" si="124"/>
        <v>2006</v>
      </c>
      <c r="B7788" s="95">
        <v>39057</v>
      </c>
      <c r="C7788" s="96">
        <v>4.5999999999999996</v>
      </c>
    </row>
    <row r="7789" spans="1:3">
      <c r="A7789" s="94">
        <f t="shared" si="124"/>
        <v>2006</v>
      </c>
      <c r="B7789" s="95">
        <v>39058</v>
      </c>
      <c r="C7789" s="96">
        <v>4.5999999999999996</v>
      </c>
    </row>
    <row r="7790" spans="1:3">
      <c r="A7790" s="94">
        <f t="shared" si="124"/>
        <v>2006</v>
      </c>
      <c r="B7790" s="95">
        <v>39059</v>
      </c>
      <c r="C7790" s="96">
        <v>4.66</v>
      </c>
    </row>
    <row r="7791" spans="1:3">
      <c r="A7791" s="94">
        <f t="shared" si="124"/>
        <v>2006</v>
      </c>
      <c r="B7791" s="95">
        <v>39062</v>
      </c>
      <c r="C7791" s="96">
        <v>4.63</v>
      </c>
    </row>
    <row r="7792" spans="1:3">
      <c r="A7792" s="94">
        <f t="shared" si="124"/>
        <v>2006</v>
      </c>
      <c r="B7792" s="95">
        <v>39063</v>
      </c>
      <c r="C7792" s="96">
        <v>4.5999999999999996</v>
      </c>
    </row>
    <row r="7793" spans="1:3">
      <c r="A7793" s="94">
        <f t="shared" si="124"/>
        <v>2006</v>
      </c>
      <c r="B7793" s="95">
        <v>39064</v>
      </c>
      <c r="C7793" s="96">
        <v>4.6900000000000004</v>
      </c>
    </row>
    <row r="7794" spans="1:3">
      <c r="A7794" s="94">
        <f t="shared" si="124"/>
        <v>2006</v>
      </c>
      <c r="B7794" s="95">
        <v>39065</v>
      </c>
      <c r="C7794" s="96">
        <v>4.72</v>
      </c>
    </row>
    <row r="7795" spans="1:3">
      <c r="A7795" s="94">
        <f t="shared" si="124"/>
        <v>2006</v>
      </c>
      <c r="B7795" s="95">
        <v>39066</v>
      </c>
      <c r="C7795" s="96">
        <v>4.72</v>
      </c>
    </row>
    <row r="7796" spans="1:3">
      <c r="A7796" s="94">
        <f t="shared" si="124"/>
        <v>2006</v>
      </c>
      <c r="B7796" s="95">
        <v>39069</v>
      </c>
      <c r="C7796" s="96">
        <v>4.72</v>
      </c>
    </row>
    <row r="7797" spans="1:3">
      <c r="A7797" s="94">
        <f t="shared" si="124"/>
        <v>2006</v>
      </c>
      <c r="B7797" s="95">
        <v>39070</v>
      </c>
      <c r="C7797" s="96">
        <v>4.7300000000000004</v>
      </c>
    </row>
    <row r="7798" spans="1:3">
      <c r="A7798" s="94">
        <f t="shared" si="124"/>
        <v>2006</v>
      </c>
      <c r="B7798" s="95">
        <v>39071</v>
      </c>
      <c r="C7798" s="96">
        <v>4.7300000000000004</v>
      </c>
    </row>
    <row r="7799" spans="1:3">
      <c r="A7799" s="94">
        <f t="shared" si="124"/>
        <v>2006</v>
      </c>
      <c r="B7799" s="95">
        <v>39072</v>
      </c>
      <c r="C7799" s="96">
        <v>4.7</v>
      </c>
    </row>
    <row r="7800" spans="1:3">
      <c r="A7800" s="94">
        <f t="shared" si="124"/>
        <v>2006</v>
      </c>
      <c r="B7800" s="95">
        <v>39073</v>
      </c>
      <c r="C7800" s="96">
        <v>4.76</v>
      </c>
    </row>
    <row r="7801" spans="1:3">
      <c r="A7801" s="94">
        <f t="shared" si="124"/>
        <v>2006</v>
      </c>
      <c r="B7801" s="95">
        <v>39076</v>
      </c>
      <c r="C7801" s="99"/>
    </row>
    <row r="7802" spans="1:3">
      <c r="A7802" s="94">
        <f t="shared" si="124"/>
        <v>2006</v>
      </c>
      <c r="B7802" s="95">
        <v>39077</v>
      </c>
      <c r="C7802" s="96">
        <v>4.7300000000000004</v>
      </c>
    </row>
    <row r="7803" spans="1:3">
      <c r="A7803" s="94">
        <f t="shared" si="124"/>
        <v>2006</v>
      </c>
      <c r="B7803" s="95">
        <v>39078</v>
      </c>
      <c r="C7803" s="96">
        <v>4.78</v>
      </c>
    </row>
    <row r="7804" spans="1:3">
      <c r="A7804" s="94">
        <f t="shared" si="124"/>
        <v>2006</v>
      </c>
      <c r="B7804" s="95">
        <v>39079</v>
      </c>
      <c r="C7804" s="96">
        <v>4.8099999999999996</v>
      </c>
    </row>
    <row r="7805" spans="1:3">
      <c r="A7805" s="94">
        <f t="shared" si="124"/>
        <v>2006</v>
      </c>
      <c r="B7805" s="95">
        <v>39080</v>
      </c>
      <c r="C7805" s="96">
        <v>4.8099999999999996</v>
      </c>
    </row>
    <row r="7806" spans="1:3">
      <c r="A7806" s="94">
        <f t="shared" si="124"/>
        <v>2007</v>
      </c>
      <c r="B7806" s="95">
        <v>39083</v>
      </c>
      <c r="C7806" s="99"/>
    </row>
    <row r="7807" spans="1:3">
      <c r="A7807" s="94">
        <f t="shared" si="124"/>
        <v>2007</v>
      </c>
      <c r="B7807" s="95">
        <v>39084</v>
      </c>
      <c r="C7807" s="96">
        <v>4.79</v>
      </c>
    </row>
    <row r="7808" spans="1:3">
      <c r="A7808" s="94">
        <f t="shared" si="124"/>
        <v>2007</v>
      </c>
      <c r="B7808" s="95">
        <v>39085</v>
      </c>
      <c r="C7808" s="96">
        <v>4.7699999999999996</v>
      </c>
    </row>
    <row r="7809" spans="1:3">
      <c r="A7809" s="94">
        <f t="shared" si="124"/>
        <v>2007</v>
      </c>
      <c r="B7809" s="95">
        <v>39086</v>
      </c>
      <c r="C7809" s="96">
        <v>4.72</v>
      </c>
    </row>
    <row r="7810" spans="1:3">
      <c r="A7810" s="94">
        <f t="shared" si="124"/>
        <v>2007</v>
      </c>
      <c r="B7810" s="95">
        <v>39087</v>
      </c>
      <c r="C7810" s="96">
        <v>4.74</v>
      </c>
    </row>
    <row r="7811" spans="1:3">
      <c r="A7811" s="94">
        <f t="shared" si="124"/>
        <v>2007</v>
      </c>
      <c r="B7811" s="95">
        <v>39090</v>
      </c>
      <c r="C7811" s="96">
        <v>4.74</v>
      </c>
    </row>
    <row r="7812" spans="1:3">
      <c r="A7812" s="94">
        <f t="shared" si="124"/>
        <v>2007</v>
      </c>
      <c r="B7812" s="95">
        <v>39091</v>
      </c>
      <c r="C7812" s="96">
        <v>4.74</v>
      </c>
    </row>
    <row r="7813" spans="1:3">
      <c r="A7813" s="94">
        <f t="shared" si="124"/>
        <v>2007</v>
      </c>
      <c r="B7813" s="95">
        <v>39092</v>
      </c>
      <c r="C7813" s="96">
        <v>4.7699999999999996</v>
      </c>
    </row>
    <row r="7814" spans="1:3">
      <c r="A7814" s="94">
        <f t="shared" si="124"/>
        <v>2007</v>
      </c>
      <c r="B7814" s="95">
        <v>39093</v>
      </c>
      <c r="C7814" s="96">
        <v>4.82</v>
      </c>
    </row>
    <row r="7815" spans="1:3">
      <c r="A7815" s="94">
        <f t="shared" si="124"/>
        <v>2007</v>
      </c>
      <c r="B7815" s="95">
        <v>39094</v>
      </c>
      <c r="C7815" s="96">
        <v>4.8600000000000003</v>
      </c>
    </row>
    <row r="7816" spans="1:3">
      <c r="A7816" s="94">
        <f t="shared" si="124"/>
        <v>2007</v>
      </c>
      <c r="B7816" s="95">
        <v>39097</v>
      </c>
      <c r="C7816" s="99"/>
    </row>
    <row r="7817" spans="1:3">
      <c r="A7817" s="94">
        <f t="shared" si="124"/>
        <v>2007</v>
      </c>
      <c r="B7817" s="95">
        <v>39098</v>
      </c>
      <c r="C7817" s="96">
        <v>4.8499999999999996</v>
      </c>
    </row>
    <row r="7818" spans="1:3">
      <c r="A7818" s="94">
        <f t="shared" si="124"/>
        <v>2007</v>
      </c>
      <c r="B7818" s="95">
        <v>39099</v>
      </c>
      <c r="C7818" s="96">
        <v>4.88</v>
      </c>
    </row>
    <row r="7819" spans="1:3">
      <c r="A7819" s="94">
        <f t="shared" si="124"/>
        <v>2007</v>
      </c>
      <c r="B7819" s="95">
        <v>39100</v>
      </c>
      <c r="C7819" s="96">
        <v>4.8499999999999996</v>
      </c>
    </row>
    <row r="7820" spans="1:3">
      <c r="A7820" s="94">
        <f t="shared" si="124"/>
        <v>2007</v>
      </c>
      <c r="B7820" s="95">
        <v>39101</v>
      </c>
      <c r="C7820" s="96">
        <v>4.87</v>
      </c>
    </row>
    <row r="7821" spans="1:3">
      <c r="A7821" s="94">
        <f t="shared" ref="A7821:A7884" si="125">YEAR(B7821)</f>
        <v>2007</v>
      </c>
      <c r="B7821" s="95">
        <v>39104</v>
      </c>
      <c r="C7821" s="96">
        <v>4.84</v>
      </c>
    </row>
    <row r="7822" spans="1:3">
      <c r="A7822" s="94">
        <f t="shared" si="125"/>
        <v>2007</v>
      </c>
      <c r="B7822" s="95">
        <v>39105</v>
      </c>
      <c r="C7822" s="96">
        <v>4.9000000000000004</v>
      </c>
    </row>
    <row r="7823" spans="1:3">
      <c r="A7823" s="94">
        <f t="shared" si="125"/>
        <v>2007</v>
      </c>
      <c r="B7823" s="95">
        <v>39106</v>
      </c>
      <c r="C7823" s="96">
        <v>4.91</v>
      </c>
    </row>
    <row r="7824" spans="1:3">
      <c r="A7824" s="94">
        <f t="shared" si="125"/>
        <v>2007</v>
      </c>
      <c r="B7824" s="95">
        <v>39107</v>
      </c>
      <c r="C7824" s="96">
        <v>4.96</v>
      </c>
    </row>
    <row r="7825" spans="1:3">
      <c r="A7825" s="94">
        <f t="shared" si="125"/>
        <v>2007</v>
      </c>
      <c r="B7825" s="95">
        <v>39108</v>
      </c>
      <c r="C7825" s="96">
        <v>4.9800000000000004</v>
      </c>
    </row>
    <row r="7826" spans="1:3">
      <c r="A7826" s="94">
        <f t="shared" si="125"/>
        <v>2007</v>
      </c>
      <c r="B7826" s="95">
        <v>39111</v>
      </c>
      <c r="C7826" s="96">
        <v>4.99</v>
      </c>
    </row>
    <row r="7827" spans="1:3">
      <c r="A7827" s="94">
        <f t="shared" si="125"/>
        <v>2007</v>
      </c>
      <c r="B7827" s="95">
        <v>39112</v>
      </c>
      <c r="C7827" s="96">
        <v>4.9800000000000004</v>
      </c>
    </row>
    <row r="7828" spans="1:3">
      <c r="A7828" s="94">
        <f t="shared" si="125"/>
        <v>2007</v>
      </c>
      <c r="B7828" s="95">
        <v>39113</v>
      </c>
      <c r="C7828" s="96">
        <v>4.93</v>
      </c>
    </row>
    <row r="7829" spans="1:3">
      <c r="A7829" s="94">
        <f t="shared" si="125"/>
        <v>2007</v>
      </c>
      <c r="B7829" s="95">
        <v>39114</v>
      </c>
      <c r="C7829" s="96">
        <v>4.93</v>
      </c>
    </row>
    <row r="7830" spans="1:3">
      <c r="A7830" s="94">
        <f t="shared" si="125"/>
        <v>2007</v>
      </c>
      <c r="B7830" s="95">
        <v>39115</v>
      </c>
      <c r="C7830" s="96">
        <v>4.93</v>
      </c>
    </row>
    <row r="7831" spans="1:3">
      <c r="A7831" s="94">
        <f t="shared" si="125"/>
        <v>2007</v>
      </c>
      <c r="B7831" s="95">
        <v>39118</v>
      </c>
      <c r="C7831" s="96">
        <v>4.91</v>
      </c>
    </row>
    <row r="7832" spans="1:3">
      <c r="A7832" s="94">
        <f t="shared" si="125"/>
        <v>2007</v>
      </c>
      <c r="B7832" s="95">
        <v>39119</v>
      </c>
      <c r="C7832" s="96">
        <v>4.87</v>
      </c>
    </row>
    <row r="7833" spans="1:3">
      <c r="A7833" s="94">
        <f t="shared" si="125"/>
        <v>2007</v>
      </c>
      <c r="B7833" s="95">
        <v>39120</v>
      </c>
      <c r="C7833" s="96">
        <v>4.8600000000000003</v>
      </c>
    </row>
    <row r="7834" spans="1:3">
      <c r="A7834" s="94">
        <f t="shared" si="125"/>
        <v>2007</v>
      </c>
      <c r="B7834" s="95">
        <v>39121</v>
      </c>
      <c r="C7834" s="96">
        <v>4.8099999999999996</v>
      </c>
    </row>
    <row r="7835" spans="1:3">
      <c r="A7835" s="94">
        <f t="shared" si="125"/>
        <v>2007</v>
      </c>
      <c r="B7835" s="95">
        <v>39122</v>
      </c>
      <c r="C7835" s="96">
        <v>4.87</v>
      </c>
    </row>
    <row r="7836" spans="1:3">
      <c r="A7836" s="94">
        <f t="shared" si="125"/>
        <v>2007</v>
      </c>
      <c r="B7836" s="95">
        <v>39125</v>
      </c>
      <c r="C7836" s="96">
        <v>4.88</v>
      </c>
    </row>
    <row r="7837" spans="1:3">
      <c r="A7837" s="94">
        <f t="shared" si="125"/>
        <v>2007</v>
      </c>
      <c r="B7837" s="95">
        <v>39126</v>
      </c>
      <c r="C7837" s="96">
        <v>4.9000000000000004</v>
      </c>
    </row>
    <row r="7838" spans="1:3">
      <c r="A7838" s="94">
        <f t="shared" si="125"/>
        <v>2007</v>
      </c>
      <c r="B7838" s="95">
        <v>39127</v>
      </c>
      <c r="C7838" s="96">
        <v>4.83</v>
      </c>
    </row>
    <row r="7839" spans="1:3">
      <c r="A7839" s="94">
        <f t="shared" si="125"/>
        <v>2007</v>
      </c>
      <c r="B7839" s="95">
        <v>39128</v>
      </c>
      <c r="C7839" s="96">
        <v>4.8099999999999996</v>
      </c>
    </row>
    <row r="7840" spans="1:3">
      <c r="A7840" s="94">
        <f t="shared" si="125"/>
        <v>2007</v>
      </c>
      <c r="B7840" s="95">
        <v>39129</v>
      </c>
      <c r="C7840" s="96">
        <v>4.79</v>
      </c>
    </row>
    <row r="7841" spans="1:3">
      <c r="A7841" s="94">
        <f t="shared" si="125"/>
        <v>2007</v>
      </c>
      <c r="B7841" s="95">
        <v>39132</v>
      </c>
      <c r="C7841" s="99"/>
    </row>
    <row r="7842" spans="1:3">
      <c r="A7842" s="94">
        <f t="shared" si="125"/>
        <v>2007</v>
      </c>
      <c r="B7842" s="95">
        <v>39133</v>
      </c>
      <c r="C7842" s="96">
        <v>4.78</v>
      </c>
    </row>
    <row r="7843" spans="1:3">
      <c r="A7843" s="94">
        <f t="shared" si="125"/>
        <v>2007</v>
      </c>
      <c r="B7843" s="95">
        <v>39134</v>
      </c>
      <c r="C7843" s="96">
        <v>4.79</v>
      </c>
    </row>
    <row r="7844" spans="1:3">
      <c r="A7844" s="94">
        <f t="shared" si="125"/>
        <v>2007</v>
      </c>
      <c r="B7844" s="95">
        <v>39135</v>
      </c>
      <c r="C7844" s="96">
        <v>4.83</v>
      </c>
    </row>
    <row r="7845" spans="1:3">
      <c r="A7845" s="94">
        <f t="shared" si="125"/>
        <v>2007</v>
      </c>
      <c r="B7845" s="95">
        <v>39136</v>
      </c>
      <c r="C7845" s="96">
        <v>4.79</v>
      </c>
    </row>
    <row r="7846" spans="1:3">
      <c r="A7846" s="94">
        <f t="shared" si="125"/>
        <v>2007</v>
      </c>
      <c r="B7846" s="95">
        <v>39139</v>
      </c>
      <c r="C7846" s="96">
        <v>4.7300000000000004</v>
      </c>
    </row>
    <row r="7847" spans="1:3">
      <c r="A7847" s="94">
        <f t="shared" si="125"/>
        <v>2007</v>
      </c>
      <c r="B7847" s="95">
        <v>39140</v>
      </c>
      <c r="C7847" s="96">
        <v>4.62</v>
      </c>
    </row>
    <row r="7848" spans="1:3">
      <c r="A7848" s="94">
        <f t="shared" si="125"/>
        <v>2007</v>
      </c>
      <c r="B7848" s="95">
        <v>39141</v>
      </c>
      <c r="C7848" s="96">
        <v>4.68</v>
      </c>
    </row>
    <row r="7849" spans="1:3">
      <c r="A7849" s="94">
        <f t="shared" si="125"/>
        <v>2007</v>
      </c>
      <c r="B7849" s="95">
        <v>39142</v>
      </c>
      <c r="C7849" s="96">
        <v>4.68</v>
      </c>
    </row>
    <row r="7850" spans="1:3">
      <c r="A7850" s="94">
        <f t="shared" si="125"/>
        <v>2007</v>
      </c>
      <c r="B7850" s="95">
        <v>39143</v>
      </c>
      <c r="C7850" s="96">
        <v>4.6500000000000004</v>
      </c>
    </row>
    <row r="7851" spans="1:3">
      <c r="A7851" s="94">
        <f t="shared" si="125"/>
        <v>2007</v>
      </c>
      <c r="B7851" s="95">
        <v>39146</v>
      </c>
      <c r="C7851" s="96">
        <v>4.6399999999999997</v>
      </c>
    </row>
    <row r="7852" spans="1:3">
      <c r="A7852" s="94">
        <f t="shared" si="125"/>
        <v>2007</v>
      </c>
      <c r="B7852" s="95">
        <v>39147</v>
      </c>
      <c r="C7852" s="96">
        <v>4.66</v>
      </c>
    </row>
    <row r="7853" spans="1:3">
      <c r="A7853" s="94">
        <f t="shared" si="125"/>
        <v>2007</v>
      </c>
      <c r="B7853" s="95">
        <v>39148</v>
      </c>
      <c r="C7853" s="96">
        <v>4.6399999999999997</v>
      </c>
    </row>
    <row r="7854" spans="1:3">
      <c r="A7854" s="94">
        <f t="shared" si="125"/>
        <v>2007</v>
      </c>
      <c r="B7854" s="95">
        <v>39149</v>
      </c>
      <c r="C7854" s="96">
        <v>4.6500000000000004</v>
      </c>
    </row>
    <row r="7855" spans="1:3">
      <c r="A7855" s="94">
        <f t="shared" si="125"/>
        <v>2007</v>
      </c>
      <c r="B7855" s="95">
        <v>39150</v>
      </c>
      <c r="C7855" s="96">
        <v>4.72</v>
      </c>
    </row>
    <row r="7856" spans="1:3">
      <c r="A7856" s="94">
        <f t="shared" si="125"/>
        <v>2007</v>
      </c>
      <c r="B7856" s="95">
        <v>39153</v>
      </c>
      <c r="C7856" s="96">
        <v>4.6900000000000004</v>
      </c>
    </row>
    <row r="7857" spans="1:3">
      <c r="A7857" s="94">
        <f t="shared" si="125"/>
        <v>2007</v>
      </c>
      <c r="B7857" s="95">
        <v>39154</v>
      </c>
      <c r="C7857" s="96">
        <v>4.66</v>
      </c>
    </row>
    <row r="7858" spans="1:3">
      <c r="A7858" s="94">
        <f t="shared" si="125"/>
        <v>2007</v>
      </c>
      <c r="B7858" s="95">
        <v>39155</v>
      </c>
      <c r="C7858" s="96">
        <v>4.6900000000000004</v>
      </c>
    </row>
    <row r="7859" spans="1:3">
      <c r="A7859" s="94">
        <f t="shared" si="125"/>
        <v>2007</v>
      </c>
      <c r="B7859" s="95">
        <v>39156</v>
      </c>
      <c r="C7859" s="96">
        <v>4.6900000000000004</v>
      </c>
    </row>
    <row r="7860" spans="1:3">
      <c r="A7860" s="94">
        <f t="shared" si="125"/>
        <v>2007</v>
      </c>
      <c r="B7860" s="95">
        <v>39157</v>
      </c>
      <c r="C7860" s="96">
        <v>4.7</v>
      </c>
    </row>
    <row r="7861" spans="1:3">
      <c r="A7861" s="94">
        <f t="shared" si="125"/>
        <v>2007</v>
      </c>
      <c r="B7861" s="95">
        <v>39160</v>
      </c>
      <c r="C7861" s="96">
        <v>4.72</v>
      </c>
    </row>
    <row r="7862" spans="1:3">
      <c r="A7862" s="94">
        <f t="shared" si="125"/>
        <v>2007</v>
      </c>
      <c r="B7862" s="95">
        <v>39161</v>
      </c>
      <c r="C7862" s="96">
        <v>4.71</v>
      </c>
    </row>
    <row r="7863" spans="1:3">
      <c r="A7863" s="94">
        <f t="shared" si="125"/>
        <v>2007</v>
      </c>
      <c r="B7863" s="95">
        <v>39162</v>
      </c>
      <c r="C7863" s="96">
        <v>4.7</v>
      </c>
    </row>
    <row r="7864" spans="1:3">
      <c r="A7864" s="94">
        <f t="shared" si="125"/>
        <v>2007</v>
      </c>
      <c r="B7864" s="95">
        <v>39163</v>
      </c>
      <c r="C7864" s="96">
        <v>4.78</v>
      </c>
    </row>
    <row r="7865" spans="1:3">
      <c r="A7865" s="94">
        <f t="shared" si="125"/>
        <v>2007</v>
      </c>
      <c r="B7865" s="95">
        <v>39164</v>
      </c>
      <c r="C7865" s="96">
        <v>4.8</v>
      </c>
    </row>
    <row r="7866" spans="1:3">
      <c r="A7866" s="94">
        <f t="shared" si="125"/>
        <v>2007</v>
      </c>
      <c r="B7866" s="95">
        <v>39167</v>
      </c>
      <c r="C7866" s="96">
        <v>4.79</v>
      </c>
    </row>
    <row r="7867" spans="1:3">
      <c r="A7867" s="94">
        <f t="shared" si="125"/>
        <v>2007</v>
      </c>
      <c r="B7867" s="95">
        <v>39168</v>
      </c>
      <c r="C7867" s="96">
        <v>4.8099999999999996</v>
      </c>
    </row>
    <row r="7868" spans="1:3">
      <c r="A7868" s="94">
        <f t="shared" si="125"/>
        <v>2007</v>
      </c>
      <c r="B7868" s="95">
        <v>39169</v>
      </c>
      <c r="C7868" s="96">
        <v>4.83</v>
      </c>
    </row>
    <row r="7869" spans="1:3">
      <c r="A7869" s="94">
        <f t="shared" si="125"/>
        <v>2007</v>
      </c>
      <c r="B7869" s="95">
        <v>39170</v>
      </c>
      <c r="C7869" s="96">
        <v>4.83</v>
      </c>
    </row>
    <row r="7870" spans="1:3">
      <c r="A7870" s="94">
        <f t="shared" si="125"/>
        <v>2007</v>
      </c>
      <c r="B7870" s="95">
        <v>39171</v>
      </c>
      <c r="C7870" s="96">
        <v>4.84</v>
      </c>
    </row>
    <row r="7871" spans="1:3">
      <c r="A7871" s="94">
        <f t="shared" si="125"/>
        <v>2007</v>
      </c>
      <c r="B7871" s="95">
        <v>39174</v>
      </c>
      <c r="C7871" s="96">
        <v>4.84</v>
      </c>
    </row>
    <row r="7872" spans="1:3">
      <c r="A7872" s="94">
        <f t="shared" si="125"/>
        <v>2007</v>
      </c>
      <c r="B7872" s="95">
        <v>39175</v>
      </c>
      <c r="C7872" s="96">
        <v>4.8499999999999996</v>
      </c>
    </row>
    <row r="7873" spans="1:3">
      <c r="A7873" s="94">
        <f t="shared" si="125"/>
        <v>2007</v>
      </c>
      <c r="B7873" s="95">
        <v>39176</v>
      </c>
      <c r="C7873" s="96">
        <v>4.8499999999999996</v>
      </c>
    </row>
    <row r="7874" spans="1:3">
      <c r="A7874" s="94">
        <f t="shared" si="125"/>
        <v>2007</v>
      </c>
      <c r="B7874" s="95">
        <v>39177</v>
      </c>
      <c r="C7874" s="96">
        <v>4.87</v>
      </c>
    </row>
    <row r="7875" spans="1:3">
      <c r="A7875" s="94">
        <f t="shared" si="125"/>
        <v>2007</v>
      </c>
      <c r="B7875" s="95">
        <v>39178</v>
      </c>
      <c r="C7875" s="96">
        <v>4.92</v>
      </c>
    </row>
    <row r="7876" spans="1:3">
      <c r="A7876" s="94">
        <f t="shared" si="125"/>
        <v>2007</v>
      </c>
      <c r="B7876" s="95">
        <v>39181</v>
      </c>
      <c r="C7876" s="96">
        <v>4.92</v>
      </c>
    </row>
    <row r="7877" spans="1:3">
      <c r="A7877" s="94">
        <f t="shared" si="125"/>
        <v>2007</v>
      </c>
      <c r="B7877" s="95">
        <v>39182</v>
      </c>
      <c r="C7877" s="96">
        <v>4.91</v>
      </c>
    </row>
    <row r="7878" spans="1:3">
      <c r="A7878" s="94">
        <f t="shared" si="125"/>
        <v>2007</v>
      </c>
      <c r="B7878" s="95">
        <v>39183</v>
      </c>
      <c r="C7878" s="96">
        <v>4.92</v>
      </c>
    </row>
    <row r="7879" spans="1:3">
      <c r="A7879" s="94">
        <f t="shared" si="125"/>
        <v>2007</v>
      </c>
      <c r="B7879" s="95">
        <v>39184</v>
      </c>
      <c r="C7879" s="96">
        <v>4.91</v>
      </c>
    </row>
    <row r="7880" spans="1:3">
      <c r="A7880" s="94">
        <f t="shared" si="125"/>
        <v>2007</v>
      </c>
      <c r="B7880" s="95">
        <v>39185</v>
      </c>
      <c r="C7880" s="96">
        <v>4.93</v>
      </c>
    </row>
    <row r="7881" spans="1:3">
      <c r="A7881" s="94">
        <f t="shared" si="125"/>
        <v>2007</v>
      </c>
      <c r="B7881" s="95">
        <v>39188</v>
      </c>
      <c r="C7881" s="96">
        <v>4.8899999999999997</v>
      </c>
    </row>
    <row r="7882" spans="1:3">
      <c r="A7882" s="94">
        <f t="shared" si="125"/>
        <v>2007</v>
      </c>
      <c r="B7882" s="95">
        <v>39189</v>
      </c>
      <c r="C7882" s="96">
        <v>4.8499999999999996</v>
      </c>
    </row>
    <row r="7883" spans="1:3">
      <c r="A7883" s="94">
        <f t="shared" si="125"/>
        <v>2007</v>
      </c>
      <c r="B7883" s="95">
        <v>39190</v>
      </c>
      <c r="C7883" s="96">
        <v>4.8099999999999996</v>
      </c>
    </row>
    <row r="7884" spans="1:3">
      <c r="A7884" s="94">
        <f t="shared" si="125"/>
        <v>2007</v>
      </c>
      <c r="B7884" s="95">
        <v>39191</v>
      </c>
      <c r="C7884" s="96">
        <v>4.84</v>
      </c>
    </row>
    <row r="7885" spans="1:3">
      <c r="A7885" s="94">
        <f t="shared" ref="A7885:A7948" si="126">YEAR(B7885)</f>
        <v>2007</v>
      </c>
      <c r="B7885" s="95">
        <v>39192</v>
      </c>
      <c r="C7885" s="96">
        <v>4.8499999999999996</v>
      </c>
    </row>
    <row r="7886" spans="1:3">
      <c r="A7886" s="94">
        <f t="shared" si="126"/>
        <v>2007</v>
      </c>
      <c r="B7886" s="95">
        <v>39195</v>
      </c>
      <c r="C7886" s="96">
        <v>4.83</v>
      </c>
    </row>
    <row r="7887" spans="1:3">
      <c r="A7887" s="94">
        <f t="shared" si="126"/>
        <v>2007</v>
      </c>
      <c r="B7887" s="95">
        <v>39196</v>
      </c>
      <c r="C7887" s="96">
        <v>4.8</v>
      </c>
    </row>
    <row r="7888" spans="1:3">
      <c r="A7888" s="94">
        <f t="shared" si="126"/>
        <v>2007</v>
      </c>
      <c r="B7888" s="95">
        <v>39197</v>
      </c>
      <c r="C7888" s="96">
        <v>4.83</v>
      </c>
    </row>
    <row r="7889" spans="1:3">
      <c r="A7889" s="94">
        <f t="shared" si="126"/>
        <v>2007</v>
      </c>
      <c r="B7889" s="95">
        <v>39198</v>
      </c>
      <c r="C7889" s="96">
        <v>4.87</v>
      </c>
    </row>
    <row r="7890" spans="1:3">
      <c r="A7890" s="94">
        <f t="shared" si="126"/>
        <v>2007</v>
      </c>
      <c r="B7890" s="95">
        <v>39199</v>
      </c>
      <c r="C7890" s="96">
        <v>4.8899999999999997</v>
      </c>
    </row>
    <row r="7891" spans="1:3">
      <c r="A7891" s="94">
        <f t="shared" si="126"/>
        <v>2007</v>
      </c>
      <c r="B7891" s="95">
        <v>39202</v>
      </c>
      <c r="C7891" s="96">
        <v>4.8099999999999996</v>
      </c>
    </row>
    <row r="7892" spans="1:3">
      <c r="A7892" s="94">
        <f t="shared" si="126"/>
        <v>2007</v>
      </c>
      <c r="B7892" s="95">
        <v>39203</v>
      </c>
      <c r="C7892" s="96">
        <v>4.8099999999999996</v>
      </c>
    </row>
    <row r="7893" spans="1:3">
      <c r="A7893" s="94">
        <f t="shared" si="126"/>
        <v>2007</v>
      </c>
      <c r="B7893" s="95">
        <v>39204</v>
      </c>
      <c r="C7893" s="96">
        <v>4.82</v>
      </c>
    </row>
    <row r="7894" spans="1:3">
      <c r="A7894" s="94">
        <f t="shared" si="126"/>
        <v>2007</v>
      </c>
      <c r="B7894" s="95">
        <v>39205</v>
      </c>
      <c r="C7894" s="96">
        <v>4.84</v>
      </c>
    </row>
    <row r="7895" spans="1:3">
      <c r="A7895" s="94">
        <f t="shared" si="126"/>
        <v>2007</v>
      </c>
      <c r="B7895" s="95">
        <v>39206</v>
      </c>
      <c r="C7895" s="96">
        <v>4.8</v>
      </c>
    </row>
    <row r="7896" spans="1:3">
      <c r="A7896" s="94">
        <f t="shared" si="126"/>
        <v>2007</v>
      </c>
      <c r="B7896" s="95">
        <v>39209</v>
      </c>
      <c r="C7896" s="96">
        <v>4.79</v>
      </c>
    </row>
    <row r="7897" spans="1:3">
      <c r="A7897" s="94">
        <f t="shared" si="126"/>
        <v>2007</v>
      </c>
      <c r="B7897" s="95">
        <v>39210</v>
      </c>
      <c r="C7897" s="96">
        <v>4.8</v>
      </c>
    </row>
    <row r="7898" spans="1:3">
      <c r="A7898" s="94">
        <f t="shared" si="126"/>
        <v>2007</v>
      </c>
      <c r="B7898" s="95">
        <v>39211</v>
      </c>
      <c r="C7898" s="96">
        <v>4.83</v>
      </c>
    </row>
    <row r="7899" spans="1:3">
      <c r="A7899" s="94">
        <f t="shared" si="126"/>
        <v>2007</v>
      </c>
      <c r="B7899" s="95">
        <v>39212</v>
      </c>
      <c r="C7899" s="96">
        <v>4.83</v>
      </c>
    </row>
    <row r="7900" spans="1:3">
      <c r="A7900" s="94">
        <f t="shared" si="126"/>
        <v>2007</v>
      </c>
      <c r="B7900" s="95">
        <v>39213</v>
      </c>
      <c r="C7900" s="96">
        <v>4.8499999999999996</v>
      </c>
    </row>
    <row r="7901" spans="1:3">
      <c r="A7901" s="94">
        <f t="shared" si="126"/>
        <v>2007</v>
      </c>
      <c r="B7901" s="95">
        <v>39216</v>
      </c>
      <c r="C7901" s="96">
        <v>4.8600000000000003</v>
      </c>
    </row>
    <row r="7902" spans="1:3">
      <c r="A7902" s="94">
        <f t="shared" si="126"/>
        <v>2007</v>
      </c>
      <c r="B7902" s="95">
        <v>39217</v>
      </c>
      <c r="C7902" s="96">
        <v>4.88</v>
      </c>
    </row>
    <row r="7903" spans="1:3">
      <c r="A7903" s="94">
        <f t="shared" si="126"/>
        <v>2007</v>
      </c>
      <c r="B7903" s="95">
        <v>39218</v>
      </c>
      <c r="C7903" s="96">
        <v>4.88</v>
      </c>
    </row>
    <row r="7904" spans="1:3">
      <c r="A7904" s="94">
        <f t="shared" si="126"/>
        <v>2007</v>
      </c>
      <c r="B7904" s="95">
        <v>39219</v>
      </c>
      <c r="C7904" s="96">
        <v>4.91</v>
      </c>
    </row>
    <row r="7905" spans="1:3">
      <c r="A7905" s="94">
        <f t="shared" si="126"/>
        <v>2007</v>
      </c>
      <c r="B7905" s="95">
        <v>39220</v>
      </c>
      <c r="C7905" s="96">
        <v>4.96</v>
      </c>
    </row>
    <row r="7906" spans="1:3">
      <c r="A7906" s="94">
        <f t="shared" si="126"/>
        <v>2007</v>
      </c>
      <c r="B7906" s="95">
        <v>39223</v>
      </c>
      <c r="C7906" s="96">
        <v>4.9400000000000004</v>
      </c>
    </row>
    <row r="7907" spans="1:3">
      <c r="A7907" s="94">
        <f t="shared" si="126"/>
        <v>2007</v>
      </c>
      <c r="B7907" s="95">
        <v>39224</v>
      </c>
      <c r="C7907" s="96">
        <v>4.9800000000000004</v>
      </c>
    </row>
    <row r="7908" spans="1:3">
      <c r="A7908" s="94">
        <f t="shared" si="126"/>
        <v>2007</v>
      </c>
      <c r="B7908" s="95">
        <v>39225</v>
      </c>
      <c r="C7908" s="96">
        <v>5.01</v>
      </c>
    </row>
    <row r="7909" spans="1:3">
      <c r="A7909" s="94">
        <f t="shared" si="126"/>
        <v>2007</v>
      </c>
      <c r="B7909" s="95">
        <v>39226</v>
      </c>
      <c r="C7909" s="96">
        <v>5</v>
      </c>
    </row>
    <row r="7910" spans="1:3">
      <c r="A7910" s="94">
        <f t="shared" si="126"/>
        <v>2007</v>
      </c>
      <c r="B7910" s="95">
        <v>39227</v>
      </c>
      <c r="C7910" s="96">
        <v>5.01</v>
      </c>
    </row>
    <row r="7911" spans="1:3">
      <c r="A7911" s="94">
        <f t="shared" si="126"/>
        <v>2007</v>
      </c>
      <c r="B7911" s="95">
        <v>39230</v>
      </c>
      <c r="C7911" s="99"/>
    </row>
    <row r="7912" spans="1:3">
      <c r="A7912" s="94">
        <f t="shared" si="126"/>
        <v>2007</v>
      </c>
      <c r="B7912" s="95">
        <v>39231</v>
      </c>
      <c r="C7912" s="96">
        <v>5.01</v>
      </c>
    </row>
    <row r="7913" spans="1:3">
      <c r="A7913" s="94">
        <f t="shared" si="126"/>
        <v>2007</v>
      </c>
      <c r="B7913" s="95">
        <v>39232</v>
      </c>
      <c r="C7913" s="96">
        <v>5.01</v>
      </c>
    </row>
    <row r="7914" spans="1:3">
      <c r="A7914" s="94">
        <f t="shared" si="126"/>
        <v>2007</v>
      </c>
      <c r="B7914" s="95">
        <v>39233</v>
      </c>
      <c r="C7914" s="96">
        <v>5.01</v>
      </c>
    </row>
    <row r="7915" spans="1:3">
      <c r="A7915" s="94">
        <f t="shared" si="126"/>
        <v>2007</v>
      </c>
      <c r="B7915" s="95">
        <v>39234</v>
      </c>
      <c r="C7915" s="96">
        <v>5.0599999999999996</v>
      </c>
    </row>
    <row r="7916" spans="1:3">
      <c r="A7916" s="94">
        <f t="shared" si="126"/>
        <v>2007</v>
      </c>
      <c r="B7916" s="95">
        <v>39237</v>
      </c>
      <c r="C7916" s="96">
        <v>5.0199999999999996</v>
      </c>
    </row>
    <row r="7917" spans="1:3">
      <c r="A7917" s="94">
        <f t="shared" si="126"/>
        <v>2007</v>
      </c>
      <c r="B7917" s="95">
        <v>39238</v>
      </c>
      <c r="C7917" s="96">
        <v>5.07</v>
      </c>
    </row>
    <row r="7918" spans="1:3">
      <c r="A7918" s="94">
        <f t="shared" si="126"/>
        <v>2007</v>
      </c>
      <c r="B7918" s="95">
        <v>39239</v>
      </c>
      <c r="C7918" s="96">
        <v>5.08</v>
      </c>
    </row>
    <row r="7919" spans="1:3">
      <c r="A7919" s="94">
        <f t="shared" si="126"/>
        <v>2007</v>
      </c>
      <c r="B7919" s="95">
        <v>39240</v>
      </c>
      <c r="C7919" s="96">
        <v>5.2</v>
      </c>
    </row>
    <row r="7920" spans="1:3">
      <c r="A7920" s="94">
        <f t="shared" si="126"/>
        <v>2007</v>
      </c>
      <c r="B7920" s="95">
        <v>39241</v>
      </c>
      <c r="C7920" s="96">
        <v>5.22</v>
      </c>
    </row>
    <row r="7921" spans="1:3">
      <c r="A7921" s="94">
        <f t="shared" si="126"/>
        <v>2007</v>
      </c>
      <c r="B7921" s="95">
        <v>39244</v>
      </c>
      <c r="C7921" s="96">
        <v>5.24</v>
      </c>
    </row>
    <row r="7922" spans="1:3">
      <c r="A7922" s="94">
        <f t="shared" si="126"/>
        <v>2007</v>
      </c>
      <c r="B7922" s="95">
        <v>39245</v>
      </c>
      <c r="C7922" s="96">
        <v>5.35</v>
      </c>
    </row>
    <row r="7923" spans="1:3">
      <c r="A7923" s="94">
        <f t="shared" si="126"/>
        <v>2007</v>
      </c>
      <c r="B7923" s="95">
        <v>39246</v>
      </c>
      <c r="C7923" s="96">
        <v>5.28</v>
      </c>
    </row>
    <row r="7924" spans="1:3">
      <c r="A7924" s="94">
        <f t="shared" si="126"/>
        <v>2007</v>
      </c>
      <c r="B7924" s="95">
        <v>39247</v>
      </c>
      <c r="C7924" s="96">
        <v>5.3</v>
      </c>
    </row>
    <row r="7925" spans="1:3">
      <c r="A7925" s="94">
        <f t="shared" si="126"/>
        <v>2007</v>
      </c>
      <c r="B7925" s="95">
        <v>39248</v>
      </c>
      <c r="C7925" s="96">
        <v>5.26</v>
      </c>
    </row>
    <row r="7926" spans="1:3">
      <c r="A7926" s="94">
        <f t="shared" si="126"/>
        <v>2007</v>
      </c>
      <c r="B7926" s="95">
        <v>39251</v>
      </c>
      <c r="C7926" s="96">
        <v>5.26</v>
      </c>
    </row>
    <row r="7927" spans="1:3">
      <c r="A7927" s="94">
        <f t="shared" si="126"/>
        <v>2007</v>
      </c>
      <c r="B7927" s="95">
        <v>39252</v>
      </c>
      <c r="C7927" s="96">
        <v>5.2</v>
      </c>
    </row>
    <row r="7928" spans="1:3">
      <c r="A7928" s="94">
        <f t="shared" si="126"/>
        <v>2007</v>
      </c>
      <c r="B7928" s="95">
        <v>39253</v>
      </c>
      <c r="C7928" s="96">
        <v>5.24</v>
      </c>
    </row>
    <row r="7929" spans="1:3">
      <c r="A7929" s="94">
        <f t="shared" si="126"/>
        <v>2007</v>
      </c>
      <c r="B7929" s="95">
        <v>39254</v>
      </c>
      <c r="C7929" s="96">
        <v>5.28</v>
      </c>
    </row>
    <row r="7930" spans="1:3">
      <c r="A7930" s="94">
        <f t="shared" si="126"/>
        <v>2007</v>
      </c>
      <c r="B7930" s="95">
        <v>39255</v>
      </c>
      <c r="C7930" s="96">
        <v>5.25</v>
      </c>
    </row>
    <row r="7931" spans="1:3">
      <c r="A7931" s="94">
        <f t="shared" si="126"/>
        <v>2007</v>
      </c>
      <c r="B7931" s="95">
        <v>39258</v>
      </c>
      <c r="C7931" s="96">
        <v>5.2</v>
      </c>
    </row>
    <row r="7932" spans="1:3">
      <c r="A7932" s="94">
        <f t="shared" si="126"/>
        <v>2007</v>
      </c>
      <c r="B7932" s="95">
        <v>39259</v>
      </c>
      <c r="C7932" s="96">
        <v>5.22</v>
      </c>
    </row>
    <row r="7933" spans="1:3">
      <c r="A7933" s="94">
        <f t="shared" si="126"/>
        <v>2007</v>
      </c>
      <c r="B7933" s="95">
        <v>39260</v>
      </c>
      <c r="C7933" s="96">
        <v>5.2</v>
      </c>
    </row>
    <row r="7934" spans="1:3">
      <c r="A7934" s="94">
        <f t="shared" si="126"/>
        <v>2007</v>
      </c>
      <c r="B7934" s="95">
        <v>39261</v>
      </c>
      <c r="C7934" s="96">
        <v>5.22</v>
      </c>
    </row>
    <row r="7935" spans="1:3">
      <c r="A7935" s="94">
        <f t="shared" si="126"/>
        <v>2007</v>
      </c>
      <c r="B7935" s="95">
        <v>39262</v>
      </c>
      <c r="C7935" s="96">
        <v>5.12</v>
      </c>
    </row>
    <row r="7936" spans="1:3">
      <c r="A7936" s="94">
        <f t="shared" si="126"/>
        <v>2007</v>
      </c>
      <c r="B7936" s="95">
        <v>39265</v>
      </c>
      <c r="C7936" s="96">
        <v>5.09</v>
      </c>
    </row>
    <row r="7937" spans="1:3">
      <c r="A7937" s="94">
        <f t="shared" si="126"/>
        <v>2007</v>
      </c>
      <c r="B7937" s="95">
        <v>39266</v>
      </c>
      <c r="C7937" s="96">
        <v>5.14</v>
      </c>
    </row>
    <row r="7938" spans="1:3">
      <c r="A7938" s="94">
        <f t="shared" si="126"/>
        <v>2007</v>
      </c>
      <c r="B7938" s="95">
        <v>39267</v>
      </c>
      <c r="C7938" s="99"/>
    </row>
    <row r="7939" spans="1:3">
      <c r="A7939" s="94">
        <f t="shared" si="126"/>
        <v>2007</v>
      </c>
      <c r="B7939" s="95">
        <v>39268</v>
      </c>
      <c r="C7939" s="96">
        <v>5.24</v>
      </c>
    </row>
    <row r="7940" spans="1:3">
      <c r="A7940" s="94">
        <f t="shared" si="126"/>
        <v>2007</v>
      </c>
      <c r="B7940" s="95">
        <v>39269</v>
      </c>
      <c r="C7940" s="96">
        <v>5.28</v>
      </c>
    </row>
    <row r="7941" spans="1:3">
      <c r="A7941" s="94">
        <f t="shared" si="126"/>
        <v>2007</v>
      </c>
      <c r="B7941" s="95">
        <v>39272</v>
      </c>
      <c r="C7941" s="96">
        <v>5.25</v>
      </c>
    </row>
    <row r="7942" spans="1:3">
      <c r="A7942" s="94">
        <f t="shared" si="126"/>
        <v>2007</v>
      </c>
      <c r="B7942" s="95">
        <v>39273</v>
      </c>
      <c r="C7942" s="96">
        <v>5.14</v>
      </c>
    </row>
    <row r="7943" spans="1:3">
      <c r="A7943" s="94">
        <f t="shared" si="126"/>
        <v>2007</v>
      </c>
      <c r="B7943" s="95">
        <v>39274</v>
      </c>
      <c r="C7943" s="96">
        <v>5.18</v>
      </c>
    </row>
    <row r="7944" spans="1:3">
      <c r="A7944" s="94">
        <f t="shared" si="126"/>
        <v>2007</v>
      </c>
      <c r="B7944" s="95">
        <v>39275</v>
      </c>
      <c r="C7944" s="96">
        <v>5.22</v>
      </c>
    </row>
    <row r="7945" spans="1:3">
      <c r="A7945" s="94">
        <f t="shared" si="126"/>
        <v>2007</v>
      </c>
      <c r="B7945" s="95">
        <v>39276</v>
      </c>
      <c r="C7945" s="96">
        <v>5.19</v>
      </c>
    </row>
    <row r="7946" spans="1:3">
      <c r="A7946" s="94">
        <f t="shared" si="126"/>
        <v>2007</v>
      </c>
      <c r="B7946" s="95">
        <v>39279</v>
      </c>
      <c r="C7946" s="96">
        <v>5.14</v>
      </c>
    </row>
    <row r="7947" spans="1:3">
      <c r="A7947" s="94">
        <f t="shared" si="126"/>
        <v>2007</v>
      </c>
      <c r="B7947" s="95">
        <v>39280</v>
      </c>
      <c r="C7947" s="96">
        <v>5.16</v>
      </c>
    </row>
    <row r="7948" spans="1:3">
      <c r="A7948" s="94">
        <f t="shared" si="126"/>
        <v>2007</v>
      </c>
      <c r="B7948" s="95">
        <v>39281</v>
      </c>
      <c r="C7948" s="96">
        <v>5.0999999999999996</v>
      </c>
    </row>
    <row r="7949" spans="1:3">
      <c r="A7949" s="94">
        <f t="shared" ref="A7949:A8012" si="127">YEAR(B7949)</f>
        <v>2007</v>
      </c>
      <c r="B7949" s="95">
        <v>39282</v>
      </c>
      <c r="C7949" s="96">
        <v>5.12</v>
      </c>
    </row>
    <row r="7950" spans="1:3">
      <c r="A7950" s="94">
        <f t="shared" si="127"/>
        <v>2007</v>
      </c>
      <c r="B7950" s="95">
        <v>39283</v>
      </c>
      <c r="C7950" s="96">
        <v>5.07</v>
      </c>
    </row>
    <row r="7951" spans="1:3">
      <c r="A7951" s="94">
        <f t="shared" si="127"/>
        <v>2007</v>
      </c>
      <c r="B7951" s="95">
        <v>39286</v>
      </c>
      <c r="C7951" s="96">
        <v>5.07</v>
      </c>
    </row>
    <row r="7952" spans="1:3">
      <c r="A7952" s="94">
        <f t="shared" si="127"/>
        <v>2007</v>
      </c>
      <c r="B7952" s="95">
        <v>39287</v>
      </c>
      <c r="C7952" s="96">
        <v>5.05</v>
      </c>
    </row>
    <row r="7953" spans="1:3">
      <c r="A7953" s="94">
        <f t="shared" si="127"/>
        <v>2007</v>
      </c>
      <c r="B7953" s="95">
        <v>39288</v>
      </c>
      <c r="C7953" s="96">
        <v>5.04</v>
      </c>
    </row>
    <row r="7954" spans="1:3">
      <c r="A7954" s="94">
        <f t="shared" si="127"/>
        <v>2007</v>
      </c>
      <c r="B7954" s="95">
        <v>39289</v>
      </c>
      <c r="C7954" s="96">
        <v>4.95</v>
      </c>
    </row>
    <row r="7955" spans="1:3">
      <c r="A7955" s="94">
        <f t="shared" si="127"/>
        <v>2007</v>
      </c>
      <c r="B7955" s="95">
        <v>39290</v>
      </c>
      <c r="C7955" s="96">
        <v>4.95</v>
      </c>
    </row>
    <row r="7956" spans="1:3">
      <c r="A7956" s="94">
        <f t="shared" si="127"/>
        <v>2007</v>
      </c>
      <c r="B7956" s="95">
        <v>39293</v>
      </c>
      <c r="C7956" s="96">
        <v>4.97</v>
      </c>
    </row>
    <row r="7957" spans="1:3">
      <c r="A7957" s="94">
        <f t="shared" si="127"/>
        <v>2007</v>
      </c>
      <c r="B7957" s="95">
        <v>39294</v>
      </c>
      <c r="C7957" s="96">
        <v>4.92</v>
      </c>
    </row>
    <row r="7958" spans="1:3">
      <c r="A7958" s="94">
        <f t="shared" si="127"/>
        <v>2007</v>
      </c>
      <c r="B7958" s="95">
        <v>39295</v>
      </c>
      <c r="C7958" s="96">
        <v>4.9000000000000004</v>
      </c>
    </row>
    <row r="7959" spans="1:3">
      <c r="A7959" s="94">
        <f t="shared" si="127"/>
        <v>2007</v>
      </c>
      <c r="B7959" s="95">
        <v>39296</v>
      </c>
      <c r="C7959" s="96">
        <v>4.91</v>
      </c>
    </row>
    <row r="7960" spans="1:3">
      <c r="A7960" s="94">
        <f t="shared" si="127"/>
        <v>2007</v>
      </c>
      <c r="B7960" s="95">
        <v>39297</v>
      </c>
      <c r="C7960" s="96">
        <v>4.87</v>
      </c>
    </row>
    <row r="7961" spans="1:3">
      <c r="A7961" s="94">
        <f t="shared" si="127"/>
        <v>2007</v>
      </c>
      <c r="B7961" s="95">
        <v>39300</v>
      </c>
      <c r="C7961" s="96">
        <v>4.8899999999999997</v>
      </c>
    </row>
    <row r="7962" spans="1:3">
      <c r="A7962" s="94">
        <f t="shared" si="127"/>
        <v>2007</v>
      </c>
      <c r="B7962" s="95">
        <v>39301</v>
      </c>
      <c r="C7962" s="96">
        <v>4.92</v>
      </c>
    </row>
    <row r="7963" spans="1:3">
      <c r="A7963" s="94">
        <f t="shared" si="127"/>
        <v>2007</v>
      </c>
      <c r="B7963" s="95">
        <v>39302</v>
      </c>
      <c r="C7963" s="96">
        <v>5.01</v>
      </c>
    </row>
    <row r="7964" spans="1:3">
      <c r="A7964" s="94">
        <f t="shared" si="127"/>
        <v>2007</v>
      </c>
      <c r="B7964" s="95">
        <v>39303</v>
      </c>
      <c r="C7964" s="96">
        <v>5.0199999999999996</v>
      </c>
    </row>
    <row r="7965" spans="1:3">
      <c r="A7965" s="94">
        <f t="shared" si="127"/>
        <v>2007</v>
      </c>
      <c r="B7965" s="95">
        <v>39304</v>
      </c>
      <c r="C7965" s="96">
        <v>5.03</v>
      </c>
    </row>
    <row r="7966" spans="1:3">
      <c r="A7966" s="94">
        <f t="shared" si="127"/>
        <v>2007</v>
      </c>
      <c r="B7966" s="95">
        <v>39307</v>
      </c>
      <c r="C7966" s="96">
        <v>5.01</v>
      </c>
    </row>
    <row r="7967" spans="1:3">
      <c r="A7967" s="94">
        <f t="shared" si="127"/>
        <v>2007</v>
      </c>
      <c r="B7967" s="95">
        <v>39308</v>
      </c>
      <c r="C7967" s="96">
        <v>4.99</v>
      </c>
    </row>
    <row r="7968" spans="1:3">
      <c r="A7968" s="94">
        <f t="shared" si="127"/>
        <v>2007</v>
      </c>
      <c r="B7968" s="95">
        <v>39309</v>
      </c>
      <c r="C7968" s="96">
        <v>5</v>
      </c>
    </row>
    <row r="7969" spans="1:3">
      <c r="A7969" s="94">
        <f t="shared" si="127"/>
        <v>2007</v>
      </c>
      <c r="B7969" s="95">
        <v>39310</v>
      </c>
      <c r="C7969" s="96">
        <v>4.92</v>
      </c>
    </row>
    <row r="7970" spans="1:3">
      <c r="A7970" s="94">
        <f t="shared" si="127"/>
        <v>2007</v>
      </c>
      <c r="B7970" s="95">
        <v>39311</v>
      </c>
      <c r="C7970" s="96">
        <v>5</v>
      </c>
    </row>
    <row r="7971" spans="1:3">
      <c r="A7971" s="94">
        <f t="shared" si="127"/>
        <v>2007</v>
      </c>
      <c r="B7971" s="95">
        <v>39314</v>
      </c>
      <c r="C7971" s="96">
        <v>4.9800000000000004</v>
      </c>
    </row>
    <row r="7972" spans="1:3">
      <c r="A7972" s="94">
        <f t="shared" si="127"/>
        <v>2007</v>
      </c>
      <c r="B7972" s="95">
        <v>39315</v>
      </c>
      <c r="C7972" s="96">
        <v>4.95</v>
      </c>
    </row>
    <row r="7973" spans="1:3">
      <c r="A7973" s="94">
        <f t="shared" si="127"/>
        <v>2007</v>
      </c>
      <c r="B7973" s="95">
        <v>39316</v>
      </c>
      <c r="C7973" s="96">
        <v>4.96</v>
      </c>
    </row>
    <row r="7974" spans="1:3">
      <c r="A7974" s="94">
        <f t="shared" si="127"/>
        <v>2007</v>
      </c>
      <c r="B7974" s="95">
        <v>39317</v>
      </c>
      <c r="C7974" s="96">
        <v>4.93</v>
      </c>
    </row>
    <row r="7975" spans="1:3">
      <c r="A7975" s="94">
        <f t="shared" si="127"/>
        <v>2007</v>
      </c>
      <c r="B7975" s="95">
        <v>39318</v>
      </c>
      <c r="C7975" s="96">
        <v>4.88</v>
      </c>
    </row>
    <row r="7976" spans="1:3">
      <c r="A7976" s="94">
        <f t="shared" si="127"/>
        <v>2007</v>
      </c>
      <c r="B7976" s="95">
        <v>39321</v>
      </c>
      <c r="C7976" s="96">
        <v>4.87</v>
      </c>
    </row>
    <row r="7977" spans="1:3">
      <c r="A7977" s="94">
        <f t="shared" si="127"/>
        <v>2007</v>
      </c>
      <c r="B7977" s="95">
        <v>39322</v>
      </c>
      <c r="C7977" s="96">
        <v>4.8600000000000003</v>
      </c>
    </row>
    <row r="7978" spans="1:3">
      <c r="A7978" s="94">
        <f t="shared" si="127"/>
        <v>2007</v>
      </c>
      <c r="B7978" s="95">
        <v>39323</v>
      </c>
      <c r="C7978" s="96">
        <v>4.88</v>
      </c>
    </row>
    <row r="7979" spans="1:3">
      <c r="A7979" s="94">
        <f t="shared" si="127"/>
        <v>2007</v>
      </c>
      <c r="B7979" s="95">
        <v>39324</v>
      </c>
      <c r="C7979" s="96">
        <v>4.83</v>
      </c>
    </row>
    <row r="7980" spans="1:3">
      <c r="A7980" s="94">
        <f t="shared" si="127"/>
        <v>2007</v>
      </c>
      <c r="B7980" s="95">
        <v>39325</v>
      </c>
      <c r="C7980" s="96">
        <v>4.83</v>
      </c>
    </row>
    <row r="7981" spans="1:3">
      <c r="A7981" s="94">
        <f t="shared" si="127"/>
        <v>2007</v>
      </c>
      <c r="B7981" s="95">
        <v>39328</v>
      </c>
      <c r="C7981" s="99"/>
    </row>
    <row r="7982" spans="1:3">
      <c r="A7982" s="94">
        <f t="shared" si="127"/>
        <v>2007</v>
      </c>
      <c r="B7982" s="95">
        <v>39329</v>
      </c>
      <c r="C7982" s="96">
        <v>4.84</v>
      </c>
    </row>
    <row r="7983" spans="1:3">
      <c r="A7983" s="94">
        <f t="shared" si="127"/>
        <v>2007</v>
      </c>
      <c r="B7983" s="95">
        <v>39330</v>
      </c>
      <c r="C7983" s="96">
        <v>4.78</v>
      </c>
    </row>
    <row r="7984" spans="1:3">
      <c r="A7984" s="94">
        <f t="shared" si="127"/>
        <v>2007</v>
      </c>
      <c r="B7984" s="95">
        <v>39331</v>
      </c>
      <c r="C7984" s="96">
        <v>4.79</v>
      </c>
    </row>
    <row r="7985" spans="1:3">
      <c r="A7985" s="94">
        <f t="shared" si="127"/>
        <v>2007</v>
      </c>
      <c r="B7985" s="95">
        <v>39332</v>
      </c>
      <c r="C7985" s="96">
        <v>4.7</v>
      </c>
    </row>
    <row r="7986" spans="1:3">
      <c r="A7986" s="94">
        <f t="shared" si="127"/>
        <v>2007</v>
      </c>
      <c r="B7986" s="95">
        <v>39335</v>
      </c>
      <c r="C7986" s="96">
        <v>4.6500000000000004</v>
      </c>
    </row>
    <row r="7987" spans="1:3">
      <c r="A7987" s="94">
        <f t="shared" si="127"/>
        <v>2007</v>
      </c>
      <c r="B7987" s="95">
        <v>39336</v>
      </c>
      <c r="C7987" s="96">
        <v>4.6500000000000004</v>
      </c>
    </row>
    <row r="7988" spans="1:3">
      <c r="A7988" s="94">
        <f t="shared" si="127"/>
        <v>2007</v>
      </c>
      <c r="B7988" s="95">
        <v>39337</v>
      </c>
      <c r="C7988" s="96">
        <v>4.68</v>
      </c>
    </row>
    <row r="7989" spans="1:3">
      <c r="A7989" s="94">
        <f t="shared" si="127"/>
        <v>2007</v>
      </c>
      <c r="B7989" s="95">
        <v>39338</v>
      </c>
      <c r="C7989" s="96">
        <v>4.75</v>
      </c>
    </row>
    <row r="7990" spans="1:3">
      <c r="A7990" s="94">
        <f t="shared" si="127"/>
        <v>2007</v>
      </c>
      <c r="B7990" s="95">
        <v>39339</v>
      </c>
      <c r="C7990" s="96">
        <v>4.72</v>
      </c>
    </row>
    <row r="7991" spans="1:3">
      <c r="A7991" s="94">
        <f t="shared" si="127"/>
        <v>2007</v>
      </c>
      <c r="B7991" s="95">
        <v>39342</v>
      </c>
      <c r="C7991" s="96">
        <v>4.72</v>
      </c>
    </row>
    <row r="7992" spans="1:3">
      <c r="A7992" s="94">
        <f t="shared" si="127"/>
        <v>2007</v>
      </c>
      <c r="B7992" s="95">
        <v>39343</v>
      </c>
      <c r="C7992" s="96">
        <v>4.7699999999999996</v>
      </c>
    </row>
    <row r="7993" spans="1:3">
      <c r="A7993" s="94">
        <f t="shared" si="127"/>
        <v>2007</v>
      </c>
      <c r="B7993" s="95">
        <v>39344</v>
      </c>
      <c r="C7993" s="96">
        <v>4.83</v>
      </c>
    </row>
    <row r="7994" spans="1:3">
      <c r="A7994" s="94">
        <f t="shared" si="127"/>
        <v>2007</v>
      </c>
      <c r="B7994" s="95">
        <v>39345</v>
      </c>
      <c r="C7994" s="96">
        <v>4.96</v>
      </c>
    </row>
    <row r="7995" spans="1:3">
      <c r="A7995" s="94">
        <f t="shared" si="127"/>
        <v>2007</v>
      </c>
      <c r="B7995" s="95">
        <v>39346</v>
      </c>
      <c r="C7995" s="96">
        <v>4.8899999999999997</v>
      </c>
    </row>
    <row r="7996" spans="1:3">
      <c r="A7996" s="94">
        <f t="shared" si="127"/>
        <v>2007</v>
      </c>
      <c r="B7996" s="95">
        <v>39349</v>
      </c>
      <c r="C7996" s="96">
        <v>4.88</v>
      </c>
    </row>
    <row r="7997" spans="1:3">
      <c r="A7997" s="94">
        <f t="shared" si="127"/>
        <v>2007</v>
      </c>
      <c r="B7997" s="95">
        <v>39350</v>
      </c>
      <c r="C7997" s="96">
        <v>4.8899999999999997</v>
      </c>
    </row>
    <row r="7998" spans="1:3">
      <c r="A7998" s="94">
        <f t="shared" si="127"/>
        <v>2007</v>
      </c>
      <c r="B7998" s="95">
        <v>39351</v>
      </c>
      <c r="C7998" s="96">
        <v>4.9000000000000004</v>
      </c>
    </row>
    <row r="7999" spans="1:3">
      <c r="A7999" s="94">
        <f t="shared" si="127"/>
        <v>2007</v>
      </c>
      <c r="B7999" s="95">
        <v>39352</v>
      </c>
      <c r="C7999" s="96">
        <v>4.84</v>
      </c>
    </row>
    <row r="8000" spans="1:3">
      <c r="A8000" s="94">
        <f t="shared" si="127"/>
        <v>2007</v>
      </c>
      <c r="B8000" s="95">
        <v>39353</v>
      </c>
      <c r="C8000" s="96">
        <v>4.83</v>
      </c>
    </row>
    <row r="8001" spans="1:3">
      <c r="A8001" s="94">
        <f t="shared" si="127"/>
        <v>2007</v>
      </c>
      <c r="B8001" s="95">
        <v>39356</v>
      </c>
      <c r="C8001" s="96">
        <v>4.79</v>
      </c>
    </row>
    <row r="8002" spans="1:3">
      <c r="A8002" s="94">
        <f t="shared" si="127"/>
        <v>2007</v>
      </c>
      <c r="B8002" s="95">
        <v>39357</v>
      </c>
      <c r="C8002" s="96">
        <v>4.7699999999999996</v>
      </c>
    </row>
    <row r="8003" spans="1:3">
      <c r="A8003" s="94">
        <f t="shared" si="127"/>
        <v>2007</v>
      </c>
      <c r="B8003" s="95">
        <v>39358</v>
      </c>
      <c r="C8003" s="96">
        <v>4.79</v>
      </c>
    </row>
    <row r="8004" spans="1:3">
      <c r="A8004" s="94">
        <f t="shared" si="127"/>
        <v>2007</v>
      </c>
      <c r="B8004" s="95">
        <v>39359</v>
      </c>
      <c r="C8004" s="96">
        <v>4.7699999999999996</v>
      </c>
    </row>
    <row r="8005" spans="1:3">
      <c r="A8005" s="94">
        <f t="shared" si="127"/>
        <v>2007</v>
      </c>
      <c r="B8005" s="95">
        <v>39360</v>
      </c>
      <c r="C8005" s="96">
        <v>4.87</v>
      </c>
    </row>
    <row r="8006" spans="1:3">
      <c r="A8006" s="94">
        <f t="shared" si="127"/>
        <v>2007</v>
      </c>
      <c r="B8006" s="95">
        <v>39363</v>
      </c>
      <c r="C8006" s="99"/>
    </row>
    <row r="8007" spans="1:3">
      <c r="A8007" s="94">
        <f t="shared" si="127"/>
        <v>2007</v>
      </c>
      <c r="B8007" s="95">
        <v>39364</v>
      </c>
      <c r="C8007" s="96">
        <v>4.87</v>
      </c>
    </row>
    <row r="8008" spans="1:3">
      <c r="A8008" s="94">
        <f t="shared" si="127"/>
        <v>2007</v>
      </c>
      <c r="B8008" s="95">
        <v>39365</v>
      </c>
      <c r="C8008" s="96">
        <v>4.8600000000000003</v>
      </c>
    </row>
    <row r="8009" spans="1:3">
      <c r="A8009" s="94">
        <f t="shared" si="127"/>
        <v>2007</v>
      </c>
      <c r="B8009" s="95">
        <v>39366</v>
      </c>
      <c r="C8009" s="96">
        <v>4.87</v>
      </c>
    </row>
    <row r="8010" spans="1:3">
      <c r="A8010" s="94">
        <f t="shared" si="127"/>
        <v>2007</v>
      </c>
      <c r="B8010" s="95">
        <v>39367</v>
      </c>
      <c r="C8010" s="96">
        <v>4.91</v>
      </c>
    </row>
    <row r="8011" spans="1:3">
      <c r="A8011" s="94">
        <f t="shared" si="127"/>
        <v>2007</v>
      </c>
      <c r="B8011" s="95">
        <v>39370</v>
      </c>
      <c r="C8011" s="96">
        <v>4.91</v>
      </c>
    </row>
    <row r="8012" spans="1:3">
      <c r="A8012" s="94">
        <f t="shared" si="127"/>
        <v>2007</v>
      </c>
      <c r="B8012" s="95">
        <v>39371</v>
      </c>
      <c r="C8012" s="96">
        <v>4.9000000000000004</v>
      </c>
    </row>
    <row r="8013" spans="1:3">
      <c r="A8013" s="94">
        <f t="shared" ref="A8013:A8076" si="128">YEAR(B8013)</f>
        <v>2007</v>
      </c>
      <c r="B8013" s="95">
        <v>39372</v>
      </c>
      <c r="C8013" s="96">
        <v>4.82</v>
      </c>
    </row>
    <row r="8014" spans="1:3">
      <c r="A8014" s="94">
        <f t="shared" si="128"/>
        <v>2007</v>
      </c>
      <c r="B8014" s="95">
        <v>39373</v>
      </c>
      <c r="C8014" s="96">
        <v>4.78</v>
      </c>
    </row>
    <row r="8015" spans="1:3">
      <c r="A8015" s="94">
        <f t="shared" si="128"/>
        <v>2007</v>
      </c>
      <c r="B8015" s="95">
        <v>39374</v>
      </c>
      <c r="C8015" s="96">
        <v>4.68</v>
      </c>
    </row>
    <row r="8016" spans="1:3">
      <c r="A8016" s="94">
        <f t="shared" si="128"/>
        <v>2007</v>
      </c>
      <c r="B8016" s="95">
        <v>39377</v>
      </c>
      <c r="C8016" s="96">
        <v>4.68</v>
      </c>
    </row>
    <row r="8017" spans="1:3">
      <c r="A8017" s="94">
        <f t="shared" si="128"/>
        <v>2007</v>
      </c>
      <c r="B8017" s="95">
        <v>39378</v>
      </c>
      <c r="C8017" s="96">
        <v>4.6900000000000004</v>
      </c>
    </row>
    <row r="8018" spans="1:3">
      <c r="A8018" s="94">
        <f t="shared" si="128"/>
        <v>2007</v>
      </c>
      <c r="B8018" s="95">
        <v>39379</v>
      </c>
      <c r="C8018" s="96">
        <v>4.6399999999999997</v>
      </c>
    </row>
    <row r="8019" spans="1:3">
      <c r="A8019" s="94">
        <f t="shared" si="128"/>
        <v>2007</v>
      </c>
      <c r="B8019" s="95">
        <v>39380</v>
      </c>
      <c r="C8019" s="96">
        <v>4.66</v>
      </c>
    </row>
    <row r="8020" spans="1:3">
      <c r="A8020" s="94">
        <f t="shared" si="128"/>
        <v>2007</v>
      </c>
      <c r="B8020" s="95">
        <v>39381</v>
      </c>
      <c r="C8020" s="96">
        <v>4.68</v>
      </c>
    </row>
    <row r="8021" spans="1:3">
      <c r="A8021" s="94">
        <f t="shared" si="128"/>
        <v>2007</v>
      </c>
      <c r="B8021" s="95">
        <v>39384</v>
      </c>
      <c r="C8021" s="96">
        <v>4.66</v>
      </c>
    </row>
    <row r="8022" spans="1:3">
      <c r="A8022" s="94">
        <f t="shared" si="128"/>
        <v>2007</v>
      </c>
      <c r="B8022" s="95">
        <v>39385</v>
      </c>
      <c r="C8022" s="96">
        <v>4.68</v>
      </c>
    </row>
    <row r="8023" spans="1:3">
      <c r="A8023" s="94">
        <f t="shared" si="128"/>
        <v>2007</v>
      </c>
      <c r="B8023" s="95">
        <v>39386</v>
      </c>
      <c r="C8023" s="96">
        <v>4.74</v>
      </c>
    </row>
    <row r="8024" spans="1:3">
      <c r="A8024" s="94">
        <f t="shared" si="128"/>
        <v>2007</v>
      </c>
      <c r="B8024" s="95">
        <v>39387</v>
      </c>
      <c r="C8024" s="96">
        <v>4.6399999999999997</v>
      </c>
    </row>
    <row r="8025" spans="1:3">
      <c r="A8025" s="94">
        <f t="shared" si="128"/>
        <v>2007</v>
      </c>
      <c r="B8025" s="95">
        <v>39388</v>
      </c>
      <c r="C8025" s="96">
        <v>4.6100000000000003</v>
      </c>
    </row>
    <row r="8026" spans="1:3">
      <c r="A8026" s="94">
        <f t="shared" si="128"/>
        <v>2007</v>
      </c>
      <c r="B8026" s="95">
        <v>39391</v>
      </c>
      <c r="C8026" s="96">
        <v>4.63</v>
      </c>
    </row>
    <row r="8027" spans="1:3">
      <c r="A8027" s="94">
        <f t="shared" si="128"/>
        <v>2007</v>
      </c>
      <c r="B8027" s="95">
        <v>39392</v>
      </c>
      <c r="C8027" s="96">
        <v>4.66</v>
      </c>
    </row>
    <row r="8028" spans="1:3">
      <c r="A8028" s="94">
        <f t="shared" si="128"/>
        <v>2007</v>
      </c>
      <c r="B8028" s="95">
        <v>39393</v>
      </c>
      <c r="C8028" s="96">
        <v>4.67</v>
      </c>
    </row>
    <row r="8029" spans="1:3">
      <c r="A8029" s="94">
        <f t="shared" si="128"/>
        <v>2007</v>
      </c>
      <c r="B8029" s="95">
        <v>39394</v>
      </c>
      <c r="C8029" s="96">
        <v>4.67</v>
      </c>
    </row>
    <row r="8030" spans="1:3">
      <c r="A8030" s="94">
        <f t="shared" si="128"/>
        <v>2007</v>
      </c>
      <c r="B8030" s="95">
        <v>39395</v>
      </c>
      <c r="C8030" s="96">
        <v>4.6100000000000003</v>
      </c>
    </row>
    <row r="8031" spans="1:3">
      <c r="A8031" s="94">
        <f t="shared" si="128"/>
        <v>2007</v>
      </c>
      <c r="B8031" s="95">
        <v>39398</v>
      </c>
      <c r="C8031" s="99"/>
    </row>
    <row r="8032" spans="1:3">
      <c r="A8032" s="94">
        <f t="shared" si="128"/>
        <v>2007</v>
      </c>
      <c r="B8032" s="95">
        <v>39399</v>
      </c>
      <c r="C8032" s="96">
        <v>4.6100000000000003</v>
      </c>
    </row>
    <row r="8033" spans="1:3">
      <c r="A8033" s="94">
        <f t="shared" si="128"/>
        <v>2007</v>
      </c>
      <c r="B8033" s="95">
        <v>39400</v>
      </c>
      <c r="C8033" s="96">
        <v>4.6100000000000003</v>
      </c>
    </row>
    <row r="8034" spans="1:3">
      <c r="A8034" s="94">
        <f t="shared" si="128"/>
        <v>2007</v>
      </c>
      <c r="B8034" s="95">
        <v>39401</v>
      </c>
      <c r="C8034" s="96">
        <v>4.54</v>
      </c>
    </row>
    <row r="8035" spans="1:3">
      <c r="A8035" s="94">
        <f t="shared" si="128"/>
        <v>2007</v>
      </c>
      <c r="B8035" s="95">
        <v>39402</v>
      </c>
      <c r="C8035" s="96">
        <v>4.5199999999999996</v>
      </c>
    </row>
    <row r="8036" spans="1:3">
      <c r="A8036" s="94">
        <f t="shared" si="128"/>
        <v>2007</v>
      </c>
      <c r="B8036" s="95">
        <v>39405</v>
      </c>
      <c r="C8036" s="96">
        <v>4.47</v>
      </c>
    </row>
    <row r="8037" spans="1:3">
      <c r="A8037" s="94">
        <f t="shared" si="128"/>
        <v>2007</v>
      </c>
      <c r="B8037" s="95">
        <v>39406</v>
      </c>
      <c r="C8037" s="96">
        <v>4.49</v>
      </c>
    </row>
    <row r="8038" spans="1:3">
      <c r="A8038" s="94">
        <f t="shared" si="128"/>
        <v>2007</v>
      </c>
      <c r="B8038" s="95">
        <v>39407</v>
      </c>
      <c r="C8038" s="96">
        <v>4.46</v>
      </c>
    </row>
    <row r="8039" spans="1:3">
      <c r="A8039" s="94">
        <f t="shared" si="128"/>
        <v>2007</v>
      </c>
      <c r="B8039" s="95">
        <v>39408</v>
      </c>
      <c r="C8039" s="99"/>
    </row>
    <row r="8040" spans="1:3">
      <c r="A8040" s="94">
        <f t="shared" si="128"/>
        <v>2007</v>
      </c>
      <c r="B8040" s="95">
        <v>39409</v>
      </c>
      <c r="C8040" s="96">
        <v>4.43</v>
      </c>
    </row>
    <row r="8041" spans="1:3">
      <c r="A8041" s="94">
        <f t="shared" si="128"/>
        <v>2007</v>
      </c>
      <c r="B8041" s="95">
        <v>39412</v>
      </c>
      <c r="C8041" s="96">
        <v>4.26</v>
      </c>
    </row>
    <row r="8042" spans="1:3">
      <c r="A8042" s="94">
        <f t="shared" si="128"/>
        <v>2007</v>
      </c>
      <c r="B8042" s="95">
        <v>39413</v>
      </c>
      <c r="C8042" s="96">
        <v>4.3600000000000003</v>
      </c>
    </row>
    <row r="8043" spans="1:3">
      <c r="A8043" s="94">
        <f t="shared" si="128"/>
        <v>2007</v>
      </c>
      <c r="B8043" s="95">
        <v>39414</v>
      </c>
      <c r="C8043" s="96">
        <v>4.41</v>
      </c>
    </row>
    <row r="8044" spans="1:3">
      <c r="A8044" s="94">
        <f t="shared" si="128"/>
        <v>2007</v>
      </c>
      <c r="B8044" s="95">
        <v>39415</v>
      </c>
      <c r="C8044" s="96">
        <v>4.3499999999999996</v>
      </c>
    </row>
    <row r="8045" spans="1:3">
      <c r="A8045" s="94">
        <f t="shared" si="128"/>
        <v>2007</v>
      </c>
      <c r="B8045" s="95">
        <v>39416</v>
      </c>
      <c r="C8045" s="96">
        <v>4.4000000000000004</v>
      </c>
    </row>
    <row r="8046" spans="1:3">
      <c r="A8046" s="94">
        <f t="shared" si="128"/>
        <v>2007</v>
      </c>
      <c r="B8046" s="95">
        <v>39419</v>
      </c>
      <c r="C8046" s="96">
        <v>4.34</v>
      </c>
    </row>
    <row r="8047" spans="1:3">
      <c r="A8047" s="94">
        <f t="shared" si="128"/>
        <v>2007</v>
      </c>
      <c r="B8047" s="95">
        <v>39420</v>
      </c>
      <c r="C8047" s="96">
        <v>4.34</v>
      </c>
    </row>
    <row r="8048" spans="1:3">
      <c r="A8048" s="94">
        <f t="shared" si="128"/>
        <v>2007</v>
      </c>
      <c r="B8048" s="95">
        <v>39421</v>
      </c>
      <c r="C8048" s="96">
        <v>4.3899999999999997</v>
      </c>
    </row>
    <row r="8049" spans="1:3">
      <c r="A8049" s="94">
        <f t="shared" si="128"/>
        <v>2007</v>
      </c>
      <c r="B8049" s="95">
        <v>39422</v>
      </c>
      <c r="C8049" s="96">
        <v>4.49</v>
      </c>
    </row>
    <row r="8050" spans="1:3">
      <c r="A8050" s="94">
        <f t="shared" si="128"/>
        <v>2007</v>
      </c>
      <c r="B8050" s="95">
        <v>39423</v>
      </c>
      <c r="C8050" s="96">
        <v>4.58</v>
      </c>
    </row>
    <row r="8051" spans="1:3">
      <c r="A8051" s="94">
        <f t="shared" si="128"/>
        <v>2007</v>
      </c>
      <c r="B8051" s="95">
        <v>39426</v>
      </c>
      <c r="C8051" s="96">
        <v>4.5999999999999996</v>
      </c>
    </row>
    <row r="8052" spans="1:3">
      <c r="A8052" s="94">
        <f t="shared" si="128"/>
        <v>2007</v>
      </c>
      <c r="B8052" s="95">
        <v>39427</v>
      </c>
      <c r="C8052" s="96">
        <v>4.47</v>
      </c>
    </row>
    <row r="8053" spans="1:3">
      <c r="A8053" s="94">
        <f t="shared" si="128"/>
        <v>2007</v>
      </c>
      <c r="B8053" s="95">
        <v>39428</v>
      </c>
      <c r="C8053" s="96">
        <v>4.51</v>
      </c>
    </row>
    <row r="8054" spans="1:3">
      <c r="A8054" s="94">
        <f t="shared" si="128"/>
        <v>2007</v>
      </c>
      <c r="B8054" s="95">
        <v>39429</v>
      </c>
      <c r="C8054" s="96">
        <v>4.6100000000000003</v>
      </c>
    </row>
    <row r="8055" spans="1:3">
      <c r="A8055" s="94">
        <f t="shared" si="128"/>
        <v>2007</v>
      </c>
      <c r="B8055" s="95">
        <v>39430</v>
      </c>
      <c r="C8055" s="96">
        <v>4.66</v>
      </c>
    </row>
    <row r="8056" spans="1:3">
      <c r="A8056" s="94">
        <f t="shared" si="128"/>
        <v>2007</v>
      </c>
      <c r="B8056" s="95">
        <v>39433</v>
      </c>
      <c r="C8056" s="96">
        <v>4.62</v>
      </c>
    </row>
    <row r="8057" spans="1:3">
      <c r="A8057" s="94">
        <f t="shared" si="128"/>
        <v>2007</v>
      </c>
      <c r="B8057" s="95">
        <v>39434</v>
      </c>
      <c r="C8057" s="96">
        <v>4.55</v>
      </c>
    </row>
    <row r="8058" spans="1:3">
      <c r="A8058" s="94">
        <f t="shared" si="128"/>
        <v>2007</v>
      </c>
      <c r="B8058" s="95">
        <v>39435</v>
      </c>
      <c r="C8058" s="96">
        <v>4.47</v>
      </c>
    </row>
    <row r="8059" spans="1:3">
      <c r="A8059" s="94">
        <f t="shared" si="128"/>
        <v>2007</v>
      </c>
      <c r="B8059" s="95">
        <v>39436</v>
      </c>
      <c r="C8059" s="96">
        <v>4.46</v>
      </c>
    </row>
    <row r="8060" spans="1:3">
      <c r="A8060" s="94">
        <f t="shared" si="128"/>
        <v>2007</v>
      </c>
      <c r="B8060" s="95">
        <v>39437</v>
      </c>
      <c r="C8060" s="96">
        <v>4.58</v>
      </c>
    </row>
    <row r="8061" spans="1:3">
      <c r="A8061" s="94">
        <f t="shared" si="128"/>
        <v>2007</v>
      </c>
      <c r="B8061" s="95">
        <v>39440</v>
      </c>
      <c r="C8061" s="96">
        <v>4.62</v>
      </c>
    </row>
    <row r="8062" spans="1:3">
      <c r="A8062" s="94">
        <f t="shared" si="128"/>
        <v>2007</v>
      </c>
      <c r="B8062" s="95">
        <v>39441</v>
      </c>
      <c r="C8062" s="99"/>
    </row>
    <row r="8063" spans="1:3">
      <c r="A8063" s="94">
        <f t="shared" si="128"/>
        <v>2007</v>
      </c>
      <c r="B8063" s="95">
        <v>39442</v>
      </c>
      <c r="C8063" s="96">
        <v>4.68</v>
      </c>
    </row>
    <row r="8064" spans="1:3">
      <c r="A8064" s="94">
        <f t="shared" si="128"/>
        <v>2007</v>
      </c>
      <c r="B8064" s="95">
        <v>39443</v>
      </c>
      <c r="C8064" s="96">
        <v>4.6100000000000003</v>
      </c>
    </row>
    <row r="8065" spans="1:3">
      <c r="A8065" s="94">
        <f t="shared" si="128"/>
        <v>2007</v>
      </c>
      <c r="B8065" s="95">
        <v>39444</v>
      </c>
      <c r="C8065" s="96">
        <v>4.51</v>
      </c>
    </row>
    <row r="8066" spans="1:3">
      <c r="A8066" s="94">
        <f t="shared" si="128"/>
        <v>2007</v>
      </c>
      <c r="B8066" s="95">
        <v>39447</v>
      </c>
      <c r="C8066" s="96">
        <v>4.45</v>
      </c>
    </row>
    <row r="8067" spans="1:3">
      <c r="A8067" s="94">
        <f t="shared" si="128"/>
        <v>2008</v>
      </c>
      <c r="B8067" s="95">
        <v>39448</v>
      </c>
      <c r="C8067" s="99"/>
    </row>
    <row r="8068" spans="1:3">
      <c r="A8068" s="94">
        <f t="shared" si="128"/>
        <v>2008</v>
      </c>
      <c r="B8068" s="95">
        <v>39449</v>
      </c>
      <c r="C8068" s="96">
        <v>4.3499999999999996</v>
      </c>
    </row>
    <row r="8069" spans="1:3">
      <c r="A8069" s="94">
        <f t="shared" si="128"/>
        <v>2008</v>
      </c>
      <c r="B8069" s="95">
        <v>39450</v>
      </c>
      <c r="C8069" s="96">
        <v>4.37</v>
      </c>
    </row>
    <row r="8070" spans="1:3">
      <c r="A8070" s="94">
        <f t="shared" si="128"/>
        <v>2008</v>
      </c>
      <c r="B8070" s="95">
        <v>39451</v>
      </c>
      <c r="C8070" s="96">
        <v>4.3600000000000003</v>
      </c>
    </row>
    <row r="8071" spans="1:3">
      <c r="A8071" s="94">
        <f t="shared" si="128"/>
        <v>2008</v>
      </c>
      <c r="B8071" s="95">
        <v>39454</v>
      </c>
      <c r="C8071" s="96">
        <v>4.34</v>
      </c>
    </row>
    <row r="8072" spans="1:3">
      <c r="A8072" s="94">
        <f t="shared" si="128"/>
        <v>2008</v>
      </c>
      <c r="B8072" s="95">
        <v>39455</v>
      </c>
      <c r="C8072" s="96">
        <v>4.3499999999999996</v>
      </c>
    </row>
    <row r="8073" spans="1:3">
      <c r="A8073" s="94">
        <f t="shared" si="128"/>
        <v>2008</v>
      </c>
      <c r="B8073" s="95">
        <v>39456</v>
      </c>
      <c r="C8073" s="96">
        <v>4.32</v>
      </c>
    </row>
    <row r="8074" spans="1:3">
      <c r="A8074" s="94">
        <f t="shared" si="128"/>
        <v>2008</v>
      </c>
      <c r="B8074" s="95">
        <v>39457</v>
      </c>
      <c r="C8074" s="96">
        <v>4.4400000000000004</v>
      </c>
    </row>
    <row r="8075" spans="1:3">
      <c r="A8075" s="94">
        <f t="shared" si="128"/>
        <v>2008</v>
      </c>
      <c r="B8075" s="95">
        <v>39458</v>
      </c>
      <c r="C8075" s="96">
        <v>4.3899999999999997</v>
      </c>
    </row>
    <row r="8076" spans="1:3">
      <c r="A8076" s="94">
        <f t="shared" si="128"/>
        <v>2008</v>
      </c>
      <c r="B8076" s="95">
        <v>39461</v>
      </c>
      <c r="C8076" s="96">
        <v>4.37</v>
      </c>
    </row>
    <row r="8077" spans="1:3">
      <c r="A8077" s="94">
        <f t="shared" ref="A8077:A8140" si="129">YEAR(B8077)</f>
        <v>2008</v>
      </c>
      <c r="B8077" s="95">
        <v>39462</v>
      </c>
      <c r="C8077" s="96">
        <v>4.28</v>
      </c>
    </row>
    <row r="8078" spans="1:3">
      <c r="A8078" s="94">
        <f t="shared" si="129"/>
        <v>2008</v>
      </c>
      <c r="B8078" s="95">
        <v>39463</v>
      </c>
      <c r="C8078" s="96">
        <v>4.32</v>
      </c>
    </row>
    <row r="8079" spans="1:3">
      <c r="A8079" s="94">
        <f t="shared" si="129"/>
        <v>2008</v>
      </c>
      <c r="B8079" s="95">
        <v>39464</v>
      </c>
      <c r="C8079" s="96">
        <v>4.25</v>
      </c>
    </row>
    <row r="8080" spans="1:3">
      <c r="A8080" s="94">
        <f t="shared" si="129"/>
        <v>2008</v>
      </c>
      <c r="B8080" s="95">
        <v>39465</v>
      </c>
      <c r="C8080" s="96">
        <v>4.28</v>
      </c>
    </row>
    <row r="8081" spans="1:3">
      <c r="A8081" s="94">
        <f t="shared" si="129"/>
        <v>2008</v>
      </c>
      <c r="B8081" s="95">
        <v>39468</v>
      </c>
      <c r="C8081" s="99"/>
    </row>
    <row r="8082" spans="1:3">
      <c r="A8082" s="94">
        <f t="shared" si="129"/>
        <v>2008</v>
      </c>
      <c r="B8082" s="95">
        <v>39469</v>
      </c>
      <c r="C8082" s="96">
        <v>4.2300000000000004</v>
      </c>
    </row>
    <row r="8083" spans="1:3">
      <c r="A8083" s="94">
        <f t="shared" si="129"/>
        <v>2008</v>
      </c>
      <c r="B8083" s="95">
        <v>39470</v>
      </c>
      <c r="C8083" s="96">
        <v>4.2300000000000004</v>
      </c>
    </row>
    <row r="8084" spans="1:3">
      <c r="A8084" s="94">
        <f t="shared" si="129"/>
        <v>2008</v>
      </c>
      <c r="B8084" s="95">
        <v>39471</v>
      </c>
      <c r="C8084" s="96">
        <v>4.3600000000000003</v>
      </c>
    </row>
    <row r="8085" spans="1:3">
      <c r="A8085" s="94">
        <f t="shared" si="129"/>
        <v>2008</v>
      </c>
      <c r="B8085" s="95">
        <v>39472</v>
      </c>
      <c r="C8085" s="96">
        <v>4.28</v>
      </c>
    </row>
    <row r="8086" spans="1:3">
      <c r="A8086" s="94">
        <f t="shared" si="129"/>
        <v>2008</v>
      </c>
      <c r="B8086" s="95">
        <v>39475</v>
      </c>
      <c r="C8086" s="96">
        <v>4.29</v>
      </c>
    </row>
    <row r="8087" spans="1:3">
      <c r="A8087" s="94">
        <f t="shared" si="129"/>
        <v>2008</v>
      </c>
      <c r="B8087" s="95">
        <v>39476</v>
      </c>
      <c r="C8087" s="96">
        <v>4.34</v>
      </c>
    </row>
    <row r="8088" spans="1:3">
      <c r="A8088" s="94">
        <f t="shared" si="129"/>
        <v>2008</v>
      </c>
      <c r="B8088" s="95">
        <v>39477</v>
      </c>
      <c r="C8088" s="96">
        <v>4.4400000000000004</v>
      </c>
    </row>
    <row r="8089" spans="1:3">
      <c r="A8089" s="94">
        <f t="shared" si="129"/>
        <v>2008</v>
      </c>
      <c r="B8089" s="95">
        <v>39478</v>
      </c>
      <c r="C8089" s="96">
        <v>4.3499999999999996</v>
      </c>
    </row>
    <row r="8090" spans="1:3">
      <c r="A8090" s="94">
        <f t="shared" si="129"/>
        <v>2008</v>
      </c>
      <c r="B8090" s="95">
        <v>39479</v>
      </c>
      <c r="C8090" s="96">
        <v>4.32</v>
      </c>
    </row>
    <row r="8091" spans="1:3">
      <c r="A8091" s="94">
        <f t="shared" si="129"/>
        <v>2008</v>
      </c>
      <c r="B8091" s="95">
        <v>39482</v>
      </c>
      <c r="C8091" s="96">
        <v>4.37</v>
      </c>
    </row>
    <row r="8092" spans="1:3">
      <c r="A8092" s="94">
        <f t="shared" si="129"/>
        <v>2008</v>
      </c>
      <c r="B8092" s="95">
        <v>39483</v>
      </c>
      <c r="C8092" s="96">
        <v>4.33</v>
      </c>
    </row>
    <row r="8093" spans="1:3">
      <c r="A8093" s="94">
        <f t="shared" si="129"/>
        <v>2008</v>
      </c>
      <c r="B8093" s="95">
        <v>39484</v>
      </c>
      <c r="C8093" s="96">
        <v>4.37</v>
      </c>
    </row>
    <row r="8094" spans="1:3">
      <c r="A8094" s="94">
        <f t="shared" si="129"/>
        <v>2008</v>
      </c>
      <c r="B8094" s="95">
        <v>39485</v>
      </c>
      <c r="C8094" s="96">
        <v>4.51</v>
      </c>
    </row>
    <row r="8095" spans="1:3">
      <c r="A8095" s="94">
        <f t="shared" si="129"/>
        <v>2008</v>
      </c>
      <c r="B8095" s="95">
        <v>39486</v>
      </c>
      <c r="C8095" s="96">
        <v>4.43</v>
      </c>
    </row>
    <row r="8096" spans="1:3">
      <c r="A8096" s="94">
        <f t="shared" si="129"/>
        <v>2008</v>
      </c>
      <c r="B8096" s="95">
        <v>39489</v>
      </c>
      <c r="C8096" s="96">
        <v>4.41</v>
      </c>
    </row>
    <row r="8097" spans="1:3">
      <c r="A8097" s="94">
        <f t="shared" si="129"/>
        <v>2008</v>
      </c>
      <c r="B8097" s="95">
        <v>39490</v>
      </c>
      <c r="C8097" s="96">
        <v>4.46</v>
      </c>
    </row>
    <row r="8098" spans="1:3">
      <c r="A8098" s="94">
        <f t="shared" si="129"/>
        <v>2008</v>
      </c>
      <c r="B8098" s="95">
        <v>39491</v>
      </c>
      <c r="C8098" s="96">
        <v>4.5199999999999996</v>
      </c>
    </row>
    <row r="8099" spans="1:3">
      <c r="A8099" s="94">
        <f t="shared" si="129"/>
        <v>2008</v>
      </c>
      <c r="B8099" s="95">
        <v>39492</v>
      </c>
      <c r="C8099" s="96">
        <v>4.67</v>
      </c>
    </row>
    <row r="8100" spans="1:3">
      <c r="A8100" s="94">
        <f t="shared" si="129"/>
        <v>2008</v>
      </c>
      <c r="B8100" s="95">
        <v>39493</v>
      </c>
      <c r="C8100" s="96">
        <v>4.58</v>
      </c>
    </row>
    <row r="8101" spans="1:3">
      <c r="A8101" s="94">
        <f t="shared" si="129"/>
        <v>2008</v>
      </c>
      <c r="B8101" s="95">
        <v>39496</v>
      </c>
      <c r="C8101" s="99"/>
    </row>
    <row r="8102" spans="1:3">
      <c r="A8102" s="94">
        <f t="shared" si="129"/>
        <v>2008</v>
      </c>
      <c r="B8102" s="95">
        <v>39497</v>
      </c>
      <c r="C8102" s="96">
        <v>4.66</v>
      </c>
    </row>
    <row r="8103" spans="1:3">
      <c r="A8103" s="94">
        <f t="shared" si="129"/>
        <v>2008</v>
      </c>
      <c r="B8103" s="95">
        <v>39498</v>
      </c>
      <c r="C8103" s="96">
        <v>4.6500000000000004</v>
      </c>
    </row>
    <row r="8104" spans="1:3">
      <c r="A8104" s="94">
        <f t="shared" si="129"/>
        <v>2008</v>
      </c>
      <c r="B8104" s="95">
        <v>39499</v>
      </c>
      <c r="C8104" s="96">
        <v>4.54</v>
      </c>
    </row>
    <row r="8105" spans="1:3">
      <c r="A8105" s="94">
        <f t="shared" si="129"/>
        <v>2008</v>
      </c>
      <c r="B8105" s="95">
        <v>39500</v>
      </c>
      <c r="C8105" s="96">
        <v>4.58</v>
      </c>
    </row>
    <row r="8106" spans="1:3">
      <c r="A8106" s="94">
        <f t="shared" si="129"/>
        <v>2008</v>
      </c>
      <c r="B8106" s="95">
        <v>39503</v>
      </c>
      <c r="C8106" s="96">
        <v>4.67</v>
      </c>
    </row>
    <row r="8107" spans="1:3">
      <c r="A8107" s="94">
        <f t="shared" si="129"/>
        <v>2008</v>
      </c>
      <c r="B8107" s="95">
        <v>39504</v>
      </c>
      <c r="C8107" s="96">
        <v>4.66</v>
      </c>
    </row>
    <row r="8108" spans="1:3">
      <c r="A8108" s="94">
        <f t="shared" si="129"/>
        <v>2008</v>
      </c>
      <c r="B8108" s="95">
        <v>39505</v>
      </c>
      <c r="C8108" s="96">
        <v>4.6500000000000004</v>
      </c>
    </row>
    <row r="8109" spans="1:3">
      <c r="A8109" s="94">
        <f t="shared" si="129"/>
        <v>2008</v>
      </c>
      <c r="B8109" s="95">
        <v>39506</v>
      </c>
      <c r="C8109" s="96">
        <v>4.55</v>
      </c>
    </row>
    <row r="8110" spans="1:3">
      <c r="A8110" s="94">
        <f t="shared" si="129"/>
        <v>2008</v>
      </c>
      <c r="B8110" s="95">
        <v>39507</v>
      </c>
      <c r="C8110" s="96">
        <v>4.41</v>
      </c>
    </row>
    <row r="8111" spans="1:3">
      <c r="A8111" s="94">
        <f t="shared" si="129"/>
        <v>2008</v>
      </c>
      <c r="B8111" s="95">
        <v>39510</v>
      </c>
      <c r="C8111" s="96">
        <v>4.42</v>
      </c>
    </row>
    <row r="8112" spans="1:3">
      <c r="A8112" s="94">
        <f t="shared" si="129"/>
        <v>2008</v>
      </c>
      <c r="B8112" s="95">
        <v>39511</v>
      </c>
      <c r="C8112" s="96">
        <v>4.5199999999999996</v>
      </c>
    </row>
    <row r="8113" spans="1:3">
      <c r="A8113" s="94">
        <f t="shared" si="129"/>
        <v>2008</v>
      </c>
      <c r="B8113" s="95">
        <v>39512</v>
      </c>
      <c r="C8113" s="96">
        <v>4.5999999999999996</v>
      </c>
    </row>
    <row r="8114" spans="1:3">
      <c r="A8114" s="94">
        <f t="shared" si="129"/>
        <v>2008</v>
      </c>
      <c r="B8114" s="95">
        <v>39513</v>
      </c>
      <c r="C8114" s="96">
        <v>4.57</v>
      </c>
    </row>
    <row r="8115" spans="1:3">
      <c r="A8115" s="94">
        <f t="shared" si="129"/>
        <v>2008</v>
      </c>
      <c r="B8115" s="95">
        <v>39514</v>
      </c>
      <c r="C8115" s="96">
        <v>4.55</v>
      </c>
    </row>
    <row r="8116" spans="1:3">
      <c r="A8116" s="94">
        <f t="shared" si="129"/>
        <v>2008</v>
      </c>
      <c r="B8116" s="95">
        <v>39517</v>
      </c>
      <c r="C8116" s="96">
        <v>4.45</v>
      </c>
    </row>
    <row r="8117" spans="1:3">
      <c r="A8117" s="94">
        <f t="shared" si="129"/>
        <v>2008</v>
      </c>
      <c r="B8117" s="95">
        <v>39518</v>
      </c>
      <c r="C8117" s="96">
        <v>4.53</v>
      </c>
    </row>
    <row r="8118" spans="1:3">
      <c r="A8118" s="94">
        <f t="shared" si="129"/>
        <v>2008</v>
      </c>
      <c r="B8118" s="95">
        <v>39519</v>
      </c>
      <c r="C8118" s="96">
        <v>4.4000000000000004</v>
      </c>
    </row>
    <row r="8119" spans="1:3">
      <c r="A8119" s="94">
        <f t="shared" si="129"/>
        <v>2008</v>
      </c>
      <c r="B8119" s="95">
        <v>39520</v>
      </c>
      <c r="C8119" s="96">
        <v>4.47</v>
      </c>
    </row>
    <row r="8120" spans="1:3">
      <c r="A8120" s="94">
        <f t="shared" si="129"/>
        <v>2008</v>
      </c>
      <c r="B8120" s="95">
        <v>39521</v>
      </c>
      <c r="C8120" s="96">
        <v>4.3499999999999996</v>
      </c>
    </row>
    <row r="8121" spans="1:3">
      <c r="A8121" s="94">
        <f t="shared" si="129"/>
        <v>2008</v>
      </c>
      <c r="B8121" s="95">
        <v>39524</v>
      </c>
      <c r="C8121" s="96">
        <v>4.29</v>
      </c>
    </row>
    <row r="8122" spans="1:3">
      <c r="A8122" s="94">
        <f t="shared" si="129"/>
        <v>2008</v>
      </c>
      <c r="B8122" s="95">
        <v>39525</v>
      </c>
      <c r="C8122" s="96">
        <v>4.3499999999999996</v>
      </c>
    </row>
    <row r="8123" spans="1:3">
      <c r="A8123" s="94">
        <f t="shared" si="129"/>
        <v>2008</v>
      </c>
      <c r="B8123" s="95">
        <v>39526</v>
      </c>
      <c r="C8123" s="96">
        <v>4.22</v>
      </c>
    </row>
    <row r="8124" spans="1:3">
      <c r="A8124" s="94">
        <f t="shared" si="129"/>
        <v>2008</v>
      </c>
      <c r="B8124" s="95">
        <v>39527</v>
      </c>
      <c r="C8124" s="96">
        <v>4.17</v>
      </c>
    </row>
    <row r="8125" spans="1:3">
      <c r="A8125" s="94">
        <f t="shared" si="129"/>
        <v>2008</v>
      </c>
      <c r="B8125" s="95">
        <v>39528</v>
      </c>
      <c r="C8125" s="99"/>
    </row>
    <row r="8126" spans="1:3">
      <c r="A8126" s="94">
        <f t="shared" si="129"/>
        <v>2008</v>
      </c>
      <c r="B8126" s="95">
        <v>39531</v>
      </c>
      <c r="C8126" s="96">
        <v>4.33</v>
      </c>
    </row>
    <row r="8127" spans="1:3">
      <c r="A8127" s="94">
        <f t="shared" si="129"/>
        <v>2008</v>
      </c>
      <c r="B8127" s="95">
        <v>39532</v>
      </c>
      <c r="C8127" s="96">
        <v>4.3</v>
      </c>
    </row>
    <row r="8128" spans="1:3">
      <c r="A8128" s="94">
        <f t="shared" si="129"/>
        <v>2008</v>
      </c>
      <c r="B8128" s="95">
        <v>39533</v>
      </c>
      <c r="C8128" s="96">
        <v>4.33</v>
      </c>
    </row>
    <row r="8129" spans="1:3">
      <c r="A8129" s="94">
        <f t="shared" si="129"/>
        <v>2008</v>
      </c>
      <c r="B8129" s="95">
        <v>39534</v>
      </c>
      <c r="C8129" s="96">
        <v>4.38</v>
      </c>
    </row>
    <row r="8130" spans="1:3">
      <c r="A8130" s="94">
        <f t="shared" si="129"/>
        <v>2008</v>
      </c>
      <c r="B8130" s="95">
        <v>39535</v>
      </c>
      <c r="C8130" s="96">
        <v>4.33</v>
      </c>
    </row>
    <row r="8131" spans="1:3">
      <c r="A8131" s="94">
        <f t="shared" si="129"/>
        <v>2008</v>
      </c>
      <c r="B8131" s="95">
        <v>39538</v>
      </c>
      <c r="C8131" s="96">
        <v>4.3</v>
      </c>
    </row>
    <row r="8132" spans="1:3">
      <c r="A8132" s="94">
        <f t="shared" si="129"/>
        <v>2008</v>
      </c>
      <c r="B8132" s="95">
        <v>39539</v>
      </c>
      <c r="C8132" s="96">
        <v>4.4000000000000004</v>
      </c>
    </row>
    <row r="8133" spans="1:3">
      <c r="A8133" s="94">
        <f t="shared" si="129"/>
        <v>2008</v>
      </c>
      <c r="B8133" s="95">
        <v>39540</v>
      </c>
      <c r="C8133" s="96">
        <v>4.38</v>
      </c>
    </row>
    <row r="8134" spans="1:3">
      <c r="A8134" s="94">
        <f t="shared" si="129"/>
        <v>2008</v>
      </c>
      <c r="B8134" s="95">
        <v>39541</v>
      </c>
      <c r="C8134" s="96">
        <v>4.4000000000000004</v>
      </c>
    </row>
    <row r="8135" spans="1:3">
      <c r="A8135" s="94">
        <f t="shared" si="129"/>
        <v>2008</v>
      </c>
      <c r="B8135" s="95">
        <v>39542</v>
      </c>
      <c r="C8135" s="96">
        <v>4.32</v>
      </c>
    </row>
    <row r="8136" spans="1:3">
      <c r="A8136" s="94">
        <f t="shared" si="129"/>
        <v>2008</v>
      </c>
      <c r="B8136" s="95">
        <v>39545</v>
      </c>
      <c r="C8136" s="96">
        <v>4.3600000000000003</v>
      </c>
    </row>
    <row r="8137" spans="1:3">
      <c r="A8137" s="94">
        <f t="shared" si="129"/>
        <v>2008</v>
      </c>
      <c r="B8137" s="95">
        <v>39546</v>
      </c>
      <c r="C8137" s="96">
        <v>4.37</v>
      </c>
    </row>
    <row r="8138" spans="1:3">
      <c r="A8138" s="94">
        <f t="shared" si="129"/>
        <v>2008</v>
      </c>
      <c r="B8138" s="95">
        <v>39547</v>
      </c>
      <c r="C8138" s="96">
        <v>4.3099999999999996</v>
      </c>
    </row>
    <row r="8139" spans="1:3">
      <c r="A8139" s="94">
        <f t="shared" si="129"/>
        <v>2008</v>
      </c>
      <c r="B8139" s="95">
        <v>39548</v>
      </c>
      <c r="C8139" s="96">
        <v>4.34</v>
      </c>
    </row>
    <row r="8140" spans="1:3">
      <c r="A8140" s="94">
        <f t="shared" si="129"/>
        <v>2008</v>
      </c>
      <c r="B8140" s="95">
        <v>39549</v>
      </c>
      <c r="C8140" s="96">
        <v>4.3</v>
      </c>
    </row>
    <row r="8141" spans="1:3">
      <c r="A8141" s="94">
        <f t="shared" ref="A8141:A8204" si="130">YEAR(B8141)</f>
        <v>2008</v>
      </c>
      <c r="B8141" s="95">
        <v>39552</v>
      </c>
      <c r="C8141" s="96">
        <v>4.3499999999999996</v>
      </c>
    </row>
    <row r="8142" spans="1:3">
      <c r="A8142" s="94">
        <f t="shared" si="130"/>
        <v>2008</v>
      </c>
      <c r="B8142" s="95">
        <v>39553</v>
      </c>
      <c r="C8142" s="96">
        <v>4.42</v>
      </c>
    </row>
    <row r="8143" spans="1:3">
      <c r="A8143" s="94">
        <f t="shared" si="130"/>
        <v>2008</v>
      </c>
      <c r="B8143" s="95">
        <v>39554</v>
      </c>
      <c r="C8143" s="96">
        <v>4.54</v>
      </c>
    </row>
    <row r="8144" spans="1:3">
      <c r="A8144" s="94">
        <f t="shared" si="130"/>
        <v>2008</v>
      </c>
      <c r="B8144" s="95">
        <v>39555</v>
      </c>
      <c r="C8144" s="96">
        <v>4.54</v>
      </c>
    </row>
    <row r="8145" spans="1:3">
      <c r="A8145" s="94">
        <f t="shared" si="130"/>
        <v>2008</v>
      </c>
      <c r="B8145" s="95">
        <v>39556</v>
      </c>
      <c r="C8145" s="96">
        <v>4.51</v>
      </c>
    </row>
    <row r="8146" spans="1:3">
      <c r="A8146" s="94">
        <f t="shared" si="130"/>
        <v>2008</v>
      </c>
      <c r="B8146" s="95">
        <v>39559</v>
      </c>
      <c r="C8146" s="96">
        <v>4.4800000000000004</v>
      </c>
    </row>
    <row r="8147" spans="1:3">
      <c r="A8147" s="94">
        <f t="shared" si="130"/>
        <v>2008</v>
      </c>
      <c r="B8147" s="95">
        <v>39560</v>
      </c>
      <c r="C8147" s="96">
        <v>4.46</v>
      </c>
    </row>
    <row r="8148" spans="1:3">
      <c r="A8148" s="94">
        <f t="shared" si="130"/>
        <v>2008</v>
      </c>
      <c r="B8148" s="95">
        <v>39561</v>
      </c>
      <c r="C8148" s="96">
        <v>4.49</v>
      </c>
    </row>
    <row r="8149" spans="1:3">
      <c r="A8149" s="94">
        <f t="shared" si="130"/>
        <v>2008</v>
      </c>
      <c r="B8149" s="95">
        <v>39562</v>
      </c>
      <c r="C8149" s="96">
        <v>4.5599999999999996</v>
      </c>
    </row>
    <row r="8150" spans="1:3">
      <c r="A8150" s="94">
        <f t="shared" si="130"/>
        <v>2008</v>
      </c>
      <c r="B8150" s="95">
        <v>39563</v>
      </c>
      <c r="C8150" s="96">
        <v>4.6100000000000003</v>
      </c>
    </row>
    <row r="8151" spans="1:3">
      <c r="A8151" s="94">
        <f t="shared" si="130"/>
        <v>2008</v>
      </c>
      <c r="B8151" s="95">
        <v>39566</v>
      </c>
      <c r="C8151" s="96">
        <v>4.57</v>
      </c>
    </row>
    <row r="8152" spans="1:3">
      <c r="A8152" s="94">
        <f t="shared" si="130"/>
        <v>2008</v>
      </c>
      <c r="B8152" s="95">
        <v>39567</v>
      </c>
      <c r="C8152" s="96">
        <v>4.55</v>
      </c>
    </row>
    <row r="8153" spans="1:3">
      <c r="A8153" s="94">
        <f t="shared" si="130"/>
        <v>2008</v>
      </c>
      <c r="B8153" s="95">
        <v>39568</v>
      </c>
      <c r="C8153" s="96">
        <v>4.49</v>
      </c>
    </row>
    <row r="8154" spans="1:3">
      <c r="A8154" s="94">
        <f t="shared" si="130"/>
        <v>2008</v>
      </c>
      <c r="B8154" s="95">
        <v>39569</v>
      </c>
      <c r="C8154" s="96">
        <v>4.49</v>
      </c>
    </row>
    <row r="8155" spans="1:3">
      <c r="A8155" s="94">
        <f t="shared" si="130"/>
        <v>2008</v>
      </c>
      <c r="B8155" s="95">
        <v>39570</v>
      </c>
      <c r="C8155" s="96">
        <v>4.57</v>
      </c>
    </row>
    <row r="8156" spans="1:3">
      <c r="A8156" s="94">
        <f t="shared" si="130"/>
        <v>2008</v>
      </c>
      <c r="B8156" s="95">
        <v>39573</v>
      </c>
      <c r="C8156" s="96">
        <v>4.58</v>
      </c>
    </row>
    <row r="8157" spans="1:3">
      <c r="A8157" s="94">
        <f t="shared" si="130"/>
        <v>2008</v>
      </c>
      <c r="B8157" s="95">
        <v>39574</v>
      </c>
      <c r="C8157" s="96">
        <v>4.6399999999999997</v>
      </c>
    </row>
    <row r="8158" spans="1:3">
      <c r="A8158" s="94">
        <f t="shared" si="130"/>
        <v>2008</v>
      </c>
      <c r="B8158" s="95">
        <v>39575</v>
      </c>
      <c r="C8158" s="96">
        <v>4.6100000000000003</v>
      </c>
    </row>
    <row r="8159" spans="1:3">
      <c r="A8159" s="94">
        <f t="shared" si="130"/>
        <v>2008</v>
      </c>
      <c r="B8159" s="95">
        <v>39576</v>
      </c>
      <c r="C8159" s="96">
        <v>4.5</v>
      </c>
    </row>
    <row r="8160" spans="1:3">
      <c r="A8160" s="94">
        <f t="shared" si="130"/>
        <v>2008</v>
      </c>
      <c r="B8160" s="95">
        <v>39577</v>
      </c>
      <c r="C8160" s="96">
        <v>4.53</v>
      </c>
    </row>
    <row r="8161" spans="1:3">
      <c r="A8161" s="94">
        <f t="shared" si="130"/>
        <v>2008</v>
      </c>
      <c r="B8161" s="95">
        <v>39580</v>
      </c>
      <c r="C8161" s="96">
        <v>4.53</v>
      </c>
    </row>
    <row r="8162" spans="1:3">
      <c r="A8162" s="94">
        <f t="shared" si="130"/>
        <v>2008</v>
      </c>
      <c r="B8162" s="95">
        <v>39581</v>
      </c>
      <c r="C8162" s="96">
        <v>4.62</v>
      </c>
    </row>
    <row r="8163" spans="1:3">
      <c r="A8163" s="94">
        <f t="shared" si="130"/>
        <v>2008</v>
      </c>
      <c r="B8163" s="95">
        <v>39582</v>
      </c>
      <c r="C8163" s="96">
        <v>4.63</v>
      </c>
    </row>
    <row r="8164" spans="1:3">
      <c r="A8164" s="94">
        <f t="shared" si="130"/>
        <v>2008</v>
      </c>
      <c r="B8164" s="95">
        <v>39583</v>
      </c>
      <c r="C8164" s="96">
        <v>4.5599999999999996</v>
      </c>
    </row>
    <row r="8165" spans="1:3">
      <c r="A8165" s="94">
        <f t="shared" si="130"/>
        <v>2008</v>
      </c>
      <c r="B8165" s="95">
        <v>39584</v>
      </c>
      <c r="C8165" s="96">
        <v>4.58</v>
      </c>
    </row>
    <row r="8166" spans="1:3">
      <c r="A8166" s="94">
        <f t="shared" si="130"/>
        <v>2008</v>
      </c>
      <c r="B8166" s="95">
        <v>39587</v>
      </c>
      <c r="C8166" s="96">
        <v>4.5599999999999996</v>
      </c>
    </row>
    <row r="8167" spans="1:3">
      <c r="A8167" s="94">
        <f t="shared" si="130"/>
        <v>2008</v>
      </c>
      <c r="B8167" s="95">
        <v>39588</v>
      </c>
      <c r="C8167" s="96">
        <v>4.53</v>
      </c>
    </row>
    <row r="8168" spans="1:3">
      <c r="A8168" s="94">
        <f t="shared" si="130"/>
        <v>2008</v>
      </c>
      <c r="B8168" s="95">
        <v>39589</v>
      </c>
      <c r="C8168" s="96">
        <v>4.55</v>
      </c>
    </row>
    <row r="8169" spans="1:3">
      <c r="A8169" s="94">
        <f t="shared" si="130"/>
        <v>2008</v>
      </c>
      <c r="B8169" s="95">
        <v>39590</v>
      </c>
      <c r="C8169" s="96">
        <v>4.63</v>
      </c>
    </row>
    <row r="8170" spans="1:3">
      <c r="A8170" s="94">
        <f t="shared" si="130"/>
        <v>2008</v>
      </c>
      <c r="B8170" s="95">
        <v>39591</v>
      </c>
      <c r="C8170" s="96">
        <v>4.57</v>
      </c>
    </row>
    <row r="8171" spans="1:3">
      <c r="A8171" s="94">
        <f t="shared" si="130"/>
        <v>2008</v>
      </c>
      <c r="B8171" s="95">
        <v>39594</v>
      </c>
      <c r="C8171" s="99"/>
    </row>
    <row r="8172" spans="1:3">
      <c r="A8172" s="94">
        <f t="shared" si="130"/>
        <v>2008</v>
      </c>
      <c r="B8172" s="95">
        <v>39595</v>
      </c>
      <c r="C8172" s="96">
        <v>4.6500000000000004</v>
      </c>
    </row>
    <row r="8173" spans="1:3">
      <c r="A8173" s="94">
        <f t="shared" si="130"/>
        <v>2008</v>
      </c>
      <c r="B8173" s="95">
        <v>39596</v>
      </c>
      <c r="C8173" s="96">
        <v>4.71</v>
      </c>
    </row>
    <row r="8174" spans="1:3">
      <c r="A8174" s="94">
        <f t="shared" si="130"/>
        <v>2008</v>
      </c>
      <c r="B8174" s="95">
        <v>39597</v>
      </c>
      <c r="C8174" s="96">
        <v>4.76</v>
      </c>
    </row>
    <row r="8175" spans="1:3">
      <c r="A8175" s="94">
        <f t="shared" si="130"/>
        <v>2008</v>
      </c>
      <c r="B8175" s="95">
        <v>39598</v>
      </c>
      <c r="C8175" s="96">
        <v>4.72</v>
      </c>
    </row>
    <row r="8176" spans="1:3">
      <c r="A8176" s="94">
        <f t="shared" si="130"/>
        <v>2008</v>
      </c>
      <c r="B8176" s="95">
        <v>39601</v>
      </c>
      <c r="C8176" s="96">
        <v>4.68</v>
      </c>
    </row>
    <row r="8177" spans="1:3">
      <c r="A8177" s="94">
        <f t="shared" si="130"/>
        <v>2008</v>
      </c>
      <c r="B8177" s="95">
        <v>39602</v>
      </c>
      <c r="C8177" s="96">
        <v>4.63</v>
      </c>
    </row>
    <row r="8178" spans="1:3">
      <c r="A8178" s="94">
        <f t="shared" si="130"/>
        <v>2008</v>
      </c>
      <c r="B8178" s="95">
        <v>39603</v>
      </c>
      <c r="C8178" s="96">
        <v>4.71</v>
      </c>
    </row>
    <row r="8179" spans="1:3">
      <c r="A8179" s="94">
        <f t="shared" si="130"/>
        <v>2008</v>
      </c>
      <c r="B8179" s="95">
        <v>39604</v>
      </c>
      <c r="C8179" s="96">
        <v>4.75</v>
      </c>
    </row>
    <row r="8180" spans="1:3">
      <c r="A8180" s="94">
        <f t="shared" si="130"/>
        <v>2008</v>
      </c>
      <c r="B8180" s="95">
        <v>39605</v>
      </c>
      <c r="C8180" s="96">
        <v>4.6500000000000004</v>
      </c>
    </row>
    <row r="8181" spans="1:3">
      <c r="A8181" s="94">
        <f t="shared" si="130"/>
        <v>2008</v>
      </c>
      <c r="B8181" s="95">
        <v>39608</v>
      </c>
      <c r="C8181" s="96">
        <v>4.6399999999999997</v>
      </c>
    </row>
    <row r="8182" spans="1:3">
      <c r="A8182" s="94">
        <f t="shared" si="130"/>
        <v>2008</v>
      </c>
      <c r="B8182" s="95">
        <v>39609</v>
      </c>
      <c r="C8182" s="96">
        <v>4.7</v>
      </c>
    </row>
    <row r="8183" spans="1:3">
      <c r="A8183" s="94">
        <f t="shared" si="130"/>
        <v>2008</v>
      </c>
      <c r="B8183" s="95">
        <v>39610</v>
      </c>
      <c r="C8183" s="96">
        <v>4.72</v>
      </c>
    </row>
    <row r="8184" spans="1:3">
      <c r="A8184" s="94">
        <f t="shared" si="130"/>
        <v>2008</v>
      </c>
      <c r="B8184" s="95">
        <v>39611</v>
      </c>
      <c r="C8184" s="96">
        <v>4.7699999999999996</v>
      </c>
    </row>
    <row r="8185" spans="1:3">
      <c r="A8185" s="94">
        <f t="shared" si="130"/>
        <v>2008</v>
      </c>
      <c r="B8185" s="95">
        <v>39612</v>
      </c>
      <c r="C8185" s="96">
        <v>4.79</v>
      </c>
    </row>
    <row r="8186" spans="1:3">
      <c r="A8186" s="94">
        <f t="shared" si="130"/>
        <v>2008</v>
      </c>
      <c r="B8186" s="95">
        <v>39615</v>
      </c>
      <c r="C8186" s="96">
        <v>4.7699999999999996</v>
      </c>
    </row>
    <row r="8187" spans="1:3">
      <c r="A8187" s="94">
        <f t="shared" si="130"/>
        <v>2008</v>
      </c>
      <c r="B8187" s="95">
        <v>39616</v>
      </c>
      <c r="C8187" s="96">
        <v>4.78</v>
      </c>
    </row>
    <row r="8188" spans="1:3">
      <c r="A8188" s="94">
        <f t="shared" si="130"/>
        <v>2008</v>
      </c>
      <c r="B8188" s="95">
        <v>39617</v>
      </c>
      <c r="C8188" s="96">
        <v>4.72</v>
      </c>
    </row>
    <row r="8189" spans="1:3">
      <c r="A8189" s="94">
        <f t="shared" si="130"/>
        <v>2008</v>
      </c>
      <c r="B8189" s="95">
        <v>39618</v>
      </c>
      <c r="C8189" s="96">
        <v>4.76</v>
      </c>
    </row>
    <row r="8190" spans="1:3">
      <c r="A8190" s="94">
        <f t="shared" si="130"/>
        <v>2008</v>
      </c>
      <c r="B8190" s="95">
        <v>39619</v>
      </c>
      <c r="C8190" s="96">
        <v>4.71</v>
      </c>
    </row>
    <row r="8191" spans="1:3">
      <c r="A8191" s="94">
        <f t="shared" si="130"/>
        <v>2008</v>
      </c>
      <c r="B8191" s="95">
        <v>39622</v>
      </c>
      <c r="C8191" s="96">
        <v>4.71</v>
      </c>
    </row>
    <row r="8192" spans="1:3">
      <c r="A8192" s="94">
        <f t="shared" si="130"/>
        <v>2008</v>
      </c>
      <c r="B8192" s="95">
        <v>39623</v>
      </c>
      <c r="C8192" s="96">
        <v>4.6500000000000004</v>
      </c>
    </row>
    <row r="8193" spans="1:3">
      <c r="A8193" s="94">
        <f t="shared" si="130"/>
        <v>2008</v>
      </c>
      <c r="B8193" s="95">
        <v>39624</v>
      </c>
      <c r="C8193" s="96">
        <v>4.6500000000000004</v>
      </c>
    </row>
    <row r="8194" spans="1:3">
      <c r="A8194" s="94">
        <f t="shared" si="130"/>
        <v>2008</v>
      </c>
      <c r="B8194" s="95">
        <v>39625</v>
      </c>
      <c r="C8194" s="96">
        <v>4.62</v>
      </c>
    </row>
    <row r="8195" spans="1:3">
      <c r="A8195" s="94">
        <f t="shared" si="130"/>
        <v>2008</v>
      </c>
      <c r="B8195" s="95">
        <v>39626</v>
      </c>
      <c r="C8195" s="96">
        <v>4.53</v>
      </c>
    </row>
    <row r="8196" spans="1:3">
      <c r="A8196" s="94">
        <f t="shared" si="130"/>
        <v>2008</v>
      </c>
      <c r="B8196" s="95">
        <v>39629</v>
      </c>
      <c r="C8196" s="96">
        <v>4.53</v>
      </c>
    </row>
    <row r="8197" spans="1:3">
      <c r="A8197" s="94">
        <f t="shared" si="130"/>
        <v>2008</v>
      </c>
      <c r="B8197" s="95">
        <v>39630</v>
      </c>
      <c r="C8197" s="96">
        <v>4.55</v>
      </c>
    </row>
    <row r="8198" spans="1:3">
      <c r="A8198" s="94">
        <f t="shared" si="130"/>
        <v>2008</v>
      </c>
      <c r="B8198" s="95">
        <v>39631</v>
      </c>
      <c r="C8198" s="96">
        <v>4.51</v>
      </c>
    </row>
    <row r="8199" spans="1:3">
      <c r="A8199" s="94">
        <f t="shared" si="130"/>
        <v>2008</v>
      </c>
      <c r="B8199" s="95">
        <v>39632</v>
      </c>
      <c r="C8199" s="96">
        <v>4.53</v>
      </c>
    </row>
    <row r="8200" spans="1:3">
      <c r="A8200" s="94">
        <f t="shared" si="130"/>
        <v>2008</v>
      </c>
      <c r="B8200" s="95">
        <v>39633</v>
      </c>
      <c r="C8200" s="99"/>
    </row>
    <row r="8201" spans="1:3">
      <c r="A8201" s="94">
        <f t="shared" si="130"/>
        <v>2008</v>
      </c>
      <c r="B8201" s="95">
        <v>39636</v>
      </c>
      <c r="C8201" s="96">
        <v>4.51</v>
      </c>
    </row>
    <row r="8202" spans="1:3">
      <c r="A8202" s="94">
        <f t="shared" si="130"/>
        <v>2008</v>
      </c>
      <c r="B8202" s="95">
        <v>39637</v>
      </c>
      <c r="C8202" s="96">
        <v>4.46</v>
      </c>
    </row>
    <row r="8203" spans="1:3">
      <c r="A8203" s="94">
        <f t="shared" si="130"/>
        <v>2008</v>
      </c>
      <c r="B8203" s="95">
        <v>39638</v>
      </c>
      <c r="C8203" s="96">
        <v>4.42</v>
      </c>
    </row>
    <row r="8204" spans="1:3">
      <c r="A8204" s="94">
        <f t="shared" si="130"/>
        <v>2008</v>
      </c>
      <c r="B8204" s="95">
        <v>39639</v>
      </c>
      <c r="C8204" s="96">
        <v>4.42</v>
      </c>
    </row>
    <row r="8205" spans="1:3">
      <c r="A8205" s="94">
        <f t="shared" ref="A8205:A8268" si="131">YEAR(B8205)</f>
        <v>2008</v>
      </c>
      <c r="B8205" s="95">
        <v>39640</v>
      </c>
      <c r="C8205" s="96">
        <v>4.5199999999999996</v>
      </c>
    </row>
    <row r="8206" spans="1:3">
      <c r="A8206" s="94">
        <f t="shared" si="131"/>
        <v>2008</v>
      </c>
      <c r="B8206" s="95">
        <v>39643</v>
      </c>
      <c r="C8206" s="96">
        <v>4.47</v>
      </c>
    </row>
    <row r="8207" spans="1:3">
      <c r="A8207" s="94">
        <f t="shared" si="131"/>
        <v>2008</v>
      </c>
      <c r="B8207" s="95">
        <v>39644</v>
      </c>
      <c r="C8207" s="96">
        <v>4.4800000000000004</v>
      </c>
    </row>
    <row r="8208" spans="1:3">
      <c r="A8208" s="94">
        <f t="shared" si="131"/>
        <v>2008</v>
      </c>
      <c r="B8208" s="95">
        <v>39645</v>
      </c>
      <c r="C8208" s="96">
        <v>4.59</v>
      </c>
    </row>
    <row r="8209" spans="1:3">
      <c r="A8209" s="94">
        <f t="shared" si="131"/>
        <v>2008</v>
      </c>
      <c r="B8209" s="95">
        <v>39646</v>
      </c>
      <c r="C8209" s="96">
        <v>4.6500000000000004</v>
      </c>
    </row>
    <row r="8210" spans="1:3">
      <c r="A8210" s="94">
        <f t="shared" si="131"/>
        <v>2008</v>
      </c>
      <c r="B8210" s="95">
        <v>39647</v>
      </c>
      <c r="C8210" s="96">
        <v>4.66</v>
      </c>
    </row>
    <row r="8211" spans="1:3">
      <c r="A8211" s="94">
        <f t="shared" si="131"/>
        <v>2008</v>
      </c>
      <c r="B8211" s="95">
        <v>39650</v>
      </c>
      <c r="C8211" s="96">
        <v>4.6399999999999997</v>
      </c>
    </row>
    <row r="8212" spans="1:3">
      <c r="A8212" s="94">
        <f t="shared" si="131"/>
        <v>2008</v>
      </c>
      <c r="B8212" s="95">
        <v>39651</v>
      </c>
      <c r="C8212" s="96">
        <v>4.67</v>
      </c>
    </row>
    <row r="8213" spans="1:3">
      <c r="A8213" s="94">
        <f t="shared" si="131"/>
        <v>2008</v>
      </c>
      <c r="B8213" s="95">
        <v>39652</v>
      </c>
      <c r="C8213" s="96">
        <v>4.6900000000000004</v>
      </c>
    </row>
    <row r="8214" spans="1:3">
      <c r="A8214" s="94">
        <f t="shared" si="131"/>
        <v>2008</v>
      </c>
      <c r="B8214" s="95">
        <v>39653</v>
      </c>
      <c r="C8214" s="96">
        <v>4.5999999999999996</v>
      </c>
    </row>
    <row r="8215" spans="1:3">
      <c r="A8215" s="94">
        <f t="shared" si="131"/>
        <v>2008</v>
      </c>
      <c r="B8215" s="95">
        <v>39654</v>
      </c>
      <c r="C8215" s="96">
        <v>4.6900000000000004</v>
      </c>
    </row>
    <row r="8216" spans="1:3">
      <c r="A8216" s="94">
        <f t="shared" si="131"/>
        <v>2008</v>
      </c>
      <c r="B8216" s="95">
        <v>39657</v>
      </c>
      <c r="C8216" s="96">
        <v>4.63</v>
      </c>
    </row>
    <row r="8217" spans="1:3">
      <c r="A8217" s="94">
        <f t="shared" si="131"/>
        <v>2008</v>
      </c>
      <c r="B8217" s="95">
        <v>39658</v>
      </c>
      <c r="C8217" s="96">
        <v>4.6399999999999997</v>
      </c>
    </row>
    <row r="8218" spans="1:3">
      <c r="A8218" s="94">
        <f t="shared" si="131"/>
        <v>2008</v>
      </c>
      <c r="B8218" s="95">
        <v>39659</v>
      </c>
      <c r="C8218" s="96">
        <v>4.6399999999999997</v>
      </c>
    </row>
    <row r="8219" spans="1:3">
      <c r="A8219" s="94">
        <f t="shared" si="131"/>
        <v>2008</v>
      </c>
      <c r="B8219" s="95">
        <v>39660</v>
      </c>
      <c r="C8219" s="96">
        <v>4.59</v>
      </c>
    </row>
    <row r="8220" spans="1:3">
      <c r="A8220" s="94">
        <f t="shared" si="131"/>
        <v>2008</v>
      </c>
      <c r="B8220" s="95">
        <v>39661</v>
      </c>
      <c r="C8220" s="96">
        <v>4.57</v>
      </c>
    </row>
    <row r="8221" spans="1:3">
      <c r="A8221" s="94">
        <f t="shared" si="131"/>
        <v>2008</v>
      </c>
      <c r="B8221" s="95">
        <v>39664</v>
      </c>
      <c r="C8221" s="96">
        <v>4.58</v>
      </c>
    </row>
    <row r="8222" spans="1:3">
      <c r="A8222" s="94">
        <f t="shared" si="131"/>
        <v>2008</v>
      </c>
      <c r="B8222" s="95">
        <v>39665</v>
      </c>
      <c r="C8222" s="96">
        <v>4.63</v>
      </c>
    </row>
    <row r="8223" spans="1:3">
      <c r="A8223" s="94">
        <f t="shared" si="131"/>
        <v>2008</v>
      </c>
      <c r="B8223" s="95">
        <v>39666</v>
      </c>
      <c r="C8223" s="96">
        <v>4.68</v>
      </c>
    </row>
    <row r="8224" spans="1:3">
      <c r="A8224" s="94">
        <f t="shared" si="131"/>
        <v>2008</v>
      </c>
      <c r="B8224" s="95">
        <v>39667</v>
      </c>
      <c r="C8224" s="96">
        <v>4.5599999999999996</v>
      </c>
    </row>
    <row r="8225" spans="1:3">
      <c r="A8225" s="94">
        <f t="shared" si="131"/>
        <v>2008</v>
      </c>
      <c r="B8225" s="95">
        <v>39668</v>
      </c>
      <c r="C8225" s="96">
        <v>4.55</v>
      </c>
    </row>
    <row r="8226" spans="1:3">
      <c r="A8226" s="94">
        <f t="shared" si="131"/>
        <v>2008</v>
      </c>
      <c r="B8226" s="95">
        <v>39671</v>
      </c>
      <c r="C8226" s="96">
        <v>4.6100000000000003</v>
      </c>
    </row>
    <row r="8227" spans="1:3">
      <c r="A8227" s="94">
        <f t="shared" si="131"/>
        <v>2008</v>
      </c>
      <c r="B8227" s="95">
        <v>39672</v>
      </c>
      <c r="C8227" s="96">
        <v>4.55</v>
      </c>
    </row>
    <row r="8228" spans="1:3">
      <c r="A8228" s="94">
        <f t="shared" si="131"/>
        <v>2008</v>
      </c>
      <c r="B8228" s="95">
        <v>39673</v>
      </c>
      <c r="C8228" s="96">
        <v>4.57</v>
      </c>
    </row>
    <row r="8229" spans="1:3">
      <c r="A8229" s="94">
        <f t="shared" si="131"/>
        <v>2008</v>
      </c>
      <c r="B8229" s="95">
        <v>39674</v>
      </c>
      <c r="C8229" s="96">
        <v>4.5199999999999996</v>
      </c>
    </row>
    <row r="8230" spans="1:3">
      <c r="A8230" s="94">
        <f t="shared" si="131"/>
        <v>2008</v>
      </c>
      <c r="B8230" s="95">
        <v>39675</v>
      </c>
      <c r="C8230" s="96">
        <v>4.47</v>
      </c>
    </row>
    <row r="8231" spans="1:3">
      <c r="A8231" s="94">
        <f t="shared" si="131"/>
        <v>2008</v>
      </c>
      <c r="B8231" s="95">
        <v>39678</v>
      </c>
      <c r="C8231" s="96">
        <v>4.4400000000000004</v>
      </c>
    </row>
    <row r="8232" spans="1:3">
      <c r="A8232" s="94">
        <f t="shared" si="131"/>
        <v>2008</v>
      </c>
      <c r="B8232" s="95">
        <v>39679</v>
      </c>
      <c r="C8232" s="96">
        <v>4.47</v>
      </c>
    </row>
    <row r="8233" spans="1:3">
      <c r="A8233" s="94">
        <f t="shared" si="131"/>
        <v>2008</v>
      </c>
      <c r="B8233" s="95">
        <v>39680</v>
      </c>
      <c r="C8233" s="96">
        <v>4.43</v>
      </c>
    </row>
    <row r="8234" spans="1:3">
      <c r="A8234" s="94">
        <f t="shared" si="131"/>
        <v>2008</v>
      </c>
      <c r="B8234" s="95">
        <v>39681</v>
      </c>
      <c r="C8234" s="96">
        <v>4.46</v>
      </c>
    </row>
    <row r="8235" spans="1:3">
      <c r="A8235" s="94">
        <f t="shared" si="131"/>
        <v>2008</v>
      </c>
      <c r="B8235" s="95">
        <v>39682</v>
      </c>
      <c r="C8235" s="96">
        <v>4.46</v>
      </c>
    </row>
    <row r="8236" spans="1:3">
      <c r="A8236" s="94">
        <f t="shared" si="131"/>
        <v>2008</v>
      </c>
      <c r="B8236" s="95">
        <v>39685</v>
      </c>
      <c r="C8236" s="96">
        <v>4.4000000000000004</v>
      </c>
    </row>
    <row r="8237" spans="1:3">
      <c r="A8237" s="94">
        <f t="shared" si="131"/>
        <v>2008</v>
      </c>
      <c r="B8237" s="95">
        <v>39686</v>
      </c>
      <c r="C8237" s="96">
        <v>4.4000000000000004</v>
      </c>
    </row>
    <row r="8238" spans="1:3">
      <c r="A8238" s="94">
        <f t="shared" si="131"/>
        <v>2008</v>
      </c>
      <c r="B8238" s="95">
        <v>39687</v>
      </c>
      <c r="C8238" s="96">
        <v>4.38</v>
      </c>
    </row>
    <row r="8239" spans="1:3">
      <c r="A8239" s="94">
        <f t="shared" si="131"/>
        <v>2008</v>
      </c>
      <c r="B8239" s="95">
        <v>39688</v>
      </c>
      <c r="C8239" s="96">
        <v>4.38</v>
      </c>
    </row>
    <row r="8240" spans="1:3">
      <c r="A8240" s="94">
        <f t="shared" si="131"/>
        <v>2008</v>
      </c>
      <c r="B8240" s="95">
        <v>39689</v>
      </c>
      <c r="C8240" s="96">
        <v>4.43</v>
      </c>
    </row>
    <row r="8241" spans="1:3">
      <c r="A8241" s="94">
        <f t="shared" si="131"/>
        <v>2008</v>
      </c>
      <c r="B8241" s="95">
        <v>39692</v>
      </c>
      <c r="C8241" s="99"/>
    </row>
    <row r="8242" spans="1:3">
      <c r="A8242" s="94">
        <f t="shared" si="131"/>
        <v>2008</v>
      </c>
      <c r="B8242" s="95">
        <v>39693</v>
      </c>
      <c r="C8242" s="96">
        <v>4.3600000000000003</v>
      </c>
    </row>
    <row r="8243" spans="1:3">
      <c r="A8243" s="94">
        <f t="shared" si="131"/>
        <v>2008</v>
      </c>
      <c r="B8243" s="95">
        <v>39694</v>
      </c>
      <c r="C8243" s="96">
        <v>4.32</v>
      </c>
    </row>
    <row r="8244" spans="1:3">
      <c r="A8244" s="94">
        <f t="shared" si="131"/>
        <v>2008</v>
      </c>
      <c r="B8244" s="95">
        <v>39695</v>
      </c>
      <c r="C8244" s="96">
        <v>4.2699999999999996</v>
      </c>
    </row>
    <row r="8245" spans="1:3">
      <c r="A8245" s="94">
        <f t="shared" si="131"/>
        <v>2008</v>
      </c>
      <c r="B8245" s="95">
        <v>39696</v>
      </c>
      <c r="C8245" s="96">
        <v>4.2699999999999996</v>
      </c>
    </row>
    <row r="8246" spans="1:3">
      <c r="A8246" s="94">
        <f t="shared" si="131"/>
        <v>2008</v>
      </c>
      <c r="B8246" s="95">
        <v>39699</v>
      </c>
      <c r="C8246" s="96">
        <v>4.26</v>
      </c>
    </row>
    <row r="8247" spans="1:3">
      <c r="A8247" s="94">
        <f t="shared" si="131"/>
        <v>2008</v>
      </c>
      <c r="B8247" s="95">
        <v>39700</v>
      </c>
      <c r="C8247" s="96">
        <v>4.2</v>
      </c>
    </row>
    <row r="8248" spans="1:3">
      <c r="A8248" s="94">
        <f t="shared" si="131"/>
        <v>2008</v>
      </c>
      <c r="B8248" s="95">
        <v>39701</v>
      </c>
      <c r="C8248" s="96">
        <v>4.2300000000000004</v>
      </c>
    </row>
    <row r="8249" spans="1:3">
      <c r="A8249" s="94">
        <f t="shared" si="131"/>
        <v>2008</v>
      </c>
      <c r="B8249" s="95">
        <v>39702</v>
      </c>
      <c r="C8249" s="96">
        <v>4.2</v>
      </c>
    </row>
    <row r="8250" spans="1:3">
      <c r="A8250" s="94">
        <f t="shared" si="131"/>
        <v>2008</v>
      </c>
      <c r="B8250" s="95">
        <v>39703</v>
      </c>
      <c r="C8250" s="96">
        <v>4.32</v>
      </c>
    </row>
    <row r="8251" spans="1:3">
      <c r="A8251" s="94">
        <f t="shared" si="131"/>
        <v>2008</v>
      </c>
      <c r="B8251" s="95">
        <v>39706</v>
      </c>
      <c r="C8251" s="96">
        <v>4.12</v>
      </c>
    </row>
    <row r="8252" spans="1:3">
      <c r="A8252" s="94">
        <f t="shared" si="131"/>
        <v>2008</v>
      </c>
      <c r="B8252" s="95">
        <v>39707</v>
      </c>
      <c r="C8252" s="96">
        <v>4.08</v>
      </c>
    </row>
    <row r="8253" spans="1:3">
      <c r="A8253" s="94">
        <f t="shared" si="131"/>
        <v>2008</v>
      </c>
      <c r="B8253" s="95">
        <v>39708</v>
      </c>
      <c r="C8253" s="96">
        <v>4.08</v>
      </c>
    </row>
    <row r="8254" spans="1:3">
      <c r="A8254" s="94">
        <f t="shared" si="131"/>
        <v>2008</v>
      </c>
      <c r="B8254" s="95">
        <v>39709</v>
      </c>
      <c r="C8254" s="96">
        <v>4.1399999999999997</v>
      </c>
    </row>
    <row r="8255" spans="1:3">
      <c r="A8255" s="94">
        <f t="shared" si="131"/>
        <v>2008</v>
      </c>
      <c r="B8255" s="95">
        <v>39710</v>
      </c>
      <c r="C8255" s="96">
        <v>4.3600000000000003</v>
      </c>
    </row>
    <row r="8256" spans="1:3">
      <c r="A8256" s="94">
        <f t="shared" si="131"/>
        <v>2008</v>
      </c>
      <c r="B8256" s="95">
        <v>39713</v>
      </c>
      <c r="C8256" s="96">
        <v>4.41</v>
      </c>
    </row>
    <row r="8257" spans="1:3">
      <c r="A8257" s="94">
        <f t="shared" si="131"/>
        <v>2008</v>
      </c>
      <c r="B8257" s="95">
        <v>39714</v>
      </c>
      <c r="C8257" s="96">
        <v>4.43</v>
      </c>
    </row>
    <row r="8258" spans="1:3">
      <c r="A8258" s="94">
        <f t="shared" si="131"/>
        <v>2008</v>
      </c>
      <c r="B8258" s="95">
        <v>39715</v>
      </c>
      <c r="C8258" s="96">
        <v>4.4000000000000004</v>
      </c>
    </row>
    <row r="8259" spans="1:3">
      <c r="A8259" s="94">
        <f t="shared" si="131"/>
        <v>2008</v>
      </c>
      <c r="B8259" s="95">
        <v>39716</v>
      </c>
      <c r="C8259" s="96">
        <v>4.4000000000000004</v>
      </c>
    </row>
    <row r="8260" spans="1:3">
      <c r="A8260" s="94">
        <f t="shared" si="131"/>
        <v>2008</v>
      </c>
      <c r="B8260" s="95">
        <v>39717</v>
      </c>
      <c r="C8260" s="96">
        <v>4.3600000000000003</v>
      </c>
    </row>
    <row r="8261" spans="1:3">
      <c r="A8261" s="94">
        <f t="shared" si="131"/>
        <v>2008</v>
      </c>
      <c r="B8261" s="95">
        <v>39720</v>
      </c>
      <c r="C8261" s="96">
        <v>4.13</v>
      </c>
    </row>
    <row r="8262" spans="1:3">
      <c r="A8262" s="94">
        <f t="shared" si="131"/>
        <v>2008</v>
      </c>
      <c r="B8262" s="95">
        <v>39721</v>
      </c>
      <c r="C8262" s="96">
        <v>4.3099999999999996</v>
      </c>
    </row>
    <row r="8263" spans="1:3">
      <c r="A8263" s="94">
        <f t="shared" si="131"/>
        <v>2008</v>
      </c>
      <c r="B8263" s="95">
        <v>39722</v>
      </c>
      <c r="C8263" s="96">
        <v>4.22</v>
      </c>
    </row>
    <row r="8264" spans="1:3">
      <c r="A8264" s="94">
        <f t="shared" si="131"/>
        <v>2008</v>
      </c>
      <c r="B8264" s="95">
        <v>39723</v>
      </c>
      <c r="C8264" s="96">
        <v>4.16</v>
      </c>
    </row>
    <row r="8265" spans="1:3">
      <c r="A8265" s="94">
        <f t="shared" si="131"/>
        <v>2008</v>
      </c>
      <c r="B8265" s="95">
        <v>39724</v>
      </c>
      <c r="C8265" s="96">
        <v>4.1100000000000003</v>
      </c>
    </row>
    <row r="8266" spans="1:3">
      <c r="A8266" s="94">
        <f t="shared" si="131"/>
        <v>2008</v>
      </c>
      <c r="B8266" s="95">
        <v>39727</v>
      </c>
      <c r="C8266" s="96">
        <v>3.99</v>
      </c>
    </row>
    <row r="8267" spans="1:3">
      <c r="A8267" s="94">
        <f t="shared" si="131"/>
        <v>2008</v>
      </c>
      <c r="B8267" s="95">
        <v>39728</v>
      </c>
      <c r="C8267" s="96">
        <v>4.01</v>
      </c>
    </row>
    <row r="8268" spans="1:3">
      <c r="A8268" s="94">
        <f t="shared" si="131"/>
        <v>2008</v>
      </c>
      <c r="B8268" s="95">
        <v>39729</v>
      </c>
      <c r="C8268" s="96">
        <v>4.09</v>
      </c>
    </row>
    <row r="8269" spans="1:3">
      <c r="A8269" s="94">
        <f t="shared" ref="A8269:A8332" si="132">YEAR(B8269)</f>
        <v>2008</v>
      </c>
      <c r="B8269" s="95">
        <v>39730</v>
      </c>
      <c r="C8269" s="96">
        <v>4.1399999999999997</v>
      </c>
    </row>
    <row r="8270" spans="1:3">
      <c r="A8270" s="94">
        <f t="shared" si="132"/>
        <v>2008</v>
      </c>
      <c r="B8270" s="95">
        <v>39731</v>
      </c>
      <c r="C8270" s="96">
        <v>4.1500000000000004</v>
      </c>
    </row>
    <row r="8271" spans="1:3">
      <c r="A8271" s="94">
        <f t="shared" si="132"/>
        <v>2008</v>
      </c>
      <c r="B8271" s="95">
        <v>39734</v>
      </c>
      <c r="C8271" s="99"/>
    </row>
    <row r="8272" spans="1:3">
      <c r="A8272" s="94">
        <f t="shared" si="132"/>
        <v>2008</v>
      </c>
      <c r="B8272" s="95">
        <v>39735</v>
      </c>
      <c r="C8272" s="96">
        <v>4.2699999999999996</v>
      </c>
    </row>
    <row r="8273" spans="1:3">
      <c r="A8273" s="94">
        <f t="shared" si="132"/>
        <v>2008</v>
      </c>
      <c r="B8273" s="95">
        <v>39736</v>
      </c>
      <c r="C8273" s="96">
        <v>4.25</v>
      </c>
    </row>
    <row r="8274" spans="1:3">
      <c r="A8274" s="94">
        <f t="shared" si="132"/>
        <v>2008</v>
      </c>
      <c r="B8274" s="95">
        <v>39737</v>
      </c>
      <c r="C8274" s="96">
        <v>4.25</v>
      </c>
    </row>
    <row r="8275" spans="1:3">
      <c r="A8275" s="94">
        <f t="shared" si="132"/>
        <v>2008</v>
      </c>
      <c r="B8275" s="95">
        <v>39738</v>
      </c>
      <c r="C8275" s="96">
        <v>4.32</v>
      </c>
    </row>
    <row r="8276" spans="1:3">
      <c r="A8276" s="94">
        <f t="shared" si="132"/>
        <v>2008</v>
      </c>
      <c r="B8276" s="95">
        <v>39741</v>
      </c>
      <c r="C8276" s="96">
        <v>4.26</v>
      </c>
    </row>
    <row r="8277" spans="1:3">
      <c r="A8277" s="94">
        <f t="shared" si="132"/>
        <v>2008</v>
      </c>
      <c r="B8277" s="95">
        <v>39742</v>
      </c>
      <c r="C8277" s="96">
        <v>4.2</v>
      </c>
    </row>
    <row r="8278" spans="1:3">
      <c r="A8278" s="94">
        <f t="shared" si="132"/>
        <v>2008</v>
      </c>
      <c r="B8278" s="95">
        <v>39743</v>
      </c>
      <c r="C8278" s="96">
        <v>4.07</v>
      </c>
    </row>
    <row r="8279" spans="1:3">
      <c r="A8279" s="94">
        <f t="shared" si="132"/>
        <v>2008</v>
      </c>
      <c r="B8279" s="95">
        <v>39744</v>
      </c>
      <c r="C8279" s="96">
        <v>3.99</v>
      </c>
    </row>
    <row r="8280" spans="1:3">
      <c r="A8280" s="94">
        <f t="shared" si="132"/>
        <v>2008</v>
      </c>
      <c r="B8280" s="95">
        <v>39745</v>
      </c>
      <c r="C8280" s="96">
        <v>4.1100000000000003</v>
      </c>
    </row>
    <row r="8281" spans="1:3">
      <c r="A8281" s="94">
        <f t="shared" si="132"/>
        <v>2008</v>
      </c>
      <c r="B8281" s="95">
        <v>39748</v>
      </c>
      <c r="C8281" s="96">
        <v>4.12</v>
      </c>
    </row>
    <row r="8282" spans="1:3">
      <c r="A8282" s="94">
        <f t="shared" si="132"/>
        <v>2008</v>
      </c>
      <c r="B8282" s="95">
        <v>39749</v>
      </c>
      <c r="C8282" s="96">
        <v>4.1900000000000004</v>
      </c>
    </row>
    <row r="8283" spans="1:3">
      <c r="A8283" s="94">
        <f t="shared" si="132"/>
        <v>2008</v>
      </c>
      <c r="B8283" s="95">
        <v>39750</v>
      </c>
      <c r="C8283" s="96">
        <v>4.26</v>
      </c>
    </row>
    <row r="8284" spans="1:3">
      <c r="A8284" s="94">
        <f t="shared" si="132"/>
        <v>2008</v>
      </c>
      <c r="B8284" s="95">
        <v>39751</v>
      </c>
      <c r="C8284" s="96">
        <v>4.3</v>
      </c>
    </row>
    <row r="8285" spans="1:3">
      <c r="A8285" s="94">
        <f t="shared" si="132"/>
        <v>2008</v>
      </c>
      <c r="B8285" s="95">
        <v>39752</v>
      </c>
      <c r="C8285" s="96">
        <v>4.3499999999999996</v>
      </c>
    </row>
    <row r="8286" spans="1:3">
      <c r="A8286" s="94">
        <f t="shared" si="132"/>
        <v>2008</v>
      </c>
      <c r="B8286" s="95">
        <v>39755</v>
      </c>
      <c r="C8286" s="96">
        <v>4.33</v>
      </c>
    </row>
    <row r="8287" spans="1:3">
      <c r="A8287" s="94">
        <f t="shared" si="132"/>
        <v>2008</v>
      </c>
      <c r="B8287" s="95">
        <v>39756</v>
      </c>
      <c r="C8287" s="96">
        <v>4.2</v>
      </c>
    </row>
    <row r="8288" spans="1:3">
      <c r="A8288" s="94">
        <f t="shared" si="132"/>
        <v>2008</v>
      </c>
      <c r="B8288" s="95">
        <v>39757</v>
      </c>
      <c r="C8288" s="96">
        <v>4.13</v>
      </c>
    </row>
    <row r="8289" spans="1:3">
      <c r="A8289" s="94">
        <f t="shared" si="132"/>
        <v>2008</v>
      </c>
      <c r="B8289" s="95">
        <v>39758</v>
      </c>
      <c r="C8289" s="96">
        <v>4.1900000000000004</v>
      </c>
    </row>
    <row r="8290" spans="1:3">
      <c r="A8290" s="94">
        <f t="shared" si="132"/>
        <v>2008</v>
      </c>
      <c r="B8290" s="95">
        <v>39759</v>
      </c>
      <c r="C8290" s="96">
        <v>4.25</v>
      </c>
    </row>
    <row r="8291" spans="1:3">
      <c r="A8291" s="94">
        <f t="shared" si="132"/>
        <v>2008</v>
      </c>
      <c r="B8291" s="95">
        <v>39762</v>
      </c>
      <c r="C8291" s="96">
        <v>4.21</v>
      </c>
    </row>
    <row r="8292" spans="1:3">
      <c r="A8292" s="94">
        <f t="shared" si="132"/>
        <v>2008</v>
      </c>
      <c r="B8292" s="95">
        <v>39763</v>
      </c>
      <c r="C8292" s="99"/>
    </row>
    <row r="8293" spans="1:3">
      <c r="A8293" s="94">
        <f t="shared" si="132"/>
        <v>2008</v>
      </c>
      <c r="B8293" s="95">
        <v>39764</v>
      </c>
      <c r="C8293" s="96">
        <v>4.17</v>
      </c>
    </row>
    <row r="8294" spans="1:3">
      <c r="A8294" s="94">
        <f t="shared" si="132"/>
        <v>2008</v>
      </c>
      <c r="B8294" s="95">
        <v>39765</v>
      </c>
      <c r="C8294" s="96">
        <v>4.34</v>
      </c>
    </row>
    <row r="8295" spans="1:3">
      <c r="A8295" s="94">
        <f t="shared" si="132"/>
        <v>2008</v>
      </c>
      <c r="B8295" s="95">
        <v>39766</v>
      </c>
      <c r="C8295" s="96">
        <v>4.22</v>
      </c>
    </row>
    <row r="8296" spans="1:3">
      <c r="A8296" s="94">
        <f t="shared" si="132"/>
        <v>2008</v>
      </c>
      <c r="B8296" s="95">
        <v>39769</v>
      </c>
      <c r="C8296" s="96">
        <v>4.2</v>
      </c>
    </row>
    <row r="8297" spans="1:3">
      <c r="A8297" s="94">
        <f t="shared" si="132"/>
        <v>2008</v>
      </c>
      <c r="B8297" s="95">
        <v>39770</v>
      </c>
      <c r="C8297" s="96">
        <v>4.1399999999999997</v>
      </c>
    </row>
    <row r="8298" spans="1:3">
      <c r="A8298" s="94">
        <f t="shared" si="132"/>
        <v>2008</v>
      </c>
      <c r="B8298" s="95">
        <v>39771</v>
      </c>
      <c r="C8298" s="96">
        <v>3.96</v>
      </c>
    </row>
    <row r="8299" spans="1:3">
      <c r="A8299" s="94">
        <f t="shared" si="132"/>
        <v>2008</v>
      </c>
      <c r="B8299" s="95">
        <v>39772</v>
      </c>
      <c r="C8299" s="96">
        <v>3.64</v>
      </c>
    </row>
    <row r="8300" spans="1:3">
      <c r="A8300" s="94">
        <f t="shared" si="132"/>
        <v>2008</v>
      </c>
      <c r="B8300" s="95">
        <v>39773</v>
      </c>
      <c r="C8300" s="96">
        <v>3.7</v>
      </c>
    </row>
    <row r="8301" spans="1:3">
      <c r="A8301" s="94">
        <f t="shared" si="132"/>
        <v>2008</v>
      </c>
      <c r="B8301" s="95">
        <v>39776</v>
      </c>
      <c r="C8301" s="96">
        <v>3.78</v>
      </c>
    </row>
    <row r="8302" spans="1:3">
      <c r="A8302" s="94">
        <f t="shared" si="132"/>
        <v>2008</v>
      </c>
      <c r="B8302" s="95">
        <v>39777</v>
      </c>
      <c r="C8302" s="96">
        <v>3.63</v>
      </c>
    </row>
    <row r="8303" spans="1:3">
      <c r="A8303" s="94">
        <f t="shared" si="132"/>
        <v>2008</v>
      </c>
      <c r="B8303" s="95">
        <v>39778</v>
      </c>
      <c r="C8303" s="96">
        <v>3.54</v>
      </c>
    </row>
    <row r="8304" spans="1:3">
      <c r="A8304" s="94">
        <f t="shared" si="132"/>
        <v>2008</v>
      </c>
      <c r="B8304" s="95">
        <v>39779</v>
      </c>
      <c r="C8304" s="99"/>
    </row>
    <row r="8305" spans="1:3">
      <c r="A8305" s="94">
        <f t="shared" si="132"/>
        <v>2008</v>
      </c>
      <c r="B8305" s="95">
        <v>39780</v>
      </c>
      <c r="C8305" s="96">
        <v>3.45</v>
      </c>
    </row>
    <row r="8306" spans="1:3">
      <c r="A8306" s="94">
        <f t="shared" si="132"/>
        <v>2008</v>
      </c>
      <c r="B8306" s="95">
        <v>39783</v>
      </c>
      <c r="C8306" s="96">
        <v>3.22</v>
      </c>
    </row>
    <row r="8307" spans="1:3">
      <c r="A8307" s="94">
        <f t="shared" si="132"/>
        <v>2008</v>
      </c>
      <c r="B8307" s="95">
        <v>39784</v>
      </c>
      <c r="C8307" s="96">
        <v>3.18</v>
      </c>
    </row>
    <row r="8308" spans="1:3">
      <c r="A8308" s="94">
        <f t="shared" si="132"/>
        <v>2008</v>
      </c>
      <c r="B8308" s="95">
        <v>39785</v>
      </c>
      <c r="C8308" s="96">
        <v>3.17</v>
      </c>
    </row>
    <row r="8309" spans="1:3">
      <c r="A8309" s="94">
        <f t="shared" si="132"/>
        <v>2008</v>
      </c>
      <c r="B8309" s="95">
        <v>39786</v>
      </c>
      <c r="C8309" s="96">
        <v>3.06</v>
      </c>
    </row>
    <row r="8310" spans="1:3">
      <c r="A8310" s="94">
        <f t="shared" si="132"/>
        <v>2008</v>
      </c>
      <c r="B8310" s="95">
        <v>39787</v>
      </c>
      <c r="C8310" s="96">
        <v>3.11</v>
      </c>
    </row>
    <row r="8311" spans="1:3">
      <c r="A8311" s="94">
        <f t="shared" si="132"/>
        <v>2008</v>
      </c>
      <c r="B8311" s="95">
        <v>39790</v>
      </c>
      <c r="C8311" s="96">
        <v>3.16</v>
      </c>
    </row>
    <row r="8312" spans="1:3">
      <c r="A8312" s="94">
        <f t="shared" si="132"/>
        <v>2008</v>
      </c>
      <c r="B8312" s="95">
        <v>39791</v>
      </c>
      <c r="C8312" s="96">
        <v>3.06</v>
      </c>
    </row>
    <row r="8313" spans="1:3">
      <c r="A8313" s="94">
        <f t="shared" si="132"/>
        <v>2008</v>
      </c>
      <c r="B8313" s="95">
        <v>39792</v>
      </c>
      <c r="C8313" s="96">
        <v>3.09</v>
      </c>
    </row>
    <row r="8314" spans="1:3">
      <c r="A8314" s="94">
        <f t="shared" si="132"/>
        <v>2008</v>
      </c>
      <c r="B8314" s="95">
        <v>39793</v>
      </c>
      <c r="C8314" s="96">
        <v>3.07</v>
      </c>
    </row>
    <row r="8315" spans="1:3">
      <c r="A8315" s="94">
        <f t="shared" si="132"/>
        <v>2008</v>
      </c>
      <c r="B8315" s="95">
        <v>39794</v>
      </c>
      <c r="C8315" s="96">
        <v>3.07</v>
      </c>
    </row>
    <row r="8316" spans="1:3">
      <c r="A8316" s="94">
        <f t="shared" si="132"/>
        <v>2008</v>
      </c>
      <c r="B8316" s="95">
        <v>39797</v>
      </c>
      <c r="C8316" s="96">
        <v>2.98</v>
      </c>
    </row>
    <row r="8317" spans="1:3">
      <c r="A8317" s="94">
        <f t="shared" si="132"/>
        <v>2008</v>
      </c>
      <c r="B8317" s="95">
        <v>39798</v>
      </c>
      <c r="C8317" s="96">
        <v>2.86</v>
      </c>
    </row>
    <row r="8318" spans="1:3">
      <c r="A8318" s="94">
        <f t="shared" si="132"/>
        <v>2008</v>
      </c>
      <c r="B8318" s="95">
        <v>39799</v>
      </c>
      <c r="C8318" s="96">
        <v>2.66</v>
      </c>
    </row>
    <row r="8319" spans="1:3">
      <c r="A8319" s="94">
        <f t="shared" si="132"/>
        <v>2008</v>
      </c>
      <c r="B8319" s="95">
        <v>39800</v>
      </c>
      <c r="C8319" s="96">
        <v>2.5299999999999998</v>
      </c>
    </row>
    <row r="8320" spans="1:3">
      <c r="A8320" s="94">
        <f t="shared" si="132"/>
        <v>2008</v>
      </c>
      <c r="B8320" s="95">
        <v>39801</v>
      </c>
      <c r="C8320" s="96">
        <v>2.5499999999999998</v>
      </c>
    </row>
    <row r="8321" spans="1:3">
      <c r="A8321" s="94">
        <f t="shared" si="132"/>
        <v>2008</v>
      </c>
      <c r="B8321" s="95">
        <v>39804</v>
      </c>
      <c r="C8321" s="96">
        <v>2.6</v>
      </c>
    </row>
    <row r="8322" spans="1:3">
      <c r="A8322" s="94">
        <f t="shared" si="132"/>
        <v>2008</v>
      </c>
      <c r="B8322" s="95">
        <v>39805</v>
      </c>
      <c r="C8322" s="96">
        <v>2.63</v>
      </c>
    </row>
    <row r="8323" spans="1:3">
      <c r="A8323" s="94">
        <f t="shared" si="132"/>
        <v>2008</v>
      </c>
      <c r="B8323" s="95">
        <v>39806</v>
      </c>
      <c r="C8323" s="96">
        <v>2.63</v>
      </c>
    </row>
    <row r="8324" spans="1:3">
      <c r="A8324" s="94">
        <f t="shared" si="132"/>
        <v>2008</v>
      </c>
      <c r="B8324" s="95">
        <v>39807</v>
      </c>
      <c r="C8324" s="99"/>
    </row>
    <row r="8325" spans="1:3">
      <c r="A8325" s="94">
        <f t="shared" si="132"/>
        <v>2008</v>
      </c>
      <c r="B8325" s="95">
        <v>39808</v>
      </c>
      <c r="C8325" s="96">
        <v>2.61</v>
      </c>
    </row>
    <row r="8326" spans="1:3">
      <c r="A8326" s="94">
        <f t="shared" si="132"/>
        <v>2008</v>
      </c>
      <c r="B8326" s="95">
        <v>39811</v>
      </c>
      <c r="C8326" s="96">
        <v>2.63</v>
      </c>
    </row>
    <row r="8327" spans="1:3">
      <c r="A8327" s="94">
        <f t="shared" si="132"/>
        <v>2008</v>
      </c>
      <c r="B8327" s="95">
        <v>39812</v>
      </c>
      <c r="C8327" s="96">
        <v>2.58</v>
      </c>
    </row>
    <row r="8328" spans="1:3">
      <c r="A8328" s="94">
        <f t="shared" si="132"/>
        <v>2008</v>
      </c>
      <c r="B8328" s="95">
        <v>39813</v>
      </c>
      <c r="C8328" s="96">
        <v>2.69</v>
      </c>
    </row>
    <row r="8329" spans="1:3">
      <c r="A8329" s="94">
        <f t="shared" si="132"/>
        <v>2009</v>
      </c>
      <c r="B8329" s="95">
        <v>39814</v>
      </c>
      <c r="C8329" s="99"/>
    </row>
    <row r="8330" spans="1:3">
      <c r="A8330" s="94">
        <f t="shared" si="132"/>
        <v>2009</v>
      </c>
      <c r="B8330" s="95">
        <v>39815</v>
      </c>
      <c r="C8330" s="96">
        <v>2.83</v>
      </c>
    </row>
    <row r="8331" spans="1:3">
      <c r="A8331" s="94">
        <f t="shared" si="132"/>
        <v>2009</v>
      </c>
      <c r="B8331" s="95">
        <v>39818</v>
      </c>
      <c r="C8331" s="96">
        <v>3</v>
      </c>
    </row>
    <row r="8332" spans="1:3">
      <c r="A8332" s="94">
        <f t="shared" si="132"/>
        <v>2009</v>
      </c>
      <c r="B8332" s="95">
        <v>39819</v>
      </c>
      <c r="C8332" s="96">
        <v>3.04</v>
      </c>
    </row>
    <row r="8333" spans="1:3">
      <c r="A8333" s="94">
        <f t="shared" ref="A8333:A8396" si="133">YEAR(B8333)</f>
        <v>2009</v>
      </c>
      <c r="B8333" s="95">
        <v>39820</v>
      </c>
      <c r="C8333" s="96">
        <v>3.05</v>
      </c>
    </row>
    <row r="8334" spans="1:3">
      <c r="A8334" s="94">
        <f t="shared" si="133"/>
        <v>2009</v>
      </c>
      <c r="B8334" s="95">
        <v>39821</v>
      </c>
      <c r="C8334" s="96">
        <v>3.04</v>
      </c>
    </row>
    <row r="8335" spans="1:3">
      <c r="A8335" s="94">
        <f t="shared" si="133"/>
        <v>2009</v>
      </c>
      <c r="B8335" s="95">
        <v>39822</v>
      </c>
      <c r="C8335" s="96">
        <v>3.04</v>
      </c>
    </row>
    <row r="8336" spans="1:3">
      <c r="A8336" s="94">
        <f t="shared" si="133"/>
        <v>2009</v>
      </c>
      <c r="B8336" s="95">
        <v>39825</v>
      </c>
      <c r="C8336" s="96">
        <v>2.99</v>
      </c>
    </row>
    <row r="8337" spans="1:3">
      <c r="A8337" s="94">
        <f t="shared" si="133"/>
        <v>2009</v>
      </c>
      <c r="B8337" s="95">
        <v>39826</v>
      </c>
      <c r="C8337" s="96">
        <v>3</v>
      </c>
    </row>
    <row r="8338" spans="1:3">
      <c r="A8338" s="94">
        <f t="shared" si="133"/>
        <v>2009</v>
      </c>
      <c r="B8338" s="95">
        <v>39827</v>
      </c>
      <c r="C8338" s="96">
        <v>2.89</v>
      </c>
    </row>
    <row r="8339" spans="1:3">
      <c r="A8339" s="94">
        <f t="shared" si="133"/>
        <v>2009</v>
      </c>
      <c r="B8339" s="95">
        <v>39828</v>
      </c>
      <c r="C8339" s="96">
        <v>2.86</v>
      </c>
    </row>
    <row r="8340" spans="1:3">
      <c r="A8340" s="94">
        <f t="shared" si="133"/>
        <v>2009</v>
      </c>
      <c r="B8340" s="95">
        <v>39829</v>
      </c>
      <c r="C8340" s="96">
        <v>2.89</v>
      </c>
    </row>
    <row r="8341" spans="1:3">
      <c r="A8341" s="94">
        <f t="shared" si="133"/>
        <v>2009</v>
      </c>
      <c r="B8341" s="95">
        <v>39832</v>
      </c>
      <c r="C8341" s="99"/>
    </row>
    <row r="8342" spans="1:3">
      <c r="A8342" s="94">
        <f t="shared" si="133"/>
        <v>2009</v>
      </c>
      <c r="B8342" s="95">
        <v>39833</v>
      </c>
      <c r="C8342" s="96">
        <v>2.97</v>
      </c>
    </row>
    <row r="8343" spans="1:3">
      <c r="A8343" s="94">
        <f t="shared" si="133"/>
        <v>2009</v>
      </c>
      <c r="B8343" s="95">
        <v>39834</v>
      </c>
      <c r="C8343" s="96">
        <v>3.15</v>
      </c>
    </row>
    <row r="8344" spans="1:3">
      <c r="A8344" s="94">
        <f t="shared" si="133"/>
        <v>2009</v>
      </c>
      <c r="B8344" s="95">
        <v>39835</v>
      </c>
      <c r="C8344" s="96">
        <v>3.25</v>
      </c>
    </row>
    <row r="8345" spans="1:3">
      <c r="A8345" s="94">
        <f t="shared" si="133"/>
        <v>2009</v>
      </c>
      <c r="B8345" s="95">
        <v>39836</v>
      </c>
      <c r="C8345" s="96">
        <v>3.32</v>
      </c>
    </row>
    <row r="8346" spans="1:3">
      <c r="A8346" s="94">
        <f t="shared" si="133"/>
        <v>2009</v>
      </c>
      <c r="B8346" s="95">
        <v>39839</v>
      </c>
      <c r="C8346" s="96">
        <v>3.39</v>
      </c>
    </row>
    <row r="8347" spans="1:3">
      <c r="A8347" s="94">
        <f t="shared" si="133"/>
        <v>2009</v>
      </c>
      <c r="B8347" s="95">
        <v>39840</v>
      </c>
      <c r="C8347" s="96">
        <v>3.26</v>
      </c>
    </row>
    <row r="8348" spans="1:3">
      <c r="A8348" s="94">
        <f t="shared" si="133"/>
        <v>2009</v>
      </c>
      <c r="B8348" s="95">
        <v>39841</v>
      </c>
      <c r="C8348" s="96">
        <v>3.44</v>
      </c>
    </row>
    <row r="8349" spans="1:3">
      <c r="A8349" s="94">
        <f t="shared" si="133"/>
        <v>2009</v>
      </c>
      <c r="B8349" s="95">
        <v>39842</v>
      </c>
      <c r="C8349" s="96">
        <v>3.57</v>
      </c>
    </row>
    <row r="8350" spans="1:3">
      <c r="A8350" s="94">
        <f t="shared" si="133"/>
        <v>2009</v>
      </c>
      <c r="B8350" s="95">
        <v>39843</v>
      </c>
      <c r="C8350" s="96">
        <v>3.58</v>
      </c>
    </row>
    <row r="8351" spans="1:3">
      <c r="A8351" s="94">
        <f t="shared" si="133"/>
        <v>2009</v>
      </c>
      <c r="B8351" s="95">
        <v>39846</v>
      </c>
      <c r="C8351" s="96">
        <v>3.47</v>
      </c>
    </row>
    <row r="8352" spans="1:3">
      <c r="A8352" s="94">
        <f t="shared" si="133"/>
        <v>2009</v>
      </c>
      <c r="B8352" s="95">
        <v>39847</v>
      </c>
      <c r="C8352" s="96">
        <v>3.64</v>
      </c>
    </row>
    <row r="8353" spans="1:3">
      <c r="A8353" s="94">
        <f t="shared" si="133"/>
        <v>2009</v>
      </c>
      <c r="B8353" s="95">
        <v>39848</v>
      </c>
      <c r="C8353" s="96">
        <v>3.65</v>
      </c>
    </row>
    <row r="8354" spans="1:3">
      <c r="A8354" s="94">
        <f t="shared" si="133"/>
        <v>2009</v>
      </c>
      <c r="B8354" s="95">
        <v>39849</v>
      </c>
      <c r="C8354" s="96">
        <v>3.63</v>
      </c>
    </row>
    <row r="8355" spans="1:3">
      <c r="A8355" s="94">
        <f t="shared" si="133"/>
        <v>2009</v>
      </c>
      <c r="B8355" s="95">
        <v>39850</v>
      </c>
      <c r="C8355" s="96">
        <v>3.7</v>
      </c>
    </row>
    <row r="8356" spans="1:3">
      <c r="A8356" s="94">
        <f t="shared" si="133"/>
        <v>2009</v>
      </c>
      <c r="B8356" s="95">
        <v>39853</v>
      </c>
      <c r="C8356" s="96">
        <v>3.69</v>
      </c>
    </row>
    <row r="8357" spans="1:3">
      <c r="A8357" s="94">
        <f t="shared" si="133"/>
        <v>2009</v>
      </c>
      <c r="B8357" s="95">
        <v>39854</v>
      </c>
      <c r="C8357" s="96">
        <v>3.54</v>
      </c>
    </row>
    <row r="8358" spans="1:3">
      <c r="A8358" s="94">
        <f t="shared" si="133"/>
        <v>2009</v>
      </c>
      <c r="B8358" s="95">
        <v>39855</v>
      </c>
      <c r="C8358" s="96">
        <v>3.45</v>
      </c>
    </row>
    <row r="8359" spans="1:3">
      <c r="A8359" s="94">
        <f t="shared" si="133"/>
        <v>2009</v>
      </c>
      <c r="B8359" s="95">
        <v>39856</v>
      </c>
      <c r="C8359" s="96">
        <v>3.47</v>
      </c>
    </row>
    <row r="8360" spans="1:3">
      <c r="A8360" s="94">
        <f t="shared" si="133"/>
        <v>2009</v>
      </c>
      <c r="B8360" s="95">
        <v>39857</v>
      </c>
      <c r="C8360" s="96">
        <v>3.68</v>
      </c>
    </row>
    <row r="8361" spans="1:3">
      <c r="A8361" s="94">
        <f t="shared" si="133"/>
        <v>2009</v>
      </c>
      <c r="B8361" s="95">
        <v>39860</v>
      </c>
      <c r="C8361" s="99"/>
    </row>
    <row r="8362" spans="1:3">
      <c r="A8362" s="94">
        <f t="shared" si="133"/>
        <v>2009</v>
      </c>
      <c r="B8362" s="95">
        <v>39861</v>
      </c>
      <c r="C8362" s="96">
        <v>3.47</v>
      </c>
    </row>
    <row r="8363" spans="1:3">
      <c r="A8363" s="94">
        <f t="shared" si="133"/>
        <v>2009</v>
      </c>
      <c r="B8363" s="95">
        <v>39862</v>
      </c>
      <c r="C8363" s="96">
        <v>3.54</v>
      </c>
    </row>
    <row r="8364" spans="1:3">
      <c r="A8364" s="94">
        <f t="shared" si="133"/>
        <v>2009</v>
      </c>
      <c r="B8364" s="95">
        <v>39863</v>
      </c>
      <c r="C8364" s="96">
        <v>3.68</v>
      </c>
    </row>
    <row r="8365" spans="1:3">
      <c r="A8365" s="94">
        <f t="shared" si="133"/>
        <v>2009</v>
      </c>
      <c r="B8365" s="95">
        <v>39864</v>
      </c>
      <c r="C8365" s="96">
        <v>3.56</v>
      </c>
    </row>
    <row r="8366" spans="1:3">
      <c r="A8366" s="94">
        <f t="shared" si="133"/>
        <v>2009</v>
      </c>
      <c r="B8366" s="95">
        <v>39867</v>
      </c>
      <c r="C8366" s="96">
        <v>3.53</v>
      </c>
    </row>
    <row r="8367" spans="1:3">
      <c r="A8367" s="94">
        <f t="shared" si="133"/>
        <v>2009</v>
      </c>
      <c r="B8367" s="95">
        <v>39868</v>
      </c>
      <c r="C8367" s="96">
        <v>3.49</v>
      </c>
    </row>
    <row r="8368" spans="1:3">
      <c r="A8368" s="94">
        <f t="shared" si="133"/>
        <v>2009</v>
      </c>
      <c r="B8368" s="95">
        <v>39869</v>
      </c>
      <c r="C8368" s="96">
        <v>3.59</v>
      </c>
    </row>
    <row r="8369" spans="1:3">
      <c r="A8369" s="94">
        <f t="shared" si="133"/>
        <v>2009</v>
      </c>
      <c r="B8369" s="95">
        <v>39870</v>
      </c>
      <c r="C8369" s="96">
        <v>3.66</v>
      </c>
    </row>
    <row r="8370" spans="1:3">
      <c r="A8370" s="94">
        <f t="shared" si="133"/>
        <v>2009</v>
      </c>
      <c r="B8370" s="95">
        <v>39871</v>
      </c>
      <c r="C8370" s="96">
        <v>3.71</v>
      </c>
    </row>
    <row r="8371" spans="1:3">
      <c r="A8371" s="94">
        <f t="shared" si="133"/>
        <v>2009</v>
      </c>
      <c r="B8371" s="95">
        <v>39874</v>
      </c>
      <c r="C8371" s="96">
        <v>3.64</v>
      </c>
    </row>
    <row r="8372" spans="1:3">
      <c r="A8372" s="94">
        <f t="shared" si="133"/>
        <v>2009</v>
      </c>
      <c r="B8372" s="95">
        <v>39875</v>
      </c>
      <c r="C8372" s="96">
        <v>3.67</v>
      </c>
    </row>
    <row r="8373" spans="1:3">
      <c r="A8373" s="94">
        <f t="shared" si="133"/>
        <v>2009</v>
      </c>
      <c r="B8373" s="95">
        <v>39876</v>
      </c>
      <c r="C8373" s="96">
        <v>3.69</v>
      </c>
    </row>
    <row r="8374" spans="1:3">
      <c r="A8374" s="94">
        <f t="shared" si="133"/>
        <v>2009</v>
      </c>
      <c r="B8374" s="95">
        <v>39877</v>
      </c>
      <c r="C8374" s="96">
        <v>3.51</v>
      </c>
    </row>
    <row r="8375" spans="1:3">
      <c r="A8375" s="94">
        <f t="shared" si="133"/>
        <v>2009</v>
      </c>
      <c r="B8375" s="95">
        <v>39878</v>
      </c>
      <c r="C8375" s="96">
        <v>3.5</v>
      </c>
    </row>
    <row r="8376" spans="1:3">
      <c r="A8376" s="94">
        <f t="shared" si="133"/>
        <v>2009</v>
      </c>
      <c r="B8376" s="95">
        <v>39881</v>
      </c>
      <c r="C8376" s="96">
        <v>3.59</v>
      </c>
    </row>
    <row r="8377" spans="1:3">
      <c r="A8377" s="94">
        <f t="shared" si="133"/>
        <v>2009</v>
      </c>
      <c r="B8377" s="95">
        <v>39882</v>
      </c>
      <c r="C8377" s="96">
        <v>3.7</v>
      </c>
    </row>
    <row r="8378" spans="1:3">
      <c r="A8378" s="94">
        <f t="shared" si="133"/>
        <v>2009</v>
      </c>
      <c r="B8378" s="95">
        <v>39883</v>
      </c>
      <c r="C8378" s="96">
        <v>3.67</v>
      </c>
    </row>
    <row r="8379" spans="1:3">
      <c r="A8379" s="94">
        <f t="shared" si="133"/>
        <v>2009</v>
      </c>
      <c r="B8379" s="95">
        <v>39884</v>
      </c>
      <c r="C8379" s="96">
        <v>3.63</v>
      </c>
    </row>
    <row r="8380" spans="1:3">
      <c r="A8380" s="94">
        <f t="shared" si="133"/>
        <v>2009</v>
      </c>
      <c r="B8380" s="95">
        <v>39885</v>
      </c>
      <c r="C8380" s="96">
        <v>3.66</v>
      </c>
    </row>
    <row r="8381" spans="1:3">
      <c r="A8381" s="94">
        <f t="shared" si="133"/>
        <v>2009</v>
      </c>
      <c r="B8381" s="95">
        <v>39888</v>
      </c>
      <c r="C8381" s="96">
        <v>3.76</v>
      </c>
    </row>
    <row r="8382" spans="1:3">
      <c r="A8382" s="94">
        <f t="shared" si="133"/>
        <v>2009</v>
      </c>
      <c r="B8382" s="95">
        <v>39889</v>
      </c>
      <c r="C8382" s="96">
        <v>3.83</v>
      </c>
    </row>
    <row r="8383" spans="1:3">
      <c r="A8383" s="94">
        <f t="shared" si="133"/>
        <v>2009</v>
      </c>
      <c r="B8383" s="95">
        <v>39890</v>
      </c>
      <c r="C8383" s="96">
        <v>3.57</v>
      </c>
    </row>
    <row r="8384" spans="1:3">
      <c r="A8384" s="94">
        <f t="shared" si="133"/>
        <v>2009</v>
      </c>
      <c r="B8384" s="95">
        <v>39891</v>
      </c>
      <c r="C8384" s="96">
        <v>3.62</v>
      </c>
    </row>
    <row r="8385" spans="1:3">
      <c r="A8385" s="94">
        <f t="shared" si="133"/>
        <v>2009</v>
      </c>
      <c r="B8385" s="95">
        <v>39892</v>
      </c>
      <c r="C8385" s="96">
        <v>3.65</v>
      </c>
    </row>
    <row r="8386" spans="1:3">
      <c r="A8386" s="94">
        <f t="shared" si="133"/>
        <v>2009</v>
      </c>
      <c r="B8386" s="95">
        <v>39895</v>
      </c>
      <c r="C8386" s="96">
        <v>3.69</v>
      </c>
    </row>
    <row r="8387" spans="1:3">
      <c r="A8387" s="94">
        <f t="shared" si="133"/>
        <v>2009</v>
      </c>
      <c r="B8387" s="95">
        <v>39896</v>
      </c>
      <c r="C8387" s="96">
        <v>3.6</v>
      </c>
    </row>
    <row r="8388" spans="1:3">
      <c r="A8388" s="94">
        <f t="shared" si="133"/>
        <v>2009</v>
      </c>
      <c r="B8388" s="95">
        <v>39897</v>
      </c>
      <c r="C8388" s="96">
        <v>3.73</v>
      </c>
    </row>
    <row r="8389" spans="1:3">
      <c r="A8389" s="94">
        <f t="shared" si="133"/>
        <v>2009</v>
      </c>
      <c r="B8389" s="95">
        <v>39898</v>
      </c>
      <c r="C8389" s="96">
        <v>3.66</v>
      </c>
    </row>
    <row r="8390" spans="1:3">
      <c r="A8390" s="94">
        <f t="shared" si="133"/>
        <v>2009</v>
      </c>
      <c r="B8390" s="95">
        <v>39899</v>
      </c>
      <c r="C8390" s="96">
        <v>3.62</v>
      </c>
    </row>
    <row r="8391" spans="1:3">
      <c r="A8391" s="94">
        <f t="shared" si="133"/>
        <v>2009</v>
      </c>
      <c r="B8391" s="95">
        <v>39902</v>
      </c>
      <c r="C8391" s="96">
        <v>3.6</v>
      </c>
    </row>
    <row r="8392" spans="1:3">
      <c r="A8392" s="94">
        <f t="shared" si="133"/>
        <v>2009</v>
      </c>
      <c r="B8392" s="95">
        <v>39903</v>
      </c>
      <c r="C8392" s="96">
        <v>3.56</v>
      </c>
    </row>
    <row r="8393" spans="1:3">
      <c r="A8393" s="94">
        <f t="shared" si="133"/>
        <v>2009</v>
      </c>
      <c r="B8393" s="95">
        <v>39904</v>
      </c>
      <c r="C8393" s="96">
        <v>3.51</v>
      </c>
    </row>
    <row r="8394" spans="1:3">
      <c r="A8394" s="94">
        <f t="shared" si="133"/>
        <v>2009</v>
      </c>
      <c r="B8394" s="95">
        <v>39905</v>
      </c>
      <c r="C8394" s="96">
        <v>3.57</v>
      </c>
    </row>
    <row r="8395" spans="1:3">
      <c r="A8395" s="94">
        <f t="shared" si="133"/>
        <v>2009</v>
      </c>
      <c r="B8395" s="95">
        <v>39906</v>
      </c>
      <c r="C8395" s="96">
        <v>3.7</v>
      </c>
    </row>
    <row r="8396" spans="1:3">
      <c r="A8396" s="94">
        <f t="shared" si="133"/>
        <v>2009</v>
      </c>
      <c r="B8396" s="95">
        <v>39909</v>
      </c>
      <c r="C8396" s="96">
        <v>3.73</v>
      </c>
    </row>
    <row r="8397" spans="1:3">
      <c r="A8397" s="94">
        <f t="shared" ref="A8397:A8460" si="134">YEAR(B8397)</f>
        <v>2009</v>
      </c>
      <c r="B8397" s="95">
        <v>39910</v>
      </c>
      <c r="C8397" s="96">
        <v>3.72</v>
      </c>
    </row>
    <row r="8398" spans="1:3">
      <c r="A8398" s="94">
        <f t="shared" si="134"/>
        <v>2009</v>
      </c>
      <c r="B8398" s="95">
        <v>39911</v>
      </c>
      <c r="C8398" s="96">
        <v>3.66</v>
      </c>
    </row>
    <row r="8399" spans="1:3">
      <c r="A8399" s="94">
        <f t="shared" si="134"/>
        <v>2009</v>
      </c>
      <c r="B8399" s="95">
        <v>39912</v>
      </c>
      <c r="C8399" s="96">
        <v>3.76</v>
      </c>
    </row>
    <row r="8400" spans="1:3">
      <c r="A8400" s="94">
        <f t="shared" si="134"/>
        <v>2009</v>
      </c>
      <c r="B8400" s="95">
        <v>39913</v>
      </c>
      <c r="C8400" s="99"/>
    </row>
    <row r="8401" spans="1:3">
      <c r="A8401" s="94">
        <f t="shared" si="134"/>
        <v>2009</v>
      </c>
      <c r="B8401" s="95">
        <v>39916</v>
      </c>
      <c r="C8401" s="96">
        <v>3.69</v>
      </c>
    </row>
    <row r="8402" spans="1:3">
      <c r="A8402" s="94">
        <f t="shared" si="134"/>
        <v>2009</v>
      </c>
      <c r="B8402" s="95">
        <v>39917</v>
      </c>
      <c r="C8402" s="96">
        <v>3.64</v>
      </c>
    </row>
    <row r="8403" spans="1:3">
      <c r="A8403" s="94">
        <f t="shared" si="134"/>
        <v>2009</v>
      </c>
      <c r="B8403" s="95">
        <v>39918</v>
      </c>
      <c r="C8403" s="96">
        <v>3.66</v>
      </c>
    </row>
    <row r="8404" spans="1:3">
      <c r="A8404" s="94">
        <f t="shared" si="134"/>
        <v>2009</v>
      </c>
      <c r="B8404" s="95">
        <v>39919</v>
      </c>
      <c r="C8404" s="96">
        <v>3.72</v>
      </c>
    </row>
    <row r="8405" spans="1:3">
      <c r="A8405" s="94">
        <f t="shared" si="134"/>
        <v>2009</v>
      </c>
      <c r="B8405" s="95">
        <v>39920</v>
      </c>
      <c r="C8405" s="96">
        <v>3.79</v>
      </c>
    </row>
    <row r="8406" spans="1:3">
      <c r="A8406" s="94">
        <f t="shared" si="134"/>
        <v>2009</v>
      </c>
      <c r="B8406" s="95">
        <v>39923</v>
      </c>
      <c r="C8406" s="96">
        <v>3.69</v>
      </c>
    </row>
    <row r="8407" spans="1:3">
      <c r="A8407" s="94">
        <f t="shared" si="134"/>
        <v>2009</v>
      </c>
      <c r="B8407" s="95">
        <v>39924</v>
      </c>
      <c r="C8407" s="96">
        <v>3.74</v>
      </c>
    </row>
    <row r="8408" spans="1:3">
      <c r="A8408" s="94">
        <f t="shared" si="134"/>
        <v>2009</v>
      </c>
      <c r="B8408" s="95">
        <v>39925</v>
      </c>
      <c r="C8408" s="96">
        <v>3.82</v>
      </c>
    </row>
    <row r="8409" spans="1:3">
      <c r="A8409" s="94">
        <f t="shared" si="134"/>
        <v>2009</v>
      </c>
      <c r="B8409" s="95">
        <v>39926</v>
      </c>
      <c r="C8409" s="96">
        <v>3.8</v>
      </c>
    </row>
    <row r="8410" spans="1:3">
      <c r="A8410" s="94">
        <f t="shared" si="134"/>
        <v>2009</v>
      </c>
      <c r="B8410" s="95">
        <v>39927</v>
      </c>
      <c r="C8410" s="96">
        <v>3.89</v>
      </c>
    </row>
    <row r="8411" spans="1:3">
      <c r="A8411" s="94">
        <f t="shared" si="134"/>
        <v>2009</v>
      </c>
      <c r="B8411" s="95">
        <v>39930</v>
      </c>
      <c r="C8411" s="96">
        <v>3.84</v>
      </c>
    </row>
    <row r="8412" spans="1:3">
      <c r="A8412" s="94">
        <f t="shared" si="134"/>
        <v>2009</v>
      </c>
      <c r="B8412" s="95">
        <v>39931</v>
      </c>
      <c r="C8412" s="96">
        <v>3.97</v>
      </c>
    </row>
    <row r="8413" spans="1:3">
      <c r="A8413" s="94">
        <f t="shared" si="134"/>
        <v>2009</v>
      </c>
      <c r="B8413" s="95">
        <v>39932</v>
      </c>
      <c r="C8413" s="96">
        <v>4.01</v>
      </c>
    </row>
    <row r="8414" spans="1:3">
      <c r="A8414" s="94">
        <f t="shared" si="134"/>
        <v>2009</v>
      </c>
      <c r="B8414" s="95">
        <v>39933</v>
      </c>
      <c r="C8414" s="96">
        <v>4.05</v>
      </c>
    </row>
    <row r="8415" spans="1:3">
      <c r="A8415" s="94">
        <f t="shared" si="134"/>
        <v>2009</v>
      </c>
      <c r="B8415" s="95">
        <v>39934</v>
      </c>
      <c r="C8415" s="96">
        <v>4.09</v>
      </c>
    </row>
    <row r="8416" spans="1:3">
      <c r="A8416" s="94">
        <f t="shared" si="134"/>
        <v>2009</v>
      </c>
      <c r="B8416" s="95">
        <v>39937</v>
      </c>
      <c r="C8416" s="96">
        <v>4.0599999999999996</v>
      </c>
    </row>
    <row r="8417" spans="1:3">
      <c r="A8417" s="94">
        <f t="shared" si="134"/>
        <v>2009</v>
      </c>
      <c r="B8417" s="95">
        <v>39938</v>
      </c>
      <c r="C8417" s="96">
        <v>4.0599999999999996</v>
      </c>
    </row>
    <row r="8418" spans="1:3">
      <c r="A8418" s="94">
        <f t="shared" si="134"/>
        <v>2009</v>
      </c>
      <c r="B8418" s="95">
        <v>39939</v>
      </c>
      <c r="C8418" s="96">
        <v>4.09</v>
      </c>
    </row>
    <row r="8419" spans="1:3">
      <c r="A8419" s="94">
        <f t="shared" si="134"/>
        <v>2009</v>
      </c>
      <c r="B8419" s="95">
        <v>39940</v>
      </c>
      <c r="C8419" s="96">
        <v>4.25</v>
      </c>
    </row>
    <row r="8420" spans="1:3">
      <c r="A8420" s="94">
        <f t="shared" si="134"/>
        <v>2009</v>
      </c>
      <c r="B8420" s="95">
        <v>39941</v>
      </c>
      <c r="C8420" s="96">
        <v>4.28</v>
      </c>
    </row>
    <row r="8421" spans="1:3">
      <c r="A8421" s="94">
        <f t="shared" si="134"/>
        <v>2009</v>
      </c>
      <c r="B8421" s="95">
        <v>39944</v>
      </c>
      <c r="C8421" s="96">
        <v>4.18</v>
      </c>
    </row>
    <row r="8422" spans="1:3">
      <c r="A8422" s="94">
        <f t="shared" si="134"/>
        <v>2009</v>
      </c>
      <c r="B8422" s="95">
        <v>39945</v>
      </c>
      <c r="C8422" s="96">
        <v>4.16</v>
      </c>
    </row>
    <row r="8423" spans="1:3">
      <c r="A8423" s="94">
        <f t="shared" si="134"/>
        <v>2009</v>
      </c>
      <c r="B8423" s="95">
        <v>39946</v>
      </c>
      <c r="C8423" s="96">
        <v>4.09</v>
      </c>
    </row>
    <row r="8424" spans="1:3">
      <c r="A8424" s="94">
        <f t="shared" si="134"/>
        <v>2009</v>
      </c>
      <c r="B8424" s="95">
        <v>39947</v>
      </c>
      <c r="C8424" s="96">
        <v>4.0599999999999996</v>
      </c>
    </row>
    <row r="8425" spans="1:3">
      <c r="A8425" s="94">
        <f t="shared" si="134"/>
        <v>2009</v>
      </c>
      <c r="B8425" s="95">
        <v>39948</v>
      </c>
      <c r="C8425" s="96">
        <v>4.09</v>
      </c>
    </row>
    <row r="8426" spans="1:3">
      <c r="A8426" s="94">
        <f t="shared" si="134"/>
        <v>2009</v>
      </c>
      <c r="B8426" s="95">
        <v>39951</v>
      </c>
      <c r="C8426" s="96">
        <v>4.18</v>
      </c>
    </row>
    <row r="8427" spans="1:3">
      <c r="A8427" s="94">
        <f t="shared" si="134"/>
        <v>2009</v>
      </c>
      <c r="B8427" s="95">
        <v>39952</v>
      </c>
      <c r="C8427" s="96">
        <v>4.21</v>
      </c>
    </row>
    <row r="8428" spans="1:3">
      <c r="A8428" s="94">
        <f t="shared" si="134"/>
        <v>2009</v>
      </c>
      <c r="B8428" s="95">
        <v>39953</v>
      </c>
      <c r="C8428" s="96">
        <v>4.1399999999999997</v>
      </c>
    </row>
    <row r="8429" spans="1:3">
      <c r="A8429" s="94">
        <f t="shared" si="134"/>
        <v>2009</v>
      </c>
      <c r="B8429" s="95">
        <v>39954</v>
      </c>
      <c r="C8429" s="96">
        <v>4.3</v>
      </c>
    </row>
    <row r="8430" spans="1:3">
      <c r="A8430" s="94">
        <f t="shared" si="134"/>
        <v>2009</v>
      </c>
      <c r="B8430" s="95">
        <v>39955</v>
      </c>
      <c r="C8430" s="96">
        <v>4.38</v>
      </c>
    </row>
    <row r="8431" spans="1:3">
      <c r="A8431" s="94">
        <f t="shared" si="134"/>
        <v>2009</v>
      </c>
      <c r="B8431" s="95">
        <v>39958</v>
      </c>
      <c r="C8431" s="99"/>
    </row>
    <row r="8432" spans="1:3">
      <c r="A8432" s="94">
        <f t="shared" si="134"/>
        <v>2009</v>
      </c>
      <c r="B8432" s="95">
        <v>39959</v>
      </c>
      <c r="C8432" s="96">
        <v>4.45</v>
      </c>
    </row>
    <row r="8433" spans="1:3">
      <c r="A8433" s="94">
        <f t="shared" si="134"/>
        <v>2009</v>
      </c>
      <c r="B8433" s="95">
        <v>39960</v>
      </c>
      <c r="C8433" s="96">
        <v>4.59</v>
      </c>
    </row>
    <row r="8434" spans="1:3">
      <c r="A8434" s="94">
        <f t="shared" si="134"/>
        <v>2009</v>
      </c>
      <c r="B8434" s="95">
        <v>39961</v>
      </c>
      <c r="C8434" s="96">
        <v>4.54</v>
      </c>
    </row>
    <row r="8435" spans="1:3">
      <c r="A8435" s="94">
        <f t="shared" si="134"/>
        <v>2009</v>
      </c>
      <c r="B8435" s="95">
        <v>39962</v>
      </c>
      <c r="C8435" s="96">
        <v>4.34</v>
      </c>
    </row>
    <row r="8436" spans="1:3">
      <c r="A8436" s="94">
        <f t="shared" si="134"/>
        <v>2009</v>
      </c>
      <c r="B8436" s="95">
        <v>39965</v>
      </c>
      <c r="C8436" s="96">
        <v>4.55</v>
      </c>
    </row>
    <row r="8437" spans="1:3">
      <c r="A8437" s="94">
        <f t="shared" si="134"/>
        <v>2009</v>
      </c>
      <c r="B8437" s="95">
        <v>39966</v>
      </c>
      <c r="C8437" s="96">
        <v>4.5</v>
      </c>
    </row>
    <row r="8438" spans="1:3">
      <c r="A8438" s="94">
        <f t="shared" si="134"/>
        <v>2009</v>
      </c>
      <c r="B8438" s="95">
        <v>39967</v>
      </c>
      <c r="C8438" s="96">
        <v>4.45</v>
      </c>
    </row>
    <row r="8439" spans="1:3">
      <c r="A8439" s="94">
        <f t="shared" si="134"/>
        <v>2009</v>
      </c>
      <c r="B8439" s="95">
        <v>39968</v>
      </c>
      <c r="C8439" s="96">
        <v>4.58</v>
      </c>
    </row>
    <row r="8440" spans="1:3">
      <c r="A8440" s="94">
        <f t="shared" si="134"/>
        <v>2009</v>
      </c>
      <c r="B8440" s="95">
        <v>39969</v>
      </c>
      <c r="C8440" s="96">
        <v>4.63</v>
      </c>
    </row>
    <row r="8441" spans="1:3">
      <c r="A8441" s="94">
        <f t="shared" si="134"/>
        <v>2009</v>
      </c>
      <c r="B8441" s="95">
        <v>39972</v>
      </c>
      <c r="C8441" s="96">
        <v>4.6500000000000004</v>
      </c>
    </row>
    <row r="8442" spans="1:3">
      <c r="A8442" s="94">
        <f t="shared" si="134"/>
        <v>2009</v>
      </c>
      <c r="B8442" s="95">
        <v>39973</v>
      </c>
      <c r="C8442" s="96">
        <v>4.6399999999999997</v>
      </c>
    </row>
    <row r="8443" spans="1:3">
      <c r="A8443" s="94">
        <f t="shared" si="134"/>
        <v>2009</v>
      </c>
      <c r="B8443" s="95">
        <v>39974</v>
      </c>
      <c r="C8443" s="96">
        <v>4.76</v>
      </c>
    </row>
    <row r="8444" spans="1:3">
      <c r="A8444" s="94">
        <f t="shared" si="134"/>
        <v>2009</v>
      </c>
      <c r="B8444" s="95">
        <v>39975</v>
      </c>
      <c r="C8444" s="96">
        <v>4.6900000000000004</v>
      </c>
    </row>
    <row r="8445" spans="1:3">
      <c r="A8445" s="94">
        <f t="shared" si="134"/>
        <v>2009</v>
      </c>
      <c r="B8445" s="95">
        <v>39976</v>
      </c>
      <c r="C8445" s="96">
        <v>4.6500000000000004</v>
      </c>
    </row>
    <row r="8446" spans="1:3">
      <c r="A8446" s="94">
        <f t="shared" si="134"/>
        <v>2009</v>
      </c>
      <c r="B8446" s="95">
        <v>39979</v>
      </c>
      <c r="C8446" s="96">
        <v>4.6100000000000003</v>
      </c>
    </row>
    <row r="8447" spans="1:3">
      <c r="A8447" s="94">
        <f t="shared" si="134"/>
        <v>2009</v>
      </c>
      <c r="B8447" s="95">
        <v>39980</v>
      </c>
      <c r="C8447" s="96">
        <v>4.4800000000000004</v>
      </c>
    </row>
    <row r="8448" spans="1:3">
      <c r="A8448" s="94">
        <f t="shared" si="134"/>
        <v>2009</v>
      </c>
      <c r="B8448" s="95">
        <v>39981</v>
      </c>
      <c r="C8448" s="96">
        <v>4.5</v>
      </c>
    </row>
    <row r="8449" spans="1:3">
      <c r="A8449" s="94">
        <f t="shared" si="134"/>
        <v>2009</v>
      </c>
      <c r="B8449" s="95">
        <v>39982</v>
      </c>
      <c r="C8449" s="96">
        <v>4.63</v>
      </c>
    </row>
    <row r="8450" spans="1:3">
      <c r="A8450" s="94">
        <f t="shared" si="134"/>
        <v>2009</v>
      </c>
      <c r="B8450" s="95">
        <v>39983</v>
      </c>
      <c r="C8450" s="96">
        <v>4.5199999999999996</v>
      </c>
    </row>
    <row r="8451" spans="1:3">
      <c r="A8451" s="94">
        <f t="shared" si="134"/>
        <v>2009</v>
      </c>
      <c r="B8451" s="95">
        <v>39986</v>
      </c>
      <c r="C8451" s="96">
        <v>4.45</v>
      </c>
    </row>
    <row r="8452" spans="1:3">
      <c r="A8452" s="94">
        <f t="shared" si="134"/>
        <v>2009</v>
      </c>
      <c r="B8452" s="95">
        <v>39987</v>
      </c>
      <c r="C8452" s="96">
        <v>4.37</v>
      </c>
    </row>
    <row r="8453" spans="1:3">
      <c r="A8453" s="94">
        <f t="shared" si="134"/>
        <v>2009</v>
      </c>
      <c r="B8453" s="95">
        <v>39988</v>
      </c>
      <c r="C8453" s="96">
        <v>4.4400000000000004</v>
      </c>
    </row>
    <row r="8454" spans="1:3">
      <c r="A8454" s="94">
        <f t="shared" si="134"/>
        <v>2009</v>
      </c>
      <c r="B8454" s="95">
        <v>39989</v>
      </c>
      <c r="C8454" s="96">
        <v>4.33</v>
      </c>
    </row>
    <row r="8455" spans="1:3">
      <c r="A8455" s="94">
        <f t="shared" si="134"/>
        <v>2009</v>
      </c>
      <c r="B8455" s="95">
        <v>39990</v>
      </c>
      <c r="C8455" s="96">
        <v>4.3</v>
      </c>
    </row>
    <row r="8456" spans="1:3">
      <c r="A8456" s="94">
        <f t="shared" si="134"/>
        <v>2009</v>
      </c>
      <c r="B8456" s="95">
        <v>39993</v>
      </c>
      <c r="C8456" s="96">
        <v>4.3099999999999996</v>
      </c>
    </row>
    <row r="8457" spans="1:3">
      <c r="A8457" s="94">
        <f t="shared" si="134"/>
        <v>2009</v>
      </c>
      <c r="B8457" s="95">
        <v>39994</v>
      </c>
      <c r="C8457" s="96">
        <v>4.32</v>
      </c>
    </row>
    <row r="8458" spans="1:3">
      <c r="A8458" s="94">
        <f t="shared" si="134"/>
        <v>2009</v>
      </c>
      <c r="B8458" s="95">
        <v>39995</v>
      </c>
      <c r="C8458" s="96">
        <v>4.34</v>
      </c>
    </row>
    <row r="8459" spans="1:3">
      <c r="A8459" s="94">
        <f t="shared" si="134"/>
        <v>2009</v>
      </c>
      <c r="B8459" s="95">
        <v>39996</v>
      </c>
      <c r="C8459" s="96">
        <v>4.32</v>
      </c>
    </row>
    <row r="8460" spans="1:3">
      <c r="A8460" s="94">
        <f t="shared" si="134"/>
        <v>2009</v>
      </c>
      <c r="B8460" s="95">
        <v>39997</v>
      </c>
      <c r="C8460" s="99"/>
    </row>
    <row r="8461" spans="1:3">
      <c r="A8461" s="94">
        <f t="shared" ref="A8461:A8524" si="135">YEAR(B8461)</f>
        <v>2009</v>
      </c>
      <c r="B8461" s="95">
        <v>40000</v>
      </c>
      <c r="C8461" s="96">
        <v>4.3499999999999996</v>
      </c>
    </row>
    <row r="8462" spans="1:3">
      <c r="A8462" s="94">
        <f t="shared" si="135"/>
        <v>2009</v>
      </c>
      <c r="B8462" s="95">
        <v>40001</v>
      </c>
      <c r="C8462" s="96">
        <v>4.3099999999999996</v>
      </c>
    </row>
    <row r="8463" spans="1:3">
      <c r="A8463" s="94">
        <f t="shared" si="135"/>
        <v>2009</v>
      </c>
      <c r="B8463" s="95">
        <v>40002</v>
      </c>
      <c r="C8463" s="96">
        <v>4.17</v>
      </c>
    </row>
    <row r="8464" spans="1:3">
      <c r="A8464" s="94">
        <f t="shared" si="135"/>
        <v>2009</v>
      </c>
      <c r="B8464" s="95">
        <v>40003</v>
      </c>
      <c r="C8464" s="96">
        <v>4.3099999999999996</v>
      </c>
    </row>
    <row r="8465" spans="1:3">
      <c r="A8465" s="94">
        <f t="shared" si="135"/>
        <v>2009</v>
      </c>
      <c r="B8465" s="95">
        <v>40004</v>
      </c>
      <c r="C8465" s="96">
        <v>4.2</v>
      </c>
    </row>
    <row r="8466" spans="1:3">
      <c r="A8466" s="94">
        <f t="shared" si="135"/>
        <v>2009</v>
      </c>
      <c r="B8466" s="95">
        <v>40007</v>
      </c>
      <c r="C8466" s="96">
        <v>4.25</v>
      </c>
    </row>
    <row r="8467" spans="1:3">
      <c r="A8467" s="94">
        <f t="shared" si="135"/>
        <v>2009</v>
      </c>
      <c r="B8467" s="95">
        <v>40008</v>
      </c>
      <c r="C8467" s="96">
        <v>4.38</v>
      </c>
    </row>
    <row r="8468" spans="1:3">
      <c r="A8468" s="94">
        <f t="shared" si="135"/>
        <v>2009</v>
      </c>
      <c r="B8468" s="95">
        <v>40009</v>
      </c>
      <c r="C8468" s="96">
        <v>4.4800000000000004</v>
      </c>
    </row>
    <row r="8469" spans="1:3">
      <c r="A8469" s="94">
        <f t="shared" si="135"/>
        <v>2009</v>
      </c>
      <c r="B8469" s="95">
        <v>40010</v>
      </c>
      <c r="C8469" s="96">
        <v>4.45</v>
      </c>
    </row>
    <row r="8470" spans="1:3">
      <c r="A8470" s="94">
        <f t="shared" si="135"/>
        <v>2009</v>
      </c>
      <c r="B8470" s="95">
        <v>40011</v>
      </c>
      <c r="C8470" s="96">
        <v>4.53</v>
      </c>
    </row>
    <row r="8471" spans="1:3">
      <c r="A8471" s="94">
        <f t="shared" si="135"/>
        <v>2009</v>
      </c>
      <c r="B8471" s="95">
        <v>40014</v>
      </c>
      <c r="C8471" s="96">
        <v>4.47</v>
      </c>
    </row>
    <row r="8472" spans="1:3">
      <c r="A8472" s="94">
        <f t="shared" si="135"/>
        <v>2009</v>
      </c>
      <c r="B8472" s="95">
        <v>40015</v>
      </c>
      <c r="C8472" s="96">
        <v>4.38</v>
      </c>
    </row>
    <row r="8473" spans="1:3">
      <c r="A8473" s="94">
        <f t="shared" si="135"/>
        <v>2009</v>
      </c>
      <c r="B8473" s="95">
        <v>40016</v>
      </c>
      <c r="C8473" s="96">
        <v>4.45</v>
      </c>
    </row>
    <row r="8474" spans="1:3">
      <c r="A8474" s="94">
        <f t="shared" si="135"/>
        <v>2009</v>
      </c>
      <c r="B8474" s="95">
        <v>40017</v>
      </c>
      <c r="C8474" s="96">
        <v>4.58</v>
      </c>
    </row>
    <row r="8475" spans="1:3">
      <c r="A8475" s="94">
        <f t="shared" si="135"/>
        <v>2009</v>
      </c>
      <c r="B8475" s="95">
        <v>40018</v>
      </c>
      <c r="C8475" s="96">
        <v>4.55</v>
      </c>
    </row>
    <row r="8476" spans="1:3">
      <c r="A8476" s="94">
        <f t="shared" si="135"/>
        <v>2009</v>
      </c>
      <c r="B8476" s="95">
        <v>40021</v>
      </c>
      <c r="C8476" s="96">
        <v>4.62</v>
      </c>
    </row>
    <row r="8477" spans="1:3">
      <c r="A8477" s="94">
        <f t="shared" si="135"/>
        <v>2009</v>
      </c>
      <c r="B8477" s="95">
        <v>40022</v>
      </c>
      <c r="C8477" s="96">
        <v>4.5599999999999996</v>
      </c>
    </row>
    <row r="8478" spans="1:3">
      <c r="A8478" s="94">
        <f t="shared" si="135"/>
        <v>2009</v>
      </c>
      <c r="B8478" s="95">
        <v>40023</v>
      </c>
      <c r="C8478" s="96">
        <v>4.5</v>
      </c>
    </row>
    <row r="8479" spans="1:3">
      <c r="A8479" s="94">
        <f t="shared" si="135"/>
        <v>2009</v>
      </c>
      <c r="B8479" s="95">
        <v>40024</v>
      </c>
      <c r="C8479" s="96">
        <v>4.4400000000000004</v>
      </c>
    </row>
    <row r="8480" spans="1:3">
      <c r="A8480" s="94">
        <f t="shared" si="135"/>
        <v>2009</v>
      </c>
      <c r="B8480" s="95">
        <v>40025</v>
      </c>
      <c r="C8480" s="96">
        <v>4.3099999999999996</v>
      </c>
    </row>
    <row r="8481" spans="1:3">
      <c r="A8481" s="94">
        <f t="shared" si="135"/>
        <v>2009</v>
      </c>
      <c r="B8481" s="95">
        <v>40028</v>
      </c>
      <c r="C8481" s="96">
        <v>4.42</v>
      </c>
    </row>
    <row r="8482" spans="1:3">
      <c r="A8482" s="94">
        <f t="shared" si="135"/>
        <v>2009</v>
      </c>
      <c r="B8482" s="95">
        <v>40029</v>
      </c>
      <c r="C8482" s="96">
        <v>4.45</v>
      </c>
    </row>
    <row r="8483" spans="1:3">
      <c r="A8483" s="94">
        <f t="shared" si="135"/>
        <v>2009</v>
      </c>
      <c r="B8483" s="95">
        <v>40030</v>
      </c>
      <c r="C8483" s="96">
        <v>4.57</v>
      </c>
    </row>
    <row r="8484" spans="1:3">
      <c r="A8484" s="94">
        <f t="shared" si="135"/>
        <v>2009</v>
      </c>
      <c r="B8484" s="95">
        <v>40031</v>
      </c>
      <c r="C8484" s="96">
        <v>4.53</v>
      </c>
    </row>
    <row r="8485" spans="1:3">
      <c r="A8485" s="94">
        <f t="shared" si="135"/>
        <v>2009</v>
      </c>
      <c r="B8485" s="95">
        <v>40032</v>
      </c>
      <c r="C8485" s="96">
        <v>4.6100000000000003</v>
      </c>
    </row>
    <row r="8486" spans="1:3">
      <c r="A8486" s="94">
        <f t="shared" si="135"/>
        <v>2009</v>
      </c>
      <c r="B8486" s="95">
        <v>40035</v>
      </c>
      <c r="C8486" s="96">
        <v>4.5199999999999996</v>
      </c>
    </row>
    <row r="8487" spans="1:3">
      <c r="A8487" s="94">
        <f t="shared" si="135"/>
        <v>2009</v>
      </c>
      <c r="B8487" s="95">
        <v>40036</v>
      </c>
      <c r="C8487" s="96">
        <v>4.4400000000000004</v>
      </c>
    </row>
    <row r="8488" spans="1:3">
      <c r="A8488" s="94">
        <f t="shared" si="135"/>
        <v>2009</v>
      </c>
      <c r="B8488" s="95">
        <v>40037</v>
      </c>
      <c r="C8488" s="96">
        <v>4.53</v>
      </c>
    </row>
    <row r="8489" spans="1:3">
      <c r="A8489" s="94">
        <f t="shared" si="135"/>
        <v>2009</v>
      </c>
      <c r="B8489" s="95">
        <v>40038</v>
      </c>
      <c r="C8489" s="96">
        <v>4.4400000000000004</v>
      </c>
    </row>
    <row r="8490" spans="1:3">
      <c r="A8490" s="94">
        <f t="shared" si="135"/>
        <v>2009</v>
      </c>
      <c r="B8490" s="95">
        <v>40039</v>
      </c>
      <c r="C8490" s="96">
        <v>4.41</v>
      </c>
    </row>
    <row r="8491" spans="1:3">
      <c r="A8491" s="94">
        <f t="shared" si="135"/>
        <v>2009</v>
      </c>
      <c r="B8491" s="95">
        <v>40042</v>
      </c>
      <c r="C8491" s="96">
        <v>4.33</v>
      </c>
    </row>
    <row r="8492" spans="1:3">
      <c r="A8492" s="94">
        <f t="shared" si="135"/>
        <v>2009</v>
      </c>
      <c r="B8492" s="95">
        <v>40043</v>
      </c>
      <c r="C8492" s="96">
        <v>4.3499999999999996</v>
      </c>
    </row>
    <row r="8493" spans="1:3">
      <c r="A8493" s="94">
        <f t="shared" si="135"/>
        <v>2009</v>
      </c>
      <c r="B8493" s="95">
        <v>40044</v>
      </c>
      <c r="C8493" s="96">
        <v>4.28</v>
      </c>
    </row>
    <row r="8494" spans="1:3">
      <c r="A8494" s="94">
        <f t="shared" si="135"/>
        <v>2009</v>
      </c>
      <c r="B8494" s="95">
        <v>40045</v>
      </c>
      <c r="C8494" s="96">
        <v>4.24</v>
      </c>
    </row>
    <row r="8495" spans="1:3">
      <c r="A8495" s="94">
        <f t="shared" si="135"/>
        <v>2009</v>
      </c>
      <c r="B8495" s="95">
        <v>40046</v>
      </c>
      <c r="C8495" s="96">
        <v>4.3600000000000003</v>
      </c>
    </row>
    <row r="8496" spans="1:3">
      <c r="A8496" s="94">
        <f t="shared" si="135"/>
        <v>2009</v>
      </c>
      <c r="B8496" s="95">
        <v>40049</v>
      </c>
      <c r="C8496" s="96">
        <v>4.2699999999999996</v>
      </c>
    </row>
    <row r="8497" spans="1:3">
      <c r="A8497" s="94">
        <f t="shared" si="135"/>
        <v>2009</v>
      </c>
      <c r="B8497" s="95">
        <v>40050</v>
      </c>
      <c r="C8497" s="96">
        <v>4.22</v>
      </c>
    </row>
    <row r="8498" spans="1:3">
      <c r="A8498" s="94">
        <f t="shared" si="135"/>
        <v>2009</v>
      </c>
      <c r="B8498" s="95">
        <v>40051</v>
      </c>
      <c r="C8498" s="96">
        <v>4.2</v>
      </c>
    </row>
    <row r="8499" spans="1:3">
      <c r="A8499" s="94">
        <f t="shared" si="135"/>
        <v>2009</v>
      </c>
      <c r="B8499" s="95">
        <v>40052</v>
      </c>
      <c r="C8499" s="96">
        <v>4.2300000000000004</v>
      </c>
    </row>
    <row r="8500" spans="1:3">
      <c r="A8500" s="94">
        <f t="shared" si="135"/>
        <v>2009</v>
      </c>
      <c r="B8500" s="95">
        <v>40053</v>
      </c>
      <c r="C8500" s="96">
        <v>4.21</v>
      </c>
    </row>
    <row r="8501" spans="1:3">
      <c r="A8501" s="94">
        <f t="shared" si="135"/>
        <v>2009</v>
      </c>
      <c r="B8501" s="95">
        <v>40056</v>
      </c>
      <c r="C8501" s="96">
        <v>4.18</v>
      </c>
    </row>
    <row r="8502" spans="1:3">
      <c r="A8502" s="94">
        <f t="shared" si="135"/>
        <v>2009</v>
      </c>
      <c r="B8502" s="95">
        <v>40057</v>
      </c>
      <c r="C8502" s="96">
        <v>4.1900000000000004</v>
      </c>
    </row>
    <row r="8503" spans="1:3">
      <c r="A8503" s="94">
        <f t="shared" si="135"/>
        <v>2009</v>
      </c>
      <c r="B8503" s="95">
        <v>40058</v>
      </c>
      <c r="C8503" s="96">
        <v>4.09</v>
      </c>
    </row>
    <row r="8504" spans="1:3">
      <c r="A8504" s="94">
        <f t="shared" si="135"/>
        <v>2009</v>
      </c>
      <c r="B8504" s="95">
        <v>40059</v>
      </c>
      <c r="C8504" s="96">
        <v>4.1500000000000004</v>
      </c>
    </row>
    <row r="8505" spans="1:3">
      <c r="A8505" s="94">
        <f t="shared" si="135"/>
        <v>2009</v>
      </c>
      <c r="B8505" s="95">
        <v>40060</v>
      </c>
      <c r="C8505" s="96">
        <v>4.2699999999999996</v>
      </c>
    </row>
    <row r="8506" spans="1:3">
      <c r="A8506" s="94">
        <f t="shared" si="135"/>
        <v>2009</v>
      </c>
      <c r="B8506" s="95">
        <v>40063</v>
      </c>
      <c r="C8506" s="99"/>
    </row>
    <row r="8507" spans="1:3">
      <c r="A8507" s="94">
        <f t="shared" si="135"/>
        <v>2009</v>
      </c>
      <c r="B8507" s="95">
        <v>40064</v>
      </c>
      <c r="C8507" s="96">
        <v>4.3099999999999996</v>
      </c>
    </row>
    <row r="8508" spans="1:3">
      <c r="A8508" s="94">
        <f t="shared" si="135"/>
        <v>2009</v>
      </c>
      <c r="B8508" s="95">
        <v>40065</v>
      </c>
      <c r="C8508" s="96">
        <v>4.33</v>
      </c>
    </row>
    <row r="8509" spans="1:3">
      <c r="A8509" s="94">
        <f t="shared" si="135"/>
        <v>2009</v>
      </c>
      <c r="B8509" s="95">
        <v>40066</v>
      </c>
      <c r="C8509" s="96">
        <v>4.1900000000000004</v>
      </c>
    </row>
    <row r="8510" spans="1:3">
      <c r="A8510" s="94">
        <f t="shared" si="135"/>
        <v>2009</v>
      </c>
      <c r="B8510" s="95">
        <v>40067</v>
      </c>
      <c r="C8510" s="96">
        <v>4.18</v>
      </c>
    </row>
    <row r="8511" spans="1:3">
      <c r="A8511" s="94">
        <f t="shared" si="135"/>
        <v>2009</v>
      </c>
      <c r="B8511" s="95">
        <v>40070</v>
      </c>
      <c r="C8511" s="96">
        <v>4.22</v>
      </c>
    </row>
    <row r="8512" spans="1:3">
      <c r="A8512" s="94">
        <f t="shared" si="135"/>
        <v>2009</v>
      </c>
      <c r="B8512" s="95">
        <v>40071</v>
      </c>
      <c r="C8512" s="96">
        <v>4.2699999999999996</v>
      </c>
    </row>
    <row r="8513" spans="1:3">
      <c r="A8513" s="94">
        <f t="shared" si="135"/>
        <v>2009</v>
      </c>
      <c r="B8513" s="95">
        <v>40072</v>
      </c>
      <c r="C8513" s="96">
        <v>4.26</v>
      </c>
    </row>
    <row r="8514" spans="1:3">
      <c r="A8514" s="94">
        <f t="shared" si="135"/>
        <v>2009</v>
      </c>
      <c r="B8514" s="95">
        <v>40073</v>
      </c>
      <c r="C8514" s="96">
        <v>4.1900000000000004</v>
      </c>
    </row>
    <row r="8515" spans="1:3">
      <c r="A8515" s="94">
        <f t="shared" si="135"/>
        <v>2009</v>
      </c>
      <c r="B8515" s="95">
        <v>40074</v>
      </c>
      <c r="C8515" s="96">
        <v>4.24</v>
      </c>
    </row>
    <row r="8516" spans="1:3">
      <c r="A8516" s="94">
        <f t="shared" si="135"/>
        <v>2009</v>
      </c>
      <c r="B8516" s="95">
        <v>40077</v>
      </c>
      <c r="C8516" s="96">
        <v>4.2300000000000004</v>
      </c>
    </row>
    <row r="8517" spans="1:3">
      <c r="A8517" s="94">
        <f t="shared" si="135"/>
        <v>2009</v>
      </c>
      <c r="B8517" s="95">
        <v>40078</v>
      </c>
      <c r="C8517" s="96">
        <v>4.2</v>
      </c>
    </row>
    <row r="8518" spans="1:3">
      <c r="A8518" s="94">
        <f t="shared" si="135"/>
        <v>2009</v>
      </c>
      <c r="B8518" s="95">
        <v>40079</v>
      </c>
      <c r="C8518" s="96">
        <v>4.21</v>
      </c>
    </row>
    <row r="8519" spans="1:3">
      <c r="A8519" s="94">
        <f t="shared" si="135"/>
        <v>2009</v>
      </c>
      <c r="B8519" s="95">
        <v>40080</v>
      </c>
      <c r="C8519" s="96">
        <v>4.17</v>
      </c>
    </row>
    <row r="8520" spans="1:3">
      <c r="A8520" s="94">
        <f t="shared" si="135"/>
        <v>2009</v>
      </c>
      <c r="B8520" s="95">
        <v>40081</v>
      </c>
      <c r="C8520" s="96">
        <v>4.0999999999999996</v>
      </c>
    </row>
    <row r="8521" spans="1:3">
      <c r="A8521" s="94">
        <f t="shared" si="135"/>
        <v>2009</v>
      </c>
      <c r="B8521" s="95">
        <v>40084</v>
      </c>
      <c r="C8521" s="96">
        <v>4.04</v>
      </c>
    </row>
    <row r="8522" spans="1:3">
      <c r="A8522" s="94">
        <f t="shared" si="135"/>
        <v>2009</v>
      </c>
      <c r="B8522" s="95">
        <v>40085</v>
      </c>
      <c r="C8522" s="96">
        <v>4.03</v>
      </c>
    </row>
    <row r="8523" spans="1:3">
      <c r="A8523" s="94">
        <f t="shared" si="135"/>
        <v>2009</v>
      </c>
      <c r="B8523" s="95">
        <v>40086</v>
      </c>
      <c r="C8523" s="96">
        <v>4.03</v>
      </c>
    </row>
    <row r="8524" spans="1:3">
      <c r="A8524" s="94">
        <f t="shared" si="135"/>
        <v>2009</v>
      </c>
      <c r="B8524" s="95">
        <v>40087</v>
      </c>
      <c r="C8524" s="96">
        <v>3.97</v>
      </c>
    </row>
    <row r="8525" spans="1:3">
      <c r="A8525" s="94">
        <f t="shared" ref="A8525:A8588" si="136">YEAR(B8525)</f>
        <v>2009</v>
      </c>
      <c r="B8525" s="95">
        <v>40088</v>
      </c>
      <c r="C8525" s="96">
        <v>4.01</v>
      </c>
    </row>
    <row r="8526" spans="1:3">
      <c r="A8526" s="94">
        <f t="shared" si="136"/>
        <v>2009</v>
      </c>
      <c r="B8526" s="95">
        <v>40091</v>
      </c>
      <c r="C8526" s="96">
        <v>4.01</v>
      </c>
    </row>
    <row r="8527" spans="1:3">
      <c r="A8527" s="94">
        <f t="shared" si="136"/>
        <v>2009</v>
      </c>
      <c r="B8527" s="95">
        <v>40092</v>
      </c>
      <c r="C8527" s="96">
        <v>4.07</v>
      </c>
    </row>
    <row r="8528" spans="1:3">
      <c r="A8528" s="94">
        <f t="shared" si="136"/>
        <v>2009</v>
      </c>
      <c r="B8528" s="95">
        <v>40093</v>
      </c>
      <c r="C8528" s="96">
        <v>3.99</v>
      </c>
    </row>
    <row r="8529" spans="1:3">
      <c r="A8529" s="94">
        <f t="shared" si="136"/>
        <v>2009</v>
      </c>
      <c r="B8529" s="95">
        <v>40094</v>
      </c>
      <c r="C8529" s="96">
        <v>4.09</v>
      </c>
    </row>
    <row r="8530" spans="1:3">
      <c r="A8530" s="94">
        <f t="shared" si="136"/>
        <v>2009</v>
      </c>
      <c r="B8530" s="95">
        <v>40095</v>
      </c>
      <c r="C8530" s="96">
        <v>4.22</v>
      </c>
    </row>
    <row r="8531" spans="1:3">
      <c r="A8531" s="94">
        <f t="shared" si="136"/>
        <v>2009</v>
      </c>
      <c r="B8531" s="95">
        <v>40098</v>
      </c>
      <c r="C8531" s="99"/>
    </row>
    <row r="8532" spans="1:3">
      <c r="A8532" s="94">
        <f t="shared" si="136"/>
        <v>2009</v>
      </c>
      <c r="B8532" s="95">
        <v>40099</v>
      </c>
      <c r="C8532" s="96">
        <v>4.16</v>
      </c>
    </row>
    <row r="8533" spans="1:3">
      <c r="A8533" s="94">
        <f t="shared" si="136"/>
        <v>2009</v>
      </c>
      <c r="B8533" s="95">
        <v>40100</v>
      </c>
      <c r="C8533" s="96">
        <v>4.28</v>
      </c>
    </row>
    <row r="8534" spans="1:3">
      <c r="A8534" s="94">
        <f t="shared" si="136"/>
        <v>2009</v>
      </c>
      <c r="B8534" s="95">
        <v>40101</v>
      </c>
      <c r="C8534" s="96">
        <v>4.3099999999999996</v>
      </c>
    </row>
    <row r="8535" spans="1:3">
      <c r="A8535" s="94">
        <f t="shared" si="136"/>
        <v>2009</v>
      </c>
      <c r="B8535" s="95">
        <v>40102</v>
      </c>
      <c r="C8535" s="96">
        <v>4.24</v>
      </c>
    </row>
    <row r="8536" spans="1:3">
      <c r="A8536" s="94">
        <f t="shared" si="136"/>
        <v>2009</v>
      </c>
      <c r="B8536" s="95">
        <v>40105</v>
      </c>
      <c r="C8536" s="96">
        <v>4.21</v>
      </c>
    </row>
    <row r="8537" spans="1:3">
      <c r="A8537" s="94">
        <f t="shared" si="136"/>
        <v>2009</v>
      </c>
      <c r="B8537" s="95">
        <v>40106</v>
      </c>
      <c r="C8537" s="96">
        <v>4.16</v>
      </c>
    </row>
    <row r="8538" spans="1:3">
      <c r="A8538" s="94">
        <f t="shared" si="136"/>
        <v>2009</v>
      </c>
      <c r="B8538" s="95">
        <v>40107</v>
      </c>
      <c r="C8538" s="96">
        <v>4.22</v>
      </c>
    </row>
    <row r="8539" spans="1:3">
      <c r="A8539" s="94">
        <f t="shared" si="136"/>
        <v>2009</v>
      </c>
      <c r="B8539" s="95">
        <v>40108</v>
      </c>
      <c r="C8539" s="96">
        <v>4.24</v>
      </c>
    </row>
    <row r="8540" spans="1:3">
      <c r="A8540" s="94">
        <f t="shared" si="136"/>
        <v>2009</v>
      </c>
      <c r="B8540" s="95">
        <v>40109</v>
      </c>
      <c r="C8540" s="96">
        <v>4.29</v>
      </c>
    </row>
    <row r="8541" spans="1:3">
      <c r="A8541" s="94">
        <f t="shared" si="136"/>
        <v>2009</v>
      </c>
      <c r="B8541" s="95">
        <v>40112</v>
      </c>
      <c r="C8541" s="96">
        <v>4.37</v>
      </c>
    </row>
    <row r="8542" spans="1:3">
      <c r="A8542" s="94">
        <f t="shared" si="136"/>
        <v>2009</v>
      </c>
      <c r="B8542" s="95">
        <v>40113</v>
      </c>
      <c r="C8542" s="96">
        <v>4.29</v>
      </c>
    </row>
    <row r="8543" spans="1:3">
      <c r="A8543" s="94">
        <f t="shared" si="136"/>
        <v>2009</v>
      </c>
      <c r="B8543" s="95">
        <v>40114</v>
      </c>
      <c r="C8543" s="96">
        <v>4.25</v>
      </c>
    </row>
    <row r="8544" spans="1:3">
      <c r="A8544" s="94">
        <f t="shared" si="136"/>
        <v>2009</v>
      </c>
      <c r="B8544" s="95">
        <v>40115</v>
      </c>
      <c r="C8544" s="96">
        <v>4.3499999999999996</v>
      </c>
    </row>
    <row r="8545" spans="1:3">
      <c r="A8545" s="94">
        <f t="shared" si="136"/>
        <v>2009</v>
      </c>
      <c r="B8545" s="95">
        <v>40116</v>
      </c>
      <c r="C8545" s="96">
        <v>4.2300000000000004</v>
      </c>
    </row>
    <row r="8546" spans="1:3">
      <c r="A8546" s="94">
        <f t="shared" si="136"/>
        <v>2009</v>
      </c>
      <c r="B8546" s="95">
        <v>40119</v>
      </c>
      <c r="C8546" s="96">
        <v>4.26</v>
      </c>
    </row>
    <row r="8547" spans="1:3">
      <c r="A8547" s="94">
        <f t="shared" si="136"/>
        <v>2009</v>
      </c>
      <c r="B8547" s="95">
        <v>40120</v>
      </c>
      <c r="C8547" s="96">
        <v>4.34</v>
      </c>
    </row>
    <row r="8548" spans="1:3">
      <c r="A8548" s="94">
        <f t="shared" si="136"/>
        <v>2009</v>
      </c>
      <c r="B8548" s="95">
        <v>40121</v>
      </c>
      <c r="C8548" s="96">
        <v>4.41</v>
      </c>
    </row>
    <row r="8549" spans="1:3">
      <c r="A8549" s="94">
        <f t="shared" si="136"/>
        <v>2009</v>
      </c>
      <c r="B8549" s="95">
        <v>40122</v>
      </c>
      <c r="C8549" s="96">
        <v>4.41</v>
      </c>
    </row>
    <row r="8550" spans="1:3">
      <c r="A8550" s="94">
        <f t="shared" si="136"/>
        <v>2009</v>
      </c>
      <c r="B8550" s="95">
        <v>40123</v>
      </c>
      <c r="C8550" s="96">
        <v>4.4000000000000004</v>
      </c>
    </row>
    <row r="8551" spans="1:3">
      <c r="A8551" s="94">
        <f t="shared" si="136"/>
        <v>2009</v>
      </c>
      <c r="B8551" s="95">
        <v>40126</v>
      </c>
      <c r="C8551" s="96">
        <v>4.4000000000000004</v>
      </c>
    </row>
    <row r="8552" spans="1:3">
      <c r="A8552" s="94">
        <f t="shared" si="136"/>
        <v>2009</v>
      </c>
      <c r="B8552" s="95">
        <v>40127</v>
      </c>
      <c r="C8552" s="96">
        <v>4.41</v>
      </c>
    </row>
    <row r="8553" spans="1:3">
      <c r="A8553" s="94">
        <f t="shared" si="136"/>
        <v>2009</v>
      </c>
      <c r="B8553" s="95">
        <v>40128</v>
      </c>
      <c r="C8553" s="99"/>
    </row>
    <row r="8554" spans="1:3">
      <c r="A8554" s="94">
        <f t="shared" si="136"/>
        <v>2009</v>
      </c>
      <c r="B8554" s="95">
        <v>40129</v>
      </c>
      <c r="C8554" s="96">
        <v>4.41</v>
      </c>
    </row>
    <row r="8555" spans="1:3">
      <c r="A8555" s="94">
        <f t="shared" si="136"/>
        <v>2009</v>
      </c>
      <c r="B8555" s="95">
        <v>40130</v>
      </c>
      <c r="C8555" s="96">
        <v>4.3600000000000003</v>
      </c>
    </row>
    <row r="8556" spans="1:3">
      <c r="A8556" s="94">
        <f t="shared" si="136"/>
        <v>2009</v>
      </c>
      <c r="B8556" s="95">
        <v>40133</v>
      </c>
      <c r="C8556" s="96">
        <v>4.26</v>
      </c>
    </row>
    <row r="8557" spans="1:3">
      <c r="A8557" s="94">
        <f t="shared" si="136"/>
        <v>2009</v>
      </c>
      <c r="B8557" s="95">
        <v>40134</v>
      </c>
      <c r="C8557" s="96">
        <v>4.26</v>
      </c>
    </row>
    <row r="8558" spans="1:3">
      <c r="A8558" s="94">
        <f t="shared" si="136"/>
        <v>2009</v>
      </c>
      <c r="B8558" s="95">
        <v>40135</v>
      </c>
      <c r="C8558" s="96">
        <v>4.29</v>
      </c>
    </row>
    <row r="8559" spans="1:3">
      <c r="A8559" s="94">
        <f t="shared" si="136"/>
        <v>2009</v>
      </c>
      <c r="B8559" s="95">
        <v>40136</v>
      </c>
      <c r="C8559" s="96">
        <v>4.29</v>
      </c>
    </row>
    <row r="8560" spans="1:3">
      <c r="A8560" s="94">
        <f t="shared" si="136"/>
        <v>2009</v>
      </c>
      <c r="B8560" s="95">
        <v>40137</v>
      </c>
      <c r="C8560" s="96">
        <v>4.3</v>
      </c>
    </row>
    <row r="8561" spans="1:3">
      <c r="A8561" s="94">
        <f t="shared" si="136"/>
        <v>2009</v>
      </c>
      <c r="B8561" s="95">
        <v>40140</v>
      </c>
      <c r="C8561" s="96">
        <v>4.29</v>
      </c>
    </row>
    <row r="8562" spans="1:3">
      <c r="A8562" s="94">
        <f t="shared" si="136"/>
        <v>2009</v>
      </c>
      <c r="B8562" s="95">
        <v>40141</v>
      </c>
      <c r="C8562" s="96">
        <v>4.25</v>
      </c>
    </row>
    <row r="8563" spans="1:3">
      <c r="A8563" s="94">
        <f t="shared" si="136"/>
        <v>2009</v>
      </c>
      <c r="B8563" s="95">
        <v>40142</v>
      </c>
      <c r="C8563" s="96">
        <v>4.2300000000000004</v>
      </c>
    </row>
    <row r="8564" spans="1:3">
      <c r="A8564" s="94">
        <f t="shared" si="136"/>
        <v>2009</v>
      </c>
      <c r="B8564" s="95">
        <v>40143</v>
      </c>
      <c r="C8564" s="99"/>
    </row>
    <row r="8565" spans="1:3">
      <c r="A8565" s="94">
        <f t="shared" si="136"/>
        <v>2009</v>
      </c>
      <c r="B8565" s="95">
        <v>40144</v>
      </c>
      <c r="C8565" s="96">
        <v>4.21</v>
      </c>
    </row>
    <row r="8566" spans="1:3">
      <c r="A8566" s="94">
        <f t="shared" si="136"/>
        <v>2009</v>
      </c>
      <c r="B8566" s="95">
        <v>40147</v>
      </c>
      <c r="C8566" s="96">
        <v>4.2</v>
      </c>
    </row>
    <row r="8567" spans="1:3">
      <c r="A8567" s="94">
        <f t="shared" si="136"/>
        <v>2009</v>
      </c>
      <c r="B8567" s="95">
        <v>40148</v>
      </c>
      <c r="C8567" s="96">
        <v>4.26</v>
      </c>
    </row>
    <row r="8568" spans="1:3">
      <c r="A8568" s="94">
        <f t="shared" si="136"/>
        <v>2009</v>
      </c>
      <c r="B8568" s="95">
        <v>40149</v>
      </c>
      <c r="C8568" s="96">
        <v>4.26</v>
      </c>
    </row>
    <row r="8569" spans="1:3">
      <c r="A8569" s="94">
        <f t="shared" si="136"/>
        <v>2009</v>
      </c>
      <c r="B8569" s="95">
        <v>40150</v>
      </c>
      <c r="C8569" s="96">
        <v>4.33</v>
      </c>
    </row>
    <row r="8570" spans="1:3">
      <c r="A8570" s="94">
        <f t="shared" si="136"/>
        <v>2009</v>
      </c>
      <c r="B8570" s="95">
        <v>40151</v>
      </c>
      <c r="C8570" s="96">
        <v>4.4000000000000004</v>
      </c>
    </row>
    <row r="8571" spans="1:3">
      <c r="A8571" s="94">
        <f t="shared" si="136"/>
        <v>2009</v>
      </c>
      <c r="B8571" s="95">
        <v>40154</v>
      </c>
      <c r="C8571" s="96">
        <v>4.4000000000000004</v>
      </c>
    </row>
    <row r="8572" spans="1:3">
      <c r="A8572" s="94">
        <f t="shared" si="136"/>
        <v>2009</v>
      </c>
      <c r="B8572" s="95">
        <v>40155</v>
      </c>
      <c r="C8572" s="96">
        <v>4.3899999999999997</v>
      </c>
    </row>
    <row r="8573" spans="1:3">
      <c r="A8573" s="94">
        <f t="shared" si="136"/>
        <v>2009</v>
      </c>
      <c r="B8573" s="95">
        <v>40156</v>
      </c>
      <c r="C8573" s="96">
        <v>4.41</v>
      </c>
    </row>
    <row r="8574" spans="1:3">
      <c r="A8574" s="94">
        <f t="shared" si="136"/>
        <v>2009</v>
      </c>
      <c r="B8574" s="95">
        <v>40157</v>
      </c>
      <c r="C8574" s="96">
        <v>4.5</v>
      </c>
    </row>
    <row r="8575" spans="1:3">
      <c r="A8575" s="94">
        <f t="shared" si="136"/>
        <v>2009</v>
      </c>
      <c r="B8575" s="95">
        <v>40158</v>
      </c>
      <c r="C8575" s="96">
        <v>4.49</v>
      </c>
    </row>
    <row r="8576" spans="1:3">
      <c r="A8576" s="94">
        <f t="shared" si="136"/>
        <v>2009</v>
      </c>
      <c r="B8576" s="95">
        <v>40161</v>
      </c>
      <c r="C8576" s="96">
        <v>4.49</v>
      </c>
    </row>
    <row r="8577" spans="1:3">
      <c r="A8577" s="94">
        <f t="shared" si="136"/>
        <v>2009</v>
      </c>
      <c r="B8577" s="95">
        <v>40162</v>
      </c>
      <c r="C8577" s="96">
        <v>4.5199999999999996</v>
      </c>
    </row>
    <row r="8578" spans="1:3">
      <c r="A8578" s="94">
        <f t="shared" si="136"/>
        <v>2009</v>
      </c>
      <c r="B8578" s="95">
        <v>40163</v>
      </c>
      <c r="C8578" s="96">
        <v>4.5199999999999996</v>
      </c>
    </row>
    <row r="8579" spans="1:3">
      <c r="A8579" s="94">
        <f t="shared" si="136"/>
        <v>2009</v>
      </c>
      <c r="B8579" s="95">
        <v>40164</v>
      </c>
      <c r="C8579" s="96">
        <v>4.42</v>
      </c>
    </row>
    <row r="8580" spans="1:3">
      <c r="A8580" s="94">
        <f t="shared" si="136"/>
        <v>2009</v>
      </c>
      <c r="B8580" s="95">
        <v>40165</v>
      </c>
      <c r="C8580" s="96">
        <v>4.46</v>
      </c>
    </row>
    <row r="8581" spans="1:3">
      <c r="A8581" s="94">
        <f t="shared" si="136"/>
        <v>2009</v>
      </c>
      <c r="B8581" s="95">
        <v>40168</v>
      </c>
      <c r="C8581" s="96">
        <v>4.5599999999999996</v>
      </c>
    </row>
    <row r="8582" spans="1:3">
      <c r="A8582" s="94">
        <f t="shared" si="136"/>
        <v>2009</v>
      </c>
      <c r="B8582" s="95">
        <v>40169</v>
      </c>
      <c r="C8582" s="96">
        <v>4.5999999999999996</v>
      </c>
    </row>
    <row r="8583" spans="1:3">
      <c r="A8583" s="94">
        <f t="shared" si="136"/>
        <v>2009</v>
      </c>
      <c r="B8583" s="95">
        <v>40170</v>
      </c>
      <c r="C8583" s="96">
        <v>4.6100000000000003</v>
      </c>
    </row>
    <row r="8584" spans="1:3">
      <c r="A8584" s="94">
        <f t="shared" si="136"/>
        <v>2009</v>
      </c>
      <c r="B8584" s="95">
        <v>40171</v>
      </c>
      <c r="C8584" s="96">
        <v>4.68</v>
      </c>
    </row>
    <row r="8585" spans="1:3">
      <c r="A8585" s="94">
        <f t="shared" si="136"/>
        <v>2009</v>
      </c>
      <c r="B8585" s="95">
        <v>40172</v>
      </c>
      <c r="C8585" s="99"/>
    </row>
    <row r="8586" spans="1:3">
      <c r="A8586" s="94">
        <f t="shared" si="136"/>
        <v>2009</v>
      </c>
      <c r="B8586" s="95">
        <v>40175</v>
      </c>
      <c r="C8586" s="96">
        <v>4.6900000000000004</v>
      </c>
    </row>
    <row r="8587" spans="1:3">
      <c r="A8587" s="94">
        <f t="shared" si="136"/>
        <v>2009</v>
      </c>
      <c r="B8587" s="95">
        <v>40176</v>
      </c>
      <c r="C8587" s="96">
        <v>4.6399999999999997</v>
      </c>
    </row>
    <row r="8588" spans="1:3">
      <c r="A8588" s="94">
        <f t="shared" si="136"/>
        <v>2009</v>
      </c>
      <c r="B8588" s="95">
        <v>40177</v>
      </c>
      <c r="C8588" s="96">
        <v>4.6100000000000003</v>
      </c>
    </row>
    <row r="8589" spans="1:3">
      <c r="A8589" s="94">
        <f t="shared" ref="A8589:A8652" si="137">YEAR(B8589)</f>
        <v>2009</v>
      </c>
      <c r="B8589" s="95">
        <v>40178</v>
      </c>
      <c r="C8589" s="96">
        <v>4.63</v>
      </c>
    </row>
    <row r="8590" spans="1:3">
      <c r="A8590" s="94">
        <f t="shared" si="137"/>
        <v>2010</v>
      </c>
      <c r="B8590" s="95">
        <v>40179</v>
      </c>
      <c r="C8590" s="99"/>
    </row>
    <row r="8591" spans="1:3">
      <c r="A8591" s="94">
        <f t="shared" si="137"/>
        <v>2010</v>
      </c>
      <c r="B8591" s="95">
        <v>40182</v>
      </c>
      <c r="C8591" s="96">
        <v>4.6500000000000004</v>
      </c>
    </row>
    <row r="8592" spans="1:3">
      <c r="A8592" s="94">
        <f t="shared" si="137"/>
        <v>2010</v>
      </c>
      <c r="B8592" s="95">
        <v>40183</v>
      </c>
      <c r="C8592" s="96">
        <v>4.59</v>
      </c>
    </row>
    <row r="8593" spans="1:3">
      <c r="A8593" s="94">
        <f t="shared" si="137"/>
        <v>2010</v>
      </c>
      <c r="B8593" s="95">
        <v>40184</v>
      </c>
      <c r="C8593" s="96">
        <v>4.7</v>
      </c>
    </row>
    <row r="8594" spans="1:3">
      <c r="A8594" s="94">
        <f t="shared" si="137"/>
        <v>2010</v>
      </c>
      <c r="B8594" s="95">
        <v>40185</v>
      </c>
      <c r="C8594" s="96">
        <v>4.6900000000000004</v>
      </c>
    </row>
    <row r="8595" spans="1:3">
      <c r="A8595" s="94">
        <f t="shared" si="137"/>
        <v>2010</v>
      </c>
      <c r="B8595" s="95">
        <v>40186</v>
      </c>
      <c r="C8595" s="96">
        <v>4.7</v>
      </c>
    </row>
    <row r="8596" spans="1:3">
      <c r="A8596" s="94">
        <f t="shared" si="137"/>
        <v>2010</v>
      </c>
      <c r="B8596" s="95">
        <v>40189</v>
      </c>
      <c r="C8596" s="96">
        <v>4.74</v>
      </c>
    </row>
    <row r="8597" spans="1:3">
      <c r="A8597" s="94">
        <f t="shared" si="137"/>
        <v>2010</v>
      </c>
      <c r="B8597" s="95">
        <v>40190</v>
      </c>
      <c r="C8597" s="96">
        <v>4.62</v>
      </c>
    </row>
    <row r="8598" spans="1:3">
      <c r="A8598" s="94">
        <f t="shared" si="137"/>
        <v>2010</v>
      </c>
      <c r="B8598" s="95">
        <v>40191</v>
      </c>
      <c r="C8598" s="96">
        <v>4.71</v>
      </c>
    </row>
    <row r="8599" spans="1:3">
      <c r="A8599" s="94">
        <f t="shared" si="137"/>
        <v>2010</v>
      </c>
      <c r="B8599" s="95">
        <v>40192</v>
      </c>
      <c r="C8599" s="96">
        <v>4.63</v>
      </c>
    </row>
    <row r="8600" spans="1:3">
      <c r="A8600" s="94">
        <f t="shared" si="137"/>
        <v>2010</v>
      </c>
      <c r="B8600" s="95">
        <v>40193</v>
      </c>
      <c r="C8600" s="96">
        <v>4.58</v>
      </c>
    </row>
    <row r="8601" spans="1:3">
      <c r="A8601" s="94">
        <f t="shared" si="137"/>
        <v>2010</v>
      </c>
      <c r="B8601" s="95">
        <v>40196</v>
      </c>
      <c r="C8601" s="99"/>
    </row>
    <row r="8602" spans="1:3">
      <c r="A8602" s="94">
        <f t="shared" si="137"/>
        <v>2010</v>
      </c>
      <c r="B8602" s="95">
        <v>40197</v>
      </c>
      <c r="C8602" s="96">
        <v>4.5999999999999996</v>
      </c>
    </row>
    <row r="8603" spans="1:3">
      <c r="A8603" s="94">
        <f t="shared" si="137"/>
        <v>2010</v>
      </c>
      <c r="B8603" s="95">
        <v>40198</v>
      </c>
      <c r="C8603" s="96">
        <v>4.54</v>
      </c>
    </row>
    <row r="8604" spans="1:3">
      <c r="A8604" s="94">
        <f t="shared" si="137"/>
        <v>2010</v>
      </c>
      <c r="B8604" s="95">
        <v>40199</v>
      </c>
      <c r="C8604" s="96">
        <v>4.5</v>
      </c>
    </row>
    <row r="8605" spans="1:3">
      <c r="A8605" s="94">
        <f t="shared" si="137"/>
        <v>2010</v>
      </c>
      <c r="B8605" s="95">
        <v>40200</v>
      </c>
      <c r="C8605" s="96">
        <v>4.5</v>
      </c>
    </row>
    <row r="8606" spans="1:3">
      <c r="A8606" s="94">
        <f t="shared" si="137"/>
        <v>2010</v>
      </c>
      <c r="B8606" s="95">
        <v>40203</v>
      </c>
      <c r="C8606" s="96">
        <v>4.55</v>
      </c>
    </row>
    <row r="8607" spans="1:3">
      <c r="A8607" s="94">
        <f t="shared" si="137"/>
        <v>2010</v>
      </c>
      <c r="B8607" s="95">
        <v>40204</v>
      </c>
      <c r="C8607" s="96">
        <v>4.5599999999999996</v>
      </c>
    </row>
    <row r="8608" spans="1:3">
      <c r="A8608" s="94">
        <f t="shared" si="137"/>
        <v>2010</v>
      </c>
      <c r="B8608" s="95">
        <v>40205</v>
      </c>
      <c r="C8608" s="96">
        <v>4.55</v>
      </c>
    </row>
    <row r="8609" spans="1:3">
      <c r="A8609" s="94">
        <f t="shared" si="137"/>
        <v>2010</v>
      </c>
      <c r="B8609" s="95">
        <v>40206</v>
      </c>
      <c r="C8609" s="96">
        <v>4.57</v>
      </c>
    </row>
    <row r="8610" spans="1:3">
      <c r="A8610" s="94">
        <f t="shared" si="137"/>
        <v>2010</v>
      </c>
      <c r="B8610" s="95">
        <v>40207</v>
      </c>
      <c r="C8610" s="96">
        <v>4.51</v>
      </c>
    </row>
    <row r="8611" spans="1:3">
      <c r="A8611" s="94">
        <f t="shared" si="137"/>
        <v>2010</v>
      </c>
      <c r="B8611" s="95">
        <v>40210</v>
      </c>
      <c r="C8611" s="96">
        <v>4.5599999999999996</v>
      </c>
    </row>
    <row r="8612" spans="1:3">
      <c r="A8612" s="94">
        <f t="shared" si="137"/>
        <v>2010</v>
      </c>
      <c r="B8612" s="95">
        <v>40211</v>
      </c>
      <c r="C8612" s="96">
        <v>4.55</v>
      </c>
    </row>
    <row r="8613" spans="1:3">
      <c r="A8613" s="94">
        <f t="shared" si="137"/>
        <v>2010</v>
      </c>
      <c r="B8613" s="95">
        <v>40212</v>
      </c>
      <c r="C8613" s="96">
        <v>4.62</v>
      </c>
    </row>
    <row r="8614" spans="1:3">
      <c r="A8614" s="94">
        <f t="shared" si="137"/>
        <v>2010</v>
      </c>
      <c r="B8614" s="95">
        <v>40213</v>
      </c>
      <c r="C8614" s="96">
        <v>4.53</v>
      </c>
    </row>
    <row r="8615" spans="1:3">
      <c r="A8615" s="94">
        <f t="shared" si="137"/>
        <v>2010</v>
      </c>
      <c r="B8615" s="95">
        <v>40214</v>
      </c>
      <c r="C8615" s="96">
        <v>4.51</v>
      </c>
    </row>
    <row r="8616" spans="1:3">
      <c r="A8616" s="94">
        <f t="shared" si="137"/>
        <v>2010</v>
      </c>
      <c r="B8616" s="95">
        <v>40217</v>
      </c>
      <c r="C8616" s="96">
        <v>4.5199999999999996</v>
      </c>
    </row>
    <row r="8617" spans="1:3">
      <c r="A8617" s="94">
        <f t="shared" si="137"/>
        <v>2010</v>
      </c>
      <c r="B8617" s="95">
        <v>40218</v>
      </c>
      <c r="C8617" s="96">
        <v>4.58</v>
      </c>
    </row>
    <row r="8618" spans="1:3">
      <c r="A8618" s="94">
        <f t="shared" si="137"/>
        <v>2010</v>
      </c>
      <c r="B8618" s="95">
        <v>40219</v>
      </c>
      <c r="C8618" s="96">
        <v>4.6500000000000004</v>
      </c>
    </row>
    <row r="8619" spans="1:3">
      <c r="A8619" s="94">
        <f t="shared" si="137"/>
        <v>2010</v>
      </c>
      <c r="B8619" s="95">
        <v>40220</v>
      </c>
      <c r="C8619" s="96">
        <v>4.6900000000000004</v>
      </c>
    </row>
    <row r="8620" spans="1:3">
      <c r="A8620" s="94">
        <f t="shared" si="137"/>
        <v>2010</v>
      </c>
      <c r="B8620" s="95">
        <v>40221</v>
      </c>
      <c r="C8620" s="96">
        <v>4.66</v>
      </c>
    </row>
    <row r="8621" spans="1:3">
      <c r="A8621" s="94">
        <f t="shared" si="137"/>
        <v>2010</v>
      </c>
      <c r="B8621" s="95">
        <v>40224</v>
      </c>
      <c r="C8621" s="99"/>
    </row>
    <row r="8622" spans="1:3">
      <c r="A8622" s="94">
        <f t="shared" si="137"/>
        <v>2010</v>
      </c>
      <c r="B8622" s="95">
        <v>40225</v>
      </c>
      <c r="C8622" s="96">
        <v>4.63</v>
      </c>
    </row>
    <row r="8623" spans="1:3">
      <c r="A8623" s="94">
        <f t="shared" si="137"/>
        <v>2010</v>
      </c>
      <c r="B8623" s="95">
        <v>40226</v>
      </c>
      <c r="C8623" s="96">
        <v>4.7</v>
      </c>
    </row>
    <row r="8624" spans="1:3">
      <c r="A8624" s="94">
        <f t="shared" si="137"/>
        <v>2010</v>
      </c>
      <c r="B8624" s="95">
        <v>40227</v>
      </c>
      <c r="C8624" s="96">
        <v>4.74</v>
      </c>
    </row>
    <row r="8625" spans="1:3">
      <c r="A8625" s="94">
        <f t="shared" si="137"/>
        <v>2010</v>
      </c>
      <c r="B8625" s="95">
        <v>40228</v>
      </c>
      <c r="C8625" s="96">
        <v>4.71</v>
      </c>
    </row>
    <row r="8626" spans="1:3">
      <c r="A8626" s="94">
        <f t="shared" si="137"/>
        <v>2010</v>
      </c>
      <c r="B8626" s="95">
        <v>40231</v>
      </c>
      <c r="C8626" s="96">
        <v>4.7300000000000004</v>
      </c>
    </row>
    <row r="8627" spans="1:3">
      <c r="A8627" s="94">
        <f t="shared" si="137"/>
        <v>2010</v>
      </c>
      <c r="B8627" s="95">
        <v>40232</v>
      </c>
      <c r="C8627" s="96">
        <v>4.63</v>
      </c>
    </row>
    <row r="8628" spans="1:3">
      <c r="A8628" s="94">
        <f t="shared" si="137"/>
        <v>2010</v>
      </c>
      <c r="B8628" s="95">
        <v>40233</v>
      </c>
      <c r="C8628" s="96">
        <v>4.63</v>
      </c>
    </row>
    <row r="8629" spans="1:3">
      <c r="A8629" s="94">
        <f t="shared" si="137"/>
        <v>2010</v>
      </c>
      <c r="B8629" s="95">
        <v>40234</v>
      </c>
      <c r="C8629" s="96">
        <v>4.58</v>
      </c>
    </row>
    <row r="8630" spans="1:3">
      <c r="A8630" s="94">
        <f t="shared" si="137"/>
        <v>2010</v>
      </c>
      <c r="B8630" s="95">
        <v>40235</v>
      </c>
      <c r="C8630" s="96">
        <v>4.55</v>
      </c>
    </row>
    <row r="8631" spans="1:3">
      <c r="A8631" s="94">
        <f t="shared" si="137"/>
        <v>2010</v>
      </c>
      <c r="B8631" s="95">
        <v>40238</v>
      </c>
      <c r="C8631" s="96">
        <v>4.5599999999999996</v>
      </c>
    </row>
    <row r="8632" spans="1:3">
      <c r="A8632" s="94">
        <f t="shared" si="137"/>
        <v>2010</v>
      </c>
      <c r="B8632" s="95">
        <v>40239</v>
      </c>
      <c r="C8632" s="96">
        <v>4.57</v>
      </c>
    </row>
    <row r="8633" spans="1:3">
      <c r="A8633" s="94">
        <f t="shared" si="137"/>
        <v>2010</v>
      </c>
      <c r="B8633" s="95">
        <v>40240</v>
      </c>
      <c r="C8633" s="96">
        <v>4.58</v>
      </c>
    </row>
    <row r="8634" spans="1:3">
      <c r="A8634" s="94">
        <f t="shared" si="137"/>
        <v>2010</v>
      </c>
      <c r="B8634" s="95">
        <v>40241</v>
      </c>
      <c r="C8634" s="96">
        <v>4.5599999999999996</v>
      </c>
    </row>
    <row r="8635" spans="1:3">
      <c r="A8635" s="94">
        <f t="shared" si="137"/>
        <v>2010</v>
      </c>
      <c r="B8635" s="95">
        <v>40242</v>
      </c>
      <c r="C8635" s="96">
        <v>4.6399999999999997</v>
      </c>
    </row>
    <row r="8636" spans="1:3">
      <c r="A8636" s="94">
        <f t="shared" si="137"/>
        <v>2010</v>
      </c>
      <c r="B8636" s="95">
        <v>40245</v>
      </c>
      <c r="C8636" s="96">
        <v>4.68</v>
      </c>
    </row>
    <row r="8637" spans="1:3">
      <c r="A8637" s="94">
        <f t="shared" si="137"/>
        <v>2010</v>
      </c>
      <c r="B8637" s="95">
        <v>40246</v>
      </c>
      <c r="C8637" s="96">
        <v>4.68</v>
      </c>
    </row>
    <row r="8638" spans="1:3">
      <c r="A8638" s="94">
        <f t="shared" si="137"/>
        <v>2010</v>
      </c>
      <c r="B8638" s="95">
        <v>40247</v>
      </c>
      <c r="C8638" s="96">
        <v>4.6900000000000004</v>
      </c>
    </row>
    <row r="8639" spans="1:3">
      <c r="A8639" s="94">
        <f t="shared" si="137"/>
        <v>2010</v>
      </c>
      <c r="B8639" s="95">
        <v>40248</v>
      </c>
      <c r="C8639" s="96">
        <v>4.66</v>
      </c>
    </row>
    <row r="8640" spans="1:3">
      <c r="A8640" s="94">
        <f t="shared" si="137"/>
        <v>2010</v>
      </c>
      <c r="B8640" s="95">
        <v>40249</v>
      </c>
      <c r="C8640" s="96">
        <v>4.62</v>
      </c>
    </row>
    <row r="8641" spans="1:3">
      <c r="A8641" s="94">
        <f t="shared" si="137"/>
        <v>2010</v>
      </c>
      <c r="B8641" s="95">
        <v>40252</v>
      </c>
      <c r="C8641" s="96">
        <v>4.63</v>
      </c>
    </row>
    <row r="8642" spans="1:3">
      <c r="A8642" s="94">
        <f t="shared" si="137"/>
        <v>2010</v>
      </c>
      <c r="B8642" s="95">
        <v>40253</v>
      </c>
      <c r="C8642" s="96">
        <v>4.59</v>
      </c>
    </row>
    <row r="8643" spans="1:3">
      <c r="A8643" s="94">
        <f t="shared" si="137"/>
        <v>2010</v>
      </c>
      <c r="B8643" s="95">
        <v>40254</v>
      </c>
      <c r="C8643" s="96">
        <v>4.5599999999999996</v>
      </c>
    </row>
    <row r="8644" spans="1:3">
      <c r="A8644" s="94">
        <f t="shared" si="137"/>
        <v>2010</v>
      </c>
      <c r="B8644" s="95">
        <v>40255</v>
      </c>
      <c r="C8644" s="96">
        <v>4.59</v>
      </c>
    </row>
    <row r="8645" spans="1:3">
      <c r="A8645" s="94">
        <f t="shared" si="137"/>
        <v>2010</v>
      </c>
      <c r="B8645" s="95">
        <v>40256</v>
      </c>
      <c r="C8645" s="96">
        <v>4.58</v>
      </c>
    </row>
    <row r="8646" spans="1:3">
      <c r="A8646" s="94">
        <f t="shared" si="137"/>
        <v>2010</v>
      </c>
      <c r="B8646" s="95">
        <v>40259</v>
      </c>
      <c r="C8646" s="96">
        <v>4.57</v>
      </c>
    </row>
    <row r="8647" spans="1:3">
      <c r="A8647" s="94">
        <f t="shared" si="137"/>
        <v>2010</v>
      </c>
      <c r="B8647" s="95">
        <v>40260</v>
      </c>
      <c r="C8647" s="96">
        <v>4.5999999999999996</v>
      </c>
    </row>
    <row r="8648" spans="1:3">
      <c r="A8648" s="94">
        <f t="shared" si="137"/>
        <v>2010</v>
      </c>
      <c r="B8648" s="95">
        <v>40261</v>
      </c>
      <c r="C8648" s="96">
        <v>4.72</v>
      </c>
    </row>
    <row r="8649" spans="1:3">
      <c r="A8649" s="94">
        <f t="shared" si="137"/>
        <v>2010</v>
      </c>
      <c r="B8649" s="95">
        <v>40262</v>
      </c>
      <c r="C8649" s="96">
        <v>4.7699999999999996</v>
      </c>
    </row>
    <row r="8650" spans="1:3">
      <c r="A8650" s="94">
        <f t="shared" si="137"/>
        <v>2010</v>
      </c>
      <c r="B8650" s="95">
        <v>40263</v>
      </c>
      <c r="C8650" s="96">
        <v>4.75</v>
      </c>
    </row>
    <row r="8651" spans="1:3">
      <c r="A8651" s="94">
        <f t="shared" si="137"/>
        <v>2010</v>
      </c>
      <c r="B8651" s="95">
        <v>40266</v>
      </c>
      <c r="C8651" s="96">
        <v>4.76</v>
      </c>
    </row>
    <row r="8652" spans="1:3">
      <c r="A8652" s="94">
        <f t="shared" si="137"/>
        <v>2010</v>
      </c>
      <c r="B8652" s="95">
        <v>40267</v>
      </c>
      <c r="C8652" s="96">
        <v>4.75</v>
      </c>
    </row>
    <row r="8653" spans="1:3">
      <c r="A8653" s="94">
        <f t="shared" ref="A8653:A8716" si="138">YEAR(B8653)</f>
        <v>2010</v>
      </c>
      <c r="B8653" s="95">
        <v>40268</v>
      </c>
      <c r="C8653" s="96">
        <v>4.72</v>
      </c>
    </row>
    <row r="8654" spans="1:3">
      <c r="A8654" s="94">
        <f t="shared" si="138"/>
        <v>2010</v>
      </c>
      <c r="B8654" s="95">
        <v>40269</v>
      </c>
      <c r="C8654" s="96">
        <v>4.74</v>
      </c>
    </row>
    <row r="8655" spans="1:3">
      <c r="A8655" s="94">
        <f t="shared" si="138"/>
        <v>2010</v>
      </c>
      <c r="B8655" s="95">
        <v>40270</v>
      </c>
      <c r="C8655" s="96">
        <v>4.8099999999999996</v>
      </c>
    </row>
    <row r="8656" spans="1:3">
      <c r="A8656" s="94">
        <f t="shared" si="138"/>
        <v>2010</v>
      </c>
      <c r="B8656" s="95">
        <v>40273</v>
      </c>
      <c r="C8656" s="96">
        <v>4.8499999999999996</v>
      </c>
    </row>
    <row r="8657" spans="1:3">
      <c r="A8657" s="94">
        <f t="shared" si="138"/>
        <v>2010</v>
      </c>
      <c r="B8657" s="95">
        <v>40274</v>
      </c>
      <c r="C8657" s="96">
        <v>4.84</v>
      </c>
    </row>
    <row r="8658" spans="1:3">
      <c r="A8658" s="94">
        <f t="shared" si="138"/>
        <v>2010</v>
      </c>
      <c r="B8658" s="95">
        <v>40275</v>
      </c>
      <c r="C8658" s="96">
        <v>4.74</v>
      </c>
    </row>
    <row r="8659" spans="1:3">
      <c r="A8659" s="94">
        <f t="shared" si="138"/>
        <v>2010</v>
      </c>
      <c r="B8659" s="95">
        <v>40276</v>
      </c>
      <c r="C8659" s="96">
        <v>4.75</v>
      </c>
    </row>
    <row r="8660" spans="1:3">
      <c r="A8660" s="94">
        <f t="shared" si="138"/>
        <v>2010</v>
      </c>
      <c r="B8660" s="95">
        <v>40277</v>
      </c>
      <c r="C8660" s="96">
        <v>4.74</v>
      </c>
    </row>
    <row r="8661" spans="1:3">
      <c r="A8661" s="94">
        <f t="shared" si="138"/>
        <v>2010</v>
      </c>
      <c r="B8661" s="95">
        <v>40280</v>
      </c>
      <c r="C8661" s="96">
        <v>4.7</v>
      </c>
    </row>
    <row r="8662" spans="1:3">
      <c r="A8662" s="94">
        <f t="shared" si="138"/>
        <v>2010</v>
      </c>
      <c r="B8662" s="95">
        <v>40281</v>
      </c>
      <c r="C8662" s="96">
        <v>4.68</v>
      </c>
    </row>
    <row r="8663" spans="1:3">
      <c r="A8663" s="94">
        <f t="shared" si="138"/>
        <v>2010</v>
      </c>
      <c r="B8663" s="95">
        <v>40282</v>
      </c>
      <c r="C8663" s="96">
        <v>4.72</v>
      </c>
    </row>
    <row r="8664" spans="1:3">
      <c r="A8664" s="94">
        <f t="shared" si="138"/>
        <v>2010</v>
      </c>
      <c r="B8664" s="95">
        <v>40283</v>
      </c>
      <c r="C8664" s="96">
        <v>4.72</v>
      </c>
    </row>
    <row r="8665" spans="1:3">
      <c r="A8665" s="94">
        <f t="shared" si="138"/>
        <v>2010</v>
      </c>
      <c r="B8665" s="95">
        <v>40284</v>
      </c>
      <c r="C8665" s="96">
        <v>4.67</v>
      </c>
    </row>
    <row r="8666" spans="1:3">
      <c r="A8666" s="94">
        <f t="shared" si="138"/>
        <v>2010</v>
      </c>
      <c r="B8666" s="95">
        <v>40287</v>
      </c>
      <c r="C8666" s="96">
        <v>4.7</v>
      </c>
    </row>
    <row r="8667" spans="1:3">
      <c r="A8667" s="94">
        <f t="shared" si="138"/>
        <v>2010</v>
      </c>
      <c r="B8667" s="95">
        <v>40288</v>
      </c>
      <c r="C8667" s="96">
        <v>4.67</v>
      </c>
    </row>
    <row r="8668" spans="1:3">
      <c r="A8668" s="94">
        <f t="shared" si="138"/>
        <v>2010</v>
      </c>
      <c r="B8668" s="95">
        <v>40289</v>
      </c>
      <c r="C8668" s="96">
        <v>4.6100000000000003</v>
      </c>
    </row>
    <row r="8669" spans="1:3">
      <c r="A8669" s="94">
        <f t="shared" si="138"/>
        <v>2010</v>
      </c>
      <c r="B8669" s="95">
        <v>40290</v>
      </c>
      <c r="C8669" s="96">
        <v>4.6500000000000004</v>
      </c>
    </row>
    <row r="8670" spans="1:3">
      <c r="A8670" s="94">
        <f t="shared" si="138"/>
        <v>2010</v>
      </c>
      <c r="B8670" s="95">
        <v>40291</v>
      </c>
      <c r="C8670" s="96">
        <v>4.67</v>
      </c>
    </row>
    <row r="8671" spans="1:3">
      <c r="A8671" s="94">
        <f t="shared" si="138"/>
        <v>2010</v>
      </c>
      <c r="B8671" s="95">
        <v>40294</v>
      </c>
      <c r="C8671" s="96">
        <v>4.67</v>
      </c>
    </row>
    <row r="8672" spans="1:3">
      <c r="A8672" s="94">
        <f t="shared" si="138"/>
        <v>2010</v>
      </c>
      <c r="B8672" s="95">
        <v>40295</v>
      </c>
      <c r="C8672" s="96">
        <v>4.5599999999999996</v>
      </c>
    </row>
    <row r="8673" spans="1:3">
      <c r="A8673" s="94">
        <f t="shared" si="138"/>
        <v>2010</v>
      </c>
      <c r="B8673" s="95">
        <v>40296</v>
      </c>
      <c r="C8673" s="96">
        <v>4.63</v>
      </c>
    </row>
    <row r="8674" spans="1:3">
      <c r="A8674" s="94">
        <f t="shared" si="138"/>
        <v>2010</v>
      </c>
      <c r="B8674" s="95">
        <v>40297</v>
      </c>
      <c r="C8674" s="96">
        <v>4.5999999999999996</v>
      </c>
    </row>
    <row r="8675" spans="1:3">
      <c r="A8675" s="94">
        <f t="shared" si="138"/>
        <v>2010</v>
      </c>
      <c r="B8675" s="95">
        <v>40298</v>
      </c>
      <c r="C8675" s="96">
        <v>4.53</v>
      </c>
    </row>
    <row r="8676" spans="1:3">
      <c r="A8676" s="94">
        <f t="shared" si="138"/>
        <v>2010</v>
      </c>
      <c r="B8676" s="95">
        <v>40301</v>
      </c>
      <c r="C8676" s="96">
        <v>4.53</v>
      </c>
    </row>
    <row r="8677" spans="1:3">
      <c r="A8677" s="94">
        <f t="shared" si="138"/>
        <v>2010</v>
      </c>
      <c r="B8677" s="95">
        <v>40302</v>
      </c>
      <c r="C8677" s="96">
        <v>4.43</v>
      </c>
    </row>
    <row r="8678" spans="1:3">
      <c r="A8678" s="94">
        <f t="shared" si="138"/>
        <v>2010</v>
      </c>
      <c r="B8678" s="95">
        <v>40303</v>
      </c>
      <c r="C8678" s="96">
        <v>4.3899999999999997</v>
      </c>
    </row>
    <row r="8679" spans="1:3">
      <c r="A8679" s="94">
        <f t="shared" si="138"/>
        <v>2010</v>
      </c>
      <c r="B8679" s="95">
        <v>40304</v>
      </c>
      <c r="C8679" s="96">
        <v>4.1900000000000004</v>
      </c>
    </row>
    <row r="8680" spans="1:3">
      <c r="A8680" s="94">
        <f t="shared" si="138"/>
        <v>2010</v>
      </c>
      <c r="B8680" s="95">
        <v>40305</v>
      </c>
      <c r="C8680" s="96">
        <v>4.28</v>
      </c>
    </row>
    <row r="8681" spans="1:3">
      <c r="A8681" s="94">
        <f t="shared" si="138"/>
        <v>2010</v>
      </c>
      <c r="B8681" s="95">
        <v>40308</v>
      </c>
      <c r="C8681" s="96">
        <v>4.41</v>
      </c>
    </row>
    <row r="8682" spans="1:3">
      <c r="A8682" s="94">
        <f t="shared" si="138"/>
        <v>2010</v>
      </c>
      <c r="B8682" s="95">
        <v>40309</v>
      </c>
      <c r="C8682" s="96">
        <v>4.42</v>
      </c>
    </row>
    <row r="8683" spans="1:3">
      <c r="A8683" s="94">
        <f t="shared" si="138"/>
        <v>2010</v>
      </c>
      <c r="B8683" s="95">
        <v>40310</v>
      </c>
      <c r="C8683" s="96">
        <v>4.47</v>
      </c>
    </row>
    <row r="8684" spans="1:3">
      <c r="A8684" s="94">
        <f t="shared" si="138"/>
        <v>2010</v>
      </c>
      <c r="B8684" s="95">
        <v>40311</v>
      </c>
      <c r="C8684" s="96">
        <v>4.47</v>
      </c>
    </row>
    <row r="8685" spans="1:3">
      <c r="A8685" s="94">
        <f t="shared" si="138"/>
        <v>2010</v>
      </c>
      <c r="B8685" s="95">
        <v>40312</v>
      </c>
      <c r="C8685" s="96">
        <v>4.32</v>
      </c>
    </row>
    <row r="8686" spans="1:3">
      <c r="A8686" s="94">
        <f t="shared" si="138"/>
        <v>2010</v>
      </c>
      <c r="B8686" s="95">
        <v>40315</v>
      </c>
      <c r="C8686" s="96">
        <v>4.3499999999999996</v>
      </c>
    </row>
    <row r="8687" spans="1:3">
      <c r="A8687" s="94">
        <f t="shared" si="138"/>
        <v>2010</v>
      </c>
      <c r="B8687" s="95">
        <v>40316</v>
      </c>
      <c r="C8687" s="96">
        <v>4.26</v>
      </c>
    </row>
    <row r="8688" spans="1:3">
      <c r="A8688" s="94">
        <f t="shared" si="138"/>
        <v>2010</v>
      </c>
      <c r="B8688" s="95">
        <v>40317</v>
      </c>
      <c r="C8688" s="96">
        <v>4.24</v>
      </c>
    </row>
    <row r="8689" spans="1:3">
      <c r="A8689" s="94">
        <f t="shared" si="138"/>
        <v>2010</v>
      </c>
      <c r="B8689" s="95">
        <v>40318</v>
      </c>
      <c r="C8689" s="96">
        <v>4.13</v>
      </c>
    </row>
    <row r="8690" spans="1:3">
      <c r="A8690" s="94">
        <f t="shared" si="138"/>
        <v>2010</v>
      </c>
      <c r="B8690" s="95">
        <v>40319</v>
      </c>
      <c r="C8690" s="96">
        <v>4.07</v>
      </c>
    </row>
    <row r="8691" spans="1:3">
      <c r="A8691" s="94">
        <f t="shared" si="138"/>
        <v>2010</v>
      </c>
      <c r="B8691" s="95">
        <v>40322</v>
      </c>
      <c r="C8691" s="96">
        <v>4.12</v>
      </c>
    </row>
    <row r="8692" spans="1:3">
      <c r="A8692" s="94">
        <f t="shared" si="138"/>
        <v>2010</v>
      </c>
      <c r="B8692" s="95">
        <v>40323</v>
      </c>
      <c r="C8692" s="96">
        <v>4.07</v>
      </c>
    </row>
    <row r="8693" spans="1:3">
      <c r="A8693" s="94">
        <f t="shared" si="138"/>
        <v>2010</v>
      </c>
      <c r="B8693" s="95">
        <v>40324</v>
      </c>
      <c r="C8693" s="96">
        <v>4.1100000000000003</v>
      </c>
    </row>
    <row r="8694" spans="1:3">
      <c r="A8694" s="94">
        <f t="shared" si="138"/>
        <v>2010</v>
      </c>
      <c r="B8694" s="95">
        <v>40325</v>
      </c>
      <c r="C8694" s="96">
        <v>4.24</v>
      </c>
    </row>
    <row r="8695" spans="1:3">
      <c r="A8695" s="94">
        <f t="shared" si="138"/>
        <v>2010</v>
      </c>
      <c r="B8695" s="95">
        <v>40326</v>
      </c>
      <c r="C8695" s="96">
        <v>4.22</v>
      </c>
    </row>
    <row r="8696" spans="1:3">
      <c r="A8696" s="94">
        <f t="shared" si="138"/>
        <v>2010</v>
      </c>
      <c r="B8696" s="95">
        <v>40329</v>
      </c>
      <c r="C8696" s="99"/>
    </row>
    <row r="8697" spans="1:3">
      <c r="A8697" s="94">
        <f t="shared" si="138"/>
        <v>2010</v>
      </c>
      <c r="B8697" s="95">
        <v>40330</v>
      </c>
      <c r="C8697" s="96">
        <v>4.1900000000000004</v>
      </c>
    </row>
    <row r="8698" spans="1:3">
      <c r="A8698" s="94">
        <f t="shared" si="138"/>
        <v>2010</v>
      </c>
      <c r="B8698" s="95">
        <v>40331</v>
      </c>
      <c r="C8698" s="96">
        <v>4.24</v>
      </c>
    </row>
    <row r="8699" spans="1:3">
      <c r="A8699" s="94">
        <f t="shared" si="138"/>
        <v>2010</v>
      </c>
      <c r="B8699" s="95">
        <v>40332</v>
      </c>
      <c r="C8699" s="96">
        <v>4.29</v>
      </c>
    </row>
    <row r="8700" spans="1:3">
      <c r="A8700" s="94">
        <f t="shared" si="138"/>
        <v>2010</v>
      </c>
      <c r="B8700" s="95">
        <v>40333</v>
      </c>
      <c r="C8700" s="96">
        <v>4.13</v>
      </c>
    </row>
    <row r="8701" spans="1:3">
      <c r="A8701" s="94">
        <f t="shared" si="138"/>
        <v>2010</v>
      </c>
      <c r="B8701" s="95">
        <v>40336</v>
      </c>
      <c r="C8701" s="96">
        <v>4.1100000000000003</v>
      </c>
    </row>
    <row r="8702" spans="1:3">
      <c r="A8702" s="94">
        <f t="shared" si="138"/>
        <v>2010</v>
      </c>
      <c r="B8702" s="95">
        <v>40337</v>
      </c>
      <c r="C8702" s="96">
        <v>4.0999999999999996</v>
      </c>
    </row>
    <row r="8703" spans="1:3">
      <c r="A8703" s="94">
        <f t="shared" si="138"/>
        <v>2010</v>
      </c>
      <c r="B8703" s="95">
        <v>40338</v>
      </c>
      <c r="C8703" s="96">
        <v>4.12</v>
      </c>
    </row>
    <row r="8704" spans="1:3">
      <c r="A8704" s="94">
        <f t="shared" si="138"/>
        <v>2010</v>
      </c>
      <c r="B8704" s="95">
        <v>40339</v>
      </c>
      <c r="C8704" s="96">
        <v>4.25</v>
      </c>
    </row>
    <row r="8705" spans="1:3">
      <c r="A8705" s="94">
        <f t="shared" si="138"/>
        <v>2010</v>
      </c>
      <c r="B8705" s="95">
        <v>40340</v>
      </c>
      <c r="C8705" s="96">
        <v>4.1500000000000004</v>
      </c>
    </row>
    <row r="8706" spans="1:3">
      <c r="A8706" s="94">
        <f t="shared" si="138"/>
        <v>2010</v>
      </c>
      <c r="B8706" s="95">
        <v>40343</v>
      </c>
      <c r="C8706" s="96">
        <v>4.2</v>
      </c>
    </row>
    <row r="8707" spans="1:3">
      <c r="A8707" s="94">
        <f t="shared" si="138"/>
        <v>2010</v>
      </c>
      <c r="B8707" s="95">
        <v>40344</v>
      </c>
      <c r="C8707" s="96">
        <v>4.2300000000000004</v>
      </c>
    </row>
    <row r="8708" spans="1:3">
      <c r="A8708" s="94">
        <f t="shared" si="138"/>
        <v>2010</v>
      </c>
      <c r="B8708" s="95">
        <v>40345</v>
      </c>
      <c r="C8708" s="96">
        <v>4.18</v>
      </c>
    </row>
    <row r="8709" spans="1:3">
      <c r="A8709" s="94">
        <f t="shared" si="138"/>
        <v>2010</v>
      </c>
      <c r="B8709" s="95">
        <v>40346</v>
      </c>
      <c r="C8709" s="96">
        <v>4.13</v>
      </c>
    </row>
    <row r="8710" spans="1:3">
      <c r="A8710" s="94">
        <f t="shared" si="138"/>
        <v>2010</v>
      </c>
      <c r="B8710" s="95">
        <v>40347</v>
      </c>
      <c r="C8710" s="96">
        <v>4.1500000000000004</v>
      </c>
    </row>
    <row r="8711" spans="1:3">
      <c r="A8711" s="94">
        <f t="shared" si="138"/>
        <v>2010</v>
      </c>
      <c r="B8711" s="95">
        <v>40350</v>
      </c>
      <c r="C8711" s="96">
        <v>4.17</v>
      </c>
    </row>
    <row r="8712" spans="1:3">
      <c r="A8712" s="94">
        <f t="shared" si="138"/>
        <v>2010</v>
      </c>
      <c r="B8712" s="95">
        <v>40351</v>
      </c>
      <c r="C8712" s="96">
        <v>4.0999999999999996</v>
      </c>
    </row>
    <row r="8713" spans="1:3">
      <c r="A8713" s="94">
        <f t="shared" si="138"/>
        <v>2010</v>
      </c>
      <c r="B8713" s="95">
        <v>40352</v>
      </c>
      <c r="C8713" s="96">
        <v>4.05</v>
      </c>
    </row>
    <row r="8714" spans="1:3">
      <c r="A8714" s="94">
        <f t="shared" si="138"/>
        <v>2010</v>
      </c>
      <c r="B8714" s="95">
        <v>40353</v>
      </c>
      <c r="C8714" s="96">
        <v>4.09</v>
      </c>
    </row>
    <row r="8715" spans="1:3">
      <c r="A8715" s="94">
        <f t="shared" si="138"/>
        <v>2010</v>
      </c>
      <c r="B8715" s="95">
        <v>40354</v>
      </c>
      <c r="C8715" s="96">
        <v>4.07</v>
      </c>
    </row>
    <row r="8716" spans="1:3">
      <c r="A8716" s="94">
        <f t="shared" si="138"/>
        <v>2010</v>
      </c>
      <c r="B8716" s="95">
        <v>40357</v>
      </c>
      <c r="C8716" s="96">
        <v>4.01</v>
      </c>
    </row>
    <row r="8717" spans="1:3">
      <c r="A8717" s="94">
        <f t="shared" ref="A8717:A8780" si="139">YEAR(B8717)</f>
        <v>2010</v>
      </c>
      <c r="B8717" s="95">
        <v>40358</v>
      </c>
      <c r="C8717" s="96">
        <v>3.94</v>
      </c>
    </row>
    <row r="8718" spans="1:3">
      <c r="A8718" s="94">
        <f t="shared" si="139"/>
        <v>2010</v>
      </c>
      <c r="B8718" s="95">
        <v>40359</v>
      </c>
      <c r="C8718" s="96">
        <v>3.91</v>
      </c>
    </row>
    <row r="8719" spans="1:3">
      <c r="A8719" s="94">
        <f t="shared" si="139"/>
        <v>2010</v>
      </c>
      <c r="B8719" s="95">
        <v>40360</v>
      </c>
      <c r="C8719" s="96">
        <v>3.88</v>
      </c>
    </row>
    <row r="8720" spans="1:3">
      <c r="A8720" s="94">
        <f t="shared" si="139"/>
        <v>2010</v>
      </c>
      <c r="B8720" s="95">
        <v>40361</v>
      </c>
      <c r="C8720" s="96">
        <v>3.94</v>
      </c>
    </row>
    <row r="8721" spans="1:3">
      <c r="A8721" s="94">
        <f t="shared" si="139"/>
        <v>2010</v>
      </c>
      <c r="B8721" s="95">
        <v>40364</v>
      </c>
      <c r="C8721" s="99"/>
    </row>
    <row r="8722" spans="1:3">
      <c r="A8722" s="94">
        <f t="shared" si="139"/>
        <v>2010</v>
      </c>
      <c r="B8722" s="95">
        <v>40365</v>
      </c>
      <c r="C8722" s="96">
        <v>3.89</v>
      </c>
    </row>
    <row r="8723" spans="1:3">
      <c r="A8723" s="94">
        <f t="shared" si="139"/>
        <v>2010</v>
      </c>
      <c r="B8723" s="95">
        <v>40366</v>
      </c>
      <c r="C8723" s="96">
        <v>3.96</v>
      </c>
    </row>
    <row r="8724" spans="1:3">
      <c r="A8724" s="94">
        <f t="shared" si="139"/>
        <v>2010</v>
      </c>
      <c r="B8724" s="95">
        <v>40367</v>
      </c>
      <c r="C8724" s="96">
        <v>4</v>
      </c>
    </row>
    <row r="8725" spans="1:3">
      <c r="A8725" s="94">
        <f t="shared" si="139"/>
        <v>2010</v>
      </c>
      <c r="B8725" s="95">
        <v>40368</v>
      </c>
      <c r="C8725" s="96">
        <v>4.04</v>
      </c>
    </row>
    <row r="8726" spans="1:3">
      <c r="A8726" s="94">
        <f t="shared" si="139"/>
        <v>2010</v>
      </c>
      <c r="B8726" s="95">
        <v>40371</v>
      </c>
      <c r="C8726" s="96">
        <v>4.05</v>
      </c>
    </row>
    <row r="8727" spans="1:3">
      <c r="A8727" s="94">
        <f t="shared" si="139"/>
        <v>2010</v>
      </c>
      <c r="B8727" s="95">
        <v>40372</v>
      </c>
      <c r="C8727" s="96">
        <v>4.0999999999999996</v>
      </c>
    </row>
    <row r="8728" spans="1:3">
      <c r="A8728" s="94">
        <f t="shared" si="139"/>
        <v>2010</v>
      </c>
      <c r="B8728" s="95">
        <v>40373</v>
      </c>
      <c r="C8728" s="96">
        <v>4.03</v>
      </c>
    </row>
    <row r="8729" spans="1:3">
      <c r="A8729" s="94">
        <f t="shared" si="139"/>
        <v>2010</v>
      </c>
      <c r="B8729" s="95">
        <v>40374</v>
      </c>
      <c r="C8729" s="96">
        <v>3.97</v>
      </c>
    </row>
    <row r="8730" spans="1:3">
      <c r="A8730" s="94">
        <f t="shared" si="139"/>
        <v>2010</v>
      </c>
      <c r="B8730" s="95">
        <v>40375</v>
      </c>
      <c r="C8730" s="96">
        <v>3.95</v>
      </c>
    </row>
    <row r="8731" spans="1:3">
      <c r="A8731" s="94">
        <f t="shared" si="139"/>
        <v>2010</v>
      </c>
      <c r="B8731" s="95">
        <v>40378</v>
      </c>
      <c r="C8731" s="96">
        <v>3.99</v>
      </c>
    </row>
    <row r="8732" spans="1:3">
      <c r="A8732" s="94">
        <f t="shared" si="139"/>
        <v>2010</v>
      </c>
      <c r="B8732" s="95">
        <v>40379</v>
      </c>
      <c r="C8732" s="96">
        <v>3.99</v>
      </c>
    </row>
    <row r="8733" spans="1:3">
      <c r="A8733" s="94">
        <f t="shared" si="139"/>
        <v>2010</v>
      </c>
      <c r="B8733" s="95">
        <v>40380</v>
      </c>
      <c r="C8733" s="96">
        <v>3.89</v>
      </c>
    </row>
    <row r="8734" spans="1:3">
      <c r="A8734" s="94">
        <f t="shared" si="139"/>
        <v>2010</v>
      </c>
      <c r="B8734" s="95">
        <v>40381</v>
      </c>
      <c r="C8734" s="96">
        <v>3.95</v>
      </c>
    </row>
    <row r="8735" spans="1:3">
      <c r="A8735" s="94">
        <f t="shared" si="139"/>
        <v>2010</v>
      </c>
      <c r="B8735" s="95">
        <v>40382</v>
      </c>
      <c r="C8735" s="96">
        <v>4.01</v>
      </c>
    </row>
    <row r="8736" spans="1:3">
      <c r="A8736" s="94">
        <f t="shared" si="139"/>
        <v>2010</v>
      </c>
      <c r="B8736" s="95">
        <v>40385</v>
      </c>
      <c r="C8736" s="96">
        <v>4.03</v>
      </c>
    </row>
    <row r="8737" spans="1:3">
      <c r="A8737" s="94">
        <f t="shared" si="139"/>
        <v>2010</v>
      </c>
      <c r="B8737" s="95">
        <v>40386</v>
      </c>
      <c r="C8737" s="96">
        <v>4.08</v>
      </c>
    </row>
    <row r="8738" spans="1:3">
      <c r="A8738" s="94">
        <f t="shared" si="139"/>
        <v>2010</v>
      </c>
      <c r="B8738" s="95">
        <v>40387</v>
      </c>
      <c r="C8738" s="96">
        <v>4.07</v>
      </c>
    </row>
    <row r="8739" spans="1:3">
      <c r="A8739" s="94">
        <f t="shared" si="139"/>
        <v>2010</v>
      </c>
      <c r="B8739" s="95">
        <v>40388</v>
      </c>
      <c r="C8739" s="96">
        <v>4.08</v>
      </c>
    </row>
    <row r="8740" spans="1:3">
      <c r="A8740" s="94">
        <f t="shared" si="139"/>
        <v>2010</v>
      </c>
      <c r="B8740" s="95">
        <v>40389</v>
      </c>
      <c r="C8740" s="96">
        <v>3.98</v>
      </c>
    </row>
    <row r="8741" spans="1:3">
      <c r="A8741" s="94">
        <f t="shared" si="139"/>
        <v>2010</v>
      </c>
      <c r="B8741" s="95">
        <v>40392</v>
      </c>
      <c r="C8741" s="96">
        <v>4.0599999999999996</v>
      </c>
    </row>
    <row r="8742" spans="1:3">
      <c r="A8742" s="94">
        <f t="shared" si="139"/>
        <v>2010</v>
      </c>
      <c r="B8742" s="95">
        <v>40393</v>
      </c>
      <c r="C8742" s="96">
        <v>4.04</v>
      </c>
    </row>
    <row r="8743" spans="1:3">
      <c r="A8743" s="94">
        <f t="shared" si="139"/>
        <v>2010</v>
      </c>
      <c r="B8743" s="95">
        <v>40394</v>
      </c>
      <c r="C8743" s="96">
        <v>4.07</v>
      </c>
    </row>
    <row r="8744" spans="1:3">
      <c r="A8744" s="94">
        <f t="shared" si="139"/>
        <v>2010</v>
      </c>
      <c r="B8744" s="95">
        <v>40395</v>
      </c>
      <c r="C8744" s="96">
        <v>4.05</v>
      </c>
    </row>
    <row r="8745" spans="1:3">
      <c r="A8745" s="94">
        <f t="shared" si="139"/>
        <v>2010</v>
      </c>
      <c r="B8745" s="95">
        <v>40396</v>
      </c>
      <c r="C8745" s="96">
        <v>4</v>
      </c>
    </row>
    <row r="8746" spans="1:3">
      <c r="A8746" s="94">
        <f t="shared" si="139"/>
        <v>2010</v>
      </c>
      <c r="B8746" s="95">
        <v>40399</v>
      </c>
      <c r="C8746" s="96">
        <v>4.01</v>
      </c>
    </row>
    <row r="8747" spans="1:3">
      <c r="A8747" s="94">
        <f t="shared" si="139"/>
        <v>2010</v>
      </c>
      <c r="B8747" s="95">
        <v>40400</v>
      </c>
      <c r="C8747" s="96">
        <v>4</v>
      </c>
    </row>
    <row r="8748" spans="1:3">
      <c r="A8748" s="94">
        <f t="shared" si="139"/>
        <v>2010</v>
      </c>
      <c r="B8748" s="95">
        <v>40401</v>
      </c>
      <c r="C8748" s="96">
        <v>3.93</v>
      </c>
    </row>
    <row r="8749" spans="1:3">
      <c r="A8749" s="94">
        <f t="shared" si="139"/>
        <v>2010</v>
      </c>
      <c r="B8749" s="95">
        <v>40402</v>
      </c>
      <c r="C8749" s="96">
        <v>3.94</v>
      </c>
    </row>
    <row r="8750" spans="1:3">
      <c r="A8750" s="94">
        <f t="shared" si="139"/>
        <v>2010</v>
      </c>
      <c r="B8750" s="95">
        <v>40403</v>
      </c>
      <c r="C8750" s="96">
        <v>3.87</v>
      </c>
    </row>
    <row r="8751" spans="1:3">
      <c r="A8751" s="94">
        <f t="shared" si="139"/>
        <v>2010</v>
      </c>
      <c r="B8751" s="95">
        <v>40406</v>
      </c>
      <c r="C8751" s="96">
        <v>3.72</v>
      </c>
    </row>
    <row r="8752" spans="1:3">
      <c r="A8752" s="94">
        <f t="shared" si="139"/>
        <v>2010</v>
      </c>
      <c r="B8752" s="95">
        <v>40407</v>
      </c>
      <c r="C8752" s="96">
        <v>3.77</v>
      </c>
    </row>
    <row r="8753" spans="1:3">
      <c r="A8753" s="94">
        <f t="shared" si="139"/>
        <v>2010</v>
      </c>
      <c r="B8753" s="95">
        <v>40408</v>
      </c>
      <c r="C8753" s="96">
        <v>3.73</v>
      </c>
    </row>
    <row r="8754" spans="1:3">
      <c r="A8754" s="94">
        <f t="shared" si="139"/>
        <v>2010</v>
      </c>
      <c r="B8754" s="95">
        <v>40409</v>
      </c>
      <c r="C8754" s="96">
        <v>3.66</v>
      </c>
    </row>
    <row r="8755" spans="1:3">
      <c r="A8755" s="94">
        <f t="shared" si="139"/>
        <v>2010</v>
      </c>
      <c r="B8755" s="95">
        <v>40410</v>
      </c>
      <c r="C8755" s="96">
        <v>3.67</v>
      </c>
    </row>
    <row r="8756" spans="1:3">
      <c r="A8756" s="94">
        <f t="shared" si="139"/>
        <v>2010</v>
      </c>
      <c r="B8756" s="95">
        <v>40413</v>
      </c>
      <c r="C8756" s="96">
        <v>3.65</v>
      </c>
    </row>
    <row r="8757" spans="1:3">
      <c r="A8757" s="94">
        <f t="shared" si="139"/>
        <v>2010</v>
      </c>
      <c r="B8757" s="95">
        <v>40414</v>
      </c>
      <c r="C8757" s="96">
        <v>3.57</v>
      </c>
    </row>
    <row r="8758" spans="1:3">
      <c r="A8758" s="94">
        <f t="shared" si="139"/>
        <v>2010</v>
      </c>
      <c r="B8758" s="95">
        <v>40415</v>
      </c>
      <c r="C8758" s="96">
        <v>3.59</v>
      </c>
    </row>
    <row r="8759" spans="1:3">
      <c r="A8759" s="94">
        <f t="shared" si="139"/>
        <v>2010</v>
      </c>
      <c r="B8759" s="95">
        <v>40416</v>
      </c>
      <c r="C8759" s="96">
        <v>3.53</v>
      </c>
    </row>
    <row r="8760" spans="1:3">
      <c r="A8760" s="94">
        <f t="shared" si="139"/>
        <v>2010</v>
      </c>
      <c r="B8760" s="95">
        <v>40417</v>
      </c>
      <c r="C8760" s="96">
        <v>3.69</v>
      </c>
    </row>
    <row r="8761" spans="1:3">
      <c r="A8761" s="94">
        <f t="shared" si="139"/>
        <v>2010</v>
      </c>
      <c r="B8761" s="95">
        <v>40420</v>
      </c>
      <c r="C8761" s="96">
        <v>3.6</v>
      </c>
    </row>
    <row r="8762" spans="1:3">
      <c r="A8762" s="94">
        <f t="shared" si="139"/>
        <v>2010</v>
      </c>
      <c r="B8762" s="95">
        <v>40421</v>
      </c>
      <c r="C8762" s="96">
        <v>3.52</v>
      </c>
    </row>
    <row r="8763" spans="1:3">
      <c r="A8763" s="94">
        <f t="shared" si="139"/>
        <v>2010</v>
      </c>
      <c r="B8763" s="95">
        <v>40422</v>
      </c>
      <c r="C8763" s="96">
        <v>3.65</v>
      </c>
    </row>
    <row r="8764" spans="1:3">
      <c r="A8764" s="94">
        <f t="shared" si="139"/>
        <v>2010</v>
      </c>
      <c r="B8764" s="95">
        <v>40423</v>
      </c>
      <c r="C8764" s="96">
        <v>3.72</v>
      </c>
    </row>
    <row r="8765" spans="1:3">
      <c r="A8765" s="94">
        <f t="shared" si="139"/>
        <v>2010</v>
      </c>
      <c r="B8765" s="95">
        <v>40424</v>
      </c>
      <c r="C8765" s="96">
        <v>3.79</v>
      </c>
    </row>
    <row r="8766" spans="1:3">
      <c r="A8766" s="94">
        <f t="shared" si="139"/>
        <v>2010</v>
      </c>
      <c r="B8766" s="95">
        <v>40427</v>
      </c>
      <c r="C8766" s="99"/>
    </row>
    <row r="8767" spans="1:3">
      <c r="A8767" s="94">
        <f t="shared" si="139"/>
        <v>2010</v>
      </c>
      <c r="B8767" s="95">
        <v>40428</v>
      </c>
      <c r="C8767" s="96">
        <v>3.67</v>
      </c>
    </row>
    <row r="8768" spans="1:3">
      <c r="A8768" s="94">
        <f t="shared" si="139"/>
        <v>2010</v>
      </c>
      <c r="B8768" s="95">
        <v>40429</v>
      </c>
      <c r="C8768" s="96">
        <v>3.72</v>
      </c>
    </row>
    <row r="8769" spans="1:3">
      <c r="A8769" s="94">
        <f t="shared" si="139"/>
        <v>2010</v>
      </c>
      <c r="B8769" s="95">
        <v>40430</v>
      </c>
      <c r="C8769" s="96">
        <v>3.84</v>
      </c>
    </row>
    <row r="8770" spans="1:3">
      <c r="A8770" s="94">
        <f t="shared" si="139"/>
        <v>2010</v>
      </c>
      <c r="B8770" s="95">
        <v>40431</v>
      </c>
      <c r="C8770" s="96">
        <v>3.88</v>
      </c>
    </row>
    <row r="8771" spans="1:3">
      <c r="A8771" s="94">
        <f t="shared" si="139"/>
        <v>2010</v>
      </c>
      <c r="B8771" s="95">
        <v>40434</v>
      </c>
      <c r="C8771" s="96">
        <v>3.83</v>
      </c>
    </row>
    <row r="8772" spans="1:3">
      <c r="A8772" s="94">
        <f t="shared" si="139"/>
        <v>2010</v>
      </c>
      <c r="B8772" s="95">
        <v>40435</v>
      </c>
      <c r="C8772" s="96">
        <v>3.79</v>
      </c>
    </row>
    <row r="8773" spans="1:3">
      <c r="A8773" s="94">
        <f t="shared" si="139"/>
        <v>2010</v>
      </c>
      <c r="B8773" s="95">
        <v>40436</v>
      </c>
      <c r="C8773" s="96">
        <v>3.87</v>
      </c>
    </row>
    <row r="8774" spans="1:3">
      <c r="A8774" s="94">
        <f t="shared" si="139"/>
        <v>2010</v>
      </c>
      <c r="B8774" s="95">
        <v>40437</v>
      </c>
      <c r="C8774" s="96">
        <v>3.92</v>
      </c>
    </row>
    <row r="8775" spans="1:3">
      <c r="A8775" s="94">
        <f t="shared" si="139"/>
        <v>2010</v>
      </c>
      <c r="B8775" s="95">
        <v>40438</v>
      </c>
      <c r="C8775" s="96">
        <v>3.9</v>
      </c>
    </row>
    <row r="8776" spans="1:3">
      <c r="A8776" s="94">
        <f t="shared" si="139"/>
        <v>2010</v>
      </c>
      <c r="B8776" s="95">
        <v>40441</v>
      </c>
      <c r="C8776" s="96">
        <v>3.87</v>
      </c>
    </row>
    <row r="8777" spans="1:3">
      <c r="A8777" s="94">
        <f t="shared" si="139"/>
        <v>2010</v>
      </c>
      <c r="B8777" s="95">
        <v>40442</v>
      </c>
      <c r="C8777" s="96">
        <v>3.79</v>
      </c>
    </row>
    <row r="8778" spans="1:3">
      <c r="A8778" s="94">
        <f t="shared" si="139"/>
        <v>2010</v>
      </c>
      <c r="B8778" s="95">
        <v>40443</v>
      </c>
      <c r="C8778" s="96">
        <v>3.74</v>
      </c>
    </row>
    <row r="8779" spans="1:3">
      <c r="A8779" s="94">
        <f t="shared" si="139"/>
        <v>2010</v>
      </c>
      <c r="B8779" s="95">
        <v>40444</v>
      </c>
      <c r="C8779" s="96">
        <v>3.73</v>
      </c>
    </row>
    <row r="8780" spans="1:3">
      <c r="A8780" s="94">
        <f t="shared" si="139"/>
        <v>2010</v>
      </c>
      <c r="B8780" s="95">
        <v>40445</v>
      </c>
      <c r="C8780" s="96">
        <v>3.79</v>
      </c>
    </row>
    <row r="8781" spans="1:3">
      <c r="A8781" s="94">
        <f t="shared" ref="A8781:A8844" si="140">YEAR(B8781)</f>
        <v>2010</v>
      </c>
      <c r="B8781" s="95">
        <v>40448</v>
      </c>
      <c r="C8781" s="96">
        <v>3.7</v>
      </c>
    </row>
    <row r="8782" spans="1:3">
      <c r="A8782" s="94">
        <f t="shared" si="140"/>
        <v>2010</v>
      </c>
      <c r="B8782" s="95">
        <v>40449</v>
      </c>
      <c r="C8782" s="96">
        <v>3.66</v>
      </c>
    </row>
    <row r="8783" spans="1:3">
      <c r="A8783" s="94">
        <f t="shared" si="140"/>
        <v>2010</v>
      </c>
      <c r="B8783" s="95">
        <v>40450</v>
      </c>
      <c r="C8783" s="96">
        <v>3.69</v>
      </c>
    </row>
    <row r="8784" spans="1:3">
      <c r="A8784" s="94">
        <f t="shared" si="140"/>
        <v>2010</v>
      </c>
      <c r="B8784" s="95">
        <v>40451</v>
      </c>
      <c r="C8784" s="96">
        <v>3.69</v>
      </c>
    </row>
    <row r="8785" spans="1:3">
      <c r="A8785" s="94">
        <f t="shared" si="140"/>
        <v>2010</v>
      </c>
      <c r="B8785" s="95">
        <v>40452</v>
      </c>
      <c r="C8785" s="96">
        <v>3.71</v>
      </c>
    </row>
    <row r="8786" spans="1:3">
      <c r="A8786" s="94">
        <f t="shared" si="140"/>
        <v>2010</v>
      </c>
      <c r="B8786" s="95">
        <v>40455</v>
      </c>
      <c r="C8786" s="96">
        <v>3.71</v>
      </c>
    </row>
    <row r="8787" spans="1:3">
      <c r="A8787" s="94">
        <f t="shared" si="140"/>
        <v>2010</v>
      </c>
      <c r="B8787" s="95">
        <v>40456</v>
      </c>
      <c r="C8787" s="96">
        <v>3.74</v>
      </c>
    </row>
    <row r="8788" spans="1:3">
      <c r="A8788" s="94">
        <f t="shared" si="140"/>
        <v>2010</v>
      </c>
      <c r="B8788" s="95">
        <v>40457</v>
      </c>
      <c r="C8788" s="96">
        <v>3.67</v>
      </c>
    </row>
    <row r="8789" spans="1:3">
      <c r="A8789" s="94">
        <f t="shared" si="140"/>
        <v>2010</v>
      </c>
      <c r="B8789" s="95">
        <v>40458</v>
      </c>
      <c r="C8789" s="96">
        <v>3.72</v>
      </c>
    </row>
    <row r="8790" spans="1:3">
      <c r="A8790" s="94">
        <f t="shared" si="140"/>
        <v>2010</v>
      </c>
      <c r="B8790" s="95">
        <v>40459</v>
      </c>
      <c r="C8790" s="96">
        <v>3.75</v>
      </c>
    </row>
    <row r="8791" spans="1:3">
      <c r="A8791" s="94">
        <f t="shared" si="140"/>
        <v>2010</v>
      </c>
      <c r="B8791" s="95">
        <v>40462</v>
      </c>
      <c r="C8791" s="99"/>
    </row>
    <row r="8792" spans="1:3">
      <c r="A8792" s="94">
        <f t="shared" si="140"/>
        <v>2010</v>
      </c>
      <c r="B8792" s="95">
        <v>40463</v>
      </c>
      <c r="C8792" s="96">
        <v>3.8</v>
      </c>
    </row>
    <row r="8793" spans="1:3">
      <c r="A8793" s="94">
        <f t="shared" si="140"/>
        <v>2010</v>
      </c>
      <c r="B8793" s="95">
        <v>40464</v>
      </c>
      <c r="C8793" s="96">
        <v>3.84</v>
      </c>
    </row>
    <row r="8794" spans="1:3">
      <c r="A8794" s="94">
        <f t="shared" si="140"/>
        <v>2010</v>
      </c>
      <c r="B8794" s="95">
        <v>40465</v>
      </c>
      <c r="C8794" s="96">
        <v>3.91</v>
      </c>
    </row>
    <row r="8795" spans="1:3">
      <c r="A8795" s="94">
        <f t="shared" si="140"/>
        <v>2010</v>
      </c>
      <c r="B8795" s="95">
        <v>40466</v>
      </c>
      <c r="C8795" s="96">
        <v>3.98</v>
      </c>
    </row>
    <row r="8796" spans="1:3">
      <c r="A8796" s="94">
        <f t="shared" si="140"/>
        <v>2010</v>
      </c>
      <c r="B8796" s="95">
        <v>40469</v>
      </c>
      <c r="C8796" s="96">
        <v>3.93</v>
      </c>
    </row>
    <row r="8797" spans="1:3">
      <c r="A8797" s="94">
        <f t="shared" si="140"/>
        <v>2010</v>
      </c>
      <c r="B8797" s="95">
        <v>40470</v>
      </c>
      <c r="C8797" s="96">
        <v>3.9</v>
      </c>
    </row>
    <row r="8798" spans="1:3">
      <c r="A8798" s="94">
        <f t="shared" si="140"/>
        <v>2010</v>
      </c>
      <c r="B8798" s="95">
        <v>40471</v>
      </c>
      <c r="C8798" s="96">
        <v>3.89</v>
      </c>
    </row>
    <row r="8799" spans="1:3">
      <c r="A8799" s="94">
        <f t="shared" si="140"/>
        <v>2010</v>
      </c>
      <c r="B8799" s="95">
        <v>40472</v>
      </c>
      <c r="C8799" s="96">
        <v>3.95</v>
      </c>
    </row>
    <row r="8800" spans="1:3">
      <c r="A8800" s="94">
        <f t="shared" si="140"/>
        <v>2010</v>
      </c>
      <c r="B8800" s="95">
        <v>40473</v>
      </c>
      <c r="C8800" s="96">
        <v>3.94</v>
      </c>
    </row>
    <row r="8801" spans="1:3">
      <c r="A8801" s="94">
        <f t="shared" si="140"/>
        <v>2010</v>
      </c>
      <c r="B8801" s="95">
        <v>40476</v>
      </c>
      <c r="C8801" s="96">
        <v>3.91</v>
      </c>
    </row>
    <row r="8802" spans="1:3">
      <c r="A8802" s="94">
        <f t="shared" si="140"/>
        <v>2010</v>
      </c>
      <c r="B8802" s="95">
        <v>40477</v>
      </c>
      <c r="C8802" s="96">
        <v>4</v>
      </c>
    </row>
    <row r="8803" spans="1:3">
      <c r="A8803" s="94">
        <f t="shared" si="140"/>
        <v>2010</v>
      </c>
      <c r="B8803" s="95">
        <v>40478</v>
      </c>
      <c r="C8803" s="96">
        <v>4.0599999999999996</v>
      </c>
    </row>
    <row r="8804" spans="1:3">
      <c r="A8804" s="94">
        <f t="shared" si="140"/>
        <v>2010</v>
      </c>
      <c r="B8804" s="95">
        <v>40479</v>
      </c>
      <c r="C8804" s="96">
        <v>4.05</v>
      </c>
    </row>
    <row r="8805" spans="1:3">
      <c r="A8805" s="94">
        <f t="shared" si="140"/>
        <v>2010</v>
      </c>
      <c r="B8805" s="95">
        <v>40480</v>
      </c>
      <c r="C8805" s="96">
        <v>3.99</v>
      </c>
    </row>
    <row r="8806" spans="1:3">
      <c r="A8806" s="94">
        <f t="shared" si="140"/>
        <v>2010</v>
      </c>
      <c r="B8806" s="95">
        <v>40483</v>
      </c>
      <c r="C8806" s="96">
        <v>4.01</v>
      </c>
    </row>
    <row r="8807" spans="1:3">
      <c r="A8807" s="94">
        <f t="shared" si="140"/>
        <v>2010</v>
      </c>
      <c r="B8807" s="95">
        <v>40484</v>
      </c>
      <c r="C8807" s="96">
        <v>3.93</v>
      </c>
    </row>
    <row r="8808" spans="1:3">
      <c r="A8808" s="94">
        <f t="shared" si="140"/>
        <v>2010</v>
      </c>
      <c r="B8808" s="95">
        <v>40485</v>
      </c>
      <c r="C8808" s="96">
        <v>4.09</v>
      </c>
    </row>
    <row r="8809" spans="1:3">
      <c r="A8809" s="94">
        <f t="shared" si="140"/>
        <v>2010</v>
      </c>
      <c r="B8809" s="95">
        <v>40486</v>
      </c>
      <c r="C8809" s="96">
        <v>4.04</v>
      </c>
    </row>
    <row r="8810" spans="1:3">
      <c r="A8810" s="94">
        <f t="shared" si="140"/>
        <v>2010</v>
      </c>
      <c r="B8810" s="95">
        <v>40487</v>
      </c>
      <c r="C8810" s="96">
        <v>4.12</v>
      </c>
    </row>
    <row r="8811" spans="1:3">
      <c r="A8811" s="94">
        <f t="shared" si="140"/>
        <v>2010</v>
      </c>
      <c r="B8811" s="95">
        <v>40490</v>
      </c>
      <c r="C8811" s="96">
        <v>4.12</v>
      </c>
    </row>
    <row r="8812" spans="1:3">
      <c r="A8812" s="94">
        <f t="shared" si="140"/>
        <v>2010</v>
      </c>
      <c r="B8812" s="95">
        <v>40491</v>
      </c>
      <c r="C8812" s="96">
        <v>4.25</v>
      </c>
    </row>
    <row r="8813" spans="1:3">
      <c r="A8813" s="94">
        <f t="shared" si="140"/>
        <v>2010</v>
      </c>
      <c r="B8813" s="95">
        <v>40492</v>
      </c>
      <c r="C8813" s="96">
        <v>4.25</v>
      </c>
    </row>
    <row r="8814" spans="1:3">
      <c r="A8814" s="94">
        <f t="shared" si="140"/>
        <v>2010</v>
      </c>
      <c r="B8814" s="95">
        <v>40493</v>
      </c>
      <c r="C8814" s="99"/>
    </row>
    <row r="8815" spans="1:3">
      <c r="A8815" s="94">
        <f t="shared" si="140"/>
        <v>2010</v>
      </c>
      <c r="B8815" s="95">
        <v>40494</v>
      </c>
      <c r="C8815" s="96">
        <v>4.26</v>
      </c>
    </row>
    <row r="8816" spans="1:3">
      <c r="A8816" s="94">
        <f t="shared" si="140"/>
        <v>2010</v>
      </c>
      <c r="B8816" s="95">
        <v>40497</v>
      </c>
      <c r="C8816" s="96">
        <v>4.38</v>
      </c>
    </row>
    <row r="8817" spans="1:3">
      <c r="A8817" s="94">
        <f t="shared" si="140"/>
        <v>2010</v>
      </c>
      <c r="B8817" s="95">
        <v>40498</v>
      </c>
      <c r="C8817" s="96">
        <v>4.26</v>
      </c>
    </row>
    <row r="8818" spans="1:3">
      <c r="A8818" s="94">
        <f t="shared" si="140"/>
        <v>2010</v>
      </c>
      <c r="B8818" s="95">
        <v>40499</v>
      </c>
      <c r="C8818" s="96">
        <v>4.3099999999999996</v>
      </c>
    </row>
    <row r="8819" spans="1:3">
      <c r="A8819" s="94">
        <f t="shared" si="140"/>
        <v>2010</v>
      </c>
      <c r="B8819" s="95">
        <v>40500</v>
      </c>
      <c r="C8819" s="96">
        <v>4.29</v>
      </c>
    </row>
    <row r="8820" spans="1:3">
      <c r="A8820" s="94">
        <f t="shared" si="140"/>
        <v>2010</v>
      </c>
      <c r="B8820" s="95">
        <v>40501</v>
      </c>
      <c r="C8820" s="96">
        <v>4.25</v>
      </c>
    </row>
    <row r="8821" spans="1:3">
      <c r="A8821" s="94">
        <f t="shared" si="140"/>
        <v>2010</v>
      </c>
      <c r="B8821" s="95">
        <v>40504</v>
      </c>
      <c r="C8821" s="96">
        <v>4.2</v>
      </c>
    </row>
    <row r="8822" spans="1:3">
      <c r="A8822" s="94">
        <f t="shared" si="140"/>
        <v>2010</v>
      </c>
      <c r="B8822" s="95">
        <v>40505</v>
      </c>
      <c r="C8822" s="96">
        <v>4.18</v>
      </c>
    </row>
    <row r="8823" spans="1:3">
      <c r="A8823" s="94">
        <f t="shared" si="140"/>
        <v>2010</v>
      </c>
      <c r="B8823" s="95">
        <v>40506</v>
      </c>
      <c r="C8823" s="96">
        <v>4.29</v>
      </c>
    </row>
    <row r="8824" spans="1:3">
      <c r="A8824" s="94">
        <f t="shared" si="140"/>
        <v>2010</v>
      </c>
      <c r="B8824" s="95">
        <v>40507</v>
      </c>
      <c r="C8824" s="99"/>
    </row>
    <row r="8825" spans="1:3">
      <c r="A8825" s="94">
        <f t="shared" si="140"/>
        <v>2010</v>
      </c>
      <c r="B8825" s="95">
        <v>40508</v>
      </c>
      <c r="C8825" s="96">
        <v>4.21</v>
      </c>
    </row>
    <row r="8826" spans="1:3">
      <c r="A8826" s="94">
        <f t="shared" si="140"/>
        <v>2010</v>
      </c>
      <c r="B8826" s="95">
        <v>40511</v>
      </c>
      <c r="C8826" s="96">
        <v>4.16</v>
      </c>
    </row>
    <row r="8827" spans="1:3">
      <c r="A8827" s="94">
        <f t="shared" si="140"/>
        <v>2010</v>
      </c>
      <c r="B8827" s="95">
        <v>40512</v>
      </c>
      <c r="C8827" s="96">
        <v>4.12</v>
      </c>
    </row>
    <row r="8828" spans="1:3">
      <c r="A8828" s="94">
        <f t="shared" si="140"/>
        <v>2010</v>
      </c>
      <c r="B8828" s="95">
        <v>40513</v>
      </c>
      <c r="C8828" s="96">
        <v>4.24</v>
      </c>
    </row>
    <row r="8829" spans="1:3">
      <c r="A8829" s="94">
        <f t="shared" si="140"/>
        <v>2010</v>
      </c>
      <c r="B8829" s="95">
        <v>40514</v>
      </c>
      <c r="C8829" s="96">
        <v>4.2699999999999996</v>
      </c>
    </row>
    <row r="8830" spans="1:3">
      <c r="A8830" s="94">
        <f t="shared" si="140"/>
        <v>2010</v>
      </c>
      <c r="B8830" s="95">
        <v>40515</v>
      </c>
      <c r="C8830" s="96">
        <v>4.32</v>
      </c>
    </row>
    <row r="8831" spans="1:3">
      <c r="A8831" s="94">
        <f t="shared" si="140"/>
        <v>2010</v>
      </c>
      <c r="B8831" s="95">
        <v>40518</v>
      </c>
      <c r="C8831" s="96">
        <v>4.25</v>
      </c>
    </row>
    <row r="8832" spans="1:3">
      <c r="A8832" s="94">
        <f t="shared" si="140"/>
        <v>2010</v>
      </c>
      <c r="B8832" s="95">
        <v>40519</v>
      </c>
      <c r="C8832" s="96">
        <v>4.3899999999999997</v>
      </c>
    </row>
    <row r="8833" spans="1:3">
      <c r="A8833" s="94">
        <f t="shared" si="140"/>
        <v>2010</v>
      </c>
      <c r="B8833" s="95">
        <v>40520</v>
      </c>
      <c r="C8833" s="96">
        <v>4.45</v>
      </c>
    </row>
    <row r="8834" spans="1:3">
      <c r="A8834" s="94">
        <f t="shared" si="140"/>
        <v>2010</v>
      </c>
      <c r="B8834" s="95">
        <v>40521</v>
      </c>
      <c r="C8834" s="96">
        <v>4.41</v>
      </c>
    </row>
    <row r="8835" spans="1:3">
      <c r="A8835" s="94">
        <f t="shared" si="140"/>
        <v>2010</v>
      </c>
      <c r="B8835" s="95">
        <v>40522</v>
      </c>
      <c r="C8835" s="96">
        <v>4.43</v>
      </c>
    </row>
    <row r="8836" spans="1:3">
      <c r="A8836" s="94">
        <f t="shared" si="140"/>
        <v>2010</v>
      </c>
      <c r="B8836" s="95">
        <v>40525</v>
      </c>
      <c r="C8836" s="96">
        <v>4.3899999999999997</v>
      </c>
    </row>
    <row r="8837" spans="1:3">
      <c r="A8837" s="94">
        <f t="shared" si="140"/>
        <v>2010</v>
      </c>
      <c r="B8837" s="95">
        <v>40526</v>
      </c>
      <c r="C8837" s="96">
        <v>4.54</v>
      </c>
    </row>
    <row r="8838" spans="1:3">
      <c r="A8838" s="94">
        <f t="shared" si="140"/>
        <v>2010</v>
      </c>
      <c r="B8838" s="95">
        <v>40527</v>
      </c>
      <c r="C8838" s="96">
        <v>4.59</v>
      </c>
    </row>
    <row r="8839" spans="1:3">
      <c r="A8839" s="94">
        <f t="shared" si="140"/>
        <v>2010</v>
      </c>
      <c r="B8839" s="95">
        <v>40528</v>
      </c>
      <c r="C8839" s="96">
        <v>4.57</v>
      </c>
    </row>
    <row r="8840" spans="1:3">
      <c r="A8840" s="94">
        <f t="shared" si="140"/>
        <v>2010</v>
      </c>
      <c r="B8840" s="95">
        <v>40529</v>
      </c>
      <c r="C8840" s="96">
        <v>4.41</v>
      </c>
    </row>
    <row r="8841" spans="1:3">
      <c r="A8841" s="94">
        <f t="shared" si="140"/>
        <v>2010</v>
      </c>
      <c r="B8841" s="95">
        <v>40532</v>
      </c>
      <c r="C8841" s="96">
        <v>4.4400000000000004</v>
      </c>
    </row>
    <row r="8842" spans="1:3">
      <c r="A8842" s="94">
        <f t="shared" si="140"/>
        <v>2010</v>
      </c>
      <c r="B8842" s="95">
        <v>40533</v>
      </c>
      <c r="C8842" s="96">
        <v>4.4400000000000004</v>
      </c>
    </row>
    <row r="8843" spans="1:3">
      <c r="A8843" s="94">
        <f t="shared" si="140"/>
        <v>2010</v>
      </c>
      <c r="B8843" s="95">
        <v>40534</v>
      </c>
      <c r="C8843" s="96">
        <v>4.45</v>
      </c>
    </row>
    <row r="8844" spans="1:3">
      <c r="A8844" s="94">
        <f t="shared" si="140"/>
        <v>2010</v>
      </c>
      <c r="B8844" s="95">
        <v>40535</v>
      </c>
      <c r="C8844" s="96">
        <v>4.47</v>
      </c>
    </row>
    <row r="8845" spans="1:3">
      <c r="A8845" s="94">
        <f t="shared" ref="A8845:A8908" si="141">YEAR(B8845)</f>
        <v>2010</v>
      </c>
      <c r="B8845" s="95">
        <v>40536</v>
      </c>
      <c r="C8845" s="99"/>
    </row>
    <row r="8846" spans="1:3">
      <c r="A8846" s="94">
        <f t="shared" si="141"/>
        <v>2010</v>
      </c>
      <c r="B8846" s="95">
        <v>40539</v>
      </c>
      <c r="C8846" s="96">
        <v>4.42</v>
      </c>
    </row>
    <row r="8847" spans="1:3">
      <c r="A8847" s="94">
        <f t="shared" si="141"/>
        <v>2010</v>
      </c>
      <c r="B8847" s="95">
        <v>40540</v>
      </c>
      <c r="C8847" s="96">
        <v>4.53</v>
      </c>
    </row>
    <row r="8848" spans="1:3">
      <c r="A8848" s="94">
        <f t="shared" si="141"/>
        <v>2010</v>
      </c>
      <c r="B8848" s="95">
        <v>40541</v>
      </c>
      <c r="C8848" s="96">
        <v>4.41</v>
      </c>
    </row>
    <row r="8849" spans="1:3">
      <c r="A8849" s="94">
        <f t="shared" si="141"/>
        <v>2010</v>
      </c>
      <c r="B8849" s="95">
        <v>40542</v>
      </c>
      <c r="C8849" s="96">
        <v>4.43</v>
      </c>
    </row>
    <row r="8850" spans="1:3">
      <c r="A8850" s="94">
        <f t="shared" si="141"/>
        <v>2010</v>
      </c>
      <c r="B8850" s="95">
        <v>40543</v>
      </c>
      <c r="C8850" s="96">
        <v>4.34</v>
      </c>
    </row>
    <row r="8851" spans="1:3">
      <c r="A8851" s="94">
        <f t="shared" si="141"/>
        <v>2011</v>
      </c>
      <c r="B8851" s="95">
        <v>40546</v>
      </c>
      <c r="C8851" s="96">
        <v>4.3899999999999997</v>
      </c>
    </row>
    <row r="8852" spans="1:3">
      <c r="A8852" s="94">
        <f t="shared" si="141"/>
        <v>2011</v>
      </c>
      <c r="B8852" s="95">
        <v>40547</v>
      </c>
      <c r="C8852" s="96">
        <v>4.4400000000000004</v>
      </c>
    </row>
    <row r="8853" spans="1:3">
      <c r="A8853" s="94">
        <f t="shared" si="141"/>
        <v>2011</v>
      </c>
      <c r="B8853" s="95">
        <v>40548</v>
      </c>
      <c r="C8853" s="96">
        <v>4.55</v>
      </c>
    </row>
    <row r="8854" spans="1:3">
      <c r="A8854" s="94">
        <f t="shared" si="141"/>
        <v>2011</v>
      </c>
      <c r="B8854" s="95">
        <v>40549</v>
      </c>
      <c r="C8854" s="96">
        <v>4.53</v>
      </c>
    </row>
    <row r="8855" spans="1:3">
      <c r="A8855" s="94">
        <f t="shared" si="141"/>
        <v>2011</v>
      </c>
      <c r="B8855" s="95">
        <v>40550</v>
      </c>
      <c r="C8855" s="96">
        <v>4.4800000000000004</v>
      </c>
    </row>
    <row r="8856" spans="1:3">
      <c r="A8856" s="94">
        <f t="shared" si="141"/>
        <v>2011</v>
      </c>
      <c r="B8856" s="95">
        <v>40553</v>
      </c>
      <c r="C8856" s="96">
        <v>4.47</v>
      </c>
    </row>
    <row r="8857" spans="1:3">
      <c r="A8857" s="94">
        <f t="shared" si="141"/>
        <v>2011</v>
      </c>
      <c r="B8857" s="95">
        <v>40554</v>
      </c>
      <c r="C8857" s="96">
        <v>4.49</v>
      </c>
    </row>
    <row r="8858" spans="1:3">
      <c r="A8858" s="94">
        <f t="shared" si="141"/>
        <v>2011</v>
      </c>
      <c r="B8858" s="95">
        <v>40555</v>
      </c>
      <c r="C8858" s="96">
        <v>4.5199999999999996</v>
      </c>
    </row>
    <row r="8859" spans="1:3">
      <c r="A8859" s="94">
        <f t="shared" si="141"/>
        <v>2011</v>
      </c>
      <c r="B8859" s="95">
        <v>40556</v>
      </c>
      <c r="C8859" s="96">
        <v>4.5</v>
      </c>
    </row>
    <row r="8860" spans="1:3">
      <c r="A8860" s="94">
        <f t="shared" si="141"/>
        <v>2011</v>
      </c>
      <c r="B8860" s="95">
        <v>40557</v>
      </c>
      <c r="C8860" s="96">
        <v>4.53</v>
      </c>
    </row>
    <row r="8861" spans="1:3">
      <c r="A8861" s="94">
        <f t="shared" si="141"/>
        <v>2011</v>
      </c>
      <c r="B8861" s="95">
        <v>40560</v>
      </c>
      <c r="C8861" s="99"/>
    </row>
    <row r="8862" spans="1:3">
      <c r="A8862" s="94">
        <f t="shared" si="141"/>
        <v>2011</v>
      </c>
      <c r="B8862" s="95">
        <v>40561</v>
      </c>
      <c r="C8862" s="96">
        <v>4.5599999999999996</v>
      </c>
    </row>
    <row r="8863" spans="1:3">
      <c r="A8863" s="94">
        <f t="shared" si="141"/>
        <v>2011</v>
      </c>
      <c r="B8863" s="95">
        <v>40562</v>
      </c>
      <c r="C8863" s="96">
        <v>4.53</v>
      </c>
    </row>
    <row r="8864" spans="1:3">
      <c r="A8864" s="94">
        <f t="shared" si="141"/>
        <v>2011</v>
      </c>
      <c r="B8864" s="95">
        <v>40563</v>
      </c>
      <c r="C8864" s="96">
        <v>4.5999999999999996</v>
      </c>
    </row>
    <row r="8865" spans="1:3">
      <c r="A8865" s="94">
        <f t="shared" si="141"/>
        <v>2011</v>
      </c>
      <c r="B8865" s="95">
        <v>40564</v>
      </c>
      <c r="C8865" s="96">
        <v>4.57</v>
      </c>
    </row>
    <row r="8866" spans="1:3">
      <c r="A8866" s="94">
        <f t="shared" si="141"/>
        <v>2011</v>
      </c>
      <c r="B8866" s="95">
        <v>40567</v>
      </c>
      <c r="C8866" s="96">
        <v>4.55</v>
      </c>
    </row>
    <row r="8867" spans="1:3">
      <c r="A8867" s="94">
        <f t="shared" si="141"/>
        <v>2011</v>
      </c>
      <c r="B8867" s="95">
        <v>40568</v>
      </c>
      <c r="C8867" s="96">
        <v>4.4800000000000004</v>
      </c>
    </row>
    <row r="8868" spans="1:3">
      <c r="A8868" s="94">
        <f t="shared" si="141"/>
        <v>2011</v>
      </c>
      <c r="B8868" s="95">
        <v>40569</v>
      </c>
      <c r="C8868" s="96">
        <v>4.59</v>
      </c>
    </row>
    <row r="8869" spans="1:3">
      <c r="A8869" s="94">
        <f t="shared" si="141"/>
        <v>2011</v>
      </c>
      <c r="B8869" s="95">
        <v>40570</v>
      </c>
      <c r="C8869" s="96">
        <v>4.57</v>
      </c>
    </row>
    <row r="8870" spans="1:3">
      <c r="A8870" s="94">
        <f t="shared" si="141"/>
        <v>2011</v>
      </c>
      <c r="B8870" s="95">
        <v>40571</v>
      </c>
      <c r="C8870" s="96">
        <v>4.53</v>
      </c>
    </row>
    <row r="8871" spans="1:3">
      <c r="A8871" s="94">
        <f t="shared" si="141"/>
        <v>2011</v>
      </c>
      <c r="B8871" s="95">
        <v>40574</v>
      </c>
      <c r="C8871" s="96">
        <v>4.58</v>
      </c>
    </row>
    <row r="8872" spans="1:3">
      <c r="A8872" s="94">
        <f t="shared" si="141"/>
        <v>2011</v>
      </c>
      <c r="B8872" s="95">
        <v>40575</v>
      </c>
      <c r="C8872" s="96">
        <v>4.62</v>
      </c>
    </row>
    <row r="8873" spans="1:3">
      <c r="A8873" s="94">
        <f t="shared" si="141"/>
        <v>2011</v>
      </c>
      <c r="B8873" s="95">
        <v>40576</v>
      </c>
      <c r="C8873" s="96">
        <v>4.6399999999999997</v>
      </c>
    </row>
    <row r="8874" spans="1:3">
      <c r="A8874" s="94">
        <f t="shared" si="141"/>
        <v>2011</v>
      </c>
      <c r="B8874" s="95">
        <v>40577</v>
      </c>
      <c r="C8874" s="96">
        <v>4.67</v>
      </c>
    </row>
    <row r="8875" spans="1:3">
      <c r="A8875" s="94">
        <f t="shared" si="141"/>
        <v>2011</v>
      </c>
      <c r="B8875" s="95">
        <v>40578</v>
      </c>
      <c r="C8875" s="96">
        <v>4.7300000000000004</v>
      </c>
    </row>
    <row r="8876" spans="1:3">
      <c r="A8876" s="94">
        <f t="shared" si="141"/>
        <v>2011</v>
      </c>
      <c r="B8876" s="95">
        <v>40581</v>
      </c>
      <c r="C8876" s="96">
        <v>4.71</v>
      </c>
    </row>
    <row r="8877" spans="1:3">
      <c r="A8877" s="94">
        <f t="shared" si="141"/>
        <v>2011</v>
      </c>
      <c r="B8877" s="95">
        <v>40582</v>
      </c>
      <c r="C8877" s="96">
        <v>4.76</v>
      </c>
    </row>
    <row r="8878" spans="1:3">
      <c r="A8878" s="94">
        <f t="shared" si="141"/>
        <v>2011</v>
      </c>
      <c r="B8878" s="95">
        <v>40583</v>
      </c>
      <c r="C8878" s="96">
        <v>4.71</v>
      </c>
    </row>
    <row r="8879" spans="1:3">
      <c r="A8879" s="94">
        <f t="shared" si="141"/>
        <v>2011</v>
      </c>
      <c r="B8879" s="95">
        <v>40584</v>
      </c>
      <c r="C8879" s="96">
        <v>4.75</v>
      </c>
    </row>
    <row r="8880" spans="1:3">
      <c r="A8880" s="94">
        <f t="shared" si="141"/>
        <v>2011</v>
      </c>
      <c r="B8880" s="95">
        <v>40585</v>
      </c>
      <c r="C8880" s="96">
        <v>4.71</v>
      </c>
    </row>
    <row r="8881" spans="1:3">
      <c r="A8881" s="94">
        <f t="shared" si="141"/>
        <v>2011</v>
      </c>
      <c r="B8881" s="95">
        <v>40588</v>
      </c>
      <c r="C8881" s="96">
        <v>4.67</v>
      </c>
    </row>
    <row r="8882" spans="1:3">
      <c r="A8882" s="94">
        <f t="shared" si="141"/>
        <v>2011</v>
      </c>
      <c r="B8882" s="95">
        <v>40589</v>
      </c>
      <c r="C8882" s="96">
        <v>4.66</v>
      </c>
    </row>
    <row r="8883" spans="1:3">
      <c r="A8883" s="94">
        <f t="shared" si="141"/>
        <v>2011</v>
      </c>
      <c r="B8883" s="95">
        <v>40590</v>
      </c>
      <c r="C8883" s="96">
        <v>4.67</v>
      </c>
    </row>
    <row r="8884" spans="1:3">
      <c r="A8884" s="94">
        <f t="shared" si="141"/>
        <v>2011</v>
      </c>
      <c r="B8884" s="95">
        <v>40591</v>
      </c>
      <c r="C8884" s="96">
        <v>4.66</v>
      </c>
    </row>
    <row r="8885" spans="1:3">
      <c r="A8885" s="94">
        <f t="shared" si="141"/>
        <v>2011</v>
      </c>
      <c r="B8885" s="95">
        <v>40592</v>
      </c>
      <c r="C8885" s="96">
        <v>4.7</v>
      </c>
    </row>
    <row r="8886" spans="1:3">
      <c r="A8886" s="94">
        <f t="shared" si="141"/>
        <v>2011</v>
      </c>
      <c r="B8886" s="95">
        <v>40595</v>
      </c>
      <c r="C8886" s="99"/>
    </row>
    <row r="8887" spans="1:3">
      <c r="A8887" s="94">
        <f t="shared" si="141"/>
        <v>2011</v>
      </c>
      <c r="B8887" s="95">
        <v>40596</v>
      </c>
      <c r="C8887" s="96">
        <v>4.5999999999999996</v>
      </c>
    </row>
    <row r="8888" spans="1:3">
      <c r="A8888" s="94">
        <f t="shared" si="141"/>
        <v>2011</v>
      </c>
      <c r="B8888" s="95">
        <v>40597</v>
      </c>
      <c r="C8888" s="96">
        <v>4.59</v>
      </c>
    </row>
    <row r="8889" spans="1:3">
      <c r="A8889" s="94">
        <f t="shared" si="141"/>
        <v>2011</v>
      </c>
      <c r="B8889" s="95">
        <v>40598</v>
      </c>
      <c r="C8889" s="96">
        <v>4.54</v>
      </c>
    </row>
    <row r="8890" spans="1:3">
      <c r="A8890" s="94">
        <f t="shared" si="141"/>
        <v>2011</v>
      </c>
      <c r="B8890" s="95">
        <v>40599</v>
      </c>
      <c r="C8890" s="96">
        <v>4.51</v>
      </c>
    </row>
    <row r="8891" spans="1:3">
      <c r="A8891" s="94">
        <f t="shared" si="141"/>
        <v>2011</v>
      </c>
      <c r="B8891" s="95">
        <v>40602</v>
      </c>
      <c r="C8891" s="96">
        <v>4.49</v>
      </c>
    </row>
    <row r="8892" spans="1:3">
      <c r="A8892" s="94">
        <f t="shared" si="141"/>
        <v>2011</v>
      </c>
      <c r="B8892" s="95">
        <v>40603</v>
      </c>
      <c r="C8892" s="96">
        <v>4.4800000000000004</v>
      </c>
    </row>
    <row r="8893" spans="1:3">
      <c r="A8893" s="94">
        <f t="shared" si="141"/>
        <v>2011</v>
      </c>
      <c r="B8893" s="95">
        <v>40604</v>
      </c>
      <c r="C8893" s="96">
        <v>4.54</v>
      </c>
    </row>
    <row r="8894" spans="1:3">
      <c r="A8894" s="94">
        <f t="shared" si="141"/>
        <v>2011</v>
      </c>
      <c r="B8894" s="95">
        <v>40605</v>
      </c>
      <c r="C8894" s="96">
        <v>4.6399999999999997</v>
      </c>
    </row>
    <row r="8895" spans="1:3">
      <c r="A8895" s="94">
        <f t="shared" si="141"/>
        <v>2011</v>
      </c>
      <c r="B8895" s="95">
        <v>40606</v>
      </c>
      <c r="C8895" s="96">
        <v>4.5999999999999996</v>
      </c>
    </row>
    <row r="8896" spans="1:3">
      <c r="A8896" s="94">
        <f t="shared" si="141"/>
        <v>2011</v>
      </c>
      <c r="B8896" s="95">
        <v>40609</v>
      </c>
      <c r="C8896" s="96">
        <v>4.6100000000000003</v>
      </c>
    </row>
    <row r="8897" spans="1:3">
      <c r="A8897" s="94">
        <f t="shared" si="141"/>
        <v>2011</v>
      </c>
      <c r="B8897" s="95">
        <v>40610</v>
      </c>
      <c r="C8897" s="96">
        <v>4.66</v>
      </c>
    </row>
    <row r="8898" spans="1:3">
      <c r="A8898" s="94">
        <f t="shared" si="141"/>
        <v>2011</v>
      </c>
      <c r="B8898" s="95">
        <v>40611</v>
      </c>
      <c r="C8898" s="96">
        <v>4.5999999999999996</v>
      </c>
    </row>
    <row r="8899" spans="1:3">
      <c r="A8899" s="94">
        <f t="shared" si="141"/>
        <v>2011</v>
      </c>
      <c r="B8899" s="95">
        <v>40612</v>
      </c>
      <c r="C8899" s="96">
        <v>4.53</v>
      </c>
    </row>
    <row r="8900" spans="1:3">
      <c r="A8900" s="94">
        <f t="shared" si="141"/>
        <v>2011</v>
      </c>
      <c r="B8900" s="95">
        <v>40613</v>
      </c>
      <c r="C8900" s="96">
        <v>4.54</v>
      </c>
    </row>
    <row r="8901" spans="1:3">
      <c r="A8901" s="94">
        <f t="shared" si="141"/>
        <v>2011</v>
      </c>
      <c r="B8901" s="95">
        <v>40616</v>
      </c>
      <c r="C8901" s="96">
        <v>4.5199999999999996</v>
      </c>
    </row>
    <row r="8902" spans="1:3">
      <c r="A8902" s="94">
        <f t="shared" si="141"/>
        <v>2011</v>
      </c>
      <c r="B8902" s="95">
        <v>40617</v>
      </c>
      <c r="C8902" s="96">
        <v>4.47</v>
      </c>
    </row>
    <row r="8903" spans="1:3">
      <c r="A8903" s="94">
        <f t="shared" si="141"/>
        <v>2011</v>
      </c>
      <c r="B8903" s="95">
        <v>40618</v>
      </c>
      <c r="C8903" s="96">
        <v>4.38</v>
      </c>
    </row>
    <row r="8904" spans="1:3">
      <c r="A8904" s="94">
        <f t="shared" si="141"/>
        <v>2011</v>
      </c>
      <c r="B8904" s="95">
        <v>40619</v>
      </c>
      <c r="C8904" s="96">
        <v>4.42</v>
      </c>
    </row>
    <row r="8905" spans="1:3">
      <c r="A8905" s="94">
        <f t="shared" si="141"/>
        <v>2011</v>
      </c>
      <c r="B8905" s="95">
        <v>40620</v>
      </c>
      <c r="C8905" s="96">
        <v>4.43</v>
      </c>
    </row>
    <row r="8906" spans="1:3">
      <c r="A8906" s="94">
        <f t="shared" si="141"/>
        <v>2011</v>
      </c>
      <c r="B8906" s="95">
        <v>40623</v>
      </c>
      <c r="C8906" s="96">
        <v>4.45</v>
      </c>
    </row>
    <row r="8907" spans="1:3">
      <c r="A8907" s="94">
        <f t="shared" si="141"/>
        <v>2011</v>
      </c>
      <c r="B8907" s="95">
        <v>40624</v>
      </c>
      <c r="C8907" s="96">
        <v>4.4400000000000004</v>
      </c>
    </row>
    <row r="8908" spans="1:3">
      <c r="A8908" s="94">
        <f t="shared" si="141"/>
        <v>2011</v>
      </c>
      <c r="B8908" s="95">
        <v>40625</v>
      </c>
      <c r="C8908" s="96">
        <v>4.4400000000000004</v>
      </c>
    </row>
    <row r="8909" spans="1:3">
      <c r="A8909" s="94">
        <f t="shared" ref="A8909:A8972" si="142">YEAR(B8909)</f>
        <v>2011</v>
      </c>
      <c r="B8909" s="95">
        <v>40626</v>
      </c>
      <c r="C8909" s="96">
        <v>4.4800000000000004</v>
      </c>
    </row>
    <row r="8910" spans="1:3">
      <c r="A8910" s="94">
        <f t="shared" si="142"/>
        <v>2011</v>
      </c>
      <c r="B8910" s="95">
        <v>40627</v>
      </c>
      <c r="C8910" s="96">
        <v>4.51</v>
      </c>
    </row>
    <row r="8911" spans="1:3">
      <c r="A8911" s="94">
        <f t="shared" si="142"/>
        <v>2011</v>
      </c>
      <c r="B8911" s="95">
        <v>40630</v>
      </c>
      <c r="C8911" s="96">
        <v>4.51</v>
      </c>
    </row>
    <row r="8912" spans="1:3">
      <c r="A8912" s="94">
        <f t="shared" si="142"/>
        <v>2011</v>
      </c>
      <c r="B8912" s="95">
        <v>40631</v>
      </c>
      <c r="C8912" s="96">
        <v>4.54</v>
      </c>
    </row>
    <row r="8913" spans="1:3">
      <c r="A8913" s="94">
        <f t="shared" si="142"/>
        <v>2011</v>
      </c>
      <c r="B8913" s="95">
        <v>40632</v>
      </c>
      <c r="C8913" s="96">
        <v>4.5199999999999996</v>
      </c>
    </row>
    <row r="8914" spans="1:3">
      <c r="A8914" s="94">
        <f t="shared" si="142"/>
        <v>2011</v>
      </c>
      <c r="B8914" s="95">
        <v>40633</v>
      </c>
      <c r="C8914" s="96">
        <v>4.51</v>
      </c>
    </row>
    <row r="8915" spans="1:3">
      <c r="A8915" s="94">
        <f t="shared" si="142"/>
        <v>2011</v>
      </c>
      <c r="B8915" s="95">
        <v>40634</v>
      </c>
      <c r="C8915" s="96">
        <v>4.4800000000000004</v>
      </c>
    </row>
    <row r="8916" spans="1:3">
      <c r="A8916" s="94">
        <f t="shared" si="142"/>
        <v>2011</v>
      </c>
      <c r="B8916" s="95">
        <v>40637</v>
      </c>
      <c r="C8916" s="96">
        <v>4.49</v>
      </c>
    </row>
    <row r="8917" spans="1:3">
      <c r="A8917" s="94">
        <f t="shared" si="142"/>
        <v>2011</v>
      </c>
      <c r="B8917" s="95">
        <v>40638</v>
      </c>
      <c r="C8917" s="96">
        <v>4.51</v>
      </c>
    </row>
    <row r="8918" spans="1:3">
      <c r="A8918" s="94">
        <f t="shared" si="142"/>
        <v>2011</v>
      </c>
      <c r="B8918" s="95">
        <v>40639</v>
      </c>
      <c r="C8918" s="96">
        <v>4.58</v>
      </c>
    </row>
    <row r="8919" spans="1:3">
      <c r="A8919" s="94">
        <f t="shared" si="142"/>
        <v>2011</v>
      </c>
      <c r="B8919" s="95">
        <v>40640</v>
      </c>
      <c r="C8919" s="96">
        <v>4.63</v>
      </c>
    </row>
    <row r="8920" spans="1:3">
      <c r="A8920" s="94">
        <f t="shared" si="142"/>
        <v>2011</v>
      </c>
      <c r="B8920" s="95">
        <v>40641</v>
      </c>
      <c r="C8920" s="96">
        <v>4.63</v>
      </c>
    </row>
    <row r="8921" spans="1:3">
      <c r="A8921" s="94">
        <f t="shared" si="142"/>
        <v>2011</v>
      </c>
      <c r="B8921" s="95">
        <v>40644</v>
      </c>
      <c r="C8921" s="96">
        <v>4.6399999999999997</v>
      </c>
    </row>
    <row r="8922" spans="1:3">
      <c r="A8922" s="94">
        <f t="shared" si="142"/>
        <v>2011</v>
      </c>
      <c r="B8922" s="95">
        <v>40645</v>
      </c>
      <c r="C8922" s="96">
        <v>4.58</v>
      </c>
    </row>
    <row r="8923" spans="1:3">
      <c r="A8923" s="94">
        <f t="shared" si="142"/>
        <v>2011</v>
      </c>
      <c r="B8923" s="95">
        <v>40646</v>
      </c>
      <c r="C8923" s="96">
        <v>4.55</v>
      </c>
    </row>
    <row r="8924" spans="1:3">
      <c r="A8924" s="94">
        <f t="shared" si="142"/>
        <v>2011</v>
      </c>
      <c r="B8924" s="95">
        <v>40647</v>
      </c>
      <c r="C8924" s="96">
        <v>4.53</v>
      </c>
    </row>
    <row r="8925" spans="1:3">
      <c r="A8925" s="94">
        <f t="shared" si="142"/>
        <v>2011</v>
      </c>
      <c r="B8925" s="95">
        <v>40648</v>
      </c>
      <c r="C8925" s="96">
        <v>4.47</v>
      </c>
    </row>
    <row r="8926" spans="1:3">
      <c r="A8926" s="94">
        <f t="shared" si="142"/>
        <v>2011</v>
      </c>
      <c r="B8926" s="95">
        <v>40651</v>
      </c>
      <c r="C8926" s="96">
        <v>4.45</v>
      </c>
    </row>
    <row r="8927" spans="1:3">
      <c r="A8927" s="94">
        <f t="shared" si="142"/>
        <v>2011</v>
      </c>
      <c r="B8927" s="95">
        <v>40652</v>
      </c>
      <c r="C8927" s="96">
        <v>4.43</v>
      </c>
    </row>
    <row r="8928" spans="1:3">
      <c r="A8928" s="94">
        <f t="shared" si="142"/>
        <v>2011</v>
      </c>
      <c r="B8928" s="95">
        <v>40653</v>
      </c>
      <c r="C8928" s="96">
        <v>4.47</v>
      </c>
    </row>
    <row r="8929" spans="1:3">
      <c r="A8929" s="94">
        <f t="shared" si="142"/>
        <v>2011</v>
      </c>
      <c r="B8929" s="95">
        <v>40654</v>
      </c>
      <c r="C8929" s="96">
        <v>4.47</v>
      </c>
    </row>
    <row r="8930" spans="1:3">
      <c r="A8930" s="94">
        <f t="shared" si="142"/>
        <v>2011</v>
      </c>
      <c r="B8930" s="95">
        <v>40655</v>
      </c>
      <c r="C8930" s="99"/>
    </row>
    <row r="8931" spans="1:3">
      <c r="A8931" s="94">
        <f t="shared" si="142"/>
        <v>2011</v>
      </c>
      <c r="B8931" s="95">
        <v>40658</v>
      </c>
      <c r="C8931" s="96">
        <v>4.46</v>
      </c>
    </row>
    <row r="8932" spans="1:3">
      <c r="A8932" s="94">
        <f t="shared" si="142"/>
        <v>2011</v>
      </c>
      <c r="B8932" s="95">
        <v>40659</v>
      </c>
      <c r="C8932" s="96">
        <v>4.3899999999999997</v>
      </c>
    </row>
    <row r="8933" spans="1:3">
      <c r="A8933" s="94">
        <f t="shared" si="142"/>
        <v>2011</v>
      </c>
      <c r="B8933" s="95">
        <v>40660</v>
      </c>
      <c r="C8933" s="96">
        <v>4.45</v>
      </c>
    </row>
    <row r="8934" spans="1:3">
      <c r="A8934" s="94">
        <f t="shared" si="142"/>
        <v>2011</v>
      </c>
      <c r="B8934" s="95">
        <v>40661</v>
      </c>
      <c r="C8934" s="96">
        <v>4.42</v>
      </c>
    </row>
    <row r="8935" spans="1:3">
      <c r="A8935" s="94">
        <f t="shared" si="142"/>
        <v>2011</v>
      </c>
      <c r="B8935" s="95">
        <v>40662</v>
      </c>
      <c r="C8935" s="96">
        <v>4.4000000000000004</v>
      </c>
    </row>
    <row r="8936" spans="1:3">
      <c r="A8936" s="94">
        <f t="shared" si="142"/>
        <v>2011</v>
      </c>
      <c r="B8936" s="95">
        <v>40665</v>
      </c>
      <c r="C8936" s="96">
        <v>4.38</v>
      </c>
    </row>
    <row r="8937" spans="1:3">
      <c r="A8937" s="94">
        <f t="shared" si="142"/>
        <v>2011</v>
      </c>
      <c r="B8937" s="95">
        <v>40666</v>
      </c>
      <c r="C8937" s="96">
        <v>4.3600000000000003</v>
      </c>
    </row>
    <row r="8938" spans="1:3">
      <c r="A8938" s="94">
        <f t="shared" si="142"/>
        <v>2011</v>
      </c>
      <c r="B8938" s="95">
        <v>40667</v>
      </c>
      <c r="C8938" s="96">
        <v>4.33</v>
      </c>
    </row>
    <row r="8939" spans="1:3">
      <c r="A8939" s="94">
        <f t="shared" si="142"/>
        <v>2011</v>
      </c>
      <c r="B8939" s="95">
        <v>40668</v>
      </c>
      <c r="C8939" s="96">
        <v>4.26</v>
      </c>
    </row>
    <row r="8940" spans="1:3">
      <c r="A8940" s="94">
        <f t="shared" si="142"/>
        <v>2011</v>
      </c>
      <c r="B8940" s="95">
        <v>40669</v>
      </c>
      <c r="C8940" s="96">
        <v>4.29</v>
      </c>
    </row>
    <row r="8941" spans="1:3">
      <c r="A8941" s="94">
        <f t="shared" si="142"/>
        <v>2011</v>
      </c>
      <c r="B8941" s="95">
        <v>40672</v>
      </c>
      <c r="C8941" s="96">
        <v>4.3</v>
      </c>
    </row>
    <row r="8942" spans="1:3">
      <c r="A8942" s="94">
        <f t="shared" si="142"/>
        <v>2011</v>
      </c>
      <c r="B8942" s="95">
        <v>40673</v>
      </c>
      <c r="C8942" s="96">
        <v>4.34</v>
      </c>
    </row>
    <row r="8943" spans="1:3">
      <c r="A8943" s="94">
        <f t="shared" si="142"/>
        <v>2011</v>
      </c>
      <c r="B8943" s="95">
        <v>40674</v>
      </c>
      <c r="C8943" s="96">
        <v>4.3099999999999996</v>
      </c>
    </row>
    <row r="8944" spans="1:3">
      <c r="A8944" s="94">
        <f t="shared" si="142"/>
        <v>2011</v>
      </c>
      <c r="B8944" s="95">
        <v>40675</v>
      </c>
      <c r="C8944" s="96">
        <v>4.37</v>
      </c>
    </row>
    <row r="8945" spans="1:3">
      <c r="A8945" s="94">
        <f t="shared" si="142"/>
        <v>2011</v>
      </c>
      <c r="B8945" s="95">
        <v>40676</v>
      </c>
      <c r="C8945" s="96">
        <v>4.32</v>
      </c>
    </row>
    <row r="8946" spans="1:3">
      <c r="A8946" s="94">
        <f t="shared" si="142"/>
        <v>2011</v>
      </c>
      <c r="B8946" s="95">
        <v>40679</v>
      </c>
      <c r="C8946" s="96">
        <v>4.28</v>
      </c>
    </row>
    <row r="8947" spans="1:3">
      <c r="A8947" s="94">
        <f t="shared" si="142"/>
        <v>2011</v>
      </c>
      <c r="B8947" s="95">
        <v>40680</v>
      </c>
      <c r="C8947" s="96">
        <v>4.2300000000000004</v>
      </c>
    </row>
    <row r="8948" spans="1:3">
      <c r="A8948" s="94">
        <f t="shared" si="142"/>
        <v>2011</v>
      </c>
      <c r="B8948" s="95">
        <v>40681</v>
      </c>
      <c r="C8948" s="96">
        <v>4.29</v>
      </c>
    </row>
    <row r="8949" spans="1:3">
      <c r="A8949" s="94">
        <f t="shared" si="142"/>
        <v>2011</v>
      </c>
      <c r="B8949" s="95">
        <v>40682</v>
      </c>
      <c r="C8949" s="96">
        <v>4.3</v>
      </c>
    </row>
    <row r="8950" spans="1:3">
      <c r="A8950" s="94">
        <f t="shared" si="142"/>
        <v>2011</v>
      </c>
      <c r="B8950" s="95">
        <v>40683</v>
      </c>
      <c r="C8950" s="96">
        <v>4.3</v>
      </c>
    </row>
    <row r="8951" spans="1:3">
      <c r="A8951" s="94">
        <f t="shared" si="142"/>
        <v>2011</v>
      </c>
      <c r="B8951" s="95">
        <v>40686</v>
      </c>
      <c r="C8951" s="96">
        <v>4.2699999999999996</v>
      </c>
    </row>
    <row r="8952" spans="1:3">
      <c r="A8952" s="94">
        <f t="shared" si="142"/>
        <v>2011</v>
      </c>
      <c r="B8952" s="95">
        <v>40687</v>
      </c>
      <c r="C8952" s="96">
        <v>4.26</v>
      </c>
    </row>
    <row r="8953" spans="1:3">
      <c r="A8953" s="94">
        <f t="shared" si="142"/>
        <v>2011</v>
      </c>
      <c r="B8953" s="95">
        <v>40688</v>
      </c>
      <c r="C8953" s="96">
        <v>4.28</v>
      </c>
    </row>
    <row r="8954" spans="1:3">
      <c r="A8954" s="94">
        <f t="shared" si="142"/>
        <v>2011</v>
      </c>
      <c r="B8954" s="95">
        <v>40689</v>
      </c>
      <c r="C8954" s="96">
        <v>4.2300000000000004</v>
      </c>
    </row>
    <row r="8955" spans="1:3">
      <c r="A8955" s="94">
        <f t="shared" si="142"/>
        <v>2011</v>
      </c>
      <c r="B8955" s="95">
        <v>40690</v>
      </c>
      <c r="C8955" s="96">
        <v>4.24</v>
      </c>
    </row>
    <row r="8956" spans="1:3">
      <c r="A8956" s="94">
        <f t="shared" si="142"/>
        <v>2011</v>
      </c>
      <c r="B8956" s="95">
        <v>40693</v>
      </c>
      <c r="C8956" s="99"/>
    </row>
    <row r="8957" spans="1:3">
      <c r="A8957" s="94">
        <f t="shared" si="142"/>
        <v>2011</v>
      </c>
      <c r="B8957" s="95">
        <v>40694</v>
      </c>
      <c r="C8957" s="96">
        <v>4.22</v>
      </c>
    </row>
    <row r="8958" spans="1:3">
      <c r="A8958" s="94">
        <f t="shared" si="142"/>
        <v>2011</v>
      </c>
      <c r="B8958" s="95">
        <v>40695</v>
      </c>
      <c r="C8958" s="96">
        <v>4.1500000000000004</v>
      </c>
    </row>
    <row r="8959" spans="1:3">
      <c r="A8959" s="94">
        <f t="shared" si="142"/>
        <v>2011</v>
      </c>
      <c r="B8959" s="95">
        <v>40696</v>
      </c>
      <c r="C8959" s="96">
        <v>4.25</v>
      </c>
    </row>
    <row r="8960" spans="1:3">
      <c r="A8960" s="94">
        <f t="shared" si="142"/>
        <v>2011</v>
      </c>
      <c r="B8960" s="95">
        <v>40697</v>
      </c>
      <c r="C8960" s="96">
        <v>4.22</v>
      </c>
    </row>
    <row r="8961" spans="1:3">
      <c r="A8961" s="94">
        <f t="shared" si="142"/>
        <v>2011</v>
      </c>
      <c r="B8961" s="95">
        <v>40700</v>
      </c>
      <c r="C8961" s="96">
        <v>4.25</v>
      </c>
    </row>
    <row r="8962" spans="1:3">
      <c r="A8962" s="94">
        <f t="shared" si="142"/>
        <v>2011</v>
      </c>
      <c r="B8962" s="95">
        <v>40701</v>
      </c>
      <c r="C8962" s="96">
        <v>4.2699999999999996</v>
      </c>
    </row>
    <row r="8963" spans="1:3">
      <c r="A8963" s="94">
        <f t="shared" si="142"/>
        <v>2011</v>
      </c>
      <c r="B8963" s="95">
        <v>40702</v>
      </c>
      <c r="C8963" s="96">
        <v>4.2</v>
      </c>
    </row>
    <row r="8964" spans="1:3">
      <c r="A8964" s="94">
        <f t="shared" si="142"/>
        <v>2011</v>
      </c>
      <c r="B8964" s="95">
        <v>40703</v>
      </c>
      <c r="C8964" s="96">
        <v>4.22</v>
      </c>
    </row>
    <row r="8965" spans="1:3">
      <c r="A8965" s="94">
        <f t="shared" si="142"/>
        <v>2011</v>
      </c>
      <c r="B8965" s="95">
        <v>40704</v>
      </c>
      <c r="C8965" s="96">
        <v>4.18</v>
      </c>
    </row>
    <row r="8966" spans="1:3">
      <c r="A8966" s="94">
        <f t="shared" si="142"/>
        <v>2011</v>
      </c>
      <c r="B8966" s="95">
        <v>40707</v>
      </c>
      <c r="C8966" s="96">
        <v>4.2</v>
      </c>
    </row>
    <row r="8967" spans="1:3">
      <c r="A8967" s="94">
        <f t="shared" si="142"/>
        <v>2011</v>
      </c>
      <c r="B8967" s="95">
        <v>40708</v>
      </c>
      <c r="C8967" s="96">
        <v>4.3</v>
      </c>
    </row>
    <row r="8968" spans="1:3">
      <c r="A8968" s="94">
        <f t="shared" si="142"/>
        <v>2011</v>
      </c>
      <c r="B8968" s="95">
        <v>40709</v>
      </c>
      <c r="C8968" s="96">
        <v>4.1900000000000004</v>
      </c>
    </row>
    <row r="8969" spans="1:3">
      <c r="A8969" s="94">
        <f t="shared" si="142"/>
        <v>2011</v>
      </c>
      <c r="B8969" s="95">
        <v>40710</v>
      </c>
      <c r="C8969" s="96">
        <v>4.16</v>
      </c>
    </row>
    <row r="8970" spans="1:3">
      <c r="A8970" s="94">
        <f t="shared" si="142"/>
        <v>2011</v>
      </c>
      <c r="B8970" s="95">
        <v>40711</v>
      </c>
      <c r="C8970" s="96">
        <v>4.1900000000000004</v>
      </c>
    </row>
    <row r="8971" spans="1:3">
      <c r="A8971" s="94">
        <f t="shared" si="142"/>
        <v>2011</v>
      </c>
      <c r="B8971" s="95">
        <v>40714</v>
      </c>
      <c r="C8971" s="96">
        <v>4.1900000000000004</v>
      </c>
    </row>
    <row r="8972" spans="1:3">
      <c r="A8972" s="94">
        <f t="shared" si="142"/>
        <v>2011</v>
      </c>
      <c r="B8972" s="95">
        <v>40715</v>
      </c>
      <c r="C8972" s="96">
        <v>4.21</v>
      </c>
    </row>
    <row r="8973" spans="1:3">
      <c r="A8973" s="94">
        <f t="shared" ref="A8973:A9036" si="143">YEAR(B8973)</f>
        <v>2011</v>
      </c>
      <c r="B8973" s="95">
        <v>40716</v>
      </c>
      <c r="C8973" s="96">
        <v>4.22</v>
      </c>
    </row>
    <row r="8974" spans="1:3">
      <c r="A8974" s="94">
        <f t="shared" si="143"/>
        <v>2011</v>
      </c>
      <c r="B8974" s="95">
        <v>40717</v>
      </c>
      <c r="C8974" s="96">
        <v>4.17</v>
      </c>
    </row>
    <row r="8975" spans="1:3">
      <c r="A8975" s="94">
        <f t="shared" si="143"/>
        <v>2011</v>
      </c>
      <c r="B8975" s="95">
        <v>40718</v>
      </c>
      <c r="C8975" s="96">
        <v>4.17</v>
      </c>
    </row>
    <row r="8976" spans="1:3">
      <c r="A8976" s="94">
        <f t="shared" si="143"/>
        <v>2011</v>
      </c>
      <c r="B8976" s="95">
        <v>40721</v>
      </c>
      <c r="C8976" s="96">
        <v>4.28</v>
      </c>
    </row>
    <row r="8977" spans="1:3">
      <c r="A8977" s="94">
        <f t="shared" si="143"/>
        <v>2011</v>
      </c>
      <c r="B8977" s="95">
        <v>40722</v>
      </c>
      <c r="C8977" s="96">
        <v>4.33</v>
      </c>
    </row>
    <row r="8978" spans="1:3">
      <c r="A8978" s="94">
        <f t="shared" si="143"/>
        <v>2011</v>
      </c>
      <c r="B8978" s="95">
        <v>40723</v>
      </c>
      <c r="C8978" s="96">
        <v>4.3899999999999997</v>
      </c>
    </row>
    <row r="8979" spans="1:3">
      <c r="A8979" s="94">
        <f t="shared" si="143"/>
        <v>2011</v>
      </c>
      <c r="B8979" s="95">
        <v>40724</v>
      </c>
      <c r="C8979" s="96">
        <v>4.38</v>
      </c>
    </row>
    <row r="8980" spans="1:3">
      <c r="A8980" s="94">
        <f t="shared" si="143"/>
        <v>2011</v>
      </c>
      <c r="B8980" s="95">
        <v>40725</v>
      </c>
      <c r="C8980" s="96">
        <v>4.4000000000000004</v>
      </c>
    </row>
    <row r="8981" spans="1:3">
      <c r="A8981" s="94">
        <f t="shared" si="143"/>
        <v>2011</v>
      </c>
      <c r="B8981" s="95">
        <v>40728</v>
      </c>
      <c r="C8981" s="99"/>
    </row>
    <row r="8982" spans="1:3">
      <c r="A8982" s="94">
        <f t="shared" si="143"/>
        <v>2011</v>
      </c>
      <c r="B8982" s="95">
        <v>40729</v>
      </c>
      <c r="C8982" s="96">
        <v>4.3899999999999997</v>
      </c>
    </row>
    <row r="8983" spans="1:3">
      <c r="A8983" s="94">
        <f t="shared" si="143"/>
        <v>2011</v>
      </c>
      <c r="B8983" s="95">
        <v>40730</v>
      </c>
      <c r="C8983" s="96">
        <v>4.3499999999999996</v>
      </c>
    </row>
    <row r="8984" spans="1:3">
      <c r="A8984" s="94">
        <f t="shared" si="143"/>
        <v>2011</v>
      </c>
      <c r="B8984" s="95">
        <v>40731</v>
      </c>
      <c r="C8984" s="96">
        <v>4.37</v>
      </c>
    </row>
    <row r="8985" spans="1:3">
      <c r="A8985" s="94">
        <f t="shared" si="143"/>
        <v>2011</v>
      </c>
      <c r="B8985" s="95">
        <v>40732</v>
      </c>
      <c r="C8985" s="96">
        <v>4.2699999999999996</v>
      </c>
    </row>
    <row r="8986" spans="1:3">
      <c r="A8986" s="94">
        <f t="shared" si="143"/>
        <v>2011</v>
      </c>
      <c r="B8986" s="95">
        <v>40735</v>
      </c>
      <c r="C8986" s="96">
        <v>4.2</v>
      </c>
    </row>
    <row r="8987" spans="1:3">
      <c r="A8987" s="94">
        <f t="shared" si="143"/>
        <v>2011</v>
      </c>
      <c r="B8987" s="95">
        <v>40736</v>
      </c>
      <c r="C8987" s="96">
        <v>4.1900000000000004</v>
      </c>
    </row>
    <row r="8988" spans="1:3">
      <c r="A8988" s="94">
        <f t="shared" si="143"/>
        <v>2011</v>
      </c>
      <c r="B8988" s="95">
        <v>40737</v>
      </c>
      <c r="C8988" s="96">
        <v>4.17</v>
      </c>
    </row>
    <row r="8989" spans="1:3">
      <c r="A8989" s="94">
        <f t="shared" si="143"/>
        <v>2011</v>
      </c>
      <c r="B8989" s="95">
        <v>40738</v>
      </c>
      <c r="C8989" s="96">
        <v>4.25</v>
      </c>
    </row>
    <row r="8990" spans="1:3">
      <c r="A8990" s="94">
        <f t="shared" si="143"/>
        <v>2011</v>
      </c>
      <c r="B8990" s="95">
        <v>40739</v>
      </c>
      <c r="C8990" s="96">
        <v>4.26</v>
      </c>
    </row>
    <row r="8991" spans="1:3">
      <c r="A8991" s="94">
        <f t="shared" si="143"/>
        <v>2011</v>
      </c>
      <c r="B8991" s="95">
        <v>40742</v>
      </c>
      <c r="C8991" s="96">
        <v>4.29</v>
      </c>
    </row>
    <row r="8992" spans="1:3">
      <c r="A8992" s="94">
        <f t="shared" si="143"/>
        <v>2011</v>
      </c>
      <c r="B8992" s="95">
        <v>40743</v>
      </c>
      <c r="C8992" s="96">
        <v>4.1900000000000004</v>
      </c>
    </row>
    <row r="8993" spans="1:3">
      <c r="A8993" s="94">
        <f t="shared" si="143"/>
        <v>2011</v>
      </c>
      <c r="B8993" s="95">
        <v>40744</v>
      </c>
      <c r="C8993" s="96">
        <v>4.25</v>
      </c>
    </row>
    <row r="8994" spans="1:3">
      <c r="A8994" s="94">
        <f t="shared" si="143"/>
        <v>2011</v>
      </c>
      <c r="B8994" s="95">
        <v>40745</v>
      </c>
      <c r="C8994" s="96">
        <v>4.3099999999999996</v>
      </c>
    </row>
    <row r="8995" spans="1:3">
      <c r="A8995" s="94">
        <f t="shared" si="143"/>
        <v>2011</v>
      </c>
      <c r="B8995" s="95">
        <v>40746</v>
      </c>
      <c r="C8995" s="96">
        <v>4.26</v>
      </c>
    </row>
    <row r="8996" spans="1:3">
      <c r="A8996" s="94">
        <f t="shared" si="143"/>
        <v>2011</v>
      </c>
      <c r="B8996" s="95">
        <v>40749</v>
      </c>
      <c r="C8996" s="96">
        <v>4.3099999999999996</v>
      </c>
    </row>
    <row r="8997" spans="1:3">
      <c r="A8997" s="94">
        <f t="shared" si="143"/>
        <v>2011</v>
      </c>
      <c r="B8997" s="95">
        <v>40750</v>
      </c>
      <c r="C8997" s="96">
        <v>4.28</v>
      </c>
    </row>
    <row r="8998" spans="1:3">
      <c r="A8998" s="94">
        <f t="shared" si="143"/>
        <v>2011</v>
      </c>
      <c r="B8998" s="95">
        <v>40751</v>
      </c>
      <c r="C8998" s="96">
        <v>4.29</v>
      </c>
    </row>
    <row r="8999" spans="1:3">
      <c r="A8999" s="94">
        <f t="shared" si="143"/>
        <v>2011</v>
      </c>
      <c r="B8999" s="95">
        <v>40752</v>
      </c>
      <c r="C8999" s="96">
        <v>4.26</v>
      </c>
    </row>
    <row r="9000" spans="1:3">
      <c r="A9000" s="94">
        <f t="shared" si="143"/>
        <v>2011</v>
      </c>
      <c r="B9000" s="95">
        <v>40753</v>
      </c>
      <c r="C9000" s="96">
        <v>4.12</v>
      </c>
    </row>
    <row r="9001" spans="1:3">
      <c r="A9001" s="94">
        <f t="shared" si="143"/>
        <v>2011</v>
      </c>
      <c r="B9001" s="95">
        <v>40756</v>
      </c>
      <c r="C9001" s="96">
        <v>4.07</v>
      </c>
    </row>
    <row r="9002" spans="1:3">
      <c r="A9002" s="94">
        <f t="shared" si="143"/>
        <v>2011</v>
      </c>
      <c r="B9002" s="95">
        <v>40757</v>
      </c>
      <c r="C9002" s="96">
        <v>3.93</v>
      </c>
    </row>
    <row r="9003" spans="1:3">
      <c r="A9003" s="94">
        <f t="shared" si="143"/>
        <v>2011</v>
      </c>
      <c r="B9003" s="95">
        <v>40758</v>
      </c>
      <c r="C9003" s="96">
        <v>3.89</v>
      </c>
    </row>
    <row r="9004" spans="1:3">
      <c r="A9004" s="94">
        <f t="shared" si="143"/>
        <v>2011</v>
      </c>
      <c r="B9004" s="95">
        <v>40759</v>
      </c>
      <c r="C9004" s="96">
        <v>3.7</v>
      </c>
    </row>
    <row r="9005" spans="1:3">
      <c r="A9005" s="94">
        <f t="shared" si="143"/>
        <v>2011</v>
      </c>
      <c r="B9005" s="95">
        <v>40760</v>
      </c>
      <c r="C9005" s="96">
        <v>3.82</v>
      </c>
    </row>
    <row r="9006" spans="1:3">
      <c r="A9006" s="94">
        <f t="shared" si="143"/>
        <v>2011</v>
      </c>
      <c r="B9006" s="95">
        <v>40763</v>
      </c>
      <c r="C9006" s="96">
        <v>3.68</v>
      </c>
    </row>
    <row r="9007" spans="1:3">
      <c r="A9007" s="94">
        <f t="shared" si="143"/>
        <v>2011</v>
      </c>
      <c r="B9007" s="95">
        <v>40764</v>
      </c>
      <c r="C9007" s="96">
        <v>3.56</v>
      </c>
    </row>
    <row r="9008" spans="1:3">
      <c r="A9008" s="94">
        <f t="shared" si="143"/>
        <v>2011</v>
      </c>
      <c r="B9008" s="95">
        <v>40765</v>
      </c>
      <c r="C9008" s="96">
        <v>3.54</v>
      </c>
    </row>
    <row r="9009" spans="1:3">
      <c r="A9009" s="94">
        <f t="shared" si="143"/>
        <v>2011</v>
      </c>
      <c r="B9009" s="95">
        <v>40766</v>
      </c>
      <c r="C9009" s="96">
        <v>3.82</v>
      </c>
    </row>
    <row r="9010" spans="1:3">
      <c r="A9010" s="94">
        <f t="shared" si="143"/>
        <v>2011</v>
      </c>
      <c r="B9010" s="95">
        <v>40767</v>
      </c>
      <c r="C9010" s="96">
        <v>3.72</v>
      </c>
    </row>
    <row r="9011" spans="1:3">
      <c r="A9011" s="94">
        <f t="shared" si="143"/>
        <v>2011</v>
      </c>
      <c r="B9011" s="95">
        <v>40770</v>
      </c>
      <c r="C9011" s="96">
        <v>3.75</v>
      </c>
    </row>
    <row r="9012" spans="1:3">
      <c r="A9012" s="94">
        <f t="shared" si="143"/>
        <v>2011</v>
      </c>
      <c r="B9012" s="95">
        <v>40771</v>
      </c>
      <c r="C9012" s="96">
        <v>3.67</v>
      </c>
    </row>
    <row r="9013" spans="1:3">
      <c r="A9013" s="94">
        <f t="shared" si="143"/>
        <v>2011</v>
      </c>
      <c r="B9013" s="95">
        <v>40772</v>
      </c>
      <c r="C9013" s="96">
        <v>3.57</v>
      </c>
    </row>
    <row r="9014" spans="1:3">
      <c r="A9014" s="94">
        <f t="shared" si="143"/>
        <v>2011</v>
      </c>
      <c r="B9014" s="95">
        <v>40773</v>
      </c>
      <c r="C9014" s="96">
        <v>3.45</v>
      </c>
    </row>
    <row r="9015" spans="1:3">
      <c r="A9015" s="94">
        <f t="shared" si="143"/>
        <v>2011</v>
      </c>
      <c r="B9015" s="95">
        <v>40774</v>
      </c>
      <c r="C9015" s="96">
        <v>3.39</v>
      </c>
    </row>
    <row r="9016" spans="1:3">
      <c r="A9016" s="94">
        <f t="shared" si="143"/>
        <v>2011</v>
      </c>
      <c r="B9016" s="95">
        <v>40777</v>
      </c>
      <c r="C9016" s="96">
        <v>3.42</v>
      </c>
    </row>
    <row r="9017" spans="1:3">
      <c r="A9017" s="94">
        <f t="shared" si="143"/>
        <v>2011</v>
      </c>
      <c r="B9017" s="95">
        <v>40778</v>
      </c>
      <c r="C9017" s="96">
        <v>3.47</v>
      </c>
    </row>
    <row r="9018" spans="1:3">
      <c r="A9018" s="94">
        <f t="shared" si="143"/>
        <v>2011</v>
      </c>
      <c r="B9018" s="95">
        <v>40779</v>
      </c>
      <c r="C9018" s="96">
        <v>3.63</v>
      </c>
    </row>
    <row r="9019" spans="1:3">
      <c r="A9019" s="94">
        <f t="shared" si="143"/>
        <v>2011</v>
      </c>
      <c r="B9019" s="95">
        <v>40780</v>
      </c>
      <c r="C9019" s="96">
        <v>3.6</v>
      </c>
    </row>
    <row r="9020" spans="1:3">
      <c r="A9020" s="94">
        <f t="shared" si="143"/>
        <v>2011</v>
      </c>
      <c r="B9020" s="95">
        <v>40781</v>
      </c>
      <c r="C9020" s="96">
        <v>3.54</v>
      </c>
    </row>
    <row r="9021" spans="1:3">
      <c r="A9021" s="94">
        <f t="shared" si="143"/>
        <v>2011</v>
      </c>
      <c r="B9021" s="95">
        <v>40784</v>
      </c>
      <c r="C9021" s="96">
        <v>3.63</v>
      </c>
    </row>
    <row r="9022" spans="1:3">
      <c r="A9022" s="94">
        <f t="shared" si="143"/>
        <v>2011</v>
      </c>
      <c r="B9022" s="95">
        <v>40785</v>
      </c>
      <c r="C9022" s="96">
        <v>3.53</v>
      </c>
    </row>
    <row r="9023" spans="1:3">
      <c r="A9023" s="94">
        <f t="shared" si="143"/>
        <v>2011</v>
      </c>
      <c r="B9023" s="95">
        <v>40786</v>
      </c>
      <c r="C9023" s="96">
        <v>3.6</v>
      </c>
    </row>
    <row r="9024" spans="1:3">
      <c r="A9024" s="94">
        <f t="shared" si="143"/>
        <v>2011</v>
      </c>
      <c r="B9024" s="95">
        <v>40787</v>
      </c>
      <c r="C9024" s="96">
        <v>3.51</v>
      </c>
    </row>
    <row r="9025" spans="1:3">
      <c r="A9025" s="94">
        <f t="shared" si="143"/>
        <v>2011</v>
      </c>
      <c r="B9025" s="95">
        <v>40788</v>
      </c>
      <c r="C9025" s="96">
        <v>3.32</v>
      </c>
    </row>
    <row r="9026" spans="1:3">
      <c r="A9026" s="94">
        <f t="shared" si="143"/>
        <v>2011</v>
      </c>
      <c r="B9026" s="95">
        <v>40791</v>
      </c>
      <c r="C9026" s="99"/>
    </row>
    <row r="9027" spans="1:3">
      <c r="A9027" s="94">
        <f t="shared" si="143"/>
        <v>2011</v>
      </c>
      <c r="B9027" s="95">
        <v>40792</v>
      </c>
      <c r="C9027" s="96">
        <v>3.26</v>
      </c>
    </row>
    <row r="9028" spans="1:3">
      <c r="A9028" s="94">
        <f t="shared" si="143"/>
        <v>2011</v>
      </c>
      <c r="B9028" s="95">
        <v>40793</v>
      </c>
      <c r="C9028" s="96">
        <v>3.36</v>
      </c>
    </row>
    <row r="9029" spans="1:3">
      <c r="A9029" s="94">
        <f t="shared" si="143"/>
        <v>2011</v>
      </c>
      <c r="B9029" s="95">
        <v>40794</v>
      </c>
      <c r="C9029" s="96">
        <v>3.32</v>
      </c>
    </row>
    <row r="9030" spans="1:3">
      <c r="A9030" s="94">
        <f t="shared" si="143"/>
        <v>2011</v>
      </c>
      <c r="B9030" s="95">
        <v>40795</v>
      </c>
      <c r="C9030" s="96">
        <v>3.26</v>
      </c>
    </row>
    <row r="9031" spans="1:3">
      <c r="A9031" s="94">
        <f t="shared" si="143"/>
        <v>2011</v>
      </c>
      <c r="B9031" s="95">
        <v>40798</v>
      </c>
      <c r="C9031" s="96">
        <v>3.24</v>
      </c>
    </row>
    <row r="9032" spans="1:3">
      <c r="A9032" s="94">
        <f t="shared" si="143"/>
        <v>2011</v>
      </c>
      <c r="B9032" s="95">
        <v>40799</v>
      </c>
      <c r="C9032" s="96">
        <v>3.32</v>
      </c>
    </row>
    <row r="9033" spans="1:3">
      <c r="A9033" s="94">
        <f t="shared" si="143"/>
        <v>2011</v>
      </c>
      <c r="B9033" s="95">
        <v>40800</v>
      </c>
      <c r="C9033" s="96">
        <v>3.32</v>
      </c>
    </row>
    <row r="9034" spans="1:3">
      <c r="A9034" s="94">
        <f t="shared" si="143"/>
        <v>2011</v>
      </c>
      <c r="B9034" s="95">
        <v>40801</v>
      </c>
      <c r="C9034" s="96">
        <v>3.36</v>
      </c>
    </row>
    <row r="9035" spans="1:3">
      <c r="A9035" s="94">
        <f t="shared" si="143"/>
        <v>2011</v>
      </c>
      <c r="B9035" s="95">
        <v>40802</v>
      </c>
      <c r="C9035" s="96">
        <v>3.34</v>
      </c>
    </row>
    <row r="9036" spans="1:3">
      <c r="A9036" s="94">
        <f t="shared" si="143"/>
        <v>2011</v>
      </c>
      <c r="B9036" s="95">
        <v>40805</v>
      </c>
      <c r="C9036" s="96">
        <v>3.22</v>
      </c>
    </row>
    <row r="9037" spans="1:3">
      <c r="A9037" s="94">
        <f t="shared" ref="A9037:A9100" si="144">YEAR(B9037)</f>
        <v>2011</v>
      </c>
      <c r="B9037" s="95">
        <v>40806</v>
      </c>
      <c r="C9037" s="96">
        <v>3.2</v>
      </c>
    </row>
    <row r="9038" spans="1:3">
      <c r="A9038" s="94">
        <f t="shared" si="144"/>
        <v>2011</v>
      </c>
      <c r="B9038" s="95">
        <v>40807</v>
      </c>
      <c r="C9038" s="96">
        <v>3.03</v>
      </c>
    </row>
    <row r="9039" spans="1:3">
      <c r="A9039" s="94">
        <f t="shared" si="144"/>
        <v>2011</v>
      </c>
      <c r="B9039" s="95">
        <v>40808</v>
      </c>
      <c r="C9039" s="96">
        <v>2.78</v>
      </c>
    </row>
    <row r="9040" spans="1:3">
      <c r="A9040" s="94">
        <f t="shared" si="144"/>
        <v>2011</v>
      </c>
      <c r="B9040" s="95">
        <v>40809</v>
      </c>
      <c r="C9040" s="96">
        <v>2.89</v>
      </c>
    </row>
    <row r="9041" spans="1:3">
      <c r="A9041" s="94">
        <f t="shared" si="144"/>
        <v>2011</v>
      </c>
      <c r="B9041" s="95">
        <v>40812</v>
      </c>
      <c r="C9041" s="96">
        <v>2.99</v>
      </c>
    </row>
    <row r="9042" spans="1:3">
      <c r="A9042" s="94">
        <f t="shared" si="144"/>
        <v>2011</v>
      </c>
      <c r="B9042" s="95">
        <v>40813</v>
      </c>
      <c r="C9042" s="96">
        <v>3.08</v>
      </c>
    </row>
    <row r="9043" spans="1:3">
      <c r="A9043" s="94">
        <f t="shared" si="144"/>
        <v>2011</v>
      </c>
      <c r="B9043" s="95">
        <v>40814</v>
      </c>
      <c r="C9043" s="96">
        <v>3.1</v>
      </c>
    </row>
    <row r="9044" spans="1:3">
      <c r="A9044" s="94">
        <f t="shared" si="144"/>
        <v>2011</v>
      </c>
      <c r="B9044" s="95">
        <v>40815</v>
      </c>
      <c r="C9044" s="96">
        <v>3.03</v>
      </c>
    </row>
    <row r="9045" spans="1:3">
      <c r="A9045" s="94">
        <f t="shared" si="144"/>
        <v>2011</v>
      </c>
      <c r="B9045" s="95">
        <v>40816</v>
      </c>
      <c r="C9045" s="96">
        <v>2.9</v>
      </c>
    </row>
    <row r="9046" spans="1:3">
      <c r="A9046" s="94">
        <f t="shared" si="144"/>
        <v>2011</v>
      </c>
      <c r="B9046" s="95">
        <v>40819</v>
      </c>
      <c r="C9046" s="96">
        <v>2.76</v>
      </c>
    </row>
    <row r="9047" spans="1:3">
      <c r="A9047" s="94">
        <f t="shared" si="144"/>
        <v>2011</v>
      </c>
      <c r="B9047" s="95">
        <v>40820</v>
      </c>
      <c r="C9047" s="96">
        <v>2.77</v>
      </c>
    </row>
    <row r="9048" spans="1:3">
      <c r="A9048" s="94">
        <f t="shared" si="144"/>
        <v>2011</v>
      </c>
      <c r="B9048" s="95">
        <v>40821</v>
      </c>
      <c r="C9048" s="96">
        <v>2.87</v>
      </c>
    </row>
    <row r="9049" spans="1:3">
      <c r="A9049" s="94">
        <f t="shared" si="144"/>
        <v>2011</v>
      </c>
      <c r="B9049" s="95">
        <v>40822</v>
      </c>
      <c r="C9049" s="96">
        <v>2.96</v>
      </c>
    </row>
    <row r="9050" spans="1:3">
      <c r="A9050" s="94">
        <f t="shared" si="144"/>
        <v>2011</v>
      </c>
      <c r="B9050" s="95">
        <v>40823</v>
      </c>
      <c r="C9050" s="96">
        <v>3.02</v>
      </c>
    </row>
    <row r="9051" spans="1:3">
      <c r="A9051" s="94">
        <f t="shared" si="144"/>
        <v>2011</v>
      </c>
      <c r="B9051" s="95">
        <v>40826</v>
      </c>
      <c r="C9051" s="99"/>
    </row>
    <row r="9052" spans="1:3">
      <c r="A9052" s="94">
        <f t="shared" si="144"/>
        <v>2011</v>
      </c>
      <c r="B9052" s="95">
        <v>40827</v>
      </c>
      <c r="C9052" s="96">
        <v>3.11</v>
      </c>
    </row>
    <row r="9053" spans="1:3">
      <c r="A9053" s="94">
        <f t="shared" si="144"/>
        <v>2011</v>
      </c>
      <c r="B9053" s="95">
        <v>40828</v>
      </c>
      <c r="C9053" s="96">
        <v>3.19</v>
      </c>
    </row>
    <row r="9054" spans="1:3">
      <c r="A9054" s="94">
        <f t="shared" si="144"/>
        <v>2011</v>
      </c>
      <c r="B9054" s="95">
        <v>40829</v>
      </c>
      <c r="C9054" s="96">
        <v>3.15</v>
      </c>
    </row>
    <row r="9055" spans="1:3">
      <c r="A9055" s="94">
        <f t="shared" si="144"/>
        <v>2011</v>
      </c>
      <c r="B9055" s="95">
        <v>40830</v>
      </c>
      <c r="C9055" s="96">
        <v>3.22</v>
      </c>
    </row>
    <row r="9056" spans="1:3">
      <c r="A9056" s="94">
        <f t="shared" si="144"/>
        <v>2011</v>
      </c>
      <c r="B9056" s="95">
        <v>40833</v>
      </c>
      <c r="C9056" s="96">
        <v>3.13</v>
      </c>
    </row>
    <row r="9057" spans="1:3">
      <c r="A9057" s="94">
        <f t="shared" si="144"/>
        <v>2011</v>
      </c>
      <c r="B9057" s="95">
        <v>40834</v>
      </c>
      <c r="C9057" s="96">
        <v>3.17</v>
      </c>
    </row>
    <row r="9058" spans="1:3">
      <c r="A9058" s="94">
        <f t="shared" si="144"/>
        <v>2011</v>
      </c>
      <c r="B9058" s="95">
        <v>40835</v>
      </c>
      <c r="C9058" s="96">
        <v>3.17</v>
      </c>
    </row>
    <row r="9059" spans="1:3">
      <c r="A9059" s="94">
        <f t="shared" si="144"/>
        <v>2011</v>
      </c>
      <c r="B9059" s="95">
        <v>40836</v>
      </c>
      <c r="C9059" s="96">
        <v>3.19</v>
      </c>
    </row>
    <row r="9060" spans="1:3">
      <c r="A9060" s="94">
        <f t="shared" si="144"/>
        <v>2011</v>
      </c>
      <c r="B9060" s="95">
        <v>40837</v>
      </c>
      <c r="C9060" s="96">
        <v>3.26</v>
      </c>
    </row>
    <row r="9061" spans="1:3">
      <c r="A9061" s="94">
        <f t="shared" si="144"/>
        <v>2011</v>
      </c>
      <c r="B9061" s="95">
        <v>40840</v>
      </c>
      <c r="C9061" s="96">
        <v>3.27</v>
      </c>
    </row>
    <row r="9062" spans="1:3">
      <c r="A9062" s="94">
        <f t="shared" si="144"/>
        <v>2011</v>
      </c>
      <c r="B9062" s="95">
        <v>40841</v>
      </c>
      <c r="C9062" s="96">
        <v>3.13</v>
      </c>
    </row>
    <row r="9063" spans="1:3">
      <c r="A9063" s="94">
        <f t="shared" si="144"/>
        <v>2011</v>
      </c>
      <c r="B9063" s="95">
        <v>40842</v>
      </c>
      <c r="C9063" s="96">
        <v>3.22</v>
      </c>
    </row>
    <row r="9064" spans="1:3">
      <c r="A9064" s="94">
        <f t="shared" si="144"/>
        <v>2011</v>
      </c>
      <c r="B9064" s="95">
        <v>40843</v>
      </c>
      <c r="C9064" s="96">
        <v>3.45</v>
      </c>
    </row>
    <row r="9065" spans="1:3">
      <c r="A9065" s="94">
        <f t="shared" si="144"/>
        <v>2011</v>
      </c>
      <c r="B9065" s="95">
        <v>40844</v>
      </c>
      <c r="C9065" s="96">
        <v>3.36</v>
      </c>
    </row>
    <row r="9066" spans="1:3">
      <c r="A9066" s="94">
        <f t="shared" si="144"/>
        <v>2011</v>
      </c>
      <c r="B9066" s="95">
        <v>40847</v>
      </c>
      <c r="C9066" s="96">
        <v>3.16</v>
      </c>
    </row>
    <row r="9067" spans="1:3">
      <c r="A9067" s="94">
        <f t="shared" si="144"/>
        <v>2011</v>
      </c>
      <c r="B9067" s="95">
        <v>40848</v>
      </c>
      <c r="C9067" s="96">
        <v>2.99</v>
      </c>
    </row>
    <row r="9068" spans="1:3">
      <c r="A9068" s="94">
        <f t="shared" si="144"/>
        <v>2011</v>
      </c>
      <c r="B9068" s="95">
        <v>40849</v>
      </c>
      <c r="C9068" s="96">
        <v>3.03</v>
      </c>
    </row>
    <row r="9069" spans="1:3">
      <c r="A9069" s="94">
        <f t="shared" si="144"/>
        <v>2011</v>
      </c>
      <c r="B9069" s="95">
        <v>40850</v>
      </c>
      <c r="C9069" s="96">
        <v>3.1</v>
      </c>
    </row>
    <row r="9070" spans="1:3">
      <c r="A9070" s="94">
        <f t="shared" si="144"/>
        <v>2011</v>
      </c>
      <c r="B9070" s="95">
        <v>40851</v>
      </c>
      <c r="C9070" s="96">
        <v>3.09</v>
      </c>
    </row>
    <row r="9071" spans="1:3">
      <c r="A9071" s="94">
        <f t="shared" si="144"/>
        <v>2011</v>
      </c>
      <c r="B9071" s="95">
        <v>40854</v>
      </c>
      <c r="C9071" s="96">
        <v>3.05</v>
      </c>
    </row>
    <row r="9072" spans="1:3">
      <c r="A9072" s="94">
        <f t="shared" si="144"/>
        <v>2011</v>
      </c>
      <c r="B9072" s="95">
        <v>40855</v>
      </c>
      <c r="C9072" s="96">
        <v>3.13</v>
      </c>
    </row>
    <row r="9073" spans="1:3">
      <c r="A9073" s="94">
        <f t="shared" si="144"/>
        <v>2011</v>
      </c>
      <c r="B9073" s="95">
        <v>40856</v>
      </c>
      <c r="C9073" s="96">
        <v>3.03</v>
      </c>
    </row>
    <row r="9074" spans="1:3">
      <c r="A9074" s="94">
        <f t="shared" si="144"/>
        <v>2011</v>
      </c>
      <c r="B9074" s="95">
        <v>40857</v>
      </c>
      <c r="C9074" s="96">
        <v>3.12</v>
      </c>
    </row>
    <row r="9075" spans="1:3">
      <c r="A9075" s="94">
        <f t="shared" si="144"/>
        <v>2011</v>
      </c>
      <c r="B9075" s="95">
        <v>40858</v>
      </c>
      <c r="C9075" s="99"/>
    </row>
    <row r="9076" spans="1:3">
      <c r="A9076" s="94">
        <f t="shared" si="144"/>
        <v>2011</v>
      </c>
      <c r="B9076" s="95">
        <v>40861</v>
      </c>
      <c r="C9076" s="96">
        <v>3.09</v>
      </c>
    </row>
    <row r="9077" spans="1:3">
      <c r="A9077" s="94">
        <f t="shared" si="144"/>
        <v>2011</v>
      </c>
      <c r="B9077" s="95">
        <v>40862</v>
      </c>
      <c r="C9077" s="96">
        <v>3.1</v>
      </c>
    </row>
    <row r="9078" spans="1:3">
      <c r="A9078" s="94">
        <f t="shared" si="144"/>
        <v>2011</v>
      </c>
      <c r="B9078" s="95">
        <v>40863</v>
      </c>
      <c r="C9078" s="96">
        <v>3.05</v>
      </c>
    </row>
    <row r="9079" spans="1:3">
      <c r="A9079" s="94">
        <f t="shared" si="144"/>
        <v>2011</v>
      </c>
      <c r="B9079" s="95">
        <v>40864</v>
      </c>
      <c r="C9079" s="96">
        <v>2.98</v>
      </c>
    </row>
    <row r="9080" spans="1:3">
      <c r="A9080" s="94">
        <f t="shared" si="144"/>
        <v>2011</v>
      </c>
      <c r="B9080" s="95">
        <v>40865</v>
      </c>
      <c r="C9080" s="96">
        <v>2.99</v>
      </c>
    </row>
    <row r="9081" spans="1:3">
      <c r="A9081" s="94">
        <f t="shared" si="144"/>
        <v>2011</v>
      </c>
      <c r="B9081" s="95">
        <v>40868</v>
      </c>
      <c r="C9081" s="96">
        <v>2.96</v>
      </c>
    </row>
    <row r="9082" spans="1:3">
      <c r="A9082" s="94">
        <f t="shared" si="144"/>
        <v>2011</v>
      </c>
      <c r="B9082" s="95">
        <v>40869</v>
      </c>
      <c r="C9082" s="96">
        <v>2.91</v>
      </c>
    </row>
    <row r="9083" spans="1:3">
      <c r="A9083" s="94">
        <f t="shared" si="144"/>
        <v>2011</v>
      </c>
      <c r="B9083" s="95">
        <v>40870</v>
      </c>
      <c r="C9083" s="96">
        <v>2.82</v>
      </c>
    </row>
    <row r="9084" spans="1:3">
      <c r="A9084" s="94">
        <f t="shared" si="144"/>
        <v>2011</v>
      </c>
      <c r="B9084" s="95">
        <v>40871</v>
      </c>
      <c r="C9084" s="99"/>
    </row>
    <row r="9085" spans="1:3">
      <c r="A9085" s="94">
        <f t="shared" si="144"/>
        <v>2011</v>
      </c>
      <c r="B9085" s="95">
        <v>40872</v>
      </c>
      <c r="C9085" s="96">
        <v>2.92</v>
      </c>
    </row>
    <row r="9086" spans="1:3">
      <c r="A9086" s="94">
        <f t="shared" si="144"/>
        <v>2011</v>
      </c>
      <c r="B9086" s="95">
        <v>40875</v>
      </c>
      <c r="C9086" s="96">
        <v>2.93</v>
      </c>
    </row>
    <row r="9087" spans="1:3">
      <c r="A9087" s="94">
        <f t="shared" si="144"/>
        <v>2011</v>
      </c>
      <c r="B9087" s="95">
        <v>40876</v>
      </c>
      <c r="C9087" s="96">
        <v>2.96</v>
      </c>
    </row>
    <row r="9088" spans="1:3">
      <c r="A9088" s="94">
        <f t="shared" si="144"/>
        <v>2011</v>
      </c>
      <c r="B9088" s="95">
        <v>40877</v>
      </c>
      <c r="C9088" s="96">
        <v>3.06</v>
      </c>
    </row>
    <row r="9089" spans="1:3">
      <c r="A9089" s="94">
        <f t="shared" si="144"/>
        <v>2011</v>
      </c>
      <c r="B9089" s="95">
        <v>40878</v>
      </c>
      <c r="C9089" s="96">
        <v>3.12</v>
      </c>
    </row>
    <row r="9090" spans="1:3">
      <c r="A9090" s="94">
        <f t="shared" si="144"/>
        <v>2011</v>
      </c>
      <c r="B9090" s="95">
        <v>40879</v>
      </c>
      <c r="C9090" s="96">
        <v>3.03</v>
      </c>
    </row>
    <row r="9091" spans="1:3">
      <c r="A9091" s="94">
        <f t="shared" si="144"/>
        <v>2011</v>
      </c>
      <c r="B9091" s="95">
        <v>40882</v>
      </c>
      <c r="C9091" s="96">
        <v>3.02</v>
      </c>
    </row>
    <row r="9092" spans="1:3">
      <c r="A9092" s="94">
        <f t="shared" si="144"/>
        <v>2011</v>
      </c>
      <c r="B9092" s="95">
        <v>40883</v>
      </c>
      <c r="C9092" s="96">
        <v>3.09</v>
      </c>
    </row>
    <row r="9093" spans="1:3">
      <c r="A9093" s="94">
        <f t="shared" si="144"/>
        <v>2011</v>
      </c>
      <c r="B9093" s="95">
        <v>40884</v>
      </c>
      <c r="C9093" s="96">
        <v>3.04</v>
      </c>
    </row>
    <row r="9094" spans="1:3">
      <c r="A9094" s="94">
        <f t="shared" si="144"/>
        <v>2011</v>
      </c>
      <c r="B9094" s="95">
        <v>40885</v>
      </c>
      <c r="C9094" s="96">
        <v>3</v>
      </c>
    </row>
    <row r="9095" spans="1:3">
      <c r="A9095" s="94">
        <f t="shared" si="144"/>
        <v>2011</v>
      </c>
      <c r="B9095" s="95">
        <v>40886</v>
      </c>
      <c r="C9095" s="96">
        <v>3.1</v>
      </c>
    </row>
    <row r="9096" spans="1:3">
      <c r="A9096" s="94">
        <f t="shared" si="144"/>
        <v>2011</v>
      </c>
      <c r="B9096" s="95">
        <v>40889</v>
      </c>
      <c r="C9096" s="96">
        <v>3.06</v>
      </c>
    </row>
    <row r="9097" spans="1:3">
      <c r="A9097" s="94">
        <f t="shared" si="144"/>
        <v>2011</v>
      </c>
      <c r="B9097" s="95">
        <v>40890</v>
      </c>
      <c r="C9097" s="96">
        <v>2.98</v>
      </c>
    </row>
    <row r="9098" spans="1:3">
      <c r="A9098" s="94">
        <f t="shared" si="144"/>
        <v>2011</v>
      </c>
      <c r="B9098" s="95">
        <v>40891</v>
      </c>
      <c r="C9098" s="96">
        <v>2.91</v>
      </c>
    </row>
    <row r="9099" spans="1:3">
      <c r="A9099" s="94">
        <f t="shared" si="144"/>
        <v>2011</v>
      </c>
      <c r="B9099" s="95">
        <v>40892</v>
      </c>
      <c r="C9099" s="96">
        <v>2.92</v>
      </c>
    </row>
    <row r="9100" spans="1:3">
      <c r="A9100" s="94">
        <f t="shared" si="144"/>
        <v>2011</v>
      </c>
      <c r="B9100" s="95">
        <v>40893</v>
      </c>
      <c r="C9100" s="96">
        <v>2.86</v>
      </c>
    </row>
    <row r="9101" spans="1:3">
      <c r="A9101" s="94">
        <f t="shared" ref="A9101:A9164" si="145">YEAR(B9101)</f>
        <v>2011</v>
      </c>
      <c r="B9101" s="95">
        <v>40896</v>
      </c>
      <c r="C9101" s="96">
        <v>2.79</v>
      </c>
    </row>
    <row r="9102" spans="1:3">
      <c r="A9102" s="94">
        <f t="shared" si="145"/>
        <v>2011</v>
      </c>
      <c r="B9102" s="95">
        <v>40897</v>
      </c>
      <c r="C9102" s="96">
        <v>2.93</v>
      </c>
    </row>
    <row r="9103" spans="1:3">
      <c r="A9103" s="94">
        <f t="shared" si="145"/>
        <v>2011</v>
      </c>
      <c r="B9103" s="95">
        <v>40898</v>
      </c>
      <c r="C9103" s="96">
        <v>3</v>
      </c>
    </row>
    <row r="9104" spans="1:3">
      <c r="A9104" s="94">
        <f t="shared" si="145"/>
        <v>2011</v>
      </c>
      <c r="B9104" s="95">
        <v>40899</v>
      </c>
      <c r="C9104" s="96">
        <v>2.99</v>
      </c>
    </row>
    <row r="9105" spans="1:3">
      <c r="A9105" s="94">
        <f t="shared" si="145"/>
        <v>2011</v>
      </c>
      <c r="B9105" s="95">
        <v>40900</v>
      </c>
      <c r="C9105" s="96">
        <v>3.05</v>
      </c>
    </row>
    <row r="9106" spans="1:3">
      <c r="A9106" s="94">
        <f t="shared" si="145"/>
        <v>2011</v>
      </c>
      <c r="B9106" s="95">
        <v>40903</v>
      </c>
      <c r="C9106" s="99"/>
    </row>
    <row r="9107" spans="1:3">
      <c r="A9107" s="94">
        <f t="shared" si="145"/>
        <v>2011</v>
      </c>
      <c r="B9107" s="95">
        <v>40904</v>
      </c>
      <c r="C9107" s="96">
        <v>3.04</v>
      </c>
    </row>
    <row r="9108" spans="1:3">
      <c r="A9108" s="94">
        <f t="shared" si="145"/>
        <v>2011</v>
      </c>
      <c r="B9108" s="95">
        <v>40905</v>
      </c>
      <c r="C9108" s="96">
        <v>2.91</v>
      </c>
    </row>
    <row r="9109" spans="1:3">
      <c r="A9109" s="94">
        <f t="shared" si="145"/>
        <v>2011</v>
      </c>
      <c r="B9109" s="95">
        <v>40906</v>
      </c>
      <c r="C9109" s="96">
        <v>2.9</v>
      </c>
    </row>
    <row r="9110" spans="1:3">
      <c r="A9110" s="94">
        <f t="shared" si="145"/>
        <v>2011</v>
      </c>
      <c r="B9110" s="95">
        <v>40907</v>
      </c>
      <c r="C9110" s="96">
        <v>2.89</v>
      </c>
    </row>
    <row r="9111" spans="1:3">
      <c r="A9111" s="94">
        <f t="shared" si="145"/>
        <v>2012</v>
      </c>
      <c r="B9111" s="95">
        <v>40910</v>
      </c>
      <c r="C9111" s="99"/>
    </row>
    <row r="9112" spans="1:3">
      <c r="A9112" s="94">
        <f t="shared" si="145"/>
        <v>2012</v>
      </c>
      <c r="B9112" s="95">
        <v>40911</v>
      </c>
      <c r="C9112" s="96">
        <v>2.98</v>
      </c>
    </row>
    <row r="9113" spans="1:3">
      <c r="A9113" s="94">
        <f t="shared" si="145"/>
        <v>2012</v>
      </c>
      <c r="B9113" s="95">
        <v>40912</v>
      </c>
      <c r="C9113" s="96">
        <v>3.03</v>
      </c>
    </row>
    <row r="9114" spans="1:3">
      <c r="A9114" s="94">
        <f t="shared" si="145"/>
        <v>2012</v>
      </c>
      <c r="B9114" s="95">
        <v>40913</v>
      </c>
      <c r="C9114" s="96">
        <v>3.06</v>
      </c>
    </row>
    <row r="9115" spans="1:3">
      <c r="A9115" s="94">
        <f t="shared" si="145"/>
        <v>2012</v>
      </c>
      <c r="B9115" s="95">
        <v>40914</v>
      </c>
      <c r="C9115" s="96">
        <v>3.02</v>
      </c>
    </row>
    <row r="9116" spans="1:3">
      <c r="A9116" s="94">
        <f t="shared" si="145"/>
        <v>2012</v>
      </c>
      <c r="B9116" s="95">
        <v>40917</v>
      </c>
      <c r="C9116" s="96">
        <v>3.02</v>
      </c>
    </row>
    <row r="9117" spans="1:3">
      <c r="A9117" s="94">
        <f t="shared" si="145"/>
        <v>2012</v>
      </c>
      <c r="B9117" s="95">
        <v>40918</v>
      </c>
      <c r="C9117" s="96">
        <v>3.04</v>
      </c>
    </row>
    <row r="9118" spans="1:3">
      <c r="A9118" s="94">
        <f t="shared" si="145"/>
        <v>2012</v>
      </c>
      <c r="B9118" s="95">
        <v>40919</v>
      </c>
      <c r="C9118" s="96">
        <v>2.96</v>
      </c>
    </row>
    <row r="9119" spans="1:3">
      <c r="A9119" s="94">
        <f t="shared" si="145"/>
        <v>2012</v>
      </c>
      <c r="B9119" s="95">
        <v>40920</v>
      </c>
      <c r="C9119" s="96">
        <v>2.97</v>
      </c>
    </row>
    <row r="9120" spans="1:3">
      <c r="A9120" s="94">
        <f t="shared" si="145"/>
        <v>2012</v>
      </c>
      <c r="B9120" s="95">
        <v>40921</v>
      </c>
      <c r="C9120" s="96">
        <v>2.91</v>
      </c>
    </row>
    <row r="9121" spans="1:3">
      <c r="A9121" s="94">
        <f t="shared" si="145"/>
        <v>2012</v>
      </c>
      <c r="B9121" s="95">
        <v>40924</v>
      </c>
      <c r="C9121" s="99"/>
    </row>
    <row r="9122" spans="1:3">
      <c r="A9122" s="94">
        <f t="shared" si="145"/>
        <v>2012</v>
      </c>
      <c r="B9122" s="95">
        <v>40925</v>
      </c>
      <c r="C9122" s="96">
        <v>2.89</v>
      </c>
    </row>
    <row r="9123" spans="1:3">
      <c r="A9123" s="94">
        <f t="shared" si="145"/>
        <v>2012</v>
      </c>
      <c r="B9123" s="95">
        <v>40926</v>
      </c>
      <c r="C9123" s="96">
        <v>2.96</v>
      </c>
    </row>
    <row r="9124" spans="1:3">
      <c r="A9124" s="94">
        <f t="shared" si="145"/>
        <v>2012</v>
      </c>
      <c r="B9124" s="95">
        <v>40927</v>
      </c>
      <c r="C9124" s="96">
        <v>3.05</v>
      </c>
    </row>
    <row r="9125" spans="1:3">
      <c r="A9125" s="94">
        <f t="shared" si="145"/>
        <v>2012</v>
      </c>
      <c r="B9125" s="95">
        <v>40928</v>
      </c>
      <c r="C9125" s="96">
        <v>3.1</v>
      </c>
    </row>
    <row r="9126" spans="1:3">
      <c r="A9126" s="94">
        <f t="shared" si="145"/>
        <v>2012</v>
      </c>
      <c r="B9126" s="95">
        <v>40931</v>
      </c>
      <c r="C9126" s="96">
        <v>3.15</v>
      </c>
    </row>
    <row r="9127" spans="1:3">
      <c r="A9127" s="94">
        <f t="shared" si="145"/>
        <v>2012</v>
      </c>
      <c r="B9127" s="95">
        <v>40932</v>
      </c>
      <c r="C9127" s="96">
        <v>3.15</v>
      </c>
    </row>
    <row r="9128" spans="1:3">
      <c r="A9128" s="94">
        <f t="shared" si="145"/>
        <v>2012</v>
      </c>
      <c r="B9128" s="95">
        <v>40933</v>
      </c>
      <c r="C9128" s="96">
        <v>3.13</v>
      </c>
    </row>
    <row r="9129" spans="1:3">
      <c r="A9129" s="94">
        <f t="shared" si="145"/>
        <v>2012</v>
      </c>
      <c r="B9129" s="95">
        <v>40934</v>
      </c>
      <c r="C9129" s="96">
        <v>3.1</v>
      </c>
    </row>
    <row r="9130" spans="1:3">
      <c r="A9130" s="94">
        <f t="shared" si="145"/>
        <v>2012</v>
      </c>
      <c r="B9130" s="95">
        <v>40935</v>
      </c>
      <c r="C9130" s="96">
        <v>3.07</v>
      </c>
    </row>
    <row r="9131" spans="1:3">
      <c r="A9131" s="94">
        <f t="shared" si="145"/>
        <v>2012</v>
      </c>
      <c r="B9131" s="95">
        <v>40938</v>
      </c>
      <c r="C9131" s="96">
        <v>2.99</v>
      </c>
    </row>
    <row r="9132" spans="1:3">
      <c r="A9132" s="94">
        <f t="shared" si="145"/>
        <v>2012</v>
      </c>
      <c r="B9132" s="95">
        <v>40939</v>
      </c>
      <c r="C9132" s="96">
        <v>2.94</v>
      </c>
    </row>
    <row r="9133" spans="1:3">
      <c r="A9133" s="94">
        <f t="shared" si="145"/>
        <v>2012</v>
      </c>
      <c r="B9133" s="95">
        <v>40940</v>
      </c>
      <c r="C9133" s="96">
        <v>3.01</v>
      </c>
    </row>
    <row r="9134" spans="1:3">
      <c r="A9134" s="94">
        <f t="shared" si="145"/>
        <v>2012</v>
      </c>
      <c r="B9134" s="95">
        <v>40941</v>
      </c>
      <c r="C9134" s="96">
        <v>3.01</v>
      </c>
    </row>
    <row r="9135" spans="1:3">
      <c r="A9135" s="94">
        <f t="shared" si="145"/>
        <v>2012</v>
      </c>
      <c r="B9135" s="95">
        <v>40942</v>
      </c>
      <c r="C9135" s="96">
        <v>3.13</v>
      </c>
    </row>
    <row r="9136" spans="1:3">
      <c r="A9136" s="94">
        <f t="shared" si="145"/>
        <v>2012</v>
      </c>
      <c r="B9136" s="95">
        <v>40945</v>
      </c>
      <c r="C9136" s="96">
        <v>3.08</v>
      </c>
    </row>
    <row r="9137" spans="1:3">
      <c r="A9137" s="94">
        <f t="shared" si="145"/>
        <v>2012</v>
      </c>
      <c r="B9137" s="95">
        <v>40946</v>
      </c>
      <c r="C9137" s="96">
        <v>3.14</v>
      </c>
    </row>
    <row r="9138" spans="1:3">
      <c r="A9138" s="94">
        <f t="shared" si="145"/>
        <v>2012</v>
      </c>
      <c r="B9138" s="95">
        <v>40947</v>
      </c>
      <c r="C9138" s="96">
        <v>3.14</v>
      </c>
    </row>
    <row r="9139" spans="1:3">
      <c r="A9139" s="94">
        <f t="shared" si="145"/>
        <v>2012</v>
      </c>
      <c r="B9139" s="95">
        <v>40948</v>
      </c>
      <c r="C9139" s="96">
        <v>3.2</v>
      </c>
    </row>
    <row r="9140" spans="1:3">
      <c r="A9140" s="94">
        <f t="shared" si="145"/>
        <v>2012</v>
      </c>
      <c r="B9140" s="95">
        <v>40949</v>
      </c>
      <c r="C9140" s="96">
        <v>3.11</v>
      </c>
    </row>
    <row r="9141" spans="1:3">
      <c r="A9141" s="94">
        <f t="shared" si="145"/>
        <v>2012</v>
      </c>
      <c r="B9141" s="95">
        <v>40952</v>
      </c>
      <c r="C9141" s="96">
        <v>3.14</v>
      </c>
    </row>
    <row r="9142" spans="1:3">
      <c r="A9142" s="94">
        <f t="shared" si="145"/>
        <v>2012</v>
      </c>
      <c r="B9142" s="95">
        <v>40953</v>
      </c>
      <c r="C9142" s="96">
        <v>3.06</v>
      </c>
    </row>
    <row r="9143" spans="1:3">
      <c r="A9143" s="94">
        <f t="shared" si="145"/>
        <v>2012</v>
      </c>
      <c r="B9143" s="95">
        <v>40954</v>
      </c>
      <c r="C9143" s="96">
        <v>3.09</v>
      </c>
    </row>
    <row r="9144" spans="1:3">
      <c r="A9144" s="94">
        <f t="shared" si="145"/>
        <v>2012</v>
      </c>
      <c r="B9144" s="95">
        <v>40955</v>
      </c>
      <c r="C9144" s="96">
        <v>3.14</v>
      </c>
    </row>
    <row r="9145" spans="1:3">
      <c r="A9145" s="94">
        <f t="shared" si="145"/>
        <v>2012</v>
      </c>
      <c r="B9145" s="95">
        <v>40956</v>
      </c>
      <c r="C9145" s="96">
        <v>3.16</v>
      </c>
    </row>
    <row r="9146" spans="1:3">
      <c r="A9146" s="94">
        <f t="shared" si="145"/>
        <v>2012</v>
      </c>
      <c r="B9146" s="95">
        <v>40959</v>
      </c>
      <c r="C9146" s="99"/>
    </row>
    <row r="9147" spans="1:3">
      <c r="A9147" s="94">
        <f t="shared" si="145"/>
        <v>2012</v>
      </c>
      <c r="B9147" s="95">
        <v>40960</v>
      </c>
      <c r="C9147" s="96">
        <v>3.2</v>
      </c>
    </row>
    <row r="9148" spans="1:3">
      <c r="A9148" s="94">
        <f t="shared" si="145"/>
        <v>2012</v>
      </c>
      <c r="B9148" s="95">
        <v>40961</v>
      </c>
      <c r="C9148" s="96">
        <v>3.15</v>
      </c>
    </row>
    <row r="9149" spans="1:3">
      <c r="A9149" s="94">
        <f t="shared" si="145"/>
        <v>2012</v>
      </c>
      <c r="B9149" s="95">
        <v>40962</v>
      </c>
      <c r="C9149" s="96">
        <v>3.13</v>
      </c>
    </row>
    <row r="9150" spans="1:3">
      <c r="A9150" s="94">
        <f t="shared" si="145"/>
        <v>2012</v>
      </c>
      <c r="B9150" s="95">
        <v>40963</v>
      </c>
      <c r="C9150" s="96">
        <v>3.1</v>
      </c>
    </row>
    <row r="9151" spans="1:3">
      <c r="A9151" s="94">
        <f t="shared" si="145"/>
        <v>2012</v>
      </c>
      <c r="B9151" s="95">
        <v>40966</v>
      </c>
      <c r="C9151" s="96">
        <v>3.04</v>
      </c>
    </row>
    <row r="9152" spans="1:3">
      <c r="A9152" s="94">
        <f t="shared" si="145"/>
        <v>2012</v>
      </c>
      <c r="B9152" s="95">
        <v>40967</v>
      </c>
      <c r="C9152" s="96">
        <v>3.07</v>
      </c>
    </row>
    <row r="9153" spans="1:3">
      <c r="A9153" s="94">
        <f t="shared" si="145"/>
        <v>2012</v>
      </c>
      <c r="B9153" s="95">
        <v>40968</v>
      </c>
      <c r="C9153" s="96">
        <v>3.08</v>
      </c>
    </row>
    <row r="9154" spans="1:3">
      <c r="A9154" s="94">
        <f t="shared" si="145"/>
        <v>2012</v>
      </c>
      <c r="B9154" s="95">
        <v>40969</v>
      </c>
      <c r="C9154" s="96">
        <v>3.15</v>
      </c>
    </row>
    <row r="9155" spans="1:3">
      <c r="A9155" s="94">
        <f t="shared" si="145"/>
        <v>2012</v>
      </c>
      <c r="B9155" s="95">
        <v>40970</v>
      </c>
      <c r="C9155" s="96">
        <v>3.11</v>
      </c>
    </row>
    <row r="9156" spans="1:3">
      <c r="A9156" s="94">
        <f t="shared" si="145"/>
        <v>2012</v>
      </c>
      <c r="B9156" s="95">
        <v>40973</v>
      </c>
      <c r="C9156" s="96">
        <v>3.13</v>
      </c>
    </row>
    <row r="9157" spans="1:3">
      <c r="A9157" s="94">
        <f t="shared" si="145"/>
        <v>2012</v>
      </c>
      <c r="B9157" s="95">
        <v>40974</v>
      </c>
      <c r="C9157" s="96">
        <v>3.08</v>
      </c>
    </row>
    <row r="9158" spans="1:3">
      <c r="A9158" s="94">
        <f t="shared" si="145"/>
        <v>2012</v>
      </c>
      <c r="B9158" s="95">
        <v>40975</v>
      </c>
      <c r="C9158" s="96">
        <v>3.12</v>
      </c>
    </row>
    <row r="9159" spans="1:3">
      <c r="A9159" s="94">
        <f t="shared" si="145"/>
        <v>2012</v>
      </c>
      <c r="B9159" s="95">
        <v>40976</v>
      </c>
      <c r="C9159" s="96">
        <v>3.18</v>
      </c>
    </row>
    <row r="9160" spans="1:3">
      <c r="A9160" s="94">
        <f t="shared" si="145"/>
        <v>2012</v>
      </c>
      <c r="B9160" s="95">
        <v>40977</v>
      </c>
      <c r="C9160" s="96">
        <v>3.19</v>
      </c>
    </row>
    <row r="9161" spans="1:3">
      <c r="A9161" s="94">
        <f t="shared" si="145"/>
        <v>2012</v>
      </c>
      <c r="B9161" s="95">
        <v>40980</v>
      </c>
      <c r="C9161" s="96">
        <v>3.17</v>
      </c>
    </row>
    <row r="9162" spans="1:3">
      <c r="A9162" s="94">
        <f t="shared" si="145"/>
        <v>2012</v>
      </c>
      <c r="B9162" s="95">
        <v>40981</v>
      </c>
      <c r="C9162" s="96">
        <v>3.26</v>
      </c>
    </row>
    <row r="9163" spans="1:3">
      <c r="A9163" s="94">
        <f t="shared" si="145"/>
        <v>2012</v>
      </c>
      <c r="B9163" s="95">
        <v>40982</v>
      </c>
      <c r="C9163" s="96">
        <v>3.43</v>
      </c>
    </row>
    <row r="9164" spans="1:3">
      <c r="A9164" s="94">
        <f t="shared" si="145"/>
        <v>2012</v>
      </c>
      <c r="B9164" s="95">
        <v>40983</v>
      </c>
      <c r="C9164" s="96">
        <v>3.41</v>
      </c>
    </row>
    <row r="9165" spans="1:3">
      <c r="A9165" s="94">
        <f t="shared" ref="A9165:A9228" si="146">YEAR(B9165)</f>
        <v>2012</v>
      </c>
      <c r="B9165" s="95">
        <v>40984</v>
      </c>
      <c r="C9165" s="96">
        <v>3.41</v>
      </c>
    </row>
    <row r="9166" spans="1:3">
      <c r="A9166" s="94">
        <f t="shared" si="146"/>
        <v>2012</v>
      </c>
      <c r="B9166" s="95">
        <v>40987</v>
      </c>
      <c r="C9166" s="96">
        <v>3.48</v>
      </c>
    </row>
    <row r="9167" spans="1:3">
      <c r="A9167" s="94">
        <f t="shared" si="146"/>
        <v>2012</v>
      </c>
      <c r="B9167" s="95">
        <v>40988</v>
      </c>
      <c r="C9167" s="96">
        <v>3.46</v>
      </c>
    </row>
    <row r="9168" spans="1:3">
      <c r="A9168" s="94">
        <f t="shared" si="146"/>
        <v>2012</v>
      </c>
      <c r="B9168" s="95">
        <v>40989</v>
      </c>
      <c r="C9168" s="96">
        <v>3.38</v>
      </c>
    </row>
    <row r="9169" spans="1:3">
      <c r="A9169" s="94">
        <f t="shared" si="146"/>
        <v>2012</v>
      </c>
      <c r="B9169" s="95">
        <v>40990</v>
      </c>
      <c r="C9169" s="96">
        <v>3.37</v>
      </c>
    </row>
    <row r="9170" spans="1:3">
      <c r="A9170" s="94">
        <f t="shared" si="146"/>
        <v>2012</v>
      </c>
      <c r="B9170" s="95">
        <v>40991</v>
      </c>
      <c r="C9170" s="96">
        <v>3.31</v>
      </c>
    </row>
    <row r="9171" spans="1:3">
      <c r="A9171" s="94">
        <f t="shared" si="146"/>
        <v>2012</v>
      </c>
      <c r="B9171" s="95">
        <v>40994</v>
      </c>
      <c r="C9171" s="96">
        <v>3.33</v>
      </c>
    </row>
    <row r="9172" spans="1:3">
      <c r="A9172" s="94">
        <f t="shared" si="146"/>
        <v>2012</v>
      </c>
      <c r="B9172" s="95">
        <v>40995</v>
      </c>
      <c r="C9172" s="96">
        <v>3.29</v>
      </c>
    </row>
    <row r="9173" spans="1:3">
      <c r="A9173" s="94">
        <f t="shared" si="146"/>
        <v>2012</v>
      </c>
      <c r="B9173" s="95">
        <v>40996</v>
      </c>
      <c r="C9173" s="96">
        <v>3.31</v>
      </c>
    </row>
    <row r="9174" spans="1:3">
      <c r="A9174" s="94">
        <f t="shared" si="146"/>
        <v>2012</v>
      </c>
      <c r="B9174" s="95">
        <v>40997</v>
      </c>
      <c r="C9174" s="96">
        <v>3.27</v>
      </c>
    </row>
    <row r="9175" spans="1:3">
      <c r="A9175" s="94">
        <f t="shared" si="146"/>
        <v>2012</v>
      </c>
      <c r="B9175" s="95">
        <v>40998</v>
      </c>
      <c r="C9175" s="96">
        <v>3.35</v>
      </c>
    </row>
    <row r="9176" spans="1:3">
      <c r="A9176" s="94">
        <f t="shared" si="146"/>
        <v>2012</v>
      </c>
      <c r="B9176" s="95">
        <v>41001</v>
      </c>
      <c r="C9176" s="96">
        <v>3.35</v>
      </c>
    </row>
    <row r="9177" spans="1:3">
      <c r="A9177" s="94">
        <f t="shared" si="146"/>
        <v>2012</v>
      </c>
      <c r="B9177" s="95">
        <v>41002</v>
      </c>
      <c r="C9177" s="96">
        <v>3.41</v>
      </c>
    </row>
    <row r="9178" spans="1:3">
      <c r="A9178" s="94">
        <f t="shared" si="146"/>
        <v>2012</v>
      </c>
      <c r="B9178" s="95">
        <v>41003</v>
      </c>
      <c r="C9178" s="96">
        <v>3.37</v>
      </c>
    </row>
    <row r="9179" spans="1:3">
      <c r="A9179" s="94">
        <f t="shared" si="146"/>
        <v>2012</v>
      </c>
      <c r="B9179" s="95">
        <v>41004</v>
      </c>
      <c r="C9179" s="96">
        <v>3.32</v>
      </c>
    </row>
    <row r="9180" spans="1:3">
      <c r="A9180" s="94">
        <f t="shared" si="146"/>
        <v>2012</v>
      </c>
      <c r="B9180" s="95">
        <v>41005</v>
      </c>
      <c r="C9180" s="96">
        <v>3.21</v>
      </c>
    </row>
    <row r="9181" spans="1:3">
      <c r="A9181" s="94">
        <f t="shared" si="146"/>
        <v>2012</v>
      </c>
      <c r="B9181" s="95">
        <v>41008</v>
      </c>
      <c r="C9181" s="96">
        <v>3.18</v>
      </c>
    </row>
    <row r="9182" spans="1:3">
      <c r="A9182" s="94">
        <f t="shared" si="146"/>
        <v>2012</v>
      </c>
      <c r="B9182" s="95">
        <v>41009</v>
      </c>
      <c r="C9182" s="96">
        <v>3.13</v>
      </c>
    </row>
    <row r="9183" spans="1:3">
      <c r="A9183" s="94">
        <f t="shared" si="146"/>
        <v>2012</v>
      </c>
      <c r="B9183" s="95">
        <v>41010</v>
      </c>
      <c r="C9183" s="96">
        <v>3.18</v>
      </c>
    </row>
    <row r="9184" spans="1:3">
      <c r="A9184" s="94">
        <f t="shared" si="146"/>
        <v>2012</v>
      </c>
      <c r="B9184" s="95">
        <v>41011</v>
      </c>
      <c r="C9184" s="96">
        <v>3.22</v>
      </c>
    </row>
    <row r="9185" spans="1:3">
      <c r="A9185" s="94">
        <f t="shared" si="146"/>
        <v>2012</v>
      </c>
      <c r="B9185" s="95">
        <v>41012</v>
      </c>
      <c r="C9185" s="96">
        <v>3.14</v>
      </c>
    </row>
    <row r="9186" spans="1:3">
      <c r="A9186" s="94">
        <f t="shared" si="146"/>
        <v>2012</v>
      </c>
      <c r="B9186" s="95">
        <v>41015</v>
      </c>
      <c r="C9186" s="96">
        <v>3.12</v>
      </c>
    </row>
    <row r="9187" spans="1:3">
      <c r="A9187" s="94">
        <f t="shared" si="146"/>
        <v>2012</v>
      </c>
      <c r="B9187" s="95">
        <v>41016</v>
      </c>
      <c r="C9187" s="96">
        <v>3.15</v>
      </c>
    </row>
    <row r="9188" spans="1:3">
      <c r="A9188" s="94">
        <f t="shared" si="146"/>
        <v>2012</v>
      </c>
      <c r="B9188" s="95">
        <v>41017</v>
      </c>
      <c r="C9188" s="96">
        <v>3.13</v>
      </c>
    </row>
    <row r="9189" spans="1:3">
      <c r="A9189" s="94">
        <f t="shared" si="146"/>
        <v>2012</v>
      </c>
      <c r="B9189" s="95">
        <v>41018</v>
      </c>
      <c r="C9189" s="96">
        <v>3.12</v>
      </c>
    </row>
    <row r="9190" spans="1:3">
      <c r="A9190" s="94">
        <f t="shared" si="146"/>
        <v>2012</v>
      </c>
      <c r="B9190" s="95">
        <v>41019</v>
      </c>
      <c r="C9190" s="96">
        <v>3.12</v>
      </c>
    </row>
    <row r="9191" spans="1:3">
      <c r="A9191" s="94">
        <f t="shared" si="146"/>
        <v>2012</v>
      </c>
      <c r="B9191" s="95">
        <v>41022</v>
      </c>
      <c r="C9191" s="96">
        <v>3.08</v>
      </c>
    </row>
    <row r="9192" spans="1:3">
      <c r="A9192" s="94">
        <f t="shared" si="146"/>
        <v>2012</v>
      </c>
      <c r="B9192" s="95">
        <v>41023</v>
      </c>
      <c r="C9192" s="96">
        <v>3.12</v>
      </c>
    </row>
    <row r="9193" spans="1:3">
      <c r="A9193" s="94">
        <f t="shared" si="146"/>
        <v>2012</v>
      </c>
      <c r="B9193" s="95">
        <v>41024</v>
      </c>
      <c r="C9193" s="96">
        <v>3.15</v>
      </c>
    </row>
    <row r="9194" spans="1:3">
      <c r="A9194" s="94">
        <f t="shared" si="146"/>
        <v>2012</v>
      </c>
      <c r="B9194" s="95">
        <v>41025</v>
      </c>
      <c r="C9194" s="96">
        <v>3.13</v>
      </c>
    </row>
    <row r="9195" spans="1:3">
      <c r="A9195" s="94">
        <f t="shared" si="146"/>
        <v>2012</v>
      </c>
      <c r="B9195" s="95">
        <v>41026</v>
      </c>
      <c r="C9195" s="96">
        <v>3.12</v>
      </c>
    </row>
    <row r="9196" spans="1:3">
      <c r="A9196" s="94">
        <f t="shared" si="146"/>
        <v>2012</v>
      </c>
      <c r="B9196" s="95">
        <v>41029</v>
      </c>
      <c r="C9196" s="96">
        <v>3.12</v>
      </c>
    </row>
    <row r="9197" spans="1:3">
      <c r="A9197" s="94">
        <f t="shared" si="146"/>
        <v>2012</v>
      </c>
      <c r="B9197" s="95">
        <v>41030</v>
      </c>
      <c r="C9197" s="96">
        <v>3.16</v>
      </c>
    </row>
    <row r="9198" spans="1:3">
      <c r="A9198" s="94">
        <f t="shared" si="146"/>
        <v>2012</v>
      </c>
      <c r="B9198" s="95">
        <v>41031</v>
      </c>
      <c r="C9198" s="96">
        <v>3.11</v>
      </c>
    </row>
    <row r="9199" spans="1:3">
      <c r="A9199" s="94">
        <f t="shared" si="146"/>
        <v>2012</v>
      </c>
      <c r="B9199" s="95">
        <v>41032</v>
      </c>
      <c r="C9199" s="96">
        <v>3.12</v>
      </c>
    </row>
    <row r="9200" spans="1:3">
      <c r="A9200" s="94">
        <f t="shared" si="146"/>
        <v>2012</v>
      </c>
      <c r="B9200" s="95">
        <v>41033</v>
      </c>
      <c r="C9200" s="96">
        <v>3.07</v>
      </c>
    </row>
    <row r="9201" spans="1:3">
      <c r="A9201" s="94">
        <f t="shared" si="146"/>
        <v>2012</v>
      </c>
      <c r="B9201" s="95">
        <v>41036</v>
      </c>
      <c r="C9201" s="96">
        <v>3.07</v>
      </c>
    </row>
    <row r="9202" spans="1:3">
      <c r="A9202" s="94">
        <f t="shared" si="146"/>
        <v>2012</v>
      </c>
      <c r="B9202" s="95">
        <v>41037</v>
      </c>
      <c r="C9202" s="96">
        <v>3.03</v>
      </c>
    </row>
    <row r="9203" spans="1:3">
      <c r="A9203" s="94">
        <f t="shared" si="146"/>
        <v>2012</v>
      </c>
      <c r="B9203" s="95">
        <v>41038</v>
      </c>
      <c r="C9203" s="96">
        <v>3.03</v>
      </c>
    </row>
    <row r="9204" spans="1:3">
      <c r="A9204" s="94">
        <f t="shared" si="146"/>
        <v>2012</v>
      </c>
      <c r="B9204" s="95">
        <v>41039</v>
      </c>
      <c r="C9204" s="96">
        <v>3.07</v>
      </c>
    </row>
    <row r="9205" spans="1:3">
      <c r="A9205" s="94">
        <f t="shared" si="146"/>
        <v>2012</v>
      </c>
      <c r="B9205" s="95">
        <v>41040</v>
      </c>
      <c r="C9205" s="96">
        <v>3.02</v>
      </c>
    </row>
    <row r="9206" spans="1:3">
      <c r="A9206" s="94">
        <f t="shared" si="146"/>
        <v>2012</v>
      </c>
      <c r="B9206" s="95">
        <v>41043</v>
      </c>
      <c r="C9206" s="96">
        <v>2.95</v>
      </c>
    </row>
    <row r="9207" spans="1:3">
      <c r="A9207" s="94">
        <f t="shared" si="146"/>
        <v>2012</v>
      </c>
      <c r="B9207" s="95">
        <v>41044</v>
      </c>
      <c r="C9207" s="96">
        <v>2.91</v>
      </c>
    </row>
    <row r="9208" spans="1:3">
      <c r="A9208" s="94">
        <f t="shared" si="146"/>
        <v>2012</v>
      </c>
      <c r="B9208" s="95">
        <v>41045</v>
      </c>
      <c r="C9208" s="96">
        <v>2.9</v>
      </c>
    </row>
    <row r="9209" spans="1:3">
      <c r="A9209" s="94">
        <f t="shared" si="146"/>
        <v>2012</v>
      </c>
      <c r="B9209" s="95">
        <v>41046</v>
      </c>
      <c r="C9209" s="96">
        <v>2.8</v>
      </c>
    </row>
    <row r="9210" spans="1:3">
      <c r="A9210" s="94">
        <f t="shared" si="146"/>
        <v>2012</v>
      </c>
      <c r="B9210" s="95">
        <v>41047</v>
      </c>
      <c r="C9210" s="96">
        <v>2.8</v>
      </c>
    </row>
    <row r="9211" spans="1:3">
      <c r="A9211" s="94">
        <f t="shared" si="146"/>
        <v>2012</v>
      </c>
      <c r="B9211" s="95">
        <v>41050</v>
      </c>
      <c r="C9211" s="96">
        <v>2.8</v>
      </c>
    </row>
    <row r="9212" spans="1:3">
      <c r="A9212" s="94">
        <f t="shared" si="146"/>
        <v>2012</v>
      </c>
      <c r="B9212" s="95">
        <v>41051</v>
      </c>
      <c r="C9212" s="96">
        <v>2.88</v>
      </c>
    </row>
    <row r="9213" spans="1:3">
      <c r="A9213" s="94">
        <f t="shared" si="146"/>
        <v>2012</v>
      </c>
      <c r="B9213" s="95">
        <v>41052</v>
      </c>
      <c r="C9213" s="96">
        <v>2.81</v>
      </c>
    </row>
    <row r="9214" spans="1:3">
      <c r="A9214" s="94">
        <f t="shared" si="146"/>
        <v>2012</v>
      </c>
      <c r="B9214" s="95">
        <v>41053</v>
      </c>
      <c r="C9214" s="96">
        <v>2.86</v>
      </c>
    </row>
    <row r="9215" spans="1:3">
      <c r="A9215" s="94">
        <f t="shared" si="146"/>
        <v>2012</v>
      </c>
      <c r="B9215" s="95">
        <v>41054</v>
      </c>
      <c r="C9215" s="96">
        <v>2.85</v>
      </c>
    </row>
    <row r="9216" spans="1:3">
      <c r="A9216" s="94">
        <f t="shared" si="146"/>
        <v>2012</v>
      </c>
      <c r="B9216" s="95">
        <v>41057</v>
      </c>
      <c r="C9216" s="99"/>
    </row>
    <row r="9217" spans="1:3">
      <c r="A9217" s="94">
        <f t="shared" si="146"/>
        <v>2012</v>
      </c>
      <c r="B9217" s="95">
        <v>41058</v>
      </c>
      <c r="C9217" s="96">
        <v>2.85</v>
      </c>
    </row>
    <row r="9218" spans="1:3">
      <c r="A9218" s="94">
        <f t="shared" si="146"/>
        <v>2012</v>
      </c>
      <c r="B9218" s="95">
        <v>41059</v>
      </c>
      <c r="C9218" s="96">
        <v>2.72</v>
      </c>
    </row>
    <row r="9219" spans="1:3">
      <c r="A9219" s="94">
        <f t="shared" si="146"/>
        <v>2012</v>
      </c>
      <c r="B9219" s="95">
        <v>41060</v>
      </c>
      <c r="C9219" s="96">
        <v>2.67</v>
      </c>
    </row>
    <row r="9220" spans="1:3">
      <c r="A9220" s="94">
        <f t="shared" si="146"/>
        <v>2012</v>
      </c>
      <c r="B9220" s="95">
        <v>41061</v>
      </c>
      <c r="C9220" s="96">
        <v>2.5299999999999998</v>
      </c>
    </row>
    <row r="9221" spans="1:3">
      <c r="A9221" s="94">
        <f t="shared" si="146"/>
        <v>2012</v>
      </c>
      <c r="B9221" s="95">
        <v>41064</v>
      </c>
      <c r="C9221" s="96">
        <v>2.56</v>
      </c>
    </row>
    <row r="9222" spans="1:3">
      <c r="A9222" s="94">
        <f t="shared" si="146"/>
        <v>2012</v>
      </c>
      <c r="B9222" s="95">
        <v>41065</v>
      </c>
      <c r="C9222" s="96">
        <v>2.63</v>
      </c>
    </row>
    <row r="9223" spans="1:3">
      <c r="A9223" s="94">
        <f t="shared" si="146"/>
        <v>2012</v>
      </c>
      <c r="B9223" s="95">
        <v>41066</v>
      </c>
      <c r="C9223" s="96">
        <v>2.73</v>
      </c>
    </row>
    <row r="9224" spans="1:3">
      <c r="A9224" s="94">
        <f t="shared" si="146"/>
        <v>2012</v>
      </c>
      <c r="B9224" s="95">
        <v>41067</v>
      </c>
      <c r="C9224" s="96">
        <v>2.75</v>
      </c>
    </row>
    <row r="9225" spans="1:3">
      <c r="A9225" s="94">
        <f t="shared" si="146"/>
        <v>2012</v>
      </c>
      <c r="B9225" s="95">
        <v>41068</v>
      </c>
      <c r="C9225" s="96">
        <v>2.77</v>
      </c>
    </row>
    <row r="9226" spans="1:3">
      <c r="A9226" s="94">
        <f t="shared" si="146"/>
        <v>2012</v>
      </c>
      <c r="B9226" s="95">
        <v>41071</v>
      </c>
      <c r="C9226" s="96">
        <v>2.71</v>
      </c>
    </row>
    <row r="9227" spans="1:3">
      <c r="A9227" s="94">
        <f t="shared" si="146"/>
        <v>2012</v>
      </c>
      <c r="B9227" s="95">
        <v>41072</v>
      </c>
      <c r="C9227" s="96">
        <v>2.77</v>
      </c>
    </row>
    <row r="9228" spans="1:3">
      <c r="A9228" s="94">
        <f t="shared" si="146"/>
        <v>2012</v>
      </c>
      <c r="B9228" s="95">
        <v>41073</v>
      </c>
      <c r="C9228" s="96">
        <v>2.7</v>
      </c>
    </row>
    <row r="9229" spans="1:3">
      <c r="A9229" s="94">
        <f t="shared" ref="A9229:A9292" si="147">YEAR(B9229)</f>
        <v>2012</v>
      </c>
      <c r="B9229" s="95">
        <v>41074</v>
      </c>
      <c r="C9229" s="96">
        <v>2.73</v>
      </c>
    </row>
    <row r="9230" spans="1:3">
      <c r="A9230" s="94">
        <f t="shared" si="147"/>
        <v>2012</v>
      </c>
      <c r="B9230" s="95">
        <v>41075</v>
      </c>
      <c r="C9230" s="96">
        <v>2.7</v>
      </c>
    </row>
    <row r="9231" spans="1:3">
      <c r="A9231" s="94">
        <f t="shared" si="147"/>
        <v>2012</v>
      </c>
      <c r="B9231" s="95">
        <v>41078</v>
      </c>
      <c r="C9231" s="96">
        <v>2.67</v>
      </c>
    </row>
    <row r="9232" spans="1:3">
      <c r="A9232" s="94">
        <f t="shared" si="147"/>
        <v>2012</v>
      </c>
      <c r="B9232" s="95">
        <v>41079</v>
      </c>
      <c r="C9232" s="96">
        <v>2.73</v>
      </c>
    </row>
    <row r="9233" spans="1:3">
      <c r="A9233" s="94">
        <f t="shared" si="147"/>
        <v>2012</v>
      </c>
      <c r="B9233" s="95">
        <v>41080</v>
      </c>
      <c r="C9233" s="96">
        <v>2.72</v>
      </c>
    </row>
    <row r="9234" spans="1:3">
      <c r="A9234" s="94">
        <f t="shared" si="147"/>
        <v>2012</v>
      </c>
      <c r="B9234" s="95">
        <v>41081</v>
      </c>
      <c r="C9234" s="96">
        <v>2.68</v>
      </c>
    </row>
    <row r="9235" spans="1:3">
      <c r="A9235" s="94">
        <f t="shared" si="147"/>
        <v>2012</v>
      </c>
      <c r="B9235" s="95">
        <v>41082</v>
      </c>
      <c r="C9235" s="96">
        <v>2.75</v>
      </c>
    </row>
    <row r="9236" spans="1:3">
      <c r="A9236" s="94">
        <f t="shared" si="147"/>
        <v>2012</v>
      </c>
      <c r="B9236" s="95">
        <v>41085</v>
      </c>
      <c r="C9236" s="96">
        <v>2.69</v>
      </c>
    </row>
    <row r="9237" spans="1:3">
      <c r="A9237" s="94">
        <f t="shared" si="147"/>
        <v>2012</v>
      </c>
      <c r="B9237" s="95">
        <v>41086</v>
      </c>
      <c r="C9237" s="96">
        <v>2.71</v>
      </c>
    </row>
    <row r="9238" spans="1:3">
      <c r="A9238" s="94">
        <f t="shared" si="147"/>
        <v>2012</v>
      </c>
      <c r="B9238" s="95">
        <v>41087</v>
      </c>
      <c r="C9238" s="96">
        <v>2.7</v>
      </c>
    </row>
    <row r="9239" spans="1:3">
      <c r="A9239" s="94">
        <f t="shared" si="147"/>
        <v>2012</v>
      </c>
      <c r="B9239" s="95">
        <v>41088</v>
      </c>
      <c r="C9239" s="96">
        <v>2.67</v>
      </c>
    </row>
    <row r="9240" spans="1:3">
      <c r="A9240" s="94">
        <f t="shared" si="147"/>
        <v>2012</v>
      </c>
      <c r="B9240" s="95">
        <v>41089</v>
      </c>
      <c r="C9240" s="96">
        <v>2.76</v>
      </c>
    </row>
    <row r="9241" spans="1:3">
      <c r="A9241" s="94">
        <f t="shared" si="147"/>
        <v>2012</v>
      </c>
      <c r="B9241" s="95">
        <v>41092</v>
      </c>
      <c r="C9241" s="96">
        <v>2.69</v>
      </c>
    </row>
    <row r="9242" spans="1:3">
      <c r="A9242" s="94">
        <f t="shared" si="147"/>
        <v>2012</v>
      </c>
      <c r="B9242" s="95">
        <v>41093</v>
      </c>
      <c r="C9242" s="96">
        <v>2.74</v>
      </c>
    </row>
    <row r="9243" spans="1:3">
      <c r="A9243" s="94">
        <f t="shared" si="147"/>
        <v>2012</v>
      </c>
      <c r="B9243" s="95">
        <v>41094</v>
      </c>
      <c r="C9243" s="99"/>
    </row>
    <row r="9244" spans="1:3">
      <c r="A9244" s="94">
        <f t="shared" si="147"/>
        <v>2012</v>
      </c>
      <c r="B9244" s="95">
        <v>41095</v>
      </c>
      <c r="C9244" s="96">
        <v>2.72</v>
      </c>
    </row>
    <row r="9245" spans="1:3">
      <c r="A9245" s="94">
        <f t="shared" si="147"/>
        <v>2012</v>
      </c>
      <c r="B9245" s="95">
        <v>41096</v>
      </c>
      <c r="C9245" s="96">
        <v>2.66</v>
      </c>
    </row>
    <row r="9246" spans="1:3">
      <c r="A9246" s="94">
        <f t="shared" si="147"/>
        <v>2012</v>
      </c>
      <c r="B9246" s="95">
        <v>41099</v>
      </c>
      <c r="C9246" s="96">
        <v>2.62</v>
      </c>
    </row>
    <row r="9247" spans="1:3">
      <c r="A9247" s="94">
        <f t="shared" si="147"/>
        <v>2012</v>
      </c>
      <c r="B9247" s="95">
        <v>41100</v>
      </c>
      <c r="C9247" s="96">
        <v>2.6</v>
      </c>
    </row>
    <row r="9248" spans="1:3">
      <c r="A9248" s="94">
        <f t="shared" si="147"/>
        <v>2012</v>
      </c>
      <c r="B9248" s="95">
        <v>41101</v>
      </c>
      <c r="C9248" s="96">
        <v>2.6</v>
      </c>
    </row>
    <row r="9249" spans="1:3">
      <c r="A9249" s="94">
        <f t="shared" si="147"/>
        <v>2012</v>
      </c>
      <c r="B9249" s="95">
        <v>41102</v>
      </c>
      <c r="C9249" s="96">
        <v>2.57</v>
      </c>
    </row>
    <row r="9250" spans="1:3">
      <c r="A9250" s="94">
        <f t="shared" si="147"/>
        <v>2012</v>
      </c>
      <c r="B9250" s="95">
        <v>41103</v>
      </c>
      <c r="C9250" s="96">
        <v>2.58</v>
      </c>
    </row>
    <row r="9251" spans="1:3">
      <c r="A9251" s="94">
        <f t="shared" si="147"/>
        <v>2012</v>
      </c>
      <c r="B9251" s="95">
        <v>41106</v>
      </c>
      <c r="C9251" s="96">
        <v>2.56</v>
      </c>
    </row>
    <row r="9252" spans="1:3">
      <c r="A9252" s="94">
        <f t="shared" si="147"/>
        <v>2012</v>
      </c>
      <c r="B9252" s="95">
        <v>41107</v>
      </c>
      <c r="C9252" s="96">
        <v>2.59</v>
      </c>
    </row>
    <row r="9253" spans="1:3">
      <c r="A9253" s="94">
        <f t="shared" si="147"/>
        <v>2012</v>
      </c>
      <c r="B9253" s="95">
        <v>41108</v>
      </c>
      <c r="C9253" s="96">
        <v>2.59</v>
      </c>
    </row>
    <row r="9254" spans="1:3">
      <c r="A9254" s="94">
        <f t="shared" si="147"/>
        <v>2012</v>
      </c>
      <c r="B9254" s="95">
        <v>41109</v>
      </c>
      <c r="C9254" s="96">
        <v>2.61</v>
      </c>
    </row>
    <row r="9255" spans="1:3">
      <c r="A9255" s="94">
        <f t="shared" si="147"/>
        <v>2012</v>
      </c>
      <c r="B9255" s="95">
        <v>41110</v>
      </c>
      <c r="C9255" s="96">
        <v>2.5499999999999998</v>
      </c>
    </row>
    <row r="9256" spans="1:3">
      <c r="A9256" s="94">
        <f t="shared" si="147"/>
        <v>2012</v>
      </c>
      <c r="B9256" s="95">
        <v>41113</v>
      </c>
      <c r="C9256" s="96">
        <v>2.52</v>
      </c>
    </row>
    <row r="9257" spans="1:3">
      <c r="A9257" s="94">
        <f t="shared" si="147"/>
        <v>2012</v>
      </c>
      <c r="B9257" s="95">
        <v>41114</v>
      </c>
      <c r="C9257" s="96">
        <v>2.4700000000000002</v>
      </c>
    </row>
    <row r="9258" spans="1:3">
      <c r="A9258" s="94">
        <f t="shared" si="147"/>
        <v>2012</v>
      </c>
      <c r="B9258" s="95">
        <v>41115</v>
      </c>
      <c r="C9258" s="96">
        <v>2.46</v>
      </c>
    </row>
    <row r="9259" spans="1:3">
      <c r="A9259" s="94">
        <f t="shared" si="147"/>
        <v>2012</v>
      </c>
      <c r="B9259" s="95">
        <v>41116</v>
      </c>
      <c r="C9259" s="96">
        <v>2.4900000000000002</v>
      </c>
    </row>
    <row r="9260" spans="1:3">
      <c r="A9260" s="94">
        <f t="shared" si="147"/>
        <v>2012</v>
      </c>
      <c r="B9260" s="95">
        <v>41117</v>
      </c>
      <c r="C9260" s="96">
        <v>2.63</v>
      </c>
    </row>
    <row r="9261" spans="1:3">
      <c r="A9261" s="94">
        <f t="shared" si="147"/>
        <v>2012</v>
      </c>
      <c r="B9261" s="95">
        <v>41120</v>
      </c>
      <c r="C9261" s="96">
        <v>2.58</v>
      </c>
    </row>
    <row r="9262" spans="1:3">
      <c r="A9262" s="94">
        <f t="shared" si="147"/>
        <v>2012</v>
      </c>
      <c r="B9262" s="95">
        <v>41121</v>
      </c>
      <c r="C9262" s="96">
        <v>2.56</v>
      </c>
    </row>
    <row r="9263" spans="1:3">
      <c r="A9263" s="94">
        <f t="shared" si="147"/>
        <v>2012</v>
      </c>
      <c r="B9263" s="95">
        <v>41122</v>
      </c>
      <c r="C9263" s="96">
        <v>2.6</v>
      </c>
    </row>
    <row r="9264" spans="1:3">
      <c r="A9264" s="94">
        <f t="shared" si="147"/>
        <v>2012</v>
      </c>
      <c r="B9264" s="95">
        <v>41123</v>
      </c>
      <c r="C9264" s="96">
        <v>2.5499999999999998</v>
      </c>
    </row>
    <row r="9265" spans="1:3">
      <c r="A9265" s="94">
        <f t="shared" si="147"/>
        <v>2012</v>
      </c>
      <c r="B9265" s="95">
        <v>41124</v>
      </c>
      <c r="C9265" s="96">
        <v>2.65</v>
      </c>
    </row>
    <row r="9266" spans="1:3">
      <c r="A9266" s="94">
        <f t="shared" si="147"/>
        <v>2012</v>
      </c>
      <c r="B9266" s="95">
        <v>41127</v>
      </c>
      <c r="C9266" s="96">
        <v>2.65</v>
      </c>
    </row>
    <row r="9267" spans="1:3">
      <c r="A9267" s="94">
        <f t="shared" si="147"/>
        <v>2012</v>
      </c>
      <c r="B9267" s="95">
        <v>41128</v>
      </c>
      <c r="C9267" s="96">
        <v>2.72</v>
      </c>
    </row>
    <row r="9268" spans="1:3">
      <c r="A9268" s="94">
        <f t="shared" si="147"/>
        <v>2012</v>
      </c>
      <c r="B9268" s="95">
        <v>41129</v>
      </c>
      <c r="C9268" s="96">
        <v>2.75</v>
      </c>
    </row>
    <row r="9269" spans="1:3">
      <c r="A9269" s="94">
        <f t="shared" si="147"/>
        <v>2012</v>
      </c>
      <c r="B9269" s="95">
        <v>41130</v>
      </c>
      <c r="C9269" s="96">
        <v>2.78</v>
      </c>
    </row>
    <row r="9270" spans="1:3">
      <c r="A9270" s="94">
        <f t="shared" si="147"/>
        <v>2012</v>
      </c>
      <c r="B9270" s="95">
        <v>41131</v>
      </c>
      <c r="C9270" s="96">
        <v>2.74</v>
      </c>
    </row>
    <row r="9271" spans="1:3">
      <c r="A9271" s="94">
        <f t="shared" si="147"/>
        <v>2012</v>
      </c>
      <c r="B9271" s="95">
        <v>41134</v>
      </c>
      <c r="C9271" s="96">
        <v>2.74</v>
      </c>
    </row>
    <row r="9272" spans="1:3">
      <c r="A9272" s="94">
        <f t="shared" si="147"/>
        <v>2012</v>
      </c>
      <c r="B9272" s="95">
        <v>41135</v>
      </c>
      <c r="C9272" s="96">
        <v>2.82</v>
      </c>
    </row>
    <row r="9273" spans="1:3">
      <c r="A9273" s="94">
        <f t="shared" si="147"/>
        <v>2012</v>
      </c>
      <c r="B9273" s="95">
        <v>41136</v>
      </c>
      <c r="C9273" s="96">
        <v>2.9</v>
      </c>
    </row>
    <row r="9274" spans="1:3">
      <c r="A9274" s="94">
        <f t="shared" si="147"/>
        <v>2012</v>
      </c>
      <c r="B9274" s="95">
        <v>41137</v>
      </c>
      <c r="C9274" s="96">
        <v>2.96</v>
      </c>
    </row>
    <row r="9275" spans="1:3">
      <c r="A9275" s="94">
        <f t="shared" si="147"/>
        <v>2012</v>
      </c>
      <c r="B9275" s="95">
        <v>41138</v>
      </c>
      <c r="C9275" s="96">
        <v>2.93</v>
      </c>
    </row>
    <row r="9276" spans="1:3">
      <c r="A9276" s="94">
        <f t="shared" si="147"/>
        <v>2012</v>
      </c>
      <c r="B9276" s="95">
        <v>41141</v>
      </c>
      <c r="C9276" s="96">
        <v>2.93</v>
      </c>
    </row>
    <row r="9277" spans="1:3">
      <c r="A9277" s="94">
        <f t="shared" si="147"/>
        <v>2012</v>
      </c>
      <c r="B9277" s="95">
        <v>41142</v>
      </c>
      <c r="C9277" s="96">
        <v>2.9</v>
      </c>
    </row>
    <row r="9278" spans="1:3">
      <c r="A9278" s="94">
        <f t="shared" si="147"/>
        <v>2012</v>
      </c>
      <c r="B9278" s="95">
        <v>41143</v>
      </c>
      <c r="C9278" s="96">
        <v>2.82</v>
      </c>
    </row>
    <row r="9279" spans="1:3">
      <c r="A9279" s="94">
        <f t="shared" si="147"/>
        <v>2012</v>
      </c>
      <c r="B9279" s="95">
        <v>41144</v>
      </c>
      <c r="C9279" s="96">
        <v>2.79</v>
      </c>
    </row>
    <row r="9280" spans="1:3">
      <c r="A9280" s="94">
        <f t="shared" si="147"/>
        <v>2012</v>
      </c>
      <c r="B9280" s="95">
        <v>41145</v>
      </c>
      <c r="C9280" s="96">
        <v>2.79</v>
      </c>
    </row>
    <row r="9281" spans="1:3">
      <c r="A9281" s="94">
        <f t="shared" si="147"/>
        <v>2012</v>
      </c>
      <c r="B9281" s="95">
        <v>41148</v>
      </c>
      <c r="C9281" s="96">
        <v>2.76</v>
      </c>
    </row>
    <row r="9282" spans="1:3">
      <c r="A9282" s="94">
        <f t="shared" si="147"/>
        <v>2012</v>
      </c>
      <c r="B9282" s="95">
        <v>41149</v>
      </c>
      <c r="C9282" s="96">
        <v>2.75</v>
      </c>
    </row>
    <row r="9283" spans="1:3">
      <c r="A9283" s="94">
        <f t="shared" si="147"/>
        <v>2012</v>
      </c>
      <c r="B9283" s="95">
        <v>41150</v>
      </c>
      <c r="C9283" s="96">
        <v>2.77</v>
      </c>
    </row>
    <row r="9284" spans="1:3">
      <c r="A9284" s="94">
        <f t="shared" si="147"/>
        <v>2012</v>
      </c>
      <c r="B9284" s="95">
        <v>41151</v>
      </c>
      <c r="C9284" s="96">
        <v>2.75</v>
      </c>
    </row>
    <row r="9285" spans="1:3">
      <c r="A9285" s="94">
        <f t="shared" si="147"/>
        <v>2012</v>
      </c>
      <c r="B9285" s="95">
        <v>41152</v>
      </c>
      <c r="C9285" s="96">
        <v>2.68</v>
      </c>
    </row>
    <row r="9286" spans="1:3">
      <c r="A9286" s="94">
        <f t="shared" si="147"/>
        <v>2012</v>
      </c>
      <c r="B9286" s="95">
        <v>41155</v>
      </c>
      <c r="C9286" s="99"/>
    </row>
    <row r="9287" spans="1:3">
      <c r="A9287" s="94">
        <f t="shared" si="147"/>
        <v>2012</v>
      </c>
      <c r="B9287" s="95">
        <v>41156</v>
      </c>
      <c r="C9287" s="96">
        <v>2.69</v>
      </c>
    </row>
    <row r="9288" spans="1:3">
      <c r="A9288" s="94">
        <f t="shared" si="147"/>
        <v>2012</v>
      </c>
      <c r="B9288" s="95">
        <v>41157</v>
      </c>
      <c r="C9288" s="96">
        <v>2.7</v>
      </c>
    </row>
    <row r="9289" spans="1:3">
      <c r="A9289" s="94">
        <f t="shared" si="147"/>
        <v>2012</v>
      </c>
      <c r="B9289" s="95">
        <v>41158</v>
      </c>
      <c r="C9289" s="96">
        <v>2.8</v>
      </c>
    </row>
    <row r="9290" spans="1:3">
      <c r="A9290" s="94">
        <f t="shared" si="147"/>
        <v>2012</v>
      </c>
      <c r="B9290" s="95">
        <v>41159</v>
      </c>
      <c r="C9290" s="96">
        <v>2.81</v>
      </c>
    </row>
    <row r="9291" spans="1:3">
      <c r="A9291" s="94">
        <f t="shared" si="147"/>
        <v>2012</v>
      </c>
      <c r="B9291" s="95">
        <v>41162</v>
      </c>
      <c r="C9291" s="96">
        <v>2.83</v>
      </c>
    </row>
    <row r="9292" spans="1:3">
      <c r="A9292" s="94">
        <f t="shared" si="147"/>
        <v>2012</v>
      </c>
      <c r="B9292" s="95">
        <v>41163</v>
      </c>
      <c r="C9292" s="96">
        <v>2.84</v>
      </c>
    </row>
    <row r="9293" spans="1:3">
      <c r="A9293" s="94">
        <f t="shared" ref="A9293:A9356" si="148">YEAR(B9293)</f>
        <v>2012</v>
      </c>
      <c r="B9293" s="95">
        <v>41164</v>
      </c>
      <c r="C9293" s="96">
        <v>2.92</v>
      </c>
    </row>
    <row r="9294" spans="1:3">
      <c r="A9294" s="94">
        <f t="shared" si="148"/>
        <v>2012</v>
      </c>
      <c r="B9294" s="95">
        <v>41165</v>
      </c>
      <c r="C9294" s="96">
        <v>2.95</v>
      </c>
    </row>
    <row r="9295" spans="1:3">
      <c r="A9295" s="94">
        <f t="shared" si="148"/>
        <v>2012</v>
      </c>
      <c r="B9295" s="95">
        <v>41166</v>
      </c>
      <c r="C9295" s="96">
        <v>3.09</v>
      </c>
    </row>
    <row r="9296" spans="1:3">
      <c r="A9296" s="94">
        <f t="shared" si="148"/>
        <v>2012</v>
      </c>
      <c r="B9296" s="95">
        <v>41169</v>
      </c>
      <c r="C9296" s="96">
        <v>3.03</v>
      </c>
    </row>
    <row r="9297" spans="1:3">
      <c r="A9297" s="94">
        <f t="shared" si="148"/>
        <v>2012</v>
      </c>
      <c r="B9297" s="95">
        <v>41170</v>
      </c>
      <c r="C9297" s="96">
        <v>3</v>
      </c>
    </row>
    <row r="9298" spans="1:3">
      <c r="A9298" s="94">
        <f t="shared" si="148"/>
        <v>2012</v>
      </c>
      <c r="B9298" s="95">
        <v>41171</v>
      </c>
      <c r="C9298" s="96">
        <v>2.97</v>
      </c>
    </row>
    <row r="9299" spans="1:3">
      <c r="A9299" s="94">
        <f t="shared" si="148"/>
        <v>2012</v>
      </c>
      <c r="B9299" s="95">
        <v>41172</v>
      </c>
      <c r="C9299" s="96">
        <v>2.96</v>
      </c>
    </row>
    <row r="9300" spans="1:3">
      <c r="A9300" s="94">
        <f t="shared" si="148"/>
        <v>2012</v>
      </c>
      <c r="B9300" s="95">
        <v>41173</v>
      </c>
      <c r="C9300" s="96">
        <v>2.95</v>
      </c>
    </row>
    <row r="9301" spans="1:3">
      <c r="A9301" s="94">
        <f t="shared" si="148"/>
        <v>2012</v>
      </c>
      <c r="B9301" s="95">
        <v>41176</v>
      </c>
      <c r="C9301" s="96">
        <v>2.91</v>
      </c>
    </row>
    <row r="9302" spans="1:3">
      <c r="A9302" s="94">
        <f t="shared" si="148"/>
        <v>2012</v>
      </c>
      <c r="B9302" s="95">
        <v>41177</v>
      </c>
      <c r="C9302" s="96">
        <v>2.86</v>
      </c>
    </row>
    <row r="9303" spans="1:3">
      <c r="A9303" s="94">
        <f t="shared" si="148"/>
        <v>2012</v>
      </c>
      <c r="B9303" s="95">
        <v>41178</v>
      </c>
      <c r="C9303" s="96">
        <v>2.79</v>
      </c>
    </row>
    <row r="9304" spans="1:3">
      <c r="A9304" s="94">
        <f t="shared" si="148"/>
        <v>2012</v>
      </c>
      <c r="B9304" s="95">
        <v>41179</v>
      </c>
      <c r="C9304" s="96">
        <v>2.83</v>
      </c>
    </row>
    <row r="9305" spans="1:3">
      <c r="A9305" s="94">
        <f t="shared" si="148"/>
        <v>2012</v>
      </c>
      <c r="B9305" s="95">
        <v>41180</v>
      </c>
      <c r="C9305" s="96">
        <v>2.82</v>
      </c>
    </row>
    <row r="9306" spans="1:3">
      <c r="A9306" s="94">
        <f t="shared" si="148"/>
        <v>2012</v>
      </c>
      <c r="B9306" s="95">
        <v>41183</v>
      </c>
      <c r="C9306" s="96">
        <v>2.81</v>
      </c>
    </row>
    <row r="9307" spans="1:3">
      <c r="A9307" s="94">
        <f t="shared" si="148"/>
        <v>2012</v>
      </c>
      <c r="B9307" s="95">
        <v>41184</v>
      </c>
      <c r="C9307" s="96">
        <v>2.81</v>
      </c>
    </row>
    <row r="9308" spans="1:3">
      <c r="A9308" s="94">
        <f t="shared" si="148"/>
        <v>2012</v>
      </c>
      <c r="B9308" s="95">
        <v>41185</v>
      </c>
      <c r="C9308" s="96">
        <v>2.82</v>
      </c>
    </row>
    <row r="9309" spans="1:3">
      <c r="A9309" s="94">
        <f t="shared" si="148"/>
        <v>2012</v>
      </c>
      <c r="B9309" s="95">
        <v>41186</v>
      </c>
      <c r="C9309" s="96">
        <v>2.89</v>
      </c>
    </row>
    <row r="9310" spans="1:3">
      <c r="A9310" s="94">
        <f t="shared" si="148"/>
        <v>2012</v>
      </c>
      <c r="B9310" s="95">
        <v>41187</v>
      </c>
      <c r="C9310" s="96">
        <v>2.96</v>
      </c>
    </row>
    <row r="9311" spans="1:3">
      <c r="A9311" s="94">
        <f t="shared" si="148"/>
        <v>2012</v>
      </c>
      <c r="B9311" s="95">
        <v>41190</v>
      </c>
      <c r="C9311" s="99"/>
    </row>
    <row r="9312" spans="1:3">
      <c r="A9312" s="94">
        <f t="shared" si="148"/>
        <v>2012</v>
      </c>
      <c r="B9312" s="95">
        <v>41191</v>
      </c>
      <c r="C9312" s="96">
        <v>2.93</v>
      </c>
    </row>
    <row r="9313" spans="1:3">
      <c r="A9313" s="94">
        <f t="shared" si="148"/>
        <v>2012</v>
      </c>
      <c r="B9313" s="95">
        <v>41192</v>
      </c>
      <c r="C9313" s="96">
        <v>2.89</v>
      </c>
    </row>
    <row r="9314" spans="1:3">
      <c r="A9314" s="94">
        <f t="shared" si="148"/>
        <v>2012</v>
      </c>
      <c r="B9314" s="95">
        <v>41193</v>
      </c>
      <c r="C9314" s="96">
        <v>2.86</v>
      </c>
    </row>
    <row r="9315" spans="1:3">
      <c r="A9315" s="94">
        <f t="shared" si="148"/>
        <v>2012</v>
      </c>
      <c r="B9315" s="95">
        <v>41194</v>
      </c>
      <c r="C9315" s="96">
        <v>2.83</v>
      </c>
    </row>
    <row r="9316" spans="1:3">
      <c r="A9316" s="94">
        <f t="shared" si="148"/>
        <v>2012</v>
      </c>
      <c r="B9316" s="95">
        <v>41197</v>
      </c>
      <c r="C9316" s="96">
        <v>2.85</v>
      </c>
    </row>
    <row r="9317" spans="1:3">
      <c r="A9317" s="94">
        <f t="shared" si="148"/>
        <v>2012</v>
      </c>
      <c r="B9317" s="95">
        <v>41198</v>
      </c>
      <c r="C9317" s="96">
        <v>2.91</v>
      </c>
    </row>
    <row r="9318" spans="1:3">
      <c r="A9318" s="94">
        <f t="shared" si="148"/>
        <v>2012</v>
      </c>
      <c r="B9318" s="95">
        <v>41199</v>
      </c>
      <c r="C9318" s="96">
        <v>2.98</v>
      </c>
    </row>
    <row r="9319" spans="1:3">
      <c r="A9319" s="94">
        <f t="shared" si="148"/>
        <v>2012</v>
      </c>
      <c r="B9319" s="95">
        <v>41200</v>
      </c>
      <c r="C9319" s="96">
        <v>3.02</v>
      </c>
    </row>
    <row r="9320" spans="1:3">
      <c r="A9320" s="94">
        <f t="shared" si="148"/>
        <v>2012</v>
      </c>
      <c r="B9320" s="95">
        <v>41201</v>
      </c>
      <c r="C9320" s="96">
        <v>2.94</v>
      </c>
    </row>
    <row r="9321" spans="1:3">
      <c r="A9321" s="94">
        <f t="shared" si="148"/>
        <v>2012</v>
      </c>
      <c r="B9321" s="95">
        <v>41204</v>
      </c>
      <c r="C9321" s="96">
        <v>2.95</v>
      </c>
    </row>
    <row r="9322" spans="1:3">
      <c r="A9322" s="94">
        <f t="shared" si="148"/>
        <v>2012</v>
      </c>
      <c r="B9322" s="95">
        <v>41205</v>
      </c>
      <c r="C9322" s="96">
        <v>2.91</v>
      </c>
    </row>
    <row r="9323" spans="1:3">
      <c r="A9323" s="94">
        <f t="shared" si="148"/>
        <v>2012</v>
      </c>
      <c r="B9323" s="95">
        <v>41206</v>
      </c>
      <c r="C9323" s="96">
        <v>2.93</v>
      </c>
    </row>
    <row r="9324" spans="1:3">
      <c r="A9324" s="94">
        <f t="shared" si="148"/>
        <v>2012</v>
      </c>
      <c r="B9324" s="95">
        <v>41207</v>
      </c>
      <c r="C9324" s="96">
        <v>2.98</v>
      </c>
    </row>
    <row r="9325" spans="1:3">
      <c r="A9325" s="94">
        <f t="shared" si="148"/>
        <v>2012</v>
      </c>
      <c r="B9325" s="95">
        <v>41208</v>
      </c>
      <c r="C9325" s="96">
        <v>2.92</v>
      </c>
    </row>
    <row r="9326" spans="1:3">
      <c r="A9326" s="94">
        <f t="shared" si="148"/>
        <v>2012</v>
      </c>
      <c r="B9326" s="95">
        <v>41211</v>
      </c>
      <c r="C9326" s="96">
        <v>2.87</v>
      </c>
    </row>
    <row r="9327" spans="1:3">
      <c r="A9327" s="94">
        <f t="shared" si="148"/>
        <v>2012</v>
      </c>
      <c r="B9327" s="95">
        <v>41212</v>
      </c>
      <c r="C9327" s="99"/>
    </row>
    <row r="9328" spans="1:3">
      <c r="A9328" s="94">
        <f t="shared" si="148"/>
        <v>2012</v>
      </c>
      <c r="B9328" s="95">
        <v>41213</v>
      </c>
      <c r="C9328" s="96">
        <v>2.85</v>
      </c>
    </row>
    <row r="9329" spans="1:3">
      <c r="A9329" s="94">
        <f t="shared" si="148"/>
        <v>2012</v>
      </c>
      <c r="B9329" s="95">
        <v>41214</v>
      </c>
      <c r="C9329" s="96">
        <v>2.89</v>
      </c>
    </row>
    <row r="9330" spans="1:3">
      <c r="A9330" s="94">
        <f t="shared" si="148"/>
        <v>2012</v>
      </c>
      <c r="B9330" s="95">
        <v>41215</v>
      </c>
      <c r="C9330" s="96">
        <v>2.91</v>
      </c>
    </row>
    <row r="9331" spans="1:3">
      <c r="A9331" s="94">
        <f t="shared" si="148"/>
        <v>2012</v>
      </c>
      <c r="B9331" s="95">
        <v>41218</v>
      </c>
      <c r="C9331" s="96">
        <v>2.88</v>
      </c>
    </row>
    <row r="9332" spans="1:3">
      <c r="A9332" s="94">
        <f t="shared" si="148"/>
        <v>2012</v>
      </c>
      <c r="B9332" s="95">
        <v>41219</v>
      </c>
      <c r="C9332" s="96">
        <v>2.92</v>
      </c>
    </row>
    <row r="9333" spans="1:3">
      <c r="A9333" s="94">
        <f t="shared" si="148"/>
        <v>2012</v>
      </c>
      <c r="B9333" s="95">
        <v>41220</v>
      </c>
      <c r="C9333" s="96">
        <v>2.83</v>
      </c>
    </row>
    <row r="9334" spans="1:3">
      <c r="A9334" s="94">
        <f t="shared" si="148"/>
        <v>2012</v>
      </c>
      <c r="B9334" s="95">
        <v>41221</v>
      </c>
      <c r="C9334" s="96">
        <v>2.77</v>
      </c>
    </row>
    <row r="9335" spans="1:3">
      <c r="A9335" s="94">
        <f t="shared" si="148"/>
        <v>2012</v>
      </c>
      <c r="B9335" s="95">
        <v>41222</v>
      </c>
      <c r="C9335" s="96">
        <v>2.75</v>
      </c>
    </row>
    <row r="9336" spans="1:3">
      <c r="A9336" s="94">
        <f t="shared" si="148"/>
        <v>2012</v>
      </c>
      <c r="B9336" s="95">
        <v>41225</v>
      </c>
      <c r="C9336" s="99"/>
    </row>
    <row r="9337" spans="1:3">
      <c r="A9337" s="94">
        <f t="shared" si="148"/>
        <v>2012</v>
      </c>
      <c r="B9337" s="95">
        <v>41226</v>
      </c>
      <c r="C9337" s="96">
        <v>2.72</v>
      </c>
    </row>
    <row r="9338" spans="1:3">
      <c r="A9338" s="94">
        <f t="shared" si="148"/>
        <v>2012</v>
      </c>
      <c r="B9338" s="95">
        <v>41227</v>
      </c>
      <c r="C9338" s="96">
        <v>2.73</v>
      </c>
    </row>
    <row r="9339" spans="1:3">
      <c r="A9339" s="94">
        <f t="shared" si="148"/>
        <v>2012</v>
      </c>
      <c r="B9339" s="95">
        <v>41228</v>
      </c>
      <c r="C9339" s="96">
        <v>2.72</v>
      </c>
    </row>
    <row r="9340" spans="1:3">
      <c r="A9340" s="94">
        <f t="shared" si="148"/>
        <v>2012</v>
      </c>
      <c r="B9340" s="95">
        <v>41229</v>
      </c>
      <c r="C9340" s="96">
        <v>2.73</v>
      </c>
    </row>
    <row r="9341" spans="1:3">
      <c r="A9341" s="94">
        <f t="shared" si="148"/>
        <v>2012</v>
      </c>
      <c r="B9341" s="95">
        <v>41232</v>
      </c>
      <c r="C9341" s="96">
        <v>2.76</v>
      </c>
    </row>
    <row r="9342" spans="1:3">
      <c r="A9342" s="94">
        <f t="shared" si="148"/>
        <v>2012</v>
      </c>
      <c r="B9342" s="95">
        <v>41233</v>
      </c>
      <c r="C9342" s="96">
        <v>2.82</v>
      </c>
    </row>
    <row r="9343" spans="1:3">
      <c r="A9343" s="94">
        <f t="shared" si="148"/>
        <v>2012</v>
      </c>
      <c r="B9343" s="95">
        <v>41234</v>
      </c>
      <c r="C9343" s="96">
        <v>2.83</v>
      </c>
    </row>
    <row r="9344" spans="1:3">
      <c r="A9344" s="94">
        <f t="shared" si="148"/>
        <v>2012</v>
      </c>
      <c r="B9344" s="95">
        <v>41235</v>
      </c>
      <c r="C9344" s="99"/>
    </row>
    <row r="9345" spans="1:3">
      <c r="A9345" s="94">
        <f t="shared" si="148"/>
        <v>2012</v>
      </c>
      <c r="B9345" s="95">
        <v>41236</v>
      </c>
      <c r="C9345" s="96">
        <v>2.83</v>
      </c>
    </row>
    <row r="9346" spans="1:3">
      <c r="A9346" s="94">
        <f t="shared" si="148"/>
        <v>2012</v>
      </c>
      <c r="B9346" s="95">
        <v>41239</v>
      </c>
      <c r="C9346" s="96">
        <v>2.8</v>
      </c>
    </row>
    <row r="9347" spans="1:3">
      <c r="A9347" s="94">
        <f t="shared" si="148"/>
        <v>2012</v>
      </c>
      <c r="B9347" s="95">
        <v>41240</v>
      </c>
      <c r="C9347" s="96">
        <v>2.79</v>
      </c>
    </row>
    <row r="9348" spans="1:3">
      <c r="A9348" s="94">
        <f t="shared" si="148"/>
        <v>2012</v>
      </c>
      <c r="B9348" s="95">
        <v>41241</v>
      </c>
      <c r="C9348" s="96">
        <v>2.79</v>
      </c>
    </row>
    <row r="9349" spans="1:3">
      <c r="A9349" s="94">
        <f t="shared" si="148"/>
        <v>2012</v>
      </c>
      <c r="B9349" s="95">
        <v>41242</v>
      </c>
      <c r="C9349" s="96">
        <v>2.79</v>
      </c>
    </row>
    <row r="9350" spans="1:3">
      <c r="A9350" s="94">
        <f t="shared" si="148"/>
        <v>2012</v>
      </c>
      <c r="B9350" s="95">
        <v>41243</v>
      </c>
      <c r="C9350" s="96">
        <v>2.81</v>
      </c>
    </row>
    <row r="9351" spans="1:3">
      <c r="A9351" s="94">
        <f t="shared" si="148"/>
        <v>2012</v>
      </c>
      <c r="B9351" s="95">
        <v>41246</v>
      </c>
      <c r="C9351" s="96">
        <v>2.8</v>
      </c>
    </row>
    <row r="9352" spans="1:3">
      <c r="A9352" s="94">
        <f t="shared" si="148"/>
        <v>2012</v>
      </c>
      <c r="B9352" s="95">
        <v>41247</v>
      </c>
      <c r="C9352" s="96">
        <v>2.78</v>
      </c>
    </row>
    <row r="9353" spans="1:3">
      <c r="A9353" s="94">
        <f t="shared" si="148"/>
        <v>2012</v>
      </c>
      <c r="B9353" s="95">
        <v>41248</v>
      </c>
      <c r="C9353" s="96">
        <v>2.78</v>
      </c>
    </row>
    <row r="9354" spans="1:3">
      <c r="A9354" s="94">
        <f t="shared" si="148"/>
        <v>2012</v>
      </c>
      <c r="B9354" s="95">
        <v>41249</v>
      </c>
      <c r="C9354" s="96">
        <v>2.76</v>
      </c>
    </row>
    <row r="9355" spans="1:3">
      <c r="A9355" s="94">
        <f t="shared" si="148"/>
        <v>2012</v>
      </c>
      <c r="B9355" s="95">
        <v>41250</v>
      </c>
      <c r="C9355" s="96">
        <v>2.81</v>
      </c>
    </row>
    <row r="9356" spans="1:3">
      <c r="A9356" s="94">
        <f t="shared" si="148"/>
        <v>2012</v>
      </c>
      <c r="B9356" s="95">
        <v>41253</v>
      </c>
      <c r="C9356" s="96">
        <v>2.8</v>
      </c>
    </row>
    <row r="9357" spans="1:3">
      <c r="A9357" s="94">
        <f t="shared" ref="A9357:A9420" si="149">YEAR(B9357)</f>
        <v>2012</v>
      </c>
      <c r="B9357" s="95">
        <v>41254</v>
      </c>
      <c r="C9357" s="96">
        <v>2.83</v>
      </c>
    </row>
    <row r="9358" spans="1:3">
      <c r="A9358" s="94">
        <f t="shared" si="149"/>
        <v>2012</v>
      </c>
      <c r="B9358" s="95">
        <v>41255</v>
      </c>
      <c r="C9358" s="96">
        <v>2.9</v>
      </c>
    </row>
    <row r="9359" spans="1:3">
      <c r="A9359" s="94">
        <f t="shared" si="149"/>
        <v>2012</v>
      </c>
      <c r="B9359" s="95">
        <v>41256</v>
      </c>
      <c r="C9359" s="96">
        <v>2.9</v>
      </c>
    </row>
    <row r="9360" spans="1:3">
      <c r="A9360" s="94">
        <f t="shared" si="149"/>
        <v>2012</v>
      </c>
      <c r="B9360" s="95">
        <v>41257</v>
      </c>
      <c r="C9360" s="96">
        <v>2.87</v>
      </c>
    </row>
    <row r="9361" spans="1:3">
      <c r="A9361" s="94">
        <f t="shared" si="149"/>
        <v>2012</v>
      </c>
      <c r="B9361" s="95">
        <v>41260</v>
      </c>
      <c r="C9361" s="96">
        <v>2.94</v>
      </c>
    </row>
    <row r="9362" spans="1:3">
      <c r="A9362" s="94">
        <f t="shared" si="149"/>
        <v>2012</v>
      </c>
      <c r="B9362" s="95">
        <v>41261</v>
      </c>
      <c r="C9362" s="96">
        <v>3</v>
      </c>
    </row>
    <row r="9363" spans="1:3">
      <c r="A9363" s="94">
        <f t="shared" si="149"/>
        <v>2012</v>
      </c>
      <c r="B9363" s="95">
        <v>41262</v>
      </c>
      <c r="C9363" s="96">
        <v>2.99</v>
      </c>
    </row>
    <row r="9364" spans="1:3">
      <c r="A9364" s="94">
        <f t="shared" si="149"/>
        <v>2012</v>
      </c>
      <c r="B9364" s="95">
        <v>41263</v>
      </c>
      <c r="C9364" s="96">
        <v>2.98</v>
      </c>
    </row>
    <row r="9365" spans="1:3">
      <c r="A9365" s="94">
        <f t="shared" si="149"/>
        <v>2012</v>
      </c>
      <c r="B9365" s="95">
        <v>41264</v>
      </c>
      <c r="C9365" s="96">
        <v>2.93</v>
      </c>
    </row>
    <row r="9366" spans="1:3">
      <c r="A9366" s="94">
        <f t="shared" si="149"/>
        <v>2012</v>
      </c>
      <c r="B9366" s="95">
        <v>41267</v>
      </c>
      <c r="C9366" s="96">
        <v>2.94</v>
      </c>
    </row>
    <row r="9367" spans="1:3">
      <c r="A9367" s="94">
        <f t="shared" si="149"/>
        <v>2012</v>
      </c>
      <c r="B9367" s="95">
        <v>41268</v>
      </c>
      <c r="C9367" s="99"/>
    </row>
    <row r="9368" spans="1:3">
      <c r="A9368" s="94">
        <f t="shared" si="149"/>
        <v>2012</v>
      </c>
      <c r="B9368" s="95">
        <v>41269</v>
      </c>
      <c r="C9368" s="96">
        <v>2.94</v>
      </c>
    </row>
    <row r="9369" spans="1:3">
      <c r="A9369" s="94">
        <f t="shared" si="149"/>
        <v>2012</v>
      </c>
      <c r="B9369" s="95">
        <v>41270</v>
      </c>
      <c r="C9369" s="96">
        <v>2.89</v>
      </c>
    </row>
    <row r="9370" spans="1:3">
      <c r="A9370" s="94">
        <f t="shared" si="149"/>
        <v>2012</v>
      </c>
      <c r="B9370" s="95">
        <v>41271</v>
      </c>
      <c r="C9370" s="96">
        <v>2.88</v>
      </c>
    </row>
    <row r="9371" spans="1:3">
      <c r="A9371" s="94">
        <f t="shared" si="149"/>
        <v>2012</v>
      </c>
      <c r="B9371" s="95">
        <v>41274</v>
      </c>
      <c r="C9371" s="96">
        <v>2.95</v>
      </c>
    </row>
    <row r="9372" spans="1:3">
      <c r="A9372" s="94">
        <f t="shared" si="149"/>
        <v>2013</v>
      </c>
      <c r="B9372" s="95">
        <v>41275</v>
      </c>
      <c r="C9372" s="99"/>
    </row>
    <row r="9373" spans="1:3">
      <c r="A9373" s="94">
        <f t="shared" si="149"/>
        <v>2013</v>
      </c>
      <c r="B9373" s="95">
        <v>41276</v>
      </c>
      <c r="C9373" s="96">
        <v>3.04</v>
      </c>
    </row>
    <row r="9374" spans="1:3">
      <c r="A9374" s="94">
        <f t="shared" si="149"/>
        <v>2013</v>
      </c>
      <c r="B9374" s="95">
        <v>41277</v>
      </c>
      <c r="C9374" s="96">
        <v>3.12</v>
      </c>
    </row>
    <row r="9375" spans="1:3">
      <c r="A9375" s="94">
        <f t="shared" si="149"/>
        <v>2013</v>
      </c>
      <c r="B9375" s="95">
        <v>41278</v>
      </c>
      <c r="C9375" s="96">
        <v>3.1</v>
      </c>
    </row>
    <row r="9376" spans="1:3">
      <c r="A9376" s="94">
        <f t="shared" si="149"/>
        <v>2013</v>
      </c>
      <c r="B9376" s="95">
        <v>41281</v>
      </c>
      <c r="C9376" s="96">
        <v>3.1</v>
      </c>
    </row>
    <row r="9377" spans="1:3">
      <c r="A9377" s="94">
        <f t="shared" si="149"/>
        <v>2013</v>
      </c>
      <c r="B9377" s="95">
        <v>41282</v>
      </c>
      <c r="C9377" s="96">
        <v>3.06</v>
      </c>
    </row>
    <row r="9378" spans="1:3">
      <c r="A9378" s="94">
        <f t="shared" si="149"/>
        <v>2013</v>
      </c>
      <c r="B9378" s="95">
        <v>41283</v>
      </c>
      <c r="C9378" s="96">
        <v>3.06</v>
      </c>
    </row>
    <row r="9379" spans="1:3">
      <c r="A9379" s="94">
        <f t="shared" si="149"/>
        <v>2013</v>
      </c>
      <c r="B9379" s="95">
        <v>41284</v>
      </c>
      <c r="C9379" s="96">
        <v>3.08</v>
      </c>
    </row>
    <row r="9380" spans="1:3">
      <c r="A9380" s="94">
        <f t="shared" si="149"/>
        <v>2013</v>
      </c>
      <c r="B9380" s="95">
        <v>41285</v>
      </c>
      <c r="C9380" s="96">
        <v>3.05</v>
      </c>
    </row>
    <row r="9381" spans="1:3">
      <c r="A9381" s="94">
        <f t="shared" si="149"/>
        <v>2013</v>
      </c>
      <c r="B9381" s="95">
        <v>41288</v>
      </c>
      <c r="C9381" s="96">
        <v>3.05</v>
      </c>
    </row>
    <row r="9382" spans="1:3">
      <c r="A9382" s="94">
        <f t="shared" si="149"/>
        <v>2013</v>
      </c>
      <c r="B9382" s="95">
        <v>41289</v>
      </c>
      <c r="C9382" s="96">
        <v>3.02</v>
      </c>
    </row>
    <row r="9383" spans="1:3">
      <c r="A9383" s="94">
        <f t="shared" si="149"/>
        <v>2013</v>
      </c>
      <c r="B9383" s="95">
        <v>41290</v>
      </c>
      <c r="C9383" s="96">
        <v>3.01</v>
      </c>
    </row>
    <row r="9384" spans="1:3">
      <c r="A9384" s="94">
        <f t="shared" si="149"/>
        <v>2013</v>
      </c>
      <c r="B9384" s="95">
        <v>41291</v>
      </c>
      <c r="C9384" s="96">
        <v>3.06</v>
      </c>
    </row>
    <row r="9385" spans="1:3">
      <c r="A9385" s="94">
        <f t="shared" si="149"/>
        <v>2013</v>
      </c>
      <c r="B9385" s="95">
        <v>41292</v>
      </c>
      <c r="C9385" s="96">
        <v>3.03</v>
      </c>
    </row>
    <row r="9386" spans="1:3">
      <c r="A9386" s="94">
        <f t="shared" si="149"/>
        <v>2013</v>
      </c>
      <c r="B9386" s="95">
        <v>41295</v>
      </c>
      <c r="C9386" s="99"/>
    </row>
    <row r="9387" spans="1:3">
      <c r="A9387" s="94">
        <f t="shared" si="149"/>
        <v>2013</v>
      </c>
      <c r="B9387" s="95">
        <v>41296</v>
      </c>
      <c r="C9387" s="96">
        <v>3.02</v>
      </c>
    </row>
    <row r="9388" spans="1:3">
      <c r="A9388" s="94">
        <f t="shared" si="149"/>
        <v>2013</v>
      </c>
      <c r="B9388" s="95">
        <v>41297</v>
      </c>
      <c r="C9388" s="96">
        <v>3.02</v>
      </c>
    </row>
    <row r="9389" spans="1:3">
      <c r="A9389" s="94">
        <f t="shared" si="149"/>
        <v>2013</v>
      </c>
      <c r="B9389" s="95">
        <v>41298</v>
      </c>
      <c r="C9389" s="96">
        <v>3.04</v>
      </c>
    </row>
    <row r="9390" spans="1:3">
      <c r="A9390" s="94">
        <f t="shared" si="149"/>
        <v>2013</v>
      </c>
      <c r="B9390" s="95">
        <v>41299</v>
      </c>
      <c r="C9390" s="96">
        <v>3.14</v>
      </c>
    </row>
    <row r="9391" spans="1:3">
      <c r="A9391" s="94">
        <f t="shared" si="149"/>
        <v>2013</v>
      </c>
      <c r="B9391" s="95">
        <v>41302</v>
      </c>
      <c r="C9391" s="96">
        <v>3.15</v>
      </c>
    </row>
    <row r="9392" spans="1:3">
      <c r="A9392" s="94">
        <f t="shared" si="149"/>
        <v>2013</v>
      </c>
      <c r="B9392" s="95">
        <v>41303</v>
      </c>
      <c r="C9392" s="96">
        <v>3.18</v>
      </c>
    </row>
    <row r="9393" spans="1:3">
      <c r="A9393" s="94">
        <f t="shared" si="149"/>
        <v>2013</v>
      </c>
      <c r="B9393" s="95">
        <v>41304</v>
      </c>
      <c r="C9393" s="96">
        <v>3.19</v>
      </c>
    </row>
    <row r="9394" spans="1:3">
      <c r="A9394" s="94">
        <f t="shared" si="149"/>
        <v>2013</v>
      </c>
      <c r="B9394" s="95">
        <v>41305</v>
      </c>
      <c r="C9394" s="96">
        <v>3.17</v>
      </c>
    </row>
    <row r="9395" spans="1:3">
      <c r="A9395" s="94">
        <f t="shared" si="149"/>
        <v>2013</v>
      </c>
      <c r="B9395" s="95">
        <v>41306</v>
      </c>
      <c r="C9395" s="96">
        <v>3.21</v>
      </c>
    </row>
    <row r="9396" spans="1:3">
      <c r="A9396" s="94">
        <f t="shared" si="149"/>
        <v>2013</v>
      </c>
      <c r="B9396" s="95">
        <v>41309</v>
      </c>
      <c r="C9396" s="96">
        <v>3.17</v>
      </c>
    </row>
    <row r="9397" spans="1:3">
      <c r="A9397" s="94">
        <f t="shared" si="149"/>
        <v>2013</v>
      </c>
      <c r="B9397" s="95">
        <v>41310</v>
      </c>
      <c r="C9397" s="96">
        <v>3.21</v>
      </c>
    </row>
    <row r="9398" spans="1:3">
      <c r="A9398" s="94">
        <f t="shared" si="149"/>
        <v>2013</v>
      </c>
      <c r="B9398" s="95">
        <v>41311</v>
      </c>
      <c r="C9398" s="96">
        <v>3.18</v>
      </c>
    </row>
    <row r="9399" spans="1:3">
      <c r="A9399" s="94">
        <f t="shared" si="149"/>
        <v>2013</v>
      </c>
      <c r="B9399" s="95">
        <v>41312</v>
      </c>
      <c r="C9399" s="96">
        <v>3.17</v>
      </c>
    </row>
    <row r="9400" spans="1:3">
      <c r="A9400" s="94">
        <f t="shared" si="149"/>
        <v>2013</v>
      </c>
      <c r="B9400" s="95">
        <v>41313</v>
      </c>
      <c r="C9400" s="96">
        <v>3.17</v>
      </c>
    </row>
    <row r="9401" spans="1:3">
      <c r="A9401" s="94">
        <f t="shared" si="149"/>
        <v>2013</v>
      </c>
      <c r="B9401" s="95">
        <v>41316</v>
      </c>
      <c r="C9401" s="96">
        <v>3.16</v>
      </c>
    </row>
    <row r="9402" spans="1:3">
      <c r="A9402" s="94">
        <f t="shared" si="149"/>
        <v>2013</v>
      </c>
      <c r="B9402" s="95">
        <v>41317</v>
      </c>
      <c r="C9402" s="96">
        <v>3.19</v>
      </c>
    </row>
    <row r="9403" spans="1:3">
      <c r="A9403" s="94">
        <f t="shared" si="149"/>
        <v>2013</v>
      </c>
      <c r="B9403" s="95">
        <v>41318</v>
      </c>
      <c r="C9403" s="96">
        <v>3.23</v>
      </c>
    </row>
    <row r="9404" spans="1:3">
      <c r="A9404" s="94">
        <f t="shared" si="149"/>
        <v>2013</v>
      </c>
      <c r="B9404" s="95">
        <v>41319</v>
      </c>
      <c r="C9404" s="96">
        <v>3.17</v>
      </c>
    </row>
    <row r="9405" spans="1:3">
      <c r="A9405" s="94">
        <f t="shared" si="149"/>
        <v>2013</v>
      </c>
      <c r="B9405" s="95">
        <v>41320</v>
      </c>
      <c r="C9405" s="96">
        <v>3.18</v>
      </c>
    </row>
    <row r="9406" spans="1:3">
      <c r="A9406" s="94">
        <f t="shared" si="149"/>
        <v>2013</v>
      </c>
      <c r="B9406" s="95">
        <v>41323</v>
      </c>
      <c r="C9406" s="99"/>
    </row>
    <row r="9407" spans="1:3">
      <c r="A9407" s="94">
        <f t="shared" si="149"/>
        <v>2013</v>
      </c>
      <c r="B9407" s="95">
        <v>41324</v>
      </c>
      <c r="C9407" s="96">
        <v>3.21</v>
      </c>
    </row>
    <row r="9408" spans="1:3">
      <c r="A9408" s="94">
        <f t="shared" si="149"/>
        <v>2013</v>
      </c>
      <c r="B9408" s="95">
        <v>41325</v>
      </c>
      <c r="C9408" s="96">
        <v>3.2</v>
      </c>
    </row>
    <row r="9409" spans="1:3">
      <c r="A9409" s="94">
        <f t="shared" si="149"/>
        <v>2013</v>
      </c>
      <c r="B9409" s="95">
        <v>41326</v>
      </c>
      <c r="C9409" s="96">
        <v>3.17</v>
      </c>
    </row>
    <row r="9410" spans="1:3">
      <c r="A9410" s="94">
        <f t="shared" si="149"/>
        <v>2013</v>
      </c>
      <c r="B9410" s="95">
        <v>41327</v>
      </c>
      <c r="C9410" s="96">
        <v>3.15</v>
      </c>
    </row>
    <row r="9411" spans="1:3">
      <c r="A9411" s="94">
        <f t="shared" si="149"/>
        <v>2013</v>
      </c>
      <c r="B9411" s="95">
        <v>41330</v>
      </c>
      <c r="C9411" s="96">
        <v>3.08</v>
      </c>
    </row>
    <row r="9412" spans="1:3">
      <c r="A9412" s="94">
        <f t="shared" si="149"/>
        <v>2013</v>
      </c>
      <c r="B9412" s="95">
        <v>41331</v>
      </c>
      <c r="C9412" s="96">
        <v>3.08</v>
      </c>
    </row>
    <row r="9413" spans="1:3">
      <c r="A9413" s="94">
        <f t="shared" si="149"/>
        <v>2013</v>
      </c>
      <c r="B9413" s="95">
        <v>41332</v>
      </c>
      <c r="C9413" s="96">
        <v>3.11</v>
      </c>
    </row>
    <row r="9414" spans="1:3">
      <c r="A9414" s="94">
        <f t="shared" si="149"/>
        <v>2013</v>
      </c>
      <c r="B9414" s="95">
        <v>41333</v>
      </c>
      <c r="C9414" s="96">
        <v>3.1</v>
      </c>
    </row>
    <row r="9415" spans="1:3">
      <c r="A9415" s="94">
        <f t="shared" si="149"/>
        <v>2013</v>
      </c>
      <c r="B9415" s="95">
        <v>41334</v>
      </c>
      <c r="C9415" s="96">
        <v>3.06</v>
      </c>
    </row>
    <row r="9416" spans="1:3">
      <c r="A9416" s="94">
        <f t="shared" si="149"/>
        <v>2013</v>
      </c>
      <c r="B9416" s="95">
        <v>41337</v>
      </c>
      <c r="C9416" s="96">
        <v>3.08</v>
      </c>
    </row>
    <row r="9417" spans="1:3">
      <c r="A9417" s="94">
        <f t="shared" si="149"/>
        <v>2013</v>
      </c>
      <c r="B9417" s="95">
        <v>41338</v>
      </c>
      <c r="C9417" s="96">
        <v>3.1</v>
      </c>
    </row>
    <row r="9418" spans="1:3">
      <c r="A9418" s="94">
        <f t="shared" si="149"/>
        <v>2013</v>
      </c>
      <c r="B9418" s="95">
        <v>41339</v>
      </c>
      <c r="C9418" s="96">
        <v>3.15</v>
      </c>
    </row>
    <row r="9419" spans="1:3">
      <c r="A9419" s="94">
        <f t="shared" si="149"/>
        <v>2013</v>
      </c>
      <c r="B9419" s="95">
        <v>41340</v>
      </c>
      <c r="C9419" s="96">
        <v>3.2</v>
      </c>
    </row>
    <row r="9420" spans="1:3">
      <c r="A9420" s="94">
        <f t="shared" si="149"/>
        <v>2013</v>
      </c>
      <c r="B9420" s="95">
        <v>41341</v>
      </c>
      <c r="C9420" s="96">
        <v>3.25</v>
      </c>
    </row>
    <row r="9421" spans="1:3">
      <c r="A9421" s="94">
        <f t="shared" ref="A9421:A9484" si="150">YEAR(B9421)</f>
        <v>2013</v>
      </c>
      <c r="B9421" s="95">
        <v>41344</v>
      </c>
      <c r="C9421" s="96">
        <v>3.26</v>
      </c>
    </row>
    <row r="9422" spans="1:3">
      <c r="A9422" s="94">
        <f t="shared" si="150"/>
        <v>2013</v>
      </c>
      <c r="B9422" s="95">
        <v>41345</v>
      </c>
      <c r="C9422" s="96">
        <v>3.22</v>
      </c>
    </row>
    <row r="9423" spans="1:3">
      <c r="A9423" s="94">
        <f t="shared" si="150"/>
        <v>2013</v>
      </c>
      <c r="B9423" s="95">
        <v>41346</v>
      </c>
      <c r="C9423" s="96">
        <v>3.22</v>
      </c>
    </row>
    <row r="9424" spans="1:3">
      <c r="A9424" s="94">
        <f t="shared" si="150"/>
        <v>2013</v>
      </c>
      <c r="B9424" s="95">
        <v>41347</v>
      </c>
      <c r="C9424" s="96">
        <v>3.25</v>
      </c>
    </row>
    <row r="9425" spans="1:3">
      <c r="A9425" s="94">
        <f t="shared" si="150"/>
        <v>2013</v>
      </c>
      <c r="B9425" s="95">
        <v>41348</v>
      </c>
      <c r="C9425" s="96">
        <v>3.22</v>
      </c>
    </row>
    <row r="9426" spans="1:3">
      <c r="A9426" s="94">
        <f t="shared" si="150"/>
        <v>2013</v>
      </c>
      <c r="B9426" s="95">
        <v>41351</v>
      </c>
      <c r="C9426" s="96">
        <v>3.18</v>
      </c>
    </row>
    <row r="9427" spans="1:3">
      <c r="A9427" s="94">
        <f t="shared" si="150"/>
        <v>2013</v>
      </c>
      <c r="B9427" s="95">
        <v>41352</v>
      </c>
      <c r="C9427" s="96">
        <v>3.13</v>
      </c>
    </row>
    <row r="9428" spans="1:3">
      <c r="A9428" s="94">
        <f t="shared" si="150"/>
        <v>2013</v>
      </c>
      <c r="B9428" s="95">
        <v>41353</v>
      </c>
      <c r="C9428" s="96">
        <v>3.19</v>
      </c>
    </row>
    <row r="9429" spans="1:3">
      <c r="A9429" s="94">
        <f t="shared" si="150"/>
        <v>2013</v>
      </c>
      <c r="B9429" s="95">
        <v>41354</v>
      </c>
      <c r="C9429" s="96">
        <v>3.15</v>
      </c>
    </row>
    <row r="9430" spans="1:3">
      <c r="A9430" s="94">
        <f t="shared" si="150"/>
        <v>2013</v>
      </c>
      <c r="B9430" s="95">
        <v>41355</v>
      </c>
      <c r="C9430" s="96">
        <v>3.13</v>
      </c>
    </row>
    <row r="9431" spans="1:3">
      <c r="A9431" s="94">
        <f t="shared" si="150"/>
        <v>2013</v>
      </c>
      <c r="B9431" s="95">
        <v>41358</v>
      </c>
      <c r="C9431" s="96">
        <v>3.14</v>
      </c>
    </row>
    <row r="9432" spans="1:3">
      <c r="A9432" s="94">
        <f t="shared" si="150"/>
        <v>2013</v>
      </c>
      <c r="B9432" s="95">
        <v>41359</v>
      </c>
      <c r="C9432" s="96">
        <v>3.13</v>
      </c>
    </row>
    <row r="9433" spans="1:3">
      <c r="A9433" s="94">
        <f t="shared" si="150"/>
        <v>2013</v>
      </c>
      <c r="B9433" s="95">
        <v>41360</v>
      </c>
      <c r="C9433" s="96">
        <v>3.09</v>
      </c>
    </row>
    <row r="9434" spans="1:3">
      <c r="A9434" s="94">
        <f t="shared" si="150"/>
        <v>2013</v>
      </c>
      <c r="B9434" s="95">
        <v>41361</v>
      </c>
      <c r="C9434" s="96">
        <v>3.1</v>
      </c>
    </row>
    <row r="9435" spans="1:3">
      <c r="A9435" s="94">
        <f t="shared" si="150"/>
        <v>2013</v>
      </c>
      <c r="B9435" s="95">
        <v>41362</v>
      </c>
      <c r="C9435" s="99"/>
    </row>
    <row r="9436" spans="1:3">
      <c r="A9436" s="94">
        <f t="shared" si="150"/>
        <v>2013</v>
      </c>
      <c r="B9436" s="95">
        <v>41365</v>
      </c>
      <c r="C9436" s="96">
        <v>3.08</v>
      </c>
    </row>
    <row r="9437" spans="1:3">
      <c r="A9437" s="94">
        <f t="shared" si="150"/>
        <v>2013</v>
      </c>
      <c r="B9437" s="95">
        <v>41366</v>
      </c>
      <c r="C9437" s="96">
        <v>3.1</v>
      </c>
    </row>
    <row r="9438" spans="1:3">
      <c r="A9438" s="94">
        <f t="shared" si="150"/>
        <v>2013</v>
      </c>
      <c r="B9438" s="95">
        <v>41367</v>
      </c>
      <c r="C9438" s="96">
        <v>3.05</v>
      </c>
    </row>
    <row r="9439" spans="1:3">
      <c r="A9439" s="94">
        <f t="shared" si="150"/>
        <v>2013</v>
      </c>
      <c r="B9439" s="95">
        <v>41368</v>
      </c>
      <c r="C9439" s="96">
        <v>2.99</v>
      </c>
    </row>
    <row r="9440" spans="1:3">
      <c r="A9440" s="94">
        <f t="shared" si="150"/>
        <v>2013</v>
      </c>
      <c r="B9440" s="95">
        <v>41369</v>
      </c>
      <c r="C9440" s="96">
        <v>2.87</v>
      </c>
    </row>
    <row r="9441" spans="1:3">
      <c r="A9441" s="94">
        <f t="shared" si="150"/>
        <v>2013</v>
      </c>
      <c r="B9441" s="95">
        <v>41372</v>
      </c>
      <c r="C9441" s="96">
        <v>2.91</v>
      </c>
    </row>
    <row r="9442" spans="1:3">
      <c r="A9442" s="94">
        <f t="shared" si="150"/>
        <v>2013</v>
      </c>
      <c r="B9442" s="95">
        <v>41373</v>
      </c>
      <c r="C9442" s="96">
        <v>2.94</v>
      </c>
    </row>
    <row r="9443" spans="1:3">
      <c r="A9443" s="94">
        <f t="shared" si="150"/>
        <v>2013</v>
      </c>
      <c r="B9443" s="95">
        <v>41374</v>
      </c>
      <c r="C9443" s="96">
        <v>3.01</v>
      </c>
    </row>
    <row r="9444" spans="1:3">
      <c r="A9444" s="94">
        <f t="shared" si="150"/>
        <v>2013</v>
      </c>
      <c r="B9444" s="95">
        <v>41375</v>
      </c>
      <c r="C9444" s="96">
        <v>3.01</v>
      </c>
    </row>
    <row r="9445" spans="1:3">
      <c r="A9445" s="94">
        <f t="shared" si="150"/>
        <v>2013</v>
      </c>
      <c r="B9445" s="95">
        <v>41376</v>
      </c>
      <c r="C9445" s="96">
        <v>2.92</v>
      </c>
    </row>
    <row r="9446" spans="1:3">
      <c r="A9446" s="94">
        <f t="shared" si="150"/>
        <v>2013</v>
      </c>
      <c r="B9446" s="95">
        <v>41379</v>
      </c>
      <c r="C9446" s="96">
        <v>2.88</v>
      </c>
    </row>
    <row r="9447" spans="1:3">
      <c r="A9447" s="94">
        <f t="shared" si="150"/>
        <v>2013</v>
      </c>
      <c r="B9447" s="95">
        <v>41380</v>
      </c>
      <c r="C9447" s="96">
        <v>2.91</v>
      </c>
    </row>
    <row r="9448" spans="1:3">
      <c r="A9448" s="94">
        <f t="shared" si="150"/>
        <v>2013</v>
      </c>
      <c r="B9448" s="95">
        <v>41381</v>
      </c>
      <c r="C9448" s="96">
        <v>2.89</v>
      </c>
    </row>
    <row r="9449" spans="1:3">
      <c r="A9449" s="94">
        <f t="shared" si="150"/>
        <v>2013</v>
      </c>
      <c r="B9449" s="95">
        <v>41382</v>
      </c>
      <c r="C9449" s="96">
        <v>2.87</v>
      </c>
    </row>
    <row r="9450" spans="1:3">
      <c r="A9450" s="94">
        <f t="shared" si="150"/>
        <v>2013</v>
      </c>
      <c r="B9450" s="95">
        <v>41383</v>
      </c>
      <c r="C9450" s="96">
        <v>2.88</v>
      </c>
    </row>
    <row r="9451" spans="1:3">
      <c r="A9451" s="94">
        <f t="shared" si="150"/>
        <v>2013</v>
      </c>
      <c r="B9451" s="95">
        <v>41386</v>
      </c>
      <c r="C9451" s="96">
        <v>2.88</v>
      </c>
    </row>
    <row r="9452" spans="1:3">
      <c r="A9452" s="94">
        <f t="shared" si="150"/>
        <v>2013</v>
      </c>
      <c r="B9452" s="95">
        <v>41387</v>
      </c>
      <c r="C9452" s="96">
        <v>2.9</v>
      </c>
    </row>
    <row r="9453" spans="1:3">
      <c r="A9453" s="94">
        <f t="shared" si="150"/>
        <v>2013</v>
      </c>
      <c r="B9453" s="95">
        <v>41388</v>
      </c>
      <c r="C9453" s="96">
        <v>2.89</v>
      </c>
    </row>
    <row r="9454" spans="1:3">
      <c r="A9454" s="94">
        <f t="shared" si="150"/>
        <v>2013</v>
      </c>
      <c r="B9454" s="95">
        <v>41389</v>
      </c>
      <c r="C9454" s="96">
        <v>2.91</v>
      </c>
    </row>
    <row r="9455" spans="1:3">
      <c r="A9455" s="94">
        <f t="shared" si="150"/>
        <v>2013</v>
      </c>
      <c r="B9455" s="95">
        <v>41390</v>
      </c>
      <c r="C9455" s="96">
        <v>2.87</v>
      </c>
    </row>
    <row r="9456" spans="1:3">
      <c r="A9456" s="94">
        <f t="shared" si="150"/>
        <v>2013</v>
      </c>
      <c r="B9456" s="95">
        <v>41393</v>
      </c>
      <c r="C9456" s="96">
        <v>2.88</v>
      </c>
    </row>
    <row r="9457" spans="1:3">
      <c r="A9457" s="94">
        <f t="shared" si="150"/>
        <v>2013</v>
      </c>
      <c r="B9457" s="95">
        <v>41394</v>
      </c>
      <c r="C9457" s="96">
        <v>2.88</v>
      </c>
    </row>
    <row r="9458" spans="1:3">
      <c r="A9458" s="94">
        <f t="shared" si="150"/>
        <v>2013</v>
      </c>
      <c r="B9458" s="95">
        <v>41395</v>
      </c>
      <c r="C9458" s="96">
        <v>2.83</v>
      </c>
    </row>
    <row r="9459" spans="1:3">
      <c r="A9459" s="94">
        <f t="shared" si="150"/>
        <v>2013</v>
      </c>
      <c r="B9459" s="95">
        <v>41396</v>
      </c>
      <c r="C9459" s="96">
        <v>2.82</v>
      </c>
    </row>
    <row r="9460" spans="1:3">
      <c r="A9460" s="94">
        <f t="shared" si="150"/>
        <v>2013</v>
      </c>
      <c r="B9460" s="95">
        <v>41397</v>
      </c>
      <c r="C9460" s="96">
        <v>2.96</v>
      </c>
    </row>
    <row r="9461" spans="1:3">
      <c r="A9461" s="94">
        <f t="shared" si="150"/>
        <v>2013</v>
      </c>
      <c r="B9461" s="95">
        <v>41400</v>
      </c>
      <c r="C9461" s="96">
        <v>2.98</v>
      </c>
    </row>
    <row r="9462" spans="1:3">
      <c r="A9462" s="94">
        <f t="shared" si="150"/>
        <v>2013</v>
      </c>
      <c r="B9462" s="95">
        <v>41401</v>
      </c>
      <c r="C9462" s="96">
        <v>3</v>
      </c>
    </row>
    <row r="9463" spans="1:3">
      <c r="A9463" s="94">
        <f t="shared" si="150"/>
        <v>2013</v>
      </c>
      <c r="B9463" s="95">
        <v>41402</v>
      </c>
      <c r="C9463" s="96">
        <v>2.99</v>
      </c>
    </row>
    <row r="9464" spans="1:3">
      <c r="A9464" s="94">
        <f t="shared" si="150"/>
        <v>2013</v>
      </c>
      <c r="B9464" s="95">
        <v>41403</v>
      </c>
      <c r="C9464" s="96">
        <v>3.01</v>
      </c>
    </row>
    <row r="9465" spans="1:3">
      <c r="A9465" s="94">
        <f t="shared" si="150"/>
        <v>2013</v>
      </c>
      <c r="B9465" s="95">
        <v>41404</v>
      </c>
      <c r="C9465" s="96">
        <v>3.1</v>
      </c>
    </row>
    <row r="9466" spans="1:3">
      <c r="A9466" s="94">
        <f t="shared" si="150"/>
        <v>2013</v>
      </c>
      <c r="B9466" s="95">
        <v>41407</v>
      </c>
      <c r="C9466" s="96">
        <v>3.13</v>
      </c>
    </row>
    <row r="9467" spans="1:3">
      <c r="A9467" s="94">
        <f t="shared" si="150"/>
        <v>2013</v>
      </c>
      <c r="B9467" s="95">
        <v>41408</v>
      </c>
      <c r="C9467" s="96">
        <v>3.17</v>
      </c>
    </row>
    <row r="9468" spans="1:3">
      <c r="A9468" s="94">
        <f t="shared" si="150"/>
        <v>2013</v>
      </c>
      <c r="B9468" s="95">
        <v>41409</v>
      </c>
      <c r="C9468" s="96">
        <v>3.16</v>
      </c>
    </row>
    <row r="9469" spans="1:3">
      <c r="A9469" s="94">
        <f t="shared" si="150"/>
        <v>2013</v>
      </c>
      <c r="B9469" s="95">
        <v>41410</v>
      </c>
      <c r="C9469" s="96">
        <v>3.09</v>
      </c>
    </row>
    <row r="9470" spans="1:3">
      <c r="A9470" s="94">
        <f t="shared" si="150"/>
        <v>2013</v>
      </c>
      <c r="B9470" s="95">
        <v>41411</v>
      </c>
      <c r="C9470" s="96">
        <v>3.17</v>
      </c>
    </row>
    <row r="9471" spans="1:3">
      <c r="A9471" s="94">
        <f t="shared" si="150"/>
        <v>2013</v>
      </c>
      <c r="B9471" s="95">
        <v>41414</v>
      </c>
      <c r="C9471" s="96">
        <v>3.18</v>
      </c>
    </row>
    <row r="9472" spans="1:3">
      <c r="A9472" s="94">
        <f t="shared" si="150"/>
        <v>2013</v>
      </c>
      <c r="B9472" s="95">
        <v>41415</v>
      </c>
      <c r="C9472" s="96">
        <v>3.14</v>
      </c>
    </row>
    <row r="9473" spans="1:3">
      <c r="A9473" s="94">
        <f t="shared" si="150"/>
        <v>2013</v>
      </c>
      <c r="B9473" s="95">
        <v>41416</v>
      </c>
      <c r="C9473" s="96">
        <v>3.21</v>
      </c>
    </row>
    <row r="9474" spans="1:3">
      <c r="A9474" s="94">
        <f t="shared" si="150"/>
        <v>2013</v>
      </c>
      <c r="B9474" s="95">
        <v>41417</v>
      </c>
      <c r="C9474" s="96">
        <v>3.2</v>
      </c>
    </row>
    <row r="9475" spans="1:3">
      <c r="A9475" s="94">
        <f t="shared" si="150"/>
        <v>2013</v>
      </c>
      <c r="B9475" s="95">
        <v>41418</v>
      </c>
      <c r="C9475" s="96">
        <v>3.18</v>
      </c>
    </row>
    <row r="9476" spans="1:3">
      <c r="A9476" s="94">
        <f t="shared" si="150"/>
        <v>2013</v>
      </c>
      <c r="B9476" s="95">
        <v>41421</v>
      </c>
      <c r="C9476" s="99"/>
    </row>
    <row r="9477" spans="1:3">
      <c r="A9477" s="94">
        <f t="shared" si="150"/>
        <v>2013</v>
      </c>
      <c r="B9477" s="95">
        <v>41422</v>
      </c>
      <c r="C9477" s="96">
        <v>3.31</v>
      </c>
    </row>
    <row r="9478" spans="1:3">
      <c r="A9478" s="94">
        <f t="shared" si="150"/>
        <v>2013</v>
      </c>
      <c r="B9478" s="95">
        <v>41423</v>
      </c>
      <c r="C9478" s="96">
        <v>3.27</v>
      </c>
    </row>
    <row r="9479" spans="1:3">
      <c r="A9479" s="94">
        <f t="shared" si="150"/>
        <v>2013</v>
      </c>
      <c r="B9479" s="95">
        <v>41424</v>
      </c>
      <c r="C9479" s="96">
        <v>3.28</v>
      </c>
    </row>
    <row r="9480" spans="1:3">
      <c r="A9480" s="94">
        <f t="shared" si="150"/>
        <v>2013</v>
      </c>
      <c r="B9480" s="95">
        <v>41425</v>
      </c>
      <c r="C9480" s="96">
        <v>3.3</v>
      </c>
    </row>
    <row r="9481" spans="1:3">
      <c r="A9481" s="94">
        <f t="shared" si="150"/>
        <v>2013</v>
      </c>
      <c r="B9481" s="95">
        <v>41428</v>
      </c>
      <c r="C9481" s="96">
        <v>3.27</v>
      </c>
    </row>
    <row r="9482" spans="1:3">
      <c r="A9482" s="94">
        <f t="shared" si="150"/>
        <v>2013</v>
      </c>
      <c r="B9482" s="95">
        <v>41429</v>
      </c>
      <c r="C9482" s="96">
        <v>3.3</v>
      </c>
    </row>
    <row r="9483" spans="1:3">
      <c r="A9483" s="94">
        <f t="shared" si="150"/>
        <v>2013</v>
      </c>
      <c r="B9483" s="95">
        <v>41430</v>
      </c>
      <c r="C9483" s="96">
        <v>3.25</v>
      </c>
    </row>
    <row r="9484" spans="1:3">
      <c r="A9484" s="94">
        <f t="shared" si="150"/>
        <v>2013</v>
      </c>
      <c r="B9484" s="95">
        <v>41431</v>
      </c>
      <c r="C9484" s="96">
        <v>3.23</v>
      </c>
    </row>
    <row r="9485" spans="1:3">
      <c r="A9485" s="94">
        <f t="shared" ref="A9485:A9548" si="151">YEAR(B9485)</f>
        <v>2013</v>
      </c>
      <c r="B9485" s="95">
        <v>41432</v>
      </c>
      <c r="C9485" s="96">
        <v>3.33</v>
      </c>
    </row>
    <row r="9486" spans="1:3">
      <c r="A9486" s="94">
        <f t="shared" si="151"/>
        <v>2013</v>
      </c>
      <c r="B9486" s="95">
        <v>41435</v>
      </c>
      <c r="C9486" s="96">
        <v>3.36</v>
      </c>
    </row>
    <row r="9487" spans="1:3">
      <c r="A9487" s="94">
        <f t="shared" si="151"/>
        <v>2013</v>
      </c>
      <c r="B9487" s="95">
        <v>41436</v>
      </c>
      <c r="C9487" s="96">
        <v>3.33</v>
      </c>
    </row>
    <row r="9488" spans="1:3">
      <c r="A9488" s="94">
        <f t="shared" si="151"/>
        <v>2013</v>
      </c>
      <c r="B9488" s="95">
        <v>41437</v>
      </c>
      <c r="C9488" s="96">
        <v>3.37</v>
      </c>
    </row>
    <row r="9489" spans="1:3">
      <c r="A9489" s="94">
        <f t="shared" si="151"/>
        <v>2013</v>
      </c>
      <c r="B9489" s="95">
        <v>41438</v>
      </c>
      <c r="C9489" s="96">
        <v>3.33</v>
      </c>
    </row>
    <row r="9490" spans="1:3">
      <c r="A9490" s="94">
        <f t="shared" si="151"/>
        <v>2013</v>
      </c>
      <c r="B9490" s="95">
        <v>41439</v>
      </c>
      <c r="C9490" s="96">
        <v>3.28</v>
      </c>
    </row>
    <row r="9491" spans="1:3">
      <c r="A9491" s="94">
        <f t="shared" si="151"/>
        <v>2013</v>
      </c>
      <c r="B9491" s="95">
        <v>41442</v>
      </c>
      <c r="C9491" s="96">
        <v>3.35</v>
      </c>
    </row>
    <row r="9492" spans="1:3">
      <c r="A9492" s="94">
        <f t="shared" si="151"/>
        <v>2013</v>
      </c>
      <c r="B9492" s="95">
        <v>41443</v>
      </c>
      <c r="C9492" s="96">
        <v>3.34</v>
      </c>
    </row>
    <row r="9493" spans="1:3">
      <c r="A9493" s="94">
        <f t="shared" si="151"/>
        <v>2013</v>
      </c>
      <c r="B9493" s="95">
        <v>41444</v>
      </c>
      <c r="C9493" s="96">
        <v>3.41</v>
      </c>
    </row>
    <row r="9494" spans="1:3">
      <c r="A9494" s="94">
        <f t="shared" si="151"/>
        <v>2013</v>
      </c>
      <c r="B9494" s="95">
        <v>41445</v>
      </c>
      <c r="C9494" s="96">
        <v>3.49</v>
      </c>
    </row>
    <row r="9495" spans="1:3">
      <c r="A9495" s="94">
        <f t="shared" si="151"/>
        <v>2013</v>
      </c>
      <c r="B9495" s="95">
        <v>41446</v>
      </c>
      <c r="C9495" s="96">
        <v>3.56</v>
      </c>
    </row>
    <row r="9496" spans="1:3">
      <c r="A9496" s="94">
        <f t="shared" si="151"/>
        <v>2013</v>
      </c>
      <c r="B9496" s="95">
        <v>41449</v>
      </c>
      <c r="C9496" s="96">
        <v>3.56</v>
      </c>
    </row>
    <row r="9497" spans="1:3">
      <c r="A9497" s="94">
        <f t="shared" si="151"/>
        <v>2013</v>
      </c>
      <c r="B9497" s="95">
        <v>41450</v>
      </c>
      <c r="C9497" s="96">
        <v>3.6</v>
      </c>
    </row>
    <row r="9498" spans="1:3">
      <c r="A9498" s="94">
        <f t="shared" si="151"/>
        <v>2013</v>
      </c>
      <c r="B9498" s="95">
        <v>41451</v>
      </c>
      <c r="C9498" s="96">
        <v>3.58</v>
      </c>
    </row>
    <row r="9499" spans="1:3">
      <c r="A9499" s="94">
        <f t="shared" si="151"/>
        <v>2013</v>
      </c>
      <c r="B9499" s="95">
        <v>41452</v>
      </c>
      <c r="C9499" s="96">
        <v>3.54</v>
      </c>
    </row>
    <row r="9500" spans="1:3">
      <c r="A9500" s="94">
        <f t="shared" si="151"/>
        <v>2013</v>
      </c>
      <c r="B9500" s="95">
        <v>41453</v>
      </c>
      <c r="C9500" s="96">
        <v>3.52</v>
      </c>
    </row>
    <row r="9501" spans="1:3">
      <c r="A9501" s="94">
        <f t="shared" si="151"/>
        <v>2013</v>
      </c>
      <c r="B9501" s="95">
        <v>41456</v>
      </c>
      <c r="C9501" s="96">
        <v>3.48</v>
      </c>
    </row>
    <row r="9502" spans="1:3">
      <c r="A9502" s="94">
        <f t="shared" si="151"/>
        <v>2013</v>
      </c>
      <c r="B9502" s="95">
        <v>41457</v>
      </c>
      <c r="C9502" s="96">
        <v>3.47</v>
      </c>
    </row>
    <row r="9503" spans="1:3">
      <c r="A9503" s="94">
        <f t="shared" si="151"/>
        <v>2013</v>
      </c>
      <c r="B9503" s="95">
        <v>41458</v>
      </c>
      <c r="C9503" s="96">
        <v>3.49</v>
      </c>
    </row>
    <row r="9504" spans="1:3">
      <c r="A9504" s="94">
        <f t="shared" si="151"/>
        <v>2013</v>
      </c>
      <c r="B9504" s="95">
        <v>41459</v>
      </c>
      <c r="C9504" s="99"/>
    </row>
    <row r="9505" spans="1:3">
      <c r="A9505" s="94">
        <f t="shared" si="151"/>
        <v>2013</v>
      </c>
      <c r="B9505" s="95">
        <v>41460</v>
      </c>
      <c r="C9505" s="96">
        <v>3.68</v>
      </c>
    </row>
    <row r="9506" spans="1:3">
      <c r="A9506" s="94">
        <f t="shared" si="151"/>
        <v>2013</v>
      </c>
      <c r="B9506" s="95">
        <v>41463</v>
      </c>
      <c r="C9506" s="96">
        <v>3.63</v>
      </c>
    </row>
    <row r="9507" spans="1:3">
      <c r="A9507" s="94">
        <f t="shared" si="151"/>
        <v>2013</v>
      </c>
      <c r="B9507" s="95">
        <v>41464</v>
      </c>
      <c r="C9507" s="96">
        <v>3.64</v>
      </c>
    </row>
    <row r="9508" spans="1:3">
      <c r="A9508" s="94">
        <f t="shared" si="151"/>
        <v>2013</v>
      </c>
      <c r="B9508" s="95">
        <v>41465</v>
      </c>
      <c r="C9508" s="96">
        <v>3.68</v>
      </c>
    </row>
    <row r="9509" spans="1:3">
      <c r="A9509" s="94">
        <f t="shared" si="151"/>
        <v>2013</v>
      </c>
      <c r="B9509" s="95">
        <v>41466</v>
      </c>
      <c r="C9509" s="96">
        <v>3.64</v>
      </c>
    </row>
    <row r="9510" spans="1:3">
      <c r="A9510" s="94">
        <f t="shared" si="151"/>
        <v>2013</v>
      </c>
      <c r="B9510" s="95">
        <v>41467</v>
      </c>
      <c r="C9510" s="96">
        <v>3.64</v>
      </c>
    </row>
    <row r="9511" spans="1:3">
      <c r="A9511" s="94">
        <f t="shared" si="151"/>
        <v>2013</v>
      </c>
      <c r="B9511" s="95">
        <v>41470</v>
      </c>
      <c r="C9511" s="96">
        <v>3.61</v>
      </c>
    </row>
    <row r="9512" spans="1:3">
      <c r="A9512" s="94">
        <f t="shared" si="151"/>
        <v>2013</v>
      </c>
      <c r="B9512" s="95">
        <v>41471</v>
      </c>
      <c r="C9512" s="96">
        <v>3.58</v>
      </c>
    </row>
    <row r="9513" spans="1:3">
      <c r="A9513" s="94">
        <f t="shared" si="151"/>
        <v>2013</v>
      </c>
      <c r="B9513" s="95">
        <v>41472</v>
      </c>
      <c r="C9513" s="96">
        <v>3.57</v>
      </c>
    </row>
    <row r="9514" spans="1:3">
      <c r="A9514" s="94">
        <f t="shared" si="151"/>
        <v>2013</v>
      </c>
      <c r="B9514" s="95">
        <v>41473</v>
      </c>
      <c r="C9514" s="96">
        <v>3.63</v>
      </c>
    </row>
    <row r="9515" spans="1:3">
      <c r="A9515" s="94">
        <f t="shared" si="151"/>
        <v>2013</v>
      </c>
      <c r="B9515" s="95">
        <v>41474</v>
      </c>
      <c r="C9515" s="96">
        <v>3.56</v>
      </c>
    </row>
    <row r="9516" spans="1:3">
      <c r="A9516" s="94">
        <f t="shared" si="151"/>
        <v>2013</v>
      </c>
      <c r="B9516" s="95">
        <v>41477</v>
      </c>
      <c r="C9516" s="96">
        <v>3.55</v>
      </c>
    </row>
    <row r="9517" spans="1:3">
      <c r="A9517" s="94">
        <f t="shared" si="151"/>
        <v>2013</v>
      </c>
      <c r="B9517" s="95">
        <v>41478</v>
      </c>
      <c r="C9517" s="96">
        <v>3.58</v>
      </c>
    </row>
    <row r="9518" spans="1:3">
      <c r="A9518" s="94">
        <f t="shared" si="151"/>
        <v>2013</v>
      </c>
      <c r="B9518" s="95">
        <v>41479</v>
      </c>
      <c r="C9518" s="96">
        <v>3.65</v>
      </c>
    </row>
    <row r="9519" spans="1:3">
      <c r="A9519" s="94">
        <f t="shared" si="151"/>
        <v>2013</v>
      </c>
      <c r="B9519" s="95">
        <v>41480</v>
      </c>
      <c r="C9519" s="96">
        <v>3.65</v>
      </c>
    </row>
    <row r="9520" spans="1:3">
      <c r="A9520" s="94">
        <f t="shared" si="151"/>
        <v>2013</v>
      </c>
      <c r="B9520" s="95">
        <v>41481</v>
      </c>
      <c r="C9520" s="96">
        <v>3.61</v>
      </c>
    </row>
    <row r="9521" spans="1:3">
      <c r="A9521" s="94">
        <f t="shared" si="151"/>
        <v>2013</v>
      </c>
      <c r="B9521" s="95">
        <v>41484</v>
      </c>
      <c r="C9521" s="96">
        <v>3.66</v>
      </c>
    </row>
    <row r="9522" spans="1:3">
      <c r="A9522" s="94">
        <f t="shared" si="151"/>
        <v>2013</v>
      </c>
      <c r="B9522" s="95">
        <v>41485</v>
      </c>
      <c r="C9522" s="96">
        <v>3.67</v>
      </c>
    </row>
    <row r="9523" spans="1:3">
      <c r="A9523" s="94">
        <f t="shared" si="151"/>
        <v>2013</v>
      </c>
      <c r="B9523" s="95">
        <v>41486</v>
      </c>
      <c r="C9523" s="96">
        <v>3.64</v>
      </c>
    </row>
    <row r="9524" spans="1:3">
      <c r="A9524" s="94">
        <f t="shared" si="151"/>
        <v>2013</v>
      </c>
      <c r="B9524" s="95">
        <v>41487</v>
      </c>
      <c r="C9524" s="96">
        <v>3.77</v>
      </c>
    </row>
    <row r="9525" spans="1:3">
      <c r="A9525" s="94">
        <f t="shared" si="151"/>
        <v>2013</v>
      </c>
      <c r="B9525" s="95">
        <v>41488</v>
      </c>
      <c r="C9525" s="96">
        <v>3.69</v>
      </c>
    </row>
    <row r="9526" spans="1:3">
      <c r="A9526" s="94">
        <f t="shared" si="151"/>
        <v>2013</v>
      </c>
      <c r="B9526" s="95">
        <v>41491</v>
      </c>
      <c r="C9526" s="96">
        <v>3.73</v>
      </c>
    </row>
    <row r="9527" spans="1:3">
      <c r="A9527" s="94">
        <f t="shared" si="151"/>
        <v>2013</v>
      </c>
      <c r="B9527" s="95">
        <v>41492</v>
      </c>
      <c r="C9527" s="96">
        <v>3.73</v>
      </c>
    </row>
    <row r="9528" spans="1:3">
      <c r="A9528" s="94">
        <f t="shared" si="151"/>
        <v>2013</v>
      </c>
      <c r="B9528" s="95">
        <v>41493</v>
      </c>
      <c r="C9528" s="96">
        <v>3.68</v>
      </c>
    </row>
    <row r="9529" spans="1:3">
      <c r="A9529" s="94">
        <f t="shared" si="151"/>
        <v>2013</v>
      </c>
      <c r="B9529" s="95">
        <v>41494</v>
      </c>
      <c r="C9529" s="96">
        <v>3.65</v>
      </c>
    </row>
    <row r="9530" spans="1:3">
      <c r="A9530" s="94">
        <f t="shared" si="151"/>
        <v>2013</v>
      </c>
      <c r="B9530" s="95">
        <v>41495</v>
      </c>
      <c r="C9530" s="96">
        <v>3.63</v>
      </c>
    </row>
    <row r="9531" spans="1:3">
      <c r="A9531" s="94">
        <f t="shared" si="151"/>
        <v>2013</v>
      </c>
      <c r="B9531" s="95">
        <v>41498</v>
      </c>
      <c r="C9531" s="96">
        <v>3.67</v>
      </c>
    </row>
    <row r="9532" spans="1:3">
      <c r="A9532" s="94">
        <f t="shared" si="151"/>
        <v>2013</v>
      </c>
      <c r="B9532" s="95">
        <v>41499</v>
      </c>
      <c r="C9532" s="96">
        <v>3.75</v>
      </c>
    </row>
    <row r="9533" spans="1:3">
      <c r="A9533" s="94">
        <f t="shared" si="151"/>
        <v>2013</v>
      </c>
      <c r="B9533" s="95">
        <v>41500</v>
      </c>
      <c r="C9533" s="96">
        <v>3.75</v>
      </c>
    </row>
    <row r="9534" spans="1:3">
      <c r="A9534" s="94">
        <f t="shared" si="151"/>
        <v>2013</v>
      </c>
      <c r="B9534" s="95">
        <v>41501</v>
      </c>
      <c r="C9534" s="96">
        <v>3.81</v>
      </c>
    </row>
    <row r="9535" spans="1:3">
      <c r="A9535" s="94">
        <f t="shared" si="151"/>
        <v>2013</v>
      </c>
      <c r="B9535" s="95">
        <v>41502</v>
      </c>
      <c r="C9535" s="96">
        <v>3.86</v>
      </c>
    </row>
    <row r="9536" spans="1:3">
      <c r="A9536" s="94">
        <f t="shared" si="151"/>
        <v>2013</v>
      </c>
      <c r="B9536" s="95">
        <v>41505</v>
      </c>
      <c r="C9536" s="96">
        <v>3.89</v>
      </c>
    </row>
    <row r="9537" spans="1:3">
      <c r="A9537" s="94">
        <f t="shared" si="151"/>
        <v>2013</v>
      </c>
      <c r="B9537" s="95">
        <v>41506</v>
      </c>
      <c r="C9537" s="96">
        <v>3.86</v>
      </c>
    </row>
    <row r="9538" spans="1:3">
      <c r="A9538" s="94">
        <f t="shared" si="151"/>
        <v>2013</v>
      </c>
      <c r="B9538" s="95">
        <v>41507</v>
      </c>
      <c r="C9538" s="96">
        <v>3.9</v>
      </c>
    </row>
    <row r="9539" spans="1:3">
      <c r="A9539" s="94">
        <f t="shared" si="151"/>
        <v>2013</v>
      </c>
      <c r="B9539" s="95">
        <v>41508</v>
      </c>
      <c r="C9539" s="96">
        <v>3.88</v>
      </c>
    </row>
    <row r="9540" spans="1:3">
      <c r="A9540" s="94">
        <f t="shared" si="151"/>
        <v>2013</v>
      </c>
      <c r="B9540" s="95">
        <v>41509</v>
      </c>
      <c r="C9540" s="96">
        <v>3.8</v>
      </c>
    </row>
    <row r="9541" spans="1:3">
      <c r="A9541" s="94">
        <f t="shared" si="151"/>
        <v>2013</v>
      </c>
      <c r="B9541" s="95">
        <v>41512</v>
      </c>
      <c r="C9541" s="96">
        <v>3.77</v>
      </c>
    </row>
    <row r="9542" spans="1:3">
      <c r="A9542" s="94">
        <f t="shared" si="151"/>
        <v>2013</v>
      </c>
      <c r="B9542" s="95">
        <v>41513</v>
      </c>
      <c r="C9542" s="96">
        <v>3.7</v>
      </c>
    </row>
    <row r="9543" spans="1:3">
      <c r="A9543" s="94">
        <f t="shared" si="151"/>
        <v>2013</v>
      </c>
      <c r="B9543" s="95">
        <v>41514</v>
      </c>
      <c r="C9543" s="96">
        <v>3.75</v>
      </c>
    </row>
    <row r="9544" spans="1:3">
      <c r="A9544" s="94">
        <f t="shared" si="151"/>
        <v>2013</v>
      </c>
      <c r="B9544" s="95">
        <v>41515</v>
      </c>
      <c r="C9544" s="96">
        <v>3.7</v>
      </c>
    </row>
    <row r="9545" spans="1:3">
      <c r="A9545" s="94">
        <f t="shared" si="151"/>
        <v>2013</v>
      </c>
      <c r="B9545" s="95">
        <v>41516</v>
      </c>
      <c r="C9545" s="96">
        <v>3.7</v>
      </c>
    </row>
    <row r="9546" spans="1:3">
      <c r="A9546" s="94">
        <f t="shared" si="151"/>
        <v>2013</v>
      </c>
      <c r="B9546" s="95">
        <v>41519</v>
      </c>
      <c r="C9546" s="99"/>
    </row>
    <row r="9547" spans="1:3">
      <c r="A9547" s="94">
        <f t="shared" si="151"/>
        <v>2013</v>
      </c>
      <c r="B9547" s="95">
        <v>41520</v>
      </c>
      <c r="C9547" s="96">
        <v>3.79</v>
      </c>
    </row>
    <row r="9548" spans="1:3">
      <c r="A9548" s="94">
        <f t="shared" si="151"/>
        <v>2013</v>
      </c>
      <c r="B9548" s="95">
        <v>41521</v>
      </c>
      <c r="C9548" s="96">
        <v>3.8</v>
      </c>
    </row>
    <row r="9549" spans="1:3">
      <c r="A9549" s="94">
        <f t="shared" ref="A9549:A9612" si="152">YEAR(B9549)</f>
        <v>2013</v>
      </c>
      <c r="B9549" s="95">
        <v>41522</v>
      </c>
      <c r="C9549" s="96">
        <v>3.88</v>
      </c>
    </row>
    <row r="9550" spans="1:3">
      <c r="A9550" s="94">
        <f t="shared" si="152"/>
        <v>2013</v>
      </c>
      <c r="B9550" s="95">
        <v>41523</v>
      </c>
      <c r="C9550" s="96">
        <v>3.87</v>
      </c>
    </row>
    <row r="9551" spans="1:3">
      <c r="A9551" s="94">
        <f t="shared" si="152"/>
        <v>2013</v>
      </c>
      <c r="B9551" s="95">
        <v>41526</v>
      </c>
      <c r="C9551" s="96">
        <v>3.84</v>
      </c>
    </row>
    <row r="9552" spans="1:3">
      <c r="A9552" s="94">
        <f t="shared" si="152"/>
        <v>2013</v>
      </c>
      <c r="B9552" s="95">
        <v>41527</v>
      </c>
      <c r="C9552" s="96">
        <v>3.88</v>
      </c>
    </row>
    <row r="9553" spans="1:3">
      <c r="A9553" s="94">
        <f t="shared" si="152"/>
        <v>2013</v>
      </c>
      <c r="B9553" s="95">
        <v>41528</v>
      </c>
      <c r="C9553" s="96">
        <v>3.85</v>
      </c>
    </row>
    <row r="9554" spans="1:3">
      <c r="A9554" s="94">
        <f t="shared" si="152"/>
        <v>2013</v>
      </c>
      <c r="B9554" s="95">
        <v>41529</v>
      </c>
      <c r="C9554" s="96">
        <v>3.85</v>
      </c>
    </row>
    <row r="9555" spans="1:3">
      <c r="A9555" s="94">
        <f t="shared" si="152"/>
        <v>2013</v>
      </c>
      <c r="B9555" s="95">
        <v>41530</v>
      </c>
      <c r="C9555" s="96">
        <v>3.84</v>
      </c>
    </row>
    <row r="9556" spans="1:3">
      <c r="A9556" s="94">
        <f t="shared" si="152"/>
        <v>2013</v>
      </c>
      <c r="B9556" s="95">
        <v>41533</v>
      </c>
      <c r="C9556" s="96">
        <v>3.87</v>
      </c>
    </row>
    <row r="9557" spans="1:3">
      <c r="A9557" s="94">
        <f t="shared" si="152"/>
        <v>2013</v>
      </c>
      <c r="B9557" s="95">
        <v>41534</v>
      </c>
      <c r="C9557" s="96">
        <v>3.84</v>
      </c>
    </row>
    <row r="9558" spans="1:3">
      <c r="A9558" s="94">
        <f t="shared" si="152"/>
        <v>2013</v>
      </c>
      <c r="B9558" s="95">
        <v>41535</v>
      </c>
      <c r="C9558" s="96">
        <v>3.75</v>
      </c>
    </row>
    <row r="9559" spans="1:3">
      <c r="A9559" s="94">
        <f t="shared" si="152"/>
        <v>2013</v>
      </c>
      <c r="B9559" s="95">
        <v>41536</v>
      </c>
      <c r="C9559" s="96">
        <v>3.8</v>
      </c>
    </row>
    <row r="9560" spans="1:3">
      <c r="A9560" s="94">
        <f t="shared" si="152"/>
        <v>2013</v>
      </c>
      <c r="B9560" s="95">
        <v>41537</v>
      </c>
      <c r="C9560" s="96">
        <v>3.77</v>
      </c>
    </row>
    <row r="9561" spans="1:3">
      <c r="A9561" s="94">
        <f t="shared" si="152"/>
        <v>2013</v>
      </c>
      <c r="B9561" s="95">
        <v>41540</v>
      </c>
      <c r="C9561" s="96">
        <v>3.73</v>
      </c>
    </row>
    <row r="9562" spans="1:3">
      <c r="A9562" s="94">
        <f t="shared" si="152"/>
        <v>2013</v>
      </c>
      <c r="B9562" s="95">
        <v>41541</v>
      </c>
      <c r="C9562" s="96">
        <v>3.67</v>
      </c>
    </row>
    <row r="9563" spans="1:3">
      <c r="A9563" s="94">
        <f t="shared" si="152"/>
        <v>2013</v>
      </c>
      <c r="B9563" s="95">
        <v>41542</v>
      </c>
      <c r="C9563" s="96">
        <v>3.65</v>
      </c>
    </row>
    <row r="9564" spans="1:3">
      <c r="A9564" s="94">
        <f t="shared" si="152"/>
        <v>2013</v>
      </c>
      <c r="B9564" s="95">
        <v>41543</v>
      </c>
      <c r="C9564" s="96">
        <v>3.69</v>
      </c>
    </row>
    <row r="9565" spans="1:3">
      <c r="A9565" s="94">
        <f t="shared" si="152"/>
        <v>2013</v>
      </c>
      <c r="B9565" s="95">
        <v>41544</v>
      </c>
      <c r="C9565" s="96">
        <v>3.68</v>
      </c>
    </row>
    <row r="9566" spans="1:3">
      <c r="A9566" s="94">
        <f t="shared" si="152"/>
        <v>2013</v>
      </c>
      <c r="B9566" s="95">
        <v>41547</v>
      </c>
      <c r="C9566" s="96">
        <v>3.69</v>
      </c>
    </row>
    <row r="9567" spans="1:3">
      <c r="A9567" s="94">
        <f t="shared" si="152"/>
        <v>2013</v>
      </c>
      <c r="B9567" s="95">
        <v>41548</v>
      </c>
      <c r="C9567" s="96">
        <v>3.72</v>
      </c>
    </row>
    <row r="9568" spans="1:3">
      <c r="A9568" s="94">
        <f t="shared" si="152"/>
        <v>2013</v>
      </c>
      <c r="B9568" s="95">
        <v>41549</v>
      </c>
      <c r="C9568" s="96">
        <v>3.7</v>
      </c>
    </row>
    <row r="9569" spans="1:3">
      <c r="A9569" s="94">
        <f t="shared" si="152"/>
        <v>2013</v>
      </c>
      <c r="B9569" s="95">
        <v>41550</v>
      </c>
      <c r="C9569" s="96">
        <v>3.71</v>
      </c>
    </row>
    <row r="9570" spans="1:3">
      <c r="A9570" s="94">
        <f t="shared" si="152"/>
        <v>2013</v>
      </c>
      <c r="B9570" s="95">
        <v>41551</v>
      </c>
      <c r="C9570" s="96">
        <v>3.73</v>
      </c>
    </row>
    <row r="9571" spans="1:3">
      <c r="A9571" s="94">
        <f t="shared" si="152"/>
        <v>2013</v>
      </c>
      <c r="B9571" s="95">
        <v>41554</v>
      </c>
      <c r="C9571" s="96">
        <v>3.7</v>
      </c>
    </row>
    <row r="9572" spans="1:3">
      <c r="A9572" s="94">
        <f t="shared" si="152"/>
        <v>2013</v>
      </c>
      <c r="B9572" s="95">
        <v>41555</v>
      </c>
      <c r="C9572" s="96">
        <v>3.7</v>
      </c>
    </row>
    <row r="9573" spans="1:3">
      <c r="A9573" s="94">
        <f t="shared" si="152"/>
        <v>2013</v>
      </c>
      <c r="B9573" s="95">
        <v>41556</v>
      </c>
      <c r="C9573" s="96">
        <v>3.73</v>
      </c>
    </row>
    <row r="9574" spans="1:3">
      <c r="A9574" s="94">
        <f t="shared" si="152"/>
        <v>2013</v>
      </c>
      <c r="B9574" s="95">
        <v>41557</v>
      </c>
      <c r="C9574" s="96">
        <v>3.75</v>
      </c>
    </row>
    <row r="9575" spans="1:3">
      <c r="A9575" s="94">
        <f t="shared" si="152"/>
        <v>2013</v>
      </c>
      <c r="B9575" s="95">
        <v>41558</v>
      </c>
      <c r="C9575" s="96">
        <v>3.74</v>
      </c>
    </row>
    <row r="9576" spans="1:3">
      <c r="A9576" s="94">
        <f t="shared" si="152"/>
        <v>2013</v>
      </c>
      <c r="B9576" s="95">
        <v>41561</v>
      </c>
      <c r="C9576" s="99"/>
    </row>
    <row r="9577" spans="1:3">
      <c r="A9577" s="94">
        <f t="shared" si="152"/>
        <v>2013</v>
      </c>
      <c r="B9577" s="95">
        <v>41562</v>
      </c>
      <c r="C9577" s="96">
        <v>3.78</v>
      </c>
    </row>
    <row r="9578" spans="1:3">
      <c r="A9578" s="94">
        <f t="shared" si="152"/>
        <v>2013</v>
      </c>
      <c r="B9578" s="95">
        <v>41563</v>
      </c>
      <c r="C9578" s="96">
        <v>3.72</v>
      </c>
    </row>
    <row r="9579" spans="1:3">
      <c r="A9579" s="94">
        <f t="shared" si="152"/>
        <v>2013</v>
      </c>
      <c r="B9579" s="95">
        <v>41564</v>
      </c>
      <c r="C9579" s="96">
        <v>3.66</v>
      </c>
    </row>
    <row r="9580" spans="1:3">
      <c r="A9580" s="94">
        <f t="shared" si="152"/>
        <v>2013</v>
      </c>
      <c r="B9580" s="95">
        <v>41565</v>
      </c>
      <c r="C9580" s="96">
        <v>3.65</v>
      </c>
    </row>
    <row r="9581" spans="1:3">
      <c r="A9581" s="94">
        <f t="shared" si="152"/>
        <v>2013</v>
      </c>
      <c r="B9581" s="95">
        <v>41568</v>
      </c>
      <c r="C9581" s="96">
        <v>3.68</v>
      </c>
    </row>
    <row r="9582" spans="1:3">
      <c r="A9582" s="94">
        <f t="shared" si="152"/>
        <v>2013</v>
      </c>
      <c r="B9582" s="95">
        <v>41569</v>
      </c>
      <c r="C9582" s="96">
        <v>3.61</v>
      </c>
    </row>
    <row r="9583" spans="1:3">
      <c r="A9583" s="94">
        <f t="shared" si="152"/>
        <v>2013</v>
      </c>
      <c r="B9583" s="95">
        <v>41570</v>
      </c>
      <c r="C9583" s="96">
        <v>3.59</v>
      </c>
    </row>
    <row r="9584" spans="1:3">
      <c r="A9584" s="94">
        <f t="shared" si="152"/>
        <v>2013</v>
      </c>
      <c r="B9584" s="95">
        <v>41571</v>
      </c>
      <c r="C9584" s="96">
        <v>3.61</v>
      </c>
    </row>
    <row r="9585" spans="1:3">
      <c r="A9585" s="94">
        <f t="shared" si="152"/>
        <v>2013</v>
      </c>
      <c r="B9585" s="95">
        <v>41572</v>
      </c>
      <c r="C9585" s="96">
        <v>3.6</v>
      </c>
    </row>
    <row r="9586" spans="1:3">
      <c r="A9586" s="94">
        <f t="shared" si="152"/>
        <v>2013</v>
      </c>
      <c r="B9586" s="95">
        <v>41575</v>
      </c>
      <c r="C9586" s="96">
        <v>3.61</v>
      </c>
    </row>
    <row r="9587" spans="1:3">
      <c r="A9587" s="94">
        <f t="shared" si="152"/>
        <v>2013</v>
      </c>
      <c r="B9587" s="95">
        <v>41576</v>
      </c>
      <c r="C9587" s="96">
        <v>3.62</v>
      </c>
    </row>
    <row r="9588" spans="1:3">
      <c r="A9588" s="94">
        <f t="shared" si="152"/>
        <v>2013</v>
      </c>
      <c r="B9588" s="95">
        <v>41577</v>
      </c>
      <c r="C9588" s="96">
        <v>3.63</v>
      </c>
    </row>
    <row r="9589" spans="1:3">
      <c r="A9589" s="94">
        <f t="shared" si="152"/>
        <v>2013</v>
      </c>
      <c r="B9589" s="95">
        <v>41578</v>
      </c>
      <c r="C9589" s="96">
        <v>3.63</v>
      </c>
    </row>
    <row r="9590" spans="1:3">
      <c r="A9590" s="94">
        <f t="shared" si="152"/>
        <v>2013</v>
      </c>
      <c r="B9590" s="95">
        <v>41579</v>
      </c>
      <c r="C9590" s="96">
        <v>3.69</v>
      </c>
    </row>
    <row r="9591" spans="1:3">
      <c r="A9591" s="94">
        <f t="shared" si="152"/>
        <v>2013</v>
      </c>
      <c r="B9591" s="95">
        <v>41582</v>
      </c>
      <c r="C9591" s="96">
        <v>3.7</v>
      </c>
    </row>
    <row r="9592" spans="1:3">
      <c r="A9592" s="94">
        <f t="shared" si="152"/>
        <v>2013</v>
      </c>
      <c r="B9592" s="95">
        <v>41583</v>
      </c>
      <c r="C9592" s="96">
        <v>3.76</v>
      </c>
    </row>
    <row r="9593" spans="1:3">
      <c r="A9593" s="94">
        <f t="shared" si="152"/>
        <v>2013</v>
      </c>
      <c r="B9593" s="95">
        <v>41584</v>
      </c>
      <c r="C9593" s="96">
        <v>3.77</v>
      </c>
    </row>
    <row r="9594" spans="1:3">
      <c r="A9594" s="94">
        <f t="shared" si="152"/>
        <v>2013</v>
      </c>
      <c r="B9594" s="95">
        <v>41585</v>
      </c>
      <c r="C9594" s="96">
        <v>3.71</v>
      </c>
    </row>
    <row r="9595" spans="1:3">
      <c r="A9595" s="94">
        <f t="shared" si="152"/>
        <v>2013</v>
      </c>
      <c r="B9595" s="95">
        <v>41586</v>
      </c>
      <c r="C9595" s="96">
        <v>3.84</v>
      </c>
    </row>
    <row r="9596" spans="1:3">
      <c r="A9596" s="94">
        <f t="shared" si="152"/>
        <v>2013</v>
      </c>
      <c r="B9596" s="95">
        <v>41589</v>
      </c>
      <c r="C9596" s="99"/>
    </row>
    <row r="9597" spans="1:3">
      <c r="A9597" s="94">
        <f t="shared" si="152"/>
        <v>2013</v>
      </c>
      <c r="B9597" s="95">
        <v>41590</v>
      </c>
      <c r="C9597" s="96">
        <v>3.86</v>
      </c>
    </row>
    <row r="9598" spans="1:3">
      <c r="A9598" s="94">
        <f t="shared" si="152"/>
        <v>2013</v>
      </c>
      <c r="B9598" s="95">
        <v>41591</v>
      </c>
      <c r="C9598" s="96">
        <v>3.83</v>
      </c>
    </row>
    <row r="9599" spans="1:3">
      <c r="A9599" s="94">
        <f t="shared" si="152"/>
        <v>2013</v>
      </c>
      <c r="B9599" s="95">
        <v>41592</v>
      </c>
      <c r="C9599" s="96">
        <v>3.79</v>
      </c>
    </row>
    <row r="9600" spans="1:3">
      <c r="A9600" s="94">
        <f t="shared" si="152"/>
        <v>2013</v>
      </c>
      <c r="B9600" s="95">
        <v>41593</v>
      </c>
      <c r="C9600" s="96">
        <v>3.8</v>
      </c>
    </row>
    <row r="9601" spans="1:3">
      <c r="A9601" s="94">
        <f t="shared" si="152"/>
        <v>2013</v>
      </c>
      <c r="B9601" s="95">
        <v>41596</v>
      </c>
      <c r="C9601" s="96">
        <v>3.76</v>
      </c>
    </row>
    <row r="9602" spans="1:3">
      <c r="A9602" s="94">
        <f t="shared" si="152"/>
        <v>2013</v>
      </c>
      <c r="B9602" s="95">
        <v>41597</v>
      </c>
      <c r="C9602" s="96">
        <v>3.8</v>
      </c>
    </row>
    <row r="9603" spans="1:3">
      <c r="A9603" s="94">
        <f t="shared" si="152"/>
        <v>2013</v>
      </c>
      <c r="B9603" s="95">
        <v>41598</v>
      </c>
      <c r="C9603" s="96">
        <v>3.9</v>
      </c>
    </row>
    <row r="9604" spans="1:3">
      <c r="A9604" s="94">
        <f t="shared" si="152"/>
        <v>2013</v>
      </c>
      <c r="B9604" s="95">
        <v>41599</v>
      </c>
      <c r="C9604" s="96">
        <v>3.89</v>
      </c>
    </row>
    <row r="9605" spans="1:3">
      <c r="A9605" s="94">
        <f t="shared" si="152"/>
        <v>2013</v>
      </c>
      <c r="B9605" s="95">
        <v>41600</v>
      </c>
      <c r="C9605" s="96">
        <v>3.84</v>
      </c>
    </row>
    <row r="9606" spans="1:3">
      <c r="A9606" s="94">
        <f t="shared" si="152"/>
        <v>2013</v>
      </c>
      <c r="B9606" s="95">
        <v>41603</v>
      </c>
      <c r="C9606" s="96">
        <v>3.83</v>
      </c>
    </row>
    <row r="9607" spans="1:3">
      <c r="A9607" s="94">
        <f t="shared" si="152"/>
        <v>2013</v>
      </c>
      <c r="B9607" s="95">
        <v>41604</v>
      </c>
      <c r="C9607" s="96">
        <v>3.8</v>
      </c>
    </row>
    <row r="9608" spans="1:3">
      <c r="A9608" s="94">
        <f t="shared" si="152"/>
        <v>2013</v>
      </c>
      <c r="B9608" s="95">
        <v>41605</v>
      </c>
      <c r="C9608" s="96">
        <v>3.81</v>
      </c>
    </row>
    <row r="9609" spans="1:3">
      <c r="A9609" s="94">
        <f t="shared" si="152"/>
        <v>2013</v>
      </c>
      <c r="B9609" s="95">
        <v>41606</v>
      </c>
      <c r="C9609" s="99"/>
    </row>
    <row r="9610" spans="1:3">
      <c r="A9610" s="94">
        <f t="shared" si="152"/>
        <v>2013</v>
      </c>
      <c r="B9610" s="95">
        <v>41607</v>
      </c>
      <c r="C9610" s="96">
        <v>3.82</v>
      </c>
    </row>
    <row r="9611" spans="1:3">
      <c r="A9611" s="94">
        <f t="shared" si="152"/>
        <v>2013</v>
      </c>
      <c r="B9611" s="95">
        <v>41610</v>
      </c>
      <c r="C9611" s="96">
        <v>3.86</v>
      </c>
    </row>
    <row r="9612" spans="1:3">
      <c r="A9612" s="94">
        <f t="shared" si="152"/>
        <v>2013</v>
      </c>
      <c r="B9612" s="95">
        <v>41611</v>
      </c>
      <c r="C9612" s="96">
        <v>3.84</v>
      </c>
    </row>
    <row r="9613" spans="1:3">
      <c r="A9613" s="94">
        <f t="shared" ref="A9613:A9676" si="153">YEAR(B9613)</f>
        <v>2013</v>
      </c>
      <c r="B9613" s="95">
        <v>41612</v>
      </c>
      <c r="C9613" s="96">
        <v>3.9</v>
      </c>
    </row>
    <row r="9614" spans="1:3">
      <c r="A9614" s="94">
        <f t="shared" si="153"/>
        <v>2013</v>
      </c>
      <c r="B9614" s="95">
        <v>41613</v>
      </c>
      <c r="C9614" s="96">
        <v>3.92</v>
      </c>
    </row>
    <row r="9615" spans="1:3">
      <c r="A9615" s="94">
        <f t="shared" si="153"/>
        <v>2013</v>
      </c>
      <c r="B9615" s="95">
        <v>41614</v>
      </c>
      <c r="C9615" s="96">
        <v>3.9</v>
      </c>
    </row>
    <row r="9616" spans="1:3">
      <c r="A9616" s="94">
        <f t="shared" si="153"/>
        <v>2013</v>
      </c>
      <c r="B9616" s="95">
        <v>41617</v>
      </c>
      <c r="C9616" s="96">
        <v>3.88</v>
      </c>
    </row>
    <row r="9617" spans="1:3">
      <c r="A9617" s="94">
        <f t="shared" si="153"/>
        <v>2013</v>
      </c>
      <c r="B9617" s="95">
        <v>41618</v>
      </c>
      <c r="C9617" s="96">
        <v>3.83</v>
      </c>
    </row>
    <row r="9618" spans="1:3">
      <c r="A9618" s="94">
        <f t="shared" si="153"/>
        <v>2013</v>
      </c>
      <c r="B9618" s="95">
        <v>41619</v>
      </c>
      <c r="C9618" s="96">
        <v>3.87</v>
      </c>
    </row>
    <row r="9619" spans="1:3">
      <c r="A9619" s="94">
        <f t="shared" si="153"/>
        <v>2013</v>
      </c>
      <c r="B9619" s="95">
        <v>41620</v>
      </c>
      <c r="C9619" s="96">
        <v>3.91</v>
      </c>
    </row>
    <row r="9620" spans="1:3">
      <c r="A9620" s="94">
        <f t="shared" si="153"/>
        <v>2013</v>
      </c>
      <c r="B9620" s="95">
        <v>41621</v>
      </c>
      <c r="C9620" s="96">
        <v>3.88</v>
      </c>
    </row>
    <row r="9621" spans="1:3">
      <c r="A9621" s="94">
        <f t="shared" si="153"/>
        <v>2013</v>
      </c>
      <c r="B9621" s="95">
        <v>41624</v>
      </c>
      <c r="C9621" s="96">
        <v>3.9</v>
      </c>
    </row>
    <row r="9622" spans="1:3">
      <c r="A9622" s="94">
        <f t="shared" si="153"/>
        <v>2013</v>
      </c>
      <c r="B9622" s="95">
        <v>41625</v>
      </c>
      <c r="C9622" s="96">
        <v>3.88</v>
      </c>
    </row>
    <row r="9623" spans="1:3">
      <c r="A9623" s="94">
        <f t="shared" si="153"/>
        <v>2013</v>
      </c>
      <c r="B9623" s="95">
        <v>41626</v>
      </c>
      <c r="C9623" s="96">
        <v>3.9</v>
      </c>
    </row>
    <row r="9624" spans="1:3">
      <c r="A9624" s="94">
        <f t="shared" si="153"/>
        <v>2013</v>
      </c>
      <c r="B9624" s="95">
        <v>41627</v>
      </c>
      <c r="C9624" s="96">
        <v>3.91</v>
      </c>
    </row>
    <row r="9625" spans="1:3">
      <c r="A9625" s="94">
        <f t="shared" si="153"/>
        <v>2013</v>
      </c>
      <c r="B9625" s="95">
        <v>41628</v>
      </c>
      <c r="C9625" s="96">
        <v>3.82</v>
      </c>
    </row>
    <row r="9626" spans="1:3">
      <c r="A9626" s="94">
        <f t="shared" si="153"/>
        <v>2013</v>
      </c>
      <c r="B9626" s="95">
        <v>41631</v>
      </c>
      <c r="C9626" s="96">
        <v>3.85</v>
      </c>
    </row>
    <row r="9627" spans="1:3">
      <c r="A9627" s="94">
        <f t="shared" si="153"/>
        <v>2013</v>
      </c>
      <c r="B9627" s="95">
        <v>41632</v>
      </c>
      <c r="C9627" s="96">
        <v>3.9</v>
      </c>
    </row>
    <row r="9628" spans="1:3">
      <c r="A9628" s="94">
        <f t="shared" si="153"/>
        <v>2013</v>
      </c>
      <c r="B9628" s="95">
        <v>41633</v>
      </c>
      <c r="C9628" s="99"/>
    </row>
    <row r="9629" spans="1:3">
      <c r="A9629" s="94">
        <f t="shared" si="153"/>
        <v>2013</v>
      </c>
      <c r="B9629" s="95">
        <v>41634</v>
      </c>
      <c r="C9629" s="96">
        <v>3.92</v>
      </c>
    </row>
    <row r="9630" spans="1:3">
      <c r="A9630" s="94">
        <f t="shared" si="153"/>
        <v>2013</v>
      </c>
      <c r="B9630" s="95">
        <v>41635</v>
      </c>
      <c r="C9630" s="96">
        <v>3.94</v>
      </c>
    </row>
    <row r="9631" spans="1:3">
      <c r="A9631" s="94">
        <f t="shared" si="153"/>
        <v>2013</v>
      </c>
      <c r="B9631" s="95">
        <v>41638</v>
      </c>
      <c r="C9631" s="96">
        <v>3.9</v>
      </c>
    </row>
    <row r="9632" spans="1:3">
      <c r="A9632" s="94">
        <f t="shared" si="153"/>
        <v>2013</v>
      </c>
      <c r="B9632" s="95">
        <v>41639</v>
      </c>
      <c r="C9632" s="96">
        <v>3.96</v>
      </c>
    </row>
    <row r="9633" spans="1:3">
      <c r="A9633" s="94">
        <f t="shared" si="153"/>
        <v>2014</v>
      </c>
      <c r="B9633" s="95">
        <v>41640</v>
      </c>
      <c r="C9633" s="99"/>
    </row>
    <row r="9634" spans="1:3">
      <c r="A9634" s="94">
        <f t="shared" si="153"/>
        <v>2014</v>
      </c>
      <c r="B9634" s="95">
        <v>41641</v>
      </c>
      <c r="C9634" s="96">
        <v>3.92</v>
      </c>
    </row>
    <row r="9635" spans="1:3">
      <c r="A9635" s="94">
        <f t="shared" si="153"/>
        <v>2014</v>
      </c>
      <c r="B9635" s="95">
        <v>41642</v>
      </c>
      <c r="C9635" s="96">
        <v>3.93</v>
      </c>
    </row>
    <row r="9636" spans="1:3">
      <c r="A9636" s="94">
        <f t="shared" si="153"/>
        <v>2014</v>
      </c>
      <c r="B9636" s="95">
        <v>41645</v>
      </c>
      <c r="C9636" s="96">
        <v>3.9</v>
      </c>
    </row>
    <row r="9637" spans="1:3">
      <c r="A9637" s="94">
        <f t="shared" si="153"/>
        <v>2014</v>
      </c>
      <c r="B9637" s="95">
        <v>41646</v>
      </c>
      <c r="C9637" s="96">
        <v>3.88</v>
      </c>
    </row>
    <row r="9638" spans="1:3">
      <c r="A9638" s="94">
        <f t="shared" si="153"/>
        <v>2014</v>
      </c>
      <c r="B9638" s="95">
        <v>41647</v>
      </c>
      <c r="C9638" s="96">
        <v>3.9</v>
      </c>
    </row>
    <row r="9639" spans="1:3">
      <c r="A9639" s="94">
        <f t="shared" si="153"/>
        <v>2014</v>
      </c>
      <c r="B9639" s="95">
        <v>41648</v>
      </c>
      <c r="C9639" s="96">
        <v>3.88</v>
      </c>
    </row>
    <row r="9640" spans="1:3">
      <c r="A9640" s="94">
        <f t="shared" si="153"/>
        <v>2014</v>
      </c>
      <c r="B9640" s="95">
        <v>41649</v>
      </c>
      <c r="C9640" s="96">
        <v>3.8</v>
      </c>
    </row>
    <row r="9641" spans="1:3">
      <c r="A9641" s="94">
        <f t="shared" si="153"/>
        <v>2014</v>
      </c>
      <c r="B9641" s="95">
        <v>41652</v>
      </c>
      <c r="C9641" s="96">
        <v>3.77</v>
      </c>
    </row>
    <row r="9642" spans="1:3">
      <c r="A9642" s="94">
        <f t="shared" si="153"/>
        <v>2014</v>
      </c>
      <c r="B9642" s="95">
        <v>41653</v>
      </c>
      <c r="C9642" s="96">
        <v>3.8</v>
      </c>
    </row>
    <row r="9643" spans="1:3">
      <c r="A9643" s="94">
        <f t="shared" si="153"/>
        <v>2014</v>
      </c>
      <c r="B9643" s="95">
        <v>41654</v>
      </c>
      <c r="C9643" s="96">
        <v>3.81</v>
      </c>
    </row>
    <row r="9644" spans="1:3">
      <c r="A9644" s="94">
        <f t="shared" si="153"/>
        <v>2014</v>
      </c>
      <c r="B9644" s="95">
        <v>41655</v>
      </c>
      <c r="C9644" s="96">
        <v>3.77</v>
      </c>
    </row>
    <row r="9645" spans="1:3">
      <c r="A9645" s="94">
        <f t="shared" si="153"/>
        <v>2014</v>
      </c>
      <c r="B9645" s="95">
        <v>41656</v>
      </c>
      <c r="C9645" s="96">
        <v>3.75</v>
      </c>
    </row>
    <row r="9646" spans="1:3">
      <c r="A9646" s="94">
        <f t="shared" si="153"/>
        <v>2014</v>
      </c>
      <c r="B9646" s="95">
        <v>41659</v>
      </c>
      <c r="C9646" s="99"/>
    </row>
    <row r="9647" spans="1:3">
      <c r="A9647" s="94">
        <f t="shared" si="153"/>
        <v>2014</v>
      </c>
      <c r="B9647" s="95">
        <v>41660</v>
      </c>
      <c r="C9647" s="96">
        <v>3.74</v>
      </c>
    </row>
    <row r="9648" spans="1:3">
      <c r="A9648" s="94">
        <f t="shared" si="153"/>
        <v>2014</v>
      </c>
      <c r="B9648" s="95">
        <v>41661</v>
      </c>
      <c r="C9648" s="96">
        <v>3.75</v>
      </c>
    </row>
    <row r="9649" spans="1:3">
      <c r="A9649" s="94">
        <f t="shared" si="153"/>
        <v>2014</v>
      </c>
      <c r="B9649" s="95">
        <v>41662</v>
      </c>
      <c r="C9649" s="96">
        <v>3.68</v>
      </c>
    </row>
    <row r="9650" spans="1:3">
      <c r="A9650" s="94">
        <f t="shared" si="153"/>
        <v>2014</v>
      </c>
      <c r="B9650" s="95">
        <v>41663</v>
      </c>
      <c r="C9650" s="96">
        <v>3.64</v>
      </c>
    </row>
    <row r="9651" spans="1:3">
      <c r="A9651" s="94">
        <f t="shared" si="153"/>
        <v>2014</v>
      </c>
      <c r="B9651" s="95">
        <v>41666</v>
      </c>
      <c r="C9651" s="96">
        <v>3.67</v>
      </c>
    </row>
    <row r="9652" spans="1:3">
      <c r="A9652" s="94">
        <f t="shared" si="153"/>
        <v>2014</v>
      </c>
      <c r="B9652" s="95">
        <v>41667</v>
      </c>
      <c r="C9652" s="96">
        <v>3.68</v>
      </c>
    </row>
    <row r="9653" spans="1:3">
      <c r="A9653" s="94">
        <f t="shared" si="153"/>
        <v>2014</v>
      </c>
      <c r="B9653" s="95">
        <v>41668</v>
      </c>
      <c r="C9653" s="96">
        <v>3.62</v>
      </c>
    </row>
    <row r="9654" spans="1:3">
      <c r="A9654" s="94">
        <f t="shared" si="153"/>
        <v>2014</v>
      </c>
      <c r="B9654" s="95">
        <v>41669</v>
      </c>
      <c r="C9654" s="96">
        <v>3.65</v>
      </c>
    </row>
    <row r="9655" spans="1:3">
      <c r="A9655" s="94">
        <f t="shared" si="153"/>
        <v>2014</v>
      </c>
      <c r="B9655" s="95">
        <v>41670</v>
      </c>
      <c r="C9655" s="96">
        <v>3.61</v>
      </c>
    </row>
    <row r="9656" spans="1:3">
      <c r="A9656" s="94">
        <f t="shared" si="153"/>
        <v>2014</v>
      </c>
      <c r="B9656" s="95">
        <v>41673</v>
      </c>
      <c r="C9656" s="96">
        <v>3.55</v>
      </c>
    </row>
    <row r="9657" spans="1:3">
      <c r="A9657" s="94">
        <f t="shared" si="153"/>
        <v>2014</v>
      </c>
      <c r="B9657" s="95">
        <v>41674</v>
      </c>
      <c r="C9657" s="96">
        <v>3.59</v>
      </c>
    </row>
    <row r="9658" spans="1:3">
      <c r="A9658" s="94">
        <f t="shared" si="153"/>
        <v>2014</v>
      </c>
      <c r="B9658" s="95">
        <v>41675</v>
      </c>
      <c r="C9658" s="96">
        <v>3.66</v>
      </c>
    </row>
    <row r="9659" spans="1:3">
      <c r="A9659" s="94">
        <f t="shared" si="153"/>
        <v>2014</v>
      </c>
      <c r="B9659" s="95">
        <v>41676</v>
      </c>
      <c r="C9659" s="96">
        <v>3.67</v>
      </c>
    </row>
    <row r="9660" spans="1:3">
      <c r="A9660" s="94">
        <f t="shared" si="153"/>
        <v>2014</v>
      </c>
      <c r="B9660" s="95">
        <v>41677</v>
      </c>
      <c r="C9660" s="96">
        <v>3.67</v>
      </c>
    </row>
    <row r="9661" spans="1:3">
      <c r="A9661" s="94">
        <f t="shared" si="153"/>
        <v>2014</v>
      </c>
      <c r="B9661" s="95">
        <v>41680</v>
      </c>
      <c r="C9661" s="96">
        <v>3.66</v>
      </c>
    </row>
    <row r="9662" spans="1:3">
      <c r="A9662" s="94">
        <f t="shared" si="153"/>
        <v>2014</v>
      </c>
      <c r="B9662" s="95">
        <v>41681</v>
      </c>
      <c r="C9662" s="96">
        <v>3.69</v>
      </c>
    </row>
    <row r="9663" spans="1:3">
      <c r="A9663" s="94">
        <f t="shared" si="153"/>
        <v>2014</v>
      </c>
      <c r="B9663" s="95">
        <v>41682</v>
      </c>
      <c r="C9663" s="96">
        <v>3.72</v>
      </c>
    </row>
    <row r="9664" spans="1:3">
      <c r="A9664" s="94">
        <f t="shared" si="153"/>
        <v>2014</v>
      </c>
      <c r="B9664" s="95">
        <v>41683</v>
      </c>
      <c r="C9664" s="96">
        <v>3.7</v>
      </c>
    </row>
    <row r="9665" spans="1:3">
      <c r="A9665" s="94">
        <f t="shared" si="153"/>
        <v>2014</v>
      </c>
      <c r="B9665" s="95">
        <v>41684</v>
      </c>
      <c r="C9665" s="96">
        <v>3.69</v>
      </c>
    </row>
    <row r="9666" spans="1:3">
      <c r="A9666" s="94">
        <f t="shared" si="153"/>
        <v>2014</v>
      </c>
      <c r="B9666" s="95">
        <v>41687</v>
      </c>
      <c r="C9666" s="99"/>
    </row>
    <row r="9667" spans="1:3">
      <c r="A9667" s="94">
        <f t="shared" si="153"/>
        <v>2014</v>
      </c>
      <c r="B9667" s="95">
        <v>41688</v>
      </c>
      <c r="C9667" s="96">
        <v>3.68</v>
      </c>
    </row>
    <row r="9668" spans="1:3">
      <c r="A9668" s="94">
        <f t="shared" si="153"/>
        <v>2014</v>
      </c>
      <c r="B9668" s="95">
        <v>41689</v>
      </c>
      <c r="C9668" s="96">
        <v>3.71</v>
      </c>
    </row>
    <row r="9669" spans="1:3">
      <c r="A9669" s="94">
        <f t="shared" si="153"/>
        <v>2014</v>
      </c>
      <c r="B9669" s="95">
        <v>41690</v>
      </c>
      <c r="C9669" s="96">
        <v>3.73</v>
      </c>
    </row>
    <row r="9670" spans="1:3">
      <c r="A9670" s="94">
        <f t="shared" si="153"/>
        <v>2014</v>
      </c>
      <c r="B9670" s="95">
        <v>41691</v>
      </c>
      <c r="C9670" s="96">
        <v>3.69</v>
      </c>
    </row>
    <row r="9671" spans="1:3">
      <c r="A9671" s="94">
        <f t="shared" si="153"/>
        <v>2014</v>
      </c>
      <c r="B9671" s="95">
        <v>41694</v>
      </c>
      <c r="C9671" s="96">
        <v>3.7</v>
      </c>
    </row>
    <row r="9672" spans="1:3">
      <c r="A9672" s="94">
        <f t="shared" si="153"/>
        <v>2014</v>
      </c>
      <c r="B9672" s="95">
        <v>41695</v>
      </c>
      <c r="C9672" s="96">
        <v>3.66</v>
      </c>
    </row>
    <row r="9673" spans="1:3">
      <c r="A9673" s="94">
        <f t="shared" si="153"/>
        <v>2014</v>
      </c>
      <c r="B9673" s="95">
        <v>41696</v>
      </c>
      <c r="C9673" s="96">
        <v>3.63</v>
      </c>
    </row>
    <row r="9674" spans="1:3">
      <c r="A9674" s="94">
        <f t="shared" si="153"/>
        <v>2014</v>
      </c>
      <c r="B9674" s="95">
        <v>41697</v>
      </c>
      <c r="C9674" s="96">
        <v>3.6</v>
      </c>
    </row>
    <row r="9675" spans="1:3">
      <c r="A9675" s="94">
        <f t="shared" si="153"/>
        <v>2014</v>
      </c>
      <c r="B9675" s="95">
        <v>41698</v>
      </c>
      <c r="C9675" s="96">
        <v>3.59</v>
      </c>
    </row>
    <row r="9676" spans="1:3">
      <c r="A9676" s="94">
        <f t="shared" si="153"/>
        <v>2014</v>
      </c>
      <c r="B9676" s="95">
        <v>41701</v>
      </c>
      <c r="C9676" s="96">
        <v>3.55</v>
      </c>
    </row>
    <row r="9677" spans="1:3">
      <c r="A9677" s="94">
        <f t="shared" ref="A9677:A9740" si="154">YEAR(B9677)</f>
        <v>2014</v>
      </c>
      <c r="B9677" s="95">
        <v>41702</v>
      </c>
      <c r="C9677" s="96">
        <v>3.64</v>
      </c>
    </row>
    <row r="9678" spans="1:3">
      <c r="A9678" s="94">
        <f t="shared" si="154"/>
        <v>2014</v>
      </c>
      <c r="B9678" s="95">
        <v>41703</v>
      </c>
      <c r="C9678" s="96">
        <v>3.64</v>
      </c>
    </row>
    <row r="9679" spans="1:3">
      <c r="A9679" s="94">
        <f t="shared" si="154"/>
        <v>2014</v>
      </c>
      <c r="B9679" s="95">
        <v>41704</v>
      </c>
      <c r="C9679" s="96">
        <v>3.68</v>
      </c>
    </row>
    <row r="9680" spans="1:3">
      <c r="A9680" s="94">
        <f t="shared" si="154"/>
        <v>2014</v>
      </c>
      <c r="B9680" s="95">
        <v>41705</v>
      </c>
      <c r="C9680" s="96">
        <v>3.72</v>
      </c>
    </row>
    <row r="9681" spans="1:3">
      <c r="A9681" s="94">
        <f t="shared" si="154"/>
        <v>2014</v>
      </c>
      <c r="B9681" s="95">
        <v>41708</v>
      </c>
      <c r="C9681" s="96">
        <v>3.73</v>
      </c>
    </row>
    <row r="9682" spans="1:3">
      <c r="A9682" s="94">
        <f t="shared" si="154"/>
        <v>2014</v>
      </c>
      <c r="B9682" s="95">
        <v>41709</v>
      </c>
      <c r="C9682" s="96">
        <v>3.7</v>
      </c>
    </row>
    <row r="9683" spans="1:3">
      <c r="A9683" s="94">
        <f t="shared" si="154"/>
        <v>2014</v>
      </c>
      <c r="B9683" s="95">
        <v>41710</v>
      </c>
      <c r="C9683" s="96">
        <v>3.66</v>
      </c>
    </row>
    <row r="9684" spans="1:3">
      <c r="A9684" s="94">
        <f t="shared" si="154"/>
        <v>2014</v>
      </c>
      <c r="B9684" s="95">
        <v>41711</v>
      </c>
      <c r="C9684" s="96">
        <v>3.6</v>
      </c>
    </row>
    <row r="9685" spans="1:3">
      <c r="A9685" s="94">
        <f t="shared" si="154"/>
        <v>2014</v>
      </c>
      <c r="B9685" s="95">
        <v>41712</v>
      </c>
      <c r="C9685" s="96">
        <v>3.59</v>
      </c>
    </row>
    <row r="9686" spans="1:3">
      <c r="A9686" s="94">
        <f t="shared" si="154"/>
        <v>2014</v>
      </c>
      <c r="B9686" s="95">
        <v>41715</v>
      </c>
      <c r="C9686" s="96">
        <v>3.63</v>
      </c>
    </row>
    <row r="9687" spans="1:3">
      <c r="A9687" s="94">
        <f t="shared" si="154"/>
        <v>2014</v>
      </c>
      <c r="B9687" s="95">
        <v>41716</v>
      </c>
      <c r="C9687" s="96">
        <v>3.62</v>
      </c>
    </row>
    <row r="9688" spans="1:3">
      <c r="A9688" s="94">
        <f t="shared" si="154"/>
        <v>2014</v>
      </c>
      <c r="B9688" s="95">
        <v>41717</v>
      </c>
      <c r="C9688" s="96">
        <v>3.66</v>
      </c>
    </row>
    <row r="9689" spans="1:3">
      <c r="A9689" s="94">
        <f t="shared" si="154"/>
        <v>2014</v>
      </c>
      <c r="B9689" s="95">
        <v>41718</v>
      </c>
      <c r="C9689" s="96">
        <v>3.67</v>
      </c>
    </row>
    <row r="9690" spans="1:3">
      <c r="A9690" s="94">
        <f t="shared" si="154"/>
        <v>2014</v>
      </c>
      <c r="B9690" s="95">
        <v>41719</v>
      </c>
      <c r="C9690" s="96">
        <v>3.61</v>
      </c>
    </row>
    <row r="9691" spans="1:3">
      <c r="A9691" s="94">
        <f t="shared" si="154"/>
        <v>2014</v>
      </c>
      <c r="B9691" s="95">
        <v>41722</v>
      </c>
      <c r="C9691" s="96">
        <v>3.57</v>
      </c>
    </row>
    <row r="9692" spans="1:3">
      <c r="A9692" s="94">
        <f t="shared" si="154"/>
        <v>2014</v>
      </c>
      <c r="B9692" s="95">
        <v>41723</v>
      </c>
      <c r="C9692" s="96">
        <v>3.59</v>
      </c>
    </row>
    <row r="9693" spans="1:3">
      <c r="A9693" s="94">
        <f t="shared" si="154"/>
        <v>2014</v>
      </c>
      <c r="B9693" s="95">
        <v>41724</v>
      </c>
      <c r="C9693" s="96">
        <v>3.55</v>
      </c>
    </row>
    <row r="9694" spans="1:3">
      <c r="A9694" s="94">
        <f t="shared" si="154"/>
        <v>2014</v>
      </c>
      <c r="B9694" s="95">
        <v>41725</v>
      </c>
      <c r="C9694" s="96">
        <v>3.52</v>
      </c>
    </row>
    <row r="9695" spans="1:3">
      <c r="A9695" s="94">
        <f t="shared" si="154"/>
        <v>2014</v>
      </c>
      <c r="B9695" s="95">
        <v>41726</v>
      </c>
      <c r="C9695" s="96">
        <v>3.55</v>
      </c>
    </row>
    <row r="9696" spans="1:3">
      <c r="A9696" s="94">
        <f t="shared" si="154"/>
        <v>2014</v>
      </c>
      <c r="B9696" s="95">
        <v>41729</v>
      </c>
      <c r="C9696" s="96">
        <v>3.56</v>
      </c>
    </row>
    <row r="9697" spans="1:3">
      <c r="A9697" s="94">
        <f t="shared" si="154"/>
        <v>2014</v>
      </c>
      <c r="B9697" s="95">
        <v>41730</v>
      </c>
      <c r="C9697" s="96">
        <v>3.6</v>
      </c>
    </row>
    <row r="9698" spans="1:3">
      <c r="A9698" s="94">
        <f t="shared" si="154"/>
        <v>2014</v>
      </c>
      <c r="B9698" s="95">
        <v>41731</v>
      </c>
      <c r="C9698" s="96">
        <v>3.65</v>
      </c>
    </row>
    <row r="9699" spans="1:3">
      <c r="A9699" s="94">
        <f t="shared" si="154"/>
        <v>2014</v>
      </c>
      <c r="B9699" s="95">
        <v>41732</v>
      </c>
      <c r="C9699" s="96">
        <v>3.62</v>
      </c>
    </row>
    <row r="9700" spans="1:3">
      <c r="A9700" s="94">
        <f t="shared" si="154"/>
        <v>2014</v>
      </c>
      <c r="B9700" s="95">
        <v>41733</v>
      </c>
      <c r="C9700" s="96">
        <v>3.59</v>
      </c>
    </row>
    <row r="9701" spans="1:3">
      <c r="A9701" s="94">
        <f t="shared" si="154"/>
        <v>2014</v>
      </c>
      <c r="B9701" s="95">
        <v>41736</v>
      </c>
      <c r="C9701" s="96">
        <v>3.56</v>
      </c>
    </row>
    <row r="9702" spans="1:3">
      <c r="A9702" s="94">
        <f t="shared" si="154"/>
        <v>2014</v>
      </c>
      <c r="B9702" s="95">
        <v>41737</v>
      </c>
      <c r="C9702" s="96">
        <v>3.54</v>
      </c>
    </row>
    <row r="9703" spans="1:3">
      <c r="A9703" s="94">
        <f t="shared" si="154"/>
        <v>2014</v>
      </c>
      <c r="B9703" s="95">
        <v>41738</v>
      </c>
      <c r="C9703" s="96">
        <v>3.57</v>
      </c>
    </row>
    <row r="9704" spans="1:3">
      <c r="A9704" s="94">
        <f t="shared" si="154"/>
        <v>2014</v>
      </c>
      <c r="B9704" s="95">
        <v>41739</v>
      </c>
      <c r="C9704" s="96">
        <v>3.52</v>
      </c>
    </row>
    <row r="9705" spans="1:3">
      <c r="A9705" s="94">
        <f t="shared" si="154"/>
        <v>2014</v>
      </c>
      <c r="B9705" s="95">
        <v>41740</v>
      </c>
      <c r="C9705" s="96">
        <v>3.48</v>
      </c>
    </row>
    <row r="9706" spans="1:3">
      <c r="A9706" s="94">
        <f t="shared" si="154"/>
        <v>2014</v>
      </c>
      <c r="B9706" s="95">
        <v>41743</v>
      </c>
      <c r="C9706" s="96">
        <v>3.48</v>
      </c>
    </row>
    <row r="9707" spans="1:3">
      <c r="A9707" s="94">
        <f t="shared" si="154"/>
        <v>2014</v>
      </c>
      <c r="B9707" s="95">
        <v>41744</v>
      </c>
      <c r="C9707" s="96">
        <v>3.46</v>
      </c>
    </row>
    <row r="9708" spans="1:3">
      <c r="A9708" s="94">
        <f t="shared" si="154"/>
        <v>2014</v>
      </c>
      <c r="B9708" s="95">
        <v>41745</v>
      </c>
      <c r="C9708" s="96">
        <v>3.45</v>
      </c>
    </row>
    <row r="9709" spans="1:3">
      <c r="A9709" s="94">
        <f t="shared" si="154"/>
        <v>2014</v>
      </c>
      <c r="B9709" s="95">
        <v>41746</v>
      </c>
      <c r="C9709" s="96">
        <v>3.52</v>
      </c>
    </row>
    <row r="9710" spans="1:3">
      <c r="A9710" s="94">
        <f t="shared" si="154"/>
        <v>2014</v>
      </c>
      <c r="B9710" s="95">
        <v>41747</v>
      </c>
      <c r="C9710" s="99"/>
    </row>
    <row r="9711" spans="1:3">
      <c r="A9711" s="94">
        <f t="shared" si="154"/>
        <v>2014</v>
      </c>
      <c r="B9711" s="95">
        <v>41750</v>
      </c>
      <c r="C9711" s="96">
        <v>3.52</v>
      </c>
    </row>
    <row r="9712" spans="1:3">
      <c r="A9712" s="94">
        <f t="shared" si="154"/>
        <v>2014</v>
      </c>
      <c r="B9712" s="95">
        <v>41751</v>
      </c>
      <c r="C9712" s="96">
        <v>3.5</v>
      </c>
    </row>
    <row r="9713" spans="1:3">
      <c r="A9713" s="94">
        <f t="shared" si="154"/>
        <v>2014</v>
      </c>
      <c r="B9713" s="95">
        <v>41752</v>
      </c>
      <c r="C9713" s="96">
        <v>3.47</v>
      </c>
    </row>
    <row r="9714" spans="1:3">
      <c r="A9714" s="94">
        <f t="shared" si="154"/>
        <v>2014</v>
      </c>
      <c r="B9714" s="95">
        <v>41753</v>
      </c>
      <c r="C9714" s="96">
        <v>3.46</v>
      </c>
    </row>
    <row r="9715" spans="1:3">
      <c r="A9715" s="94">
        <f t="shared" si="154"/>
        <v>2014</v>
      </c>
      <c r="B9715" s="95">
        <v>41754</v>
      </c>
      <c r="C9715" s="96">
        <v>3.45</v>
      </c>
    </row>
    <row r="9716" spans="1:3">
      <c r="A9716" s="94">
        <f t="shared" si="154"/>
        <v>2014</v>
      </c>
      <c r="B9716" s="95">
        <v>41757</v>
      </c>
      <c r="C9716" s="96">
        <v>3.47</v>
      </c>
    </row>
    <row r="9717" spans="1:3">
      <c r="A9717" s="94">
        <f t="shared" si="154"/>
        <v>2014</v>
      </c>
      <c r="B9717" s="95">
        <v>41758</v>
      </c>
      <c r="C9717" s="96">
        <v>3.49</v>
      </c>
    </row>
    <row r="9718" spans="1:3">
      <c r="A9718" s="94">
        <f t="shared" si="154"/>
        <v>2014</v>
      </c>
      <c r="B9718" s="95">
        <v>41759</v>
      </c>
      <c r="C9718" s="96">
        <v>3.47</v>
      </c>
    </row>
    <row r="9719" spans="1:3">
      <c r="A9719" s="94">
        <f t="shared" si="154"/>
        <v>2014</v>
      </c>
      <c r="B9719" s="95">
        <v>41760</v>
      </c>
      <c r="C9719" s="96">
        <v>3.41</v>
      </c>
    </row>
    <row r="9720" spans="1:3">
      <c r="A9720" s="94">
        <f t="shared" si="154"/>
        <v>2014</v>
      </c>
      <c r="B9720" s="95">
        <v>41761</v>
      </c>
      <c r="C9720" s="96">
        <v>3.37</v>
      </c>
    </row>
    <row r="9721" spans="1:3">
      <c r="A9721" s="94">
        <f t="shared" si="154"/>
        <v>2014</v>
      </c>
      <c r="B9721" s="95">
        <v>41764</v>
      </c>
      <c r="C9721" s="96">
        <v>3.41</v>
      </c>
    </row>
    <row r="9722" spans="1:3">
      <c r="A9722" s="94">
        <f t="shared" si="154"/>
        <v>2014</v>
      </c>
      <c r="B9722" s="95">
        <v>41765</v>
      </c>
      <c r="C9722" s="96">
        <v>3.38</v>
      </c>
    </row>
    <row r="9723" spans="1:3">
      <c r="A9723" s="94">
        <f t="shared" si="154"/>
        <v>2014</v>
      </c>
      <c r="B9723" s="95">
        <v>41766</v>
      </c>
      <c r="C9723" s="96">
        <v>3.4</v>
      </c>
    </row>
    <row r="9724" spans="1:3">
      <c r="A9724" s="94">
        <f t="shared" si="154"/>
        <v>2014</v>
      </c>
      <c r="B9724" s="95">
        <v>41767</v>
      </c>
      <c r="C9724" s="96">
        <v>3.45</v>
      </c>
    </row>
    <row r="9725" spans="1:3">
      <c r="A9725" s="94">
        <f t="shared" si="154"/>
        <v>2014</v>
      </c>
      <c r="B9725" s="95">
        <v>41768</v>
      </c>
      <c r="C9725" s="96">
        <v>3.47</v>
      </c>
    </row>
    <row r="9726" spans="1:3">
      <c r="A9726" s="94">
        <f t="shared" si="154"/>
        <v>2014</v>
      </c>
      <c r="B9726" s="95">
        <v>41771</v>
      </c>
      <c r="C9726" s="96">
        <v>3.49</v>
      </c>
    </row>
    <row r="9727" spans="1:3">
      <c r="A9727" s="94">
        <f t="shared" si="154"/>
        <v>2014</v>
      </c>
      <c r="B9727" s="95">
        <v>41772</v>
      </c>
      <c r="C9727" s="96">
        <v>3.45</v>
      </c>
    </row>
    <row r="9728" spans="1:3">
      <c r="A9728" s="94">
        <f t="shared" si="154"/>
        <v>2014</v>
      </c>
      <c r="B9728" s="95">
        <v>41773</v>
      </c>
      <c r="C9728" s="96">
        <v>3.37</v>
      </c>
    </row>
    <row r="9729" spans="1:3">
      <c r="A9729" s="94">
        <f t="shared" si="154"/>
        <v>2014</v>
      </c>
      <c r="B9729" s="95">
        <v>41774</v>
      </c>
      <c r="C9729" s="96">
        <v>3.33</v>
      </c>
    </row>
    <row r="9730" spans="1:3">
      <c r="A9730" s="94">
        <f t="shared" si="154"/>
        <v>2014</v>
      </c>
      <c r="B9730" s="95">
        <v>41775</v>
      </c>
      <c r="C9730" s="96">
        <v>3.34</v>
      </c>
    </row>
    <row r="9731" spans="1:3">
      <c r="A9731" s="94">
        <f t="shared" si="154"/>
        <v>2014</v>
      </c>
      <c r="B9731" s="95">
        <v>41778</v>
      </c>
      <c r="C9731" s="96">
        <v>3.39</v>
      </c>
    </row>
    <row r="9732" spans="1:3">
      <c r="A9732" s="94">
        <f t="shared" si="154"/>
        <v>2014</v>
      </c>
      <c r="B9732" s="95">
        <v>41779</v>
      </c>
      <c r="C9732" s="96">
        <v>3.38</v>
      </c>
    </row>
    <row r="9733" spans="1:3">
      <c r="A9733" s="94">
        <f t="shared" si="154"/>
        <v>2014</v>
      </c>
      <c r="B9733" s="95">
        <v>41780</v>
      </c>
      <c r="C9733" s="96">
        <v>3.42</v>
      </c>
    </row>
    <row r="9734" spans="1:3">
      <c r="A9734" s="94">
        <f t="shared" si="154"/>
        <v>2014</v>
      </c>
      <c r="B9734" s="95">
        <v>41781</v>
      </c>
      <c r="C9734" s="96">
        <v>3.43</v>
      </c>
    </row>
    <row r="9735" spans="1:3">
      <c r="A9735" s="94">
        <f t="shared" si="154"/>
        <v>2014</v>
      </c>
      <c r="B9735" s="95">
        <v>41782</v>
      </c>
      <c r="C9735" s="96">
        <v>3.4</v>
      </c>
    </row>
    <row r="9736" spans="1:3">
      <c r="A9736" s="94">
        <f t="shared" si="154"/>
        <v>2014</v>
      </c>
      <c r="B9736" s="95">
        <v>41785</v>
      </c>
      <c r="C9736" s="99"/>
    </row>
    <row r="9737" spans="1:3">
      <c r="A9737" s="94">
        <f t="shared" si="154"/>
        <v>2014</v>
      </c>
      <c r="B9737" s="95">
        <v>41786</v>
      </c>
      <c r="C9737" s="96">
        <v>3.37</v>
      </c>
    </row>
    <row r="9738" spans="1:3">
      <c r="A9738" s="94">
        <f t="shared" si="154"/>
        <v>2014</v>
      </c>
      <c r="B9738" s="95">
        <v>41787</v>
      </c>
      <c r="C9738" s="96">
        <v>3.29</v>
      </c>
    </row>
    <row r="9739" spans="1:3">
      <c r="A9739" s="94">
        <f t="shared" si="154"/>
        <v>2014</v>
      </c>
      <c r="B9739" s="95">
        <v>41788</v>
      </c>
      <c r="C9739" s="96">
        <v>3.31</v>
      </c>
    </row>
    <row r="9740" spans="1:3">
      <c r="A9740" s="94">
        <f t="shared" si="154"/>
        <v>2014</v>
      </c>
      <c r="B9740" s="95">
        <v>41789</v>
      </c>
      <c r="C9740" s="96">
        <v>3.33</v>
      </c>
    </row>
    <row r="9741" spans="1:3">
      <c r="A9741" s="94">
        <f t="shared" ref="A9741:A9804" si="155">YEAR(B9741)</f>
        <v>2014</v>
      </c>
      <c r="B9741" s="95">
        <v>41792</v>
      </c>
      <c r="C9741" s="96">
        <v>3.38</v>
      </c>
    </row>
    <row r="9742" spans="1:3">
      <c r="A9742" s="94">
        <f t="shared" si="155"/>
        <v>2014</v>
      </c>
      <c r="B9742" s="95">
        <v>41793</v>
      </c>
      <c r="C9742" s="96">
        <v>3.43</v>
      </c>
    </row>
    <row r="9743" spans="1:3">
      <c r="A9743" s="94">
        <f t="shared" si="155"/>
        <v>2014</v>
      </c>
      <c r="B9743" s="95">
        <v>41794</v>
      </c>
      <c r="C9743" s="96">
        <v>3.45</v>
      </c>
    </row>
    <row r="9744" spans="1:3">
      <c r="A9744" s="94">
        <f t="shared" si="155"/>
        <v>2014</v>
      </c>
      <c r="B9744" s="95">
        <v>41795</v>
      </c>
      <c r="C9744" s="96">
        <v>3.44</v>
      </c>
    </row>
    <row r="9745" spans="1:3">
      <c r="A9745" s="94">
        <f t="shared" si="155"/>
        <v>2014</v>
      </c>
      <c r="B9745" s="95">
        <v>41796</v>
      </c>
      <c r="C9745" s="96">
        <v>3.44</v>
      </c>
    </row>
    <row r="9746" spans="1:3">
      <c r="A9746" s="94">
        <f t="shared" si="155"/>
        <v>2014</v>
      </c>
      <c r="B9746" s="95">
        <v>41799</v>
      </c>
      <c r="C9746" s="96">
        <v>3.45</v>
      </c>
    </row>
    <row r="9747" spans="1:3">
      <c r="A9747" s="94">
        <f t="shared" si="155"/>
        <v>2014</v>
      </c>
      <c r="B9747" s="95">
        <v>41800</v>
      </c>
      <c r="C9747" s="96">
        <v>3.47</v>
      </c>
    </row>
    <row r="9748" spans="1:3">
      <c r="A9748" s="94">
        <f t="shared" si="155"/>
        <v>2014</v>
      </c>
      <c r="B9748" s="95">
        <v>41801</v>
      </c>
      <c r="C9748" s="96">
        <v>3.47</v>
      </c>
    </row>
    <row r="9749" spans="1:3">
      <c r="A9749" s="94">
        <f t="shared" si="155"/>
        <v>2014</v>
      </c>
      <c r="B9749" s="95">
        <v>41802</v>
      </c>
      <c r="C9749" s="96">
        <v>3.41</v>
      </c>
    </row>
    <row r="9750" spans="1:3">
      <c r="A9750" s="94">
        <f t="shared" si="155"/>
        <v>2014</v>
      </c>
      <c r="B9750" s="95">
        <v>41803</v>
      </c>
      <c r="C9750" s="96">
        <v>3.41</v>
      </c>
    </row>
    <row r="9751" spans="1:3">
      <c r="A9751" s="94">
        <f t="shared" si="155"/>
        <v>2014</v>
      </c>
      <c r="B9751" s="95">
        <v>41806</v>
      </c>
      <c r="C9751" s="96">
        <v>3.4</v>
      </c>
    </row>
    <row r="9752" spans="1:3">
      <c r="A9752" s="94">
        <f t="shared" si="155"/>
        <v>2014</v>
      </c>
      <c r="B9752" s="95">
        <v>41807</v>
      </c>
      <c r="C9752" s="96">
        <v>3.44</v>
      </c>
    </row>
    <row r="9753" spans="1:3">
      <c r="A9753" s="94">
        <f t="shared" si="155"/>
        <v>2014</v>
      </c>
      <c r="B9753" s="95">
        <v>41808</v>
      </c>
      <c r="C9753" s="96">
        <v>3.43</v>
      </c>
    </row>
    <row r="9754" spans="1:3">
      <c r="A9754" s="94">
        <f t="shared" si="155"/>
        <v>2014</v>
      </c>
      <c r="B9754" s="95">
        <v>41809</v>
      </c>
      <c r="C9754" s="96">
        <v>3.47</v>
      </c>
    </row>
    <row r="9755" spans="1:3">
      <c r="A9755" s="94">
        <f t="shared" si="155"/>
        <v>2014</v>
      </c>
      <c r="B9755" s="95">
        <v>41810</v>
      </c>
      <c r="C9755" s="96">
        <v>3.44</v>
      </c>
    </row>
    <row r="9756" spans="1:3">
      <c r="A9756" s="94">
        <f t="shared" si="155"/>
        <v>2014</v>
      </c>
      <c r="B9756" s="95">
        <v>41813</v>
      </c>
      <c r="C9756" s="96">
        <v>3.45</v>
      </c>
    </row>
    <row r="9757" spans="1:3">
      <c r="A9757" s="94">
        <f t="shared" si="155"/>
        <v>2014</v>
      </c>
      <c r="B9757" s="95">
        <v>41814</v>
      </c>
      <c r="C9757" s="96">
        <v>3.41</v>
      </c>
    </row>
    <row r="9758" spans="1:3">
      <c r="A9758" s="94">
        <f t="shared" si="155"/>
        <v>2014</v>
      </c>
      <c r="B9758" s="95">
        <v>41815</v>
      </c>
      <c r="C9758" s="96">
        <v>3.38</v>
      </c>
    </row>
    <row r="9759" spans="1:3">
      <c r="A9759" s="94">
        <f t="shared" si="155"/>
        <v>2014</v>
      </c>
      <c r="B9759" s="95">
        <v>41816</v>
      </c>
      <c r="C9759" s="96">
        <v>3.35</v>
      </c>
    </row>
    <row r="9760" spans="1:3">
      <c r="A9760" s="94">
        <f t="shared" si="155"/>
        <v>2014</v>
      </c>
      <c r="B9760" s="95">
        <v>41817</v>
      </c>
      <c r="C9760" s="96">
        <v>3.36</v>
      </c>
    </row>
    <row r="9761" spans="1:3">
      <c r="A9761" s="94">
        <f t="shared" si="155"/>
        <v>2014</v>
      </c>
      <c r="B9761" s="95">
        <v>41820</v>
      </c>
      <c r="C9761" s="96">
        <v>3.34</v>
      </c>
    </row>
    <row r="9762" spans="1:3">
      <c r="A9762" s="94">
        <f t="shared" si="155"/>
        <v>2014</v>
      </c>
      <c r="B9762" s="95">
        <v>41821</v>
      </c>
      <c r="C9762" s="96">
        <v>3.4</v>
      </c>
    </row>
    <row r="9763" spans="1:3">
      <c r="A9763" s="94">
        <f t="shared" si="155"/>
        <v>2014</v>
      </c>
      <c r="B9763" s="95">
        <v>41822</v>
      </c>
      <c r="C9763" s="96">
        <v>3.46</v>
      </c>
    </row>
    <row r="9764" spans="1:3">
      <c r="A9764" s="94">
        <f t="shared" si="155"/>
        <v>2014</v>
      </c>
      <c r="B9764" s="95">
        <v>41823</v>
      </c>
      <c r="C9764" s="96">
        <v>3.47</v>
      </c>
    </row>
    <row r="9765" spans="1:3">
      <c r="A9765" s="94">
        <f t="shared" si="155"/>
        <v>2014</v>
      </c>
      <c r="B9765" s="95">
        <v>41824</v>
      </c>
      <c r="C9765" s="99"/>
    </row>
    <row r="9766" spans="1:3">
      <c r="A9766" s="94">
        <f t="shared" si="155"/>
        <v>2014</v>
      </c>
      <c r="B9766" s="95">
        <v>41827</v>
      </c>
      <c r="C9766" s="96">
        <v>3.44</v>
      </c>
    </row>
    <row r="9767" spans="1:3">
      <c r="A9767" s="94">
        <f t="shared" si="155"/>
        <v>2014</v>
      </c>
      <c r="B9767" s="95">
        <v>41828</v>
      </c>
      <c r="C9767" s="96">
        <v>3.38</v>
      </c>
    </row>
    <row r="9768" spans="1:3">
      <c r="A9768" s="94">
        <f t="shared" si="155"/>
        <v>2014</v>
      </c>
      <c r="B9768" s="95">
        <v>41829</v>
      </c>
      <c r="C9768" s="96">
        <v>3.37</v>
      </c>
    </row>
    <row r="9769" spans="1:3">
      <c r="A9769" s="94">
        <f t="shared" si="155"/>
        <v>2014</v>
      </c>
      <c r="B9769" s="95">
        <v>41830</v>
      </c>
      <c r="C9769" s="96">
        <v>3.38</v>
      </c>
    </row>
    <row r="9770" spans="1:3">
      <c r="A9770" s="94">
        <f t="shared" si="155"/>
        <v>2014</v>
      </c>
      <c r="B9770" s="95">
        <v>41831</v>
      </c>
      <c r="C9770" s="96">
        <v>3.34</v>
      </c>
    </row>
    <row r="9771" spans="1:3">
      <c r="A9771" s="94">
        <f t="shared" si="155"/>
        <v>2014</v>
      </c>
      <c r="B9771" s="95">
        <v>41834</v>
      </c>
      <c r="C9771" s="96">
        <v>3.36</v>
      </c>
    </row>
    <row r="9772" spans="1:3">
      <c r="A9772" s="94">
        <f t="shared" si="155"/>
        <v>2014</v>
      </c>
      <c r="B9772" s="95">
        <v>41835</v>
      </c>
      <c r="C9772" s="96">
        <v>3.37</v>
      </c>
    </row>
    <row r="9773" spans="1:3">
      <c r="A9773" s="94">
        <f t="shared" si="155"/>
        <v>2014</v>
      </c>
      <c r="B9773" s="95">
        <v>41836</v>
      </c>
      <c r="C9773" s="96">
        <v>3.35</v>
      </c>
    </row>
    <row r="9774" spans="1:3">
      <c r="A9774" s="94">
        <f t="shared" si="155"/>
        <v>2014</v>
      </c>
      <c r="B9774" s="95">
        <v>41837</v>
      </c>
      <c r="C9774" s="96">
        <v>3.27</v>
      </c>
    </row>
    <row r="9775" spans="1:3">
      <c r="A9775" s="94">
        <f t="shared" si="155"/>
        <v>2014</v>
      </c>
      <c r="B9775" s="95">
        <v>41838</v>
      </c>
      <c r="C9775" s="96">
        <v>3.29</v>
      </c>
    </row>
    <row r="9776" spans="1:3">
      <c r="A9776" s="94">
        <f t="shared" si="155"/>
        <v>2014</v>
      </c>
      <c r="B9776" s="95">
        <v>41841</v>
      </c>
      <c r="C9776" s="96">
        <v>3.26</v>
      </c>
    </row>
    <row r="9777" spans="1:3">
      <c r="A9777" s="94">
        <f t="shared" si="155"/>
        <v>2014</v>
      </c>
      <c r="B9777" s="95">
        <v>41842</v>
      </c>
      <c r="C9777" s="96">
        <v>3.25</v>
      </c>
    </row>
    <row r="9778" spans="1:3">
      <c r="A9778" s="94">
        <f t="shared" si="155"/>
        <v>2014</v>
      </c>
      <c r="B9778" s="95">
        <v>41843</v>
      </c>
      <c r="C9778" s="96">
        <v>3.26</v>
      </c>
    </row>
    <row r="9779" spans="1:3">
      <c r="A9779" s="94">
        <f t="shared" si="155"/>
        <v>2014</v>
      </c>
      <c r="B9779" s="95">
        <v>41844</v>
      </c>
      <c r="C9779" s="96">
        <v>3.3</v>
      </c>
    </row>
    <row r="9780" spans="1:3">
      <c r="A9780" s="94">
        <f t="shared" si="155"/>
        <v>2014</v>
      </c>
      <c r="B9780" s="95">
        <v>41845</v>
      </c>
      <c r="C9780" s="96">
        <v>3.24</v>
      </c>
    </row>
    <row r="9781" spans="1:3">
      <c r="A9781" s="94">
        <f t="shared" si="155"/>
        <v>2014</v>
      </c>
      <c r="B9781" s="95">
        <v>41848</v>
      </c>
      <c r="C9781" s="96">
        <v>3.26</v>
      </c>
    </row>
    <row r="9782" spans="1:3">
      <c r="A9782" s="94">
        <f t="shared" si="155"/>
        <v>2014</v>
      </c>
      <c r="B9782" s="95">
        <v>41849</v>
      </c>
      <c r="C9782" s="96">
        <v>3.22</v>
      </c>
    </row>
    <row r="9783" spans="1:3">
      <c r="A9783" s="94">
        <f t="shared" si="155"/>
        <v>2014</v>
      </c>
      <c r="B9783" s="95">
        <v>41850</v>
      </c>
      <c r="C9783" s="96">
        <v>3.31</v>
      </c>
    </row>
    <row r="9784" spans="1:3">
      <c r="A9784" s="94">
        <f t="shared" si="155"/>
        <v>2014</v>
      </c>
      <c r="B9784" s="95">
        <v>41851</v>
      </c>
      <c r="C9784" s="96">
        <v>3.32</v>
      </c>
    </row>
    <row r="9785" spans="1:3">
      <c r="A9785" s="94">
        <f t="shared" si="155"/>
        <v>2014</v>
      </c>
      <c r="B9785" s="95">
        <v>41852</v>
      </c>
      <c r="C9785" s="96">
        <v>3.29</v>
      </c>
    </row>
    <row r="9786" spans="1:3">
      <c r="A9786" s="94">
        <f t="shared" si="155"/>
        <v>2014</v>
      </c>
      <c r="B9786" s="95">
        <v>41855</v>
      </c>
      <c r="C9786" s="96">
        <v>3.3</v>
      </c>
    </row>
    <row r="9787" spans="1:3">
      <c r="A9787" s="94">
        <f t="shared" si="155"/>
        <v>2014</v>
      </c>
      <c r="B9787" s="95">
        <v>41856</v>
      </c>
      <c r="C9787" s="96">
        <v>3.28</v>
      </c>
    </row>
    <row r="9788" spans="1:3">
      <c r="A9788" s="94">
        <f t="shared" si="155"/>
        <v>2014</v>
      </c>
      <c r="B9788" s="95">
        <v>41857</v>
      </c>
      <c r="C9788" s="96">
        <v>3.27</v>
      </c>
    </row>
    <row r="9789" spans="1:3">
      <c r="A9789" s="94">
        <f t="shared" si="155"/>
        <v>2014</v>
      </c>
      <c r="B9789" s="95">
        <v>41858</v>
      </c>
      <c r="C9789" s="96">
        <v>3.23</v>
      </c>
    </row>
    <row r="9790" spans="1:3">
      <c r="A9790" s="94">
        <f t="shared" si="155"/>
        <v>2014</v>
      </c>
      <c r="B9790" s="95">
        <v>41859</v>
      </c>
      <c r="C9790" s="96">
        <v>3.23</v>
      </c>
    </row>
    <row r="9791" spans="1:3">
      <c r="A9791" s="94">
        <f t="shared" si="155"/>
        <v>2014</v>
      </c>
      <c r="B9791" s="95">
        <v>41862</v>
      </c>
      <c r="C9791" s="96">
        <v>3.24</v>
      </c>
    </row>
    <row r="9792" spans="1:3">
      <c r="A9792" s="94">
        <f t="shared" si="155"/>
        <v>2014</v>
      </c>
      <c r="B9792" s="95">
        <v>41863</v>
      </c>
      <c r="C9792" s="96">
        <v>3.27</v>
      </c>
    </row>
    <row r="9793" spans="1:3">
      <c r="A9793" s="94">
        <f t="shared" si="155"/>
        <v>2014</v>
      </c>
      <c r="B9793" s="95">
        <v>41864</v>
      </c>
      <c r="C9793" s="96">
        <v>3.24</v>
      </c>
    </row>
    <row r="9794" spans="1:3">
      <c r="A9794" s="94">
        <f t="shared" si="155"/>
        <v>2014</v>
      </c>
      <c r="B9794" s="95">
        <v>41865</v>
      </c>
      <c r="C9794" s="96">
        <v>3.2</v>
      </c>
    </row>
    <row r="9795" spans="1:3">
      <c r="A9795" s="94">
        <f t="shared" si="155"/>
        <v>2014</v>
      </c>
      <c r="B9795" s="95">
        <v>41866</v>
      </c>
      <c r="C9795" s="96">
        <v>3.13</v>
      </c>
    </row>
    <row r="9796" spans="1:3">
      <c r="A9796" s="94">
        <f t="shared" si="155"/>
        <v>2014</v>
      </c>
      <c r="B9796" s="95">
        <v>41869</v>
      </c>
      <c r="C9796" s="96">
        <v>3.2</v>
      </c>
    </row>
    <row r="9797" spans="1:3">
      <c r="A9797" s="94">
        <f t="shared" si="155"/>
        <v>2014</v>
      </c>
      <c r="B9797" s="95">
        <v>41870</v>
      </c>
      <c r="C9797" s="96">
        <v>3.21</v>
      </c>
    </row>
    <row r="9798" spans="1:3">
      <c r="A9798" s="94">
        <f t="shared" si="155"/>
        <v>2014</v>
      </c>
      <c r="B9798" s="95">
        <v>41871</v>
      </c>
      <c r="C9798" s="96">
        <v>3.22</v>
      </c>
    </row>
    <row r="9799" spans="1:3">
      <c r="A9799" s="94">
        <f t="shared" si="155"/>
        <v>2014</v>
      </c>
      <c r="B9799" s="95">
        <v>41872</v>
      </c>
      <c r="C9799" s="96">
        <v>3.19</v>
      </c>
    </row>
    <row r="9800" spans="1:3">
      <c r="A9800" s="94">
        <f t="shared" si="155"/>
        <v>2014</v>
      </c>
      <c r="B9800" s="95">
        <v>41873</v>
      </c>
      <c r="C9800" s="96">
        <v>3.16</v>
      </c>
    </row>
    <row r="9801" spans="1:3">
      <c r="A9801" s="94">
        <f t="shared" si="155"/>
        <v>2014</v>
      </c>
      <c r="B9801" s="95">
        <v>41876</v>
      </c>
      <c r="C9801" s="96">
        <v>3.13</v>
      </c>
    </row>
    <row r="9802" spans="1:3">
      <c r="A9802" s="94">
        <f t="shared" si="155"/>
        <v>2014</v>
      </c>
      <c r="B9802" s="95">
        <v>41877</v>
      </c>
      <c r="C9802" s="96">
        <v>3.15</v>
      </c>
    </row>
    <row r="9803" spans="1:3">
      <c r="A9803" s="94">
        <f t="shared" si="155"/>
        <v>2014</v>
      </c>
      <c r="B9803" s="95">
        <v>41878</v>
      </c>
      <c r="C9803" s="96">
        <v>3.11</v>
      </c>
    </row>
    <row r="9804" spans="1:3">
      <c r="A9804" s="94">
        <f t="shared" si="155"/>
        <v>2014</v>
      </c>
      <c r="B9804" s="95">
        <v>41879</v>
      </c>
      <c r="C9804" s="96">
        <v>3.08</v>
      </c>
    </row>
    <row r="9805" spans="1:3">
      <c r="A9805" s="94">
        <f t="shared" ref="A9805:A9868" si="156">YEAR(B9805)</f>
        <v>2014</v>
      </c>
      <c r="B9805" s="95">
        <v>41880</v>
      </c>
      <c r="C9805" s="96">
        <v>3.09</v>
      </c>
    </row>
    <row r="9806" spans="1:3">
      <c r="A9806" s="94">
        <f t="shared" si="156"/>
        <v>2014</v>
      </c>
      <c r="B9806" s="95">
        <v>41883</v>
      </c>
      <c r="C9806" s="99"/>
    </row>
    <row r="9807" spans="1:3">
      <c r="A9807" s="94">
        <f t="shared" si="156"/>
        <v>2014</v>
      </c>
      <c r="B9807" s="95">
        <v>41884</v>
      </c>
      <c r="C9807" s="96">
        <v>3.17</v>
      </c>
    </row>
    <row r="9808" spans="1:3">
      <c r="A9808" s="94">
        <f t="shared" si="156"/>
        <v>2014</v>
      </c>
      <c r="B9808" s="95">
        <v>41885</v>
      </c>
      <c r="C9808" s="96">
        <v>3.15</v>
      </c>
    </row>
    <row r="9809" spans="1:3">
      <c r="A9809" s="94">
        <f t="shared" si="156"/>
        <v>2014</v>
      </c>
      <c r="B9809" s="95">
        <v>41886</v>
      </c>
      <c r="C9809" s="96">
        <v>3.21</v>
      </c>
    </row>
    <row r="9810" spans="1:3">
      <c r="A9810" s="94">
        <f t="shared" si="156"/>
        <v>2014</v>
      </c>
      <c r="B9810" s="95">
        <v>41887</v>
      </c>
      <c r="C9810" s="96">
        <v>3.23</v>
      </c>
    </row>
    <row r="9811" spans="1:3">
      <c r="A9811" s="94">
        <f t="shared" si="156"/>
        <v>2014</v>
      </c>
      <c r="B9811" s="95">
        <v>41890</v>
      </c>
      <c r="C9811" s="96">
        <v>3.23</v>
      </c>
    </row>
    <row r="9812" spans="1:3">
      <c r="A9812" s="94">
        <f t="shared" si="156"/>
        <v>2014</v>
      </c>
      <c r="B9812" s="95">
        <v>41891</v>
      </c>
      <c r="C9812" s="96">
        <v>3.23</v>
      </c>
    </row>
    <row r="9813" spans="1:3">
      <c r="A9813" s="94">
        <f t="shared" si="156"/>
        <v>2014</v>
      </c>
      <c r="B9813" s="95">
        <v>41892</v>
      </c>
      <c r="C9813" s="96">
        <v>3.26</v>
      </c>
    </row>
    <row r="9814" spans="1:3">
      <c r="A9814" s="94">
        <f t="shared" si="156"/>
        <v>2014</v>
      </c>
      <c r="B9814" s="95">
        <v>41893</v>
      </c>
      <c r="C9814" s="96">
        <v>3.27</v>
      </c>
    </row>
    <row r="9815" spans="1:3">
      <c r="A9815" s="94">
        <f t="shared" si="156"/>
        <v>2014</v>
      </c>
      <c r="B9815" s="95">
        <v>41894</v>
      </c>
      <c r="C9815" s="96">
        <v>3.35</v>
      </c>
    </row>
    <row r="9816" spans="1:3">
      <c r="A9816" s="94">
        <f t="shared" si="156"/>
        <v>2014</v>
      </c>
      <c r="B9816" s="95">
        <v>41897</v>
      </c>
      <c r="C9816" s="96">
        <v>3.34</v>
      </c>
    </row>
    <row r="9817" spans="1:3">
      <c r="A9817" s="94">
        <f t="shared" si="156"/>
        <v>2014</v>
      </c>
      <c r="B9817" s="95">
        <v>41898</v>
      </c>
      <c r="C9817" s="96">
        <v>3.36</v>
      </c>
    </row>
    <row r="9818" spans="1:3">
      <c r="A9818" s="94">
        <f t="shared" si="156"/>
        <v>2014</v>
      </c>
      <c r="B9818" s="95">
        <v>41899</v>
      </c>
      <c r="C9818" s="96">
        <v>3.37</v>
      </c>
    </row>
    <row r="9819" spans="1:3">
      <c r="A9819" s="94">
        <f t="shared" si="156"/>
        <v>2014</v>
      </c>
      <c r="B9819" s="95">
        <v>41900</v>
      </c>
      <c r="C9819" s="96">
        <v>3.36</v>
      </c>
    </row>
    <row r="9820" spans="1:3">
      <c r="A9820" s="94">
        <f t="shared" si="156"/>
        <v>2014</v>
      </c>
      <c r="B9820" s="95">
        <v>41901</v>
      </c>
      <c r="C9820" s="96">
        <v>3.29</v>
      </c>
    </row>
    <row r="9821" spans="1:3">
      <c r="A9821" s="94">
        <f t="shared" si="156"/>
        <v>2014</v>
      </c>
      <c r="B9821" s="95">
        <v>41904</v>
      </c>
      <c r="C9821" s="96">
        <v>3.28</v>
      </c>
    </row>
    <row r="9822" spans="1:3">
      <c r="A9822" s="94">
        <f t="shared" si="156"/>
        <v>2014</v>
      </c>
      <c r="B9822" s="95">
        <v>41905</v>
      </c>
      <c r="C9822" s="96">
        <v>3.25</v>
      </c>
    </row>
    <row r="9823" spans="1:3">
      <c r="A9823" s="94">
        <f t="shared" si="156"/>
        <v>2014</v>
      </c>
      <c r="B9823" s="95">
        <v>41906</v>
      </c>
      <c r="C9823" s="96">
        <v>3.28</v>
      </c>
    </row>
    <row r="9824" spans="1:3">
      <c r="A9824" s="94">
        <f t="shared" si="156"/>
        <v>2014</v>
      </c>
      <c r="B9824" s="95">
        <v>41907</v>
      </c>
      <c r="C9824" s="96">
        <v>3.22</v>
      </c>
    </row>
    <row r="9825" spans="1:3">
      <c r="A9825" s="94">
        <f t="shared" si="156"/>
        <v>2014</v>
      </c>
      <c r="B9825" s="95">
        <v>41908</v>
      </c>
      <c r="C9825" s="96">
        <v>3.22</v>
      </c>
    </row>
    <row r="9826" spans="1:3">
      <c r="A9826" s="94">
        <f t="shared" si="156"/>
        <v>2014</v>
      </c>
      <c r="B9826" s="95">
        <v>41911</v>
      </c>
      <c r="C9826" s="96">
        <v>3.18</v>
      </c>
    </row>
    <row r="9827" spans="1:3">
      <c r="A9827" s="94">
        <f t="shared" si="156"/>
        <v>2014</v>
      </c>
      <c r="B9827" s="95">
        <v>41912</v>
      </c>
      <c r="C9827" s="96">
        <v>3.21</v>
      </c>
    </row>
    <row r="9828" spans="1:3">
      <c r="A9828" s="94">
        <f t="shared" si="156"/>
        <v>2014</v>
      </c>
      <c r="B9828" s="95">
        <v>41913</v>
      </c>
      <c r="C9828" s="96">
        <v>3.12</v>
      </c>
    </row>
    <row r="9829" spans="1:3">
      <c r="A9829" s="94">
        <f t="shared" si="156"/>
        <v>2014</v>
      </c>
      <c r="B9829" s="95">
        <v>41914</v>
      </c>
      <c r="C9829" s="96">
        <v>3.15</v>
      </c>
    </row>
    <row r="9830" spans="1:3">
      <c r="A9830" s="94">
        <f t="shared" si="156"/>
        <v>2014</v>
      </c>
      <c r="B9830" s="95">
        <v>41915</v>
      </c>
      <c r="C9830" s="96">
        <v>3.13</v>
      </c>
    </row>
    <row r="9831" spans="1:3">
      <c r="A9831" s="94">
        <f t="shared" si="156"/>
        <v>2014</v>
      </c>
      <c r="B9831" s="95">
        <v>41918</v>
      </c>
      <c r="C9831" s="96">
        <v>3.12</v>
      </c>
    </row>
    <row r="9832" spans="1:3">
      <c r="A9832" s="94">
        <f t="shared" si="156"/>
        <v>2014</v>
      </c>
      <c r="B9832" s="95">
        <v>41919</v>
      </c>
      <c r="C9832" s="96">
        <v>3.06</v>
      </c>
    </row>
    <row r="9833" spans="1:3">
      <c r="A9833" s="94">
        <f t="shared" si="156"/>
        <v>2014</v>
      </c>
      <c r="B9833" s="95">
        <v>41920</v>
      </c>
      <c r="C9833" s="96">
        <v>3.07</v>
      </c>
    </row>
    <row r="9834" spans="1:3">
      <c r="A9834" s="94">
        <f t="shared" si="156"/>
        <v>2014</v>
      </c>
      <c r="B9834" s="95">
        <v>41921</v>
      </c>
      <c r="C9834" s="96">
        <v>3.07</v>
      </c>
    </row>
    <row r="9835" spans="1:3">
      <c r="A9835" s="94">
        <f t="shared" si="156"/>
        <v>2014</v>
      </c>
      <c r="B9835" s="95">
        <v>41922</v>
      </c>
      <c r="C9835" s="96">
        <v>3.03</v>
      </c>
    </row>
    <row r="9836" spans="1:3">
      <c r="A9836" s="94">
        <f t="shared" si="156"/>
        <v>2014</v>
      </c>
      <c r="B9836" s="95">
        <v>41925</v>
      </c>
      <c r="C9836" s="99"/>
    </row>
    <row r="9837" spans="1:3">
      <c r="A9837" s="94">
        <f t="shared" si="156"/>
        <v>2014</v>
      </c>
      <c r="B9837" s="95">
        <v>41926</v>
      </c>
      <c r="C9837" s="96">
        <v>2.95</v>
      </c>
    </row>
    <row r="9838" spans="1:3">
      <c r="A9838" s="94">
        <f t="shared" si="156"/>
        <v>2014</v>
      </c>
      <c r="B9838" s="95">
        <v>41927</v>
      </c>
      <c r="C9838" s="96">
        <v>2.92</v>
      </c>
    </row>
    <row r="9839" spans="1:3">
      <c r="A9839" s="94">
        <f t="shared" si="156"/>
        <v>2014</v>
      </c>
      <c r="B9839" s="95">
        <v>41928</v>
      </c>
      <c r="C9839" s="96">
        <v>2.94</v>
      </c>
    </row>
    <row r="9840" spans="1:3">
      <c r="A9840" s="94">
        <f t="shared" si="156"/>
        <v>2014</v>
      </c>
      <c r="B9840" s="95">
        <v>41929</v>
      </c>
      <c r="C9840" s="96">
        <v>2.98</v>
      </c>
    </row>
    <row r="9841" spans="1:3">
      <c r="A9841" s="94">
        <f t="shared" si="156"/>
        <v>2014</v>
      </c>
      <c r="B9841" s="95">
        <v>41932</v>
      </c>
      <c r="C9841" s="96">
        <v>2.96</v>
      </c>
    </row>
    <row r="9842" spans="1:3">
      <c r="A9842" s="94">
        <f t="shared" si="156"/>
        <v>2014</v>
      </c>
      <c r="B9842" s="95">
        <v>41933</v>
      </c>
      <c r="C9842" s="96">
        <v>3</v>
      </c>
    </row>
    <row r="9843" spans="1:3">
      <c r="A9843" s="94">
        <f t="shared" si="156"/>
        <v>2014</v>
      </c>
      <c r="B9843" s="95">
        <v>41934</v>
      </c>
      <c r="C9843" s="96">
        <v>3.01</v>
      </c>
    </row>
    <row r="9844" spans="1:3">
      <c r="A9844" s="94">
        <f t="shared" si="156"/>
        <v>2014</v>
      </c>
      <c r="B9844" s="95">
        <v>41935</v>
      </c>
      <c r="C9844" s="96">
        <v>3.05</v>
      </c>
    </row>
    <row r="9845" spans="1:3">
      <c r="A9845" s="94">
        <f t="shared" si="156"/>
        <v>2014</v>
      </c>
      <c r="B9845" s="95">
        <v>41936</v>
      </c>
      <c r="C9845" s="96">
        <v>3.05</v>
      </c>
    </row>
    <row r="9846" spans="1:3">
      <c r="A9846" s="94">
        <f t="shared" si="156"/>
        <v>2014</v>
      </c>
      <c r="B9846" s="95">
        <v>41939</v>
      </c>
      <c r="C9846" s="96">
        <v>3.04</v>
      </c>
    </row>
    <row r="9847" spans="1:3">
      <c r="A9847" s="94">
        <f t="shared" si="156"/>
        <v>2014</v>
      </c>
      <c r="B9847" s="95">
        <v>41940</v>
      </c>
      <c r="C9847" s="96">
        <v>3.06</v>
      </c>
    </row>
    <row r="9848" spans="1:3">
      <c r="A9848" s="94">
        <f t="shared" si="156"/>
        <v>2014</v>
      </c>
      <c r="B9848" s="95">
        <v>41941</v>
      </c>
      <c r="C9848" s="96">
        <v>3.06</v>
      </c>
    </row>
    <row r="9849" spans="1:3">
      <c r="A9849" s="94">
        <f t="shared" si="156"/>
        <v>2014</v>
      </c>
      <c r="B9849" s="95">
        <v>41942</v>
      </c>
      <c r="C9849" s="96">
        <v>3.04</v>
      </c>
    </row>
    <row r="9850" spans="1:3">
      <c r="A9850" s="94">
        <f t="shared" si="156"/>
        <v>2014</v>
      </c>
      <c r="B9850" s="95">
        <v>41943</v>
      </c>
      <c r="C9850" s="96">
        <v>3.07</v>
      </c>
    </row>
    <row r="9851" spans="1:3">
      <c r="A9851" s="94">
        <f t="shared" si="156"/>
        <v>2014</v>
      </c>
      <c r="B9851" s="95">
        <v>41946</v>
      </c>
      <c r="C9851" s="96">
        <v>3.07</v>
      </c>
    </row>
    <row r="9852" spans="1:3">
      <c r="A9852" s="94">
        <f t="shared" si="156"/>
        <v>2014</v>
      </c>
      <c r="B9852" s="95">
        <v>41947</v>
      </c>
      <c r="C9852" s="96">
        <v>3.05</v>
      </c>
    </row>
    <row r="9853" spans="1:3">
      <c r="A9853" s="94">
        <f t="shared" si="156"/>
        <v>2014</v>
      </c>
      <c r="B9853" s="95">
        <v>41948</v>
      </c>
      <c r="C9853" s="96">
        <v>3.06</v>
      </c>
    </row>
    <row r="9854" spans="1:3">
      <c r="A9854" s="94">
        <f t="shared" si="156"/>
        <v>2014</v>
      </c>
      <c r="B9854" s="95">
        <v>41949</v>
      </c>
      <c r="C9854" s="96">
        <v>3.09</v>
      </c>
    </row>
    <row r="9855" spans="1:3">
      <c r="A9855" s="94">
        <f t="shared" si="156"/>
        <v>2014</v>
      </c>
      <c r="B9855" s="95">
        <v>41950</v>
      </c>
      <c r="C9855" s="96">
        <v>3.04</v>
      </c>
    </row>
    <row r="9856" spans="1:3">
      <c r="A9856" s="94">
        <f t="shared" si="156"/>
        <v>2014</v>
      </c>
      <c r="B9856" s="95">
        <v>41953</v>
      </c>
      <c r="C9856" s="96">
        <v>3.09</v>
      </c>
    </row>
    <row r="9857" spans="1:3">
      <c r="A9857" s="94">
        <f t="shared" si="156"/>
        <v>2014</v>
      </c>
      <c r="B9857" s="95">
        <v>41954</v>
      </c>
      <c r="C9857" s="99"/>
    </row>
    <row r="9858" spans="1:3">
      <c r="A9858" s="94">
        <f t="shared" si="156"/>
        <v>2014</v>
      </c>
      <c r="B9858" s="95">
        <v>41955</v>
      </c>
      <c r="C9858" s="96">
        <v>3.09</v>
      </c>
    </row>
    <row r="9859" spans="1:3">
      <c r="A9859" s="94">
        <f t="shared" si="156"/>
        <v>2014</v>
      </c>
      <c r="B9859" s="95">
        <v>41956</v>
      </c>
      <c r="C9859" s="96">
        <v>3.08</v>
      </c>
    </row>
    <row r="9860" spans="1:3">
      <c r="A9860" s="94">
        <f t="shared" si="156"/>
        <v>2014</v>
      </c>
      <c r="B9860" s="95">
        <v>41957</v>
      </c>
      <c r="C9860" s="96">
        <v>3.04</v>
      </c>
    </row>
    <row r="9861" spans="1:3">
      <c r="A9861" s="94">
        <f t="shared" si="156"/>
        <v>2014</v>
      </c>
      <c r="B9861" s="95">
        <v>41960</v>
      </c>
      <c r="C9861" s="96">
        <v>3.06</v>
      </c>
    </row>
    <row r="9862" spans="1:3">
      <c r="A9862" s="94">
        <f t="shared" si="156"/>
        <v>2014</v>
      </c>
      <c r="B9862" s="95">
        <v>41961</v>
      </c>
      <c r="C9862" s="96">
        <v>3.05</v>
      </c>
    </row>
    <row r="9863" spans="1:3">
      <c r="A9863" s="94">
        <f t="shared" si="156"/>
        <v>2014</v>
      </c>
      <c r="B9863" s="95">
        <v>41962</v>
      </c>
      <c r="C9863" s="96">
        <v>3.08</v>
      </c>
    </row>
    <row r="9864" spans="1:3">
      <c r="A9864" s="94">
        <f t="shared" si="156"/>
        <v>2014</v>
      </c>
      <c r="B9864" s="95">
        <v>41963</v>
      </c>
      <c r="C9864" s="96">
        <v>3.05</v>
      </c>
    </row>
    <row r="9865" spans="1:3">
      <c r="A9865" s="94">
        <f t="shared" si="156"/>
        <v>2014</v>
      </c>
      <c r="B9865" s="95">
        <v>41964</v>
      </c>
      <c r="C9865" s="96">
        <v>3.02</v>
      </c>
    </row>
    <row r="9866" spans="1:3">
      <c r="A9866" s="94">
        <f t="shared" si="156"/>
        <v>2014</v>
      </c>
      <c r="B9866" s="95">
        <v>41967</v>
      </c>
      <c r="C9866" s="96">
        <v>3.01</v>
      </c>
    </row>
    <row r="9867" spans="1:3">
      <c r="A9867" s="94">
        <f t="shared" si="156"/>
        <v>2014</v>
      </c>
      <c r="B9867" s="95">
        <v>41968</v>
      </c>
      <c r="C9867" s="96">
        <v>2.97</v>
      </c>
    </row>
    <row r="9868" spans="1:3">
      <c r="A9868" s="94">
        <f t="shared" si="156"/>
        <v>2014</v>
      </c>
      <c r="B9868" s="95">
        <v>41969</v>
      </c>
      <c r="C9868" s="96">
        <v>2.95</v>
      </c>
    </row>
    <row r="9869" spans="1:3">
      <c r="A9869" s="94">
        <f t="shared" ref="A9869:A9932" si="157">YEAR(B9869)</f>
        <v>2014</v>
      </c>
      <c r="B9869" s="95">
        <v>41970</v>
      </c>
      <c r="C9869" s="99"/>
    </row>
    <row r="9870" spans="1:3">
      <c r="A9870" s="94">
        <f t="shared" si="157"/>
        <v>2014</v>
      </c>
      <c r="B9870" s="95">
        <v>41971</v>
      </c>
      <c r="C9870" s="96">
        <v>2.89</v>
      </c>
    </row>
    <row r="9871" spans="1:3">
      <c r="A9871" s="94">
        <f t="shared" si="157"/>
        <v>2014</v>
      </c>
      <c r="B9871" s="95">
        <v>41974</v>
      </c>
      <c r="C9871" s="96">
        <v>2.95</v>
      </c>
    </row>
    <row r="9872" spans="1:3">
      <c r="A9872" s="94">
        <f t="shared" si="157"/>
        <v>2014</v>
      </c>
      <c r="B9872" s="95">
        <v>41975</v>
      </c>
      <c r="C9872" s="96">
        <v>3</v>
      </c>
    </row>
    <row r="9873" spans="1:3">
      <c r="A9873" s="94">
        <f t="shared" si="157"/>
        <v>2014</v>
      </c>
      <c r="B9873" s="95">
        <v>41976</v>
      </c>
      <c r="C9873" s="96">
        <v>2.99</v>
      </c>
    </row>
    <row r="9874" spans="1:3">
      <c r="A9874" s="94">
        <f t="shared" si="157"/>
        <v>2014</v>
      </c>
      <c r="B9874" s="95">
        <v>41977</v>
      </c>
      <c r="C9874" s="96">
        <v>2.94</v>
      </c>
    </row>
    <row r="9875" spans="1:3">
      <c r="A9875" s="94">
        <f t="shared" si="157"/>
        <v>2014</v>
      </c>
      <c r="B9875" s="95">
        <v>41978</v>
      </c>
      <c r="C9875" s="96">
        <v>2.97</v>
      </c>
    </row>
    <row r="9876" spans="1:3">
      <c r="A9876" s="94">
        <f t="shared" si="157"/>
        <v>2014</v>
      </c>
      <c r="B9876" s="95">
        <v>41981</v>
      </c>
      <c r="C9876" s="96">
        <v>2.9</v>
      </c>
    </row>
    <row r="9877" spans="1:3">
      <c r="A9877" s="94">
        <f t="shared" si="157"/>
        <v>2014</v>
      </c>
      <c r="B9877" s="95">
        <v>41982</v>
      </c>
      <c r="C9877" s="96">
        <v>2.87</v>
      </c>
    </row>
    <row r="9878" spans="1:3">
      <c r="A9878" s="94">
        <f t="shared" si="157"/>
        <v>2014</v>
      </c>
      <c r="B9878" s="95">
        <v>41983</v>
      </c>
      <c r="C9878" s="96">
        <v>2.83</v>
      </c>
    </row>
    <row r="9879" spans="1:3">
      <c r="A9879" s="94">
        <f t="shared" si="157"/>
        <v>2014</v>
      </c>
      <c r="B9879" s="95">
        <v>41984</v>
      </c>
      <c r="C9879" s="96">
        <v>2.84</v>
      </c>
    </row>
    <row r="9880" spans="1:3">
      <c r="A9880" s="94">
        <f t="shared" si="157"/>
        <v>2014</v>
      </c>
      <c r="B9880" s="95">
        <v>41985</v>
      </c>
      <c r="C9880" s="96">
        <v>2.75</v>
      </c>
    </row>
    <row r="9881" spans="1:3">
      <c r="A9881" s="94">
        <f t="shared" si="157"/>
        <v>2014</v>
      </c>
      <c r="B9881" s="95">
        <v>41988</v>
      </c>
      <c r="C9881" s="96">
        <v>2.74</v>
      </c>
    </row>
    <row r="9882" spans="1:3">
      <c r="A9882" s="94">
        <f t="shared" si="157"/>
        <v>2014</v>
      </c>
      <c r="B9882" s="95">
        <v>41989</v>
      </c>
      <c r="C9882" s="96">
        <v>2.69</v>
      </c>
    </row>
    <row r="9883" spans="1:3">
      <c r="A9883" s="94">
        <f t="shared" si="157"/>
        <v>2014</v>
      </c>
      <c r="B9883" s="95">
        <v>41990</v>
      </c>
      <c r="C9883" s="96">
        <v>2.74</v>
      </c>
    </row>
    <row r="9884" spans="1:3">
      <c r="A9884" s="94">
        <f t="shared" si="157"/>
        <v>2014</v>
      </c>
      <c r="B9884" s="95">
        <v>41991</v>
      </c>
      <c r="C9884" s="96">
        <v>2.82</v>
      </c>
    </row>
    <row r="9885" spans="1:3">
      <c r="A9885" s="94">
        <f t="shared" si="157"/>
        <v>2014</v>
      </c>
      <c r="B9885" s="95">
        <v>41992</v>
      </c>
      <c r="C9885" s="96">
        <v>2.77</v>
      </c>
    </row>
    <row r="9886" spans="1:3">
      <c r="A9886" s="94">
        <f t="shared" si="157"/>
        <v>2014</v>
      </c>
      <c r="B9886" s="95">
        <v>41995</v>
      </c>
      <c r="C9886" s="96">
        <v>2.75</v>
      </c>
    </row>
    <row r="9887" spans="1:3">
      <c r="A9887" s="94">
        <f t="shared" si="157"/>
        <v>2014</v>
      </c>
      <c r="B9887" s="95">
        <v>41996</v>
      </c>
      <c r="C9887" s="96">
        <v>2.85</v>
      </c>
    </row>
    <row r="9888" spans="1:3">
      <c r="A9888" s="94">
        <f t="shared" si="157"/>
        <v>2014</v>
      </c>
      <c r="B9888" s="95">
        <v>41997</v>
      </c>
      <c r="C9888" s="96">
        <v>2.83</v>
      </c>
    </row>
    <row r="9889" spans="1:3">
      <c r="A9889" s="94">
        <f t="shared" si="157"/>
        <v>2014</v>
      </c>
      <c r="B9889" s="95">
        <v>41998</v>
      </c>
      <c r="C9889" s="99"/>
    </row>
    <row r="9890" spans="1:3">
      <c r="A9890" s="94">
        <f t="shared" si="157"/>
        <v>2014</v>
      </c>
      <c r="B9890" s="95">
        <v>41999</v>
      </c>
      <c r="C9890" s="96">
        <v>2.81</v>
      </c>
    </row>
    <row r="9891" spans="1:3">
      <c r="A9891" s="94">
        <f t="shared" si="157"/>
        <v>2014</v>
      </c>
      <c r="B9891" s="95">
        <v>42002</v>
      </c>
      <c r="C9891" s="96">
        <v>2.78</v>
      </c>
    </row>
    <row r="9892" spans="1:3">
      <c r="A9892" s="94">
        <f t="shared" si="157"/>
        <v>2014</v>
      </c>
      <c r="B9892" s="95">
        <v>42003</v>
      </c>
      <c r="C9892" s="96">
        <v>2.76</v>
      </c>
    </row>
    <row r="9893" spans="1:3">
      <c r="A9893" s="94">
        <f t="shared" si="157"/>
        <v>2014</v>
      </c>
      <c r="B9893" s="95">
        <v>42004</v>
      </c>
      <c r="C9893" s="96">
        <v>2.75</v>
      </c>
    </row>
    <row r="9894" spans="1:3">
      <c r="A9894" s="94">
        <f t="shared" si="157"/>
        <v>2015</v>
      </c>
      <c r="B9894" s="95">
        <v>42005</v>
      </c>
      <c r="C9894" s="99"/>
    </row>
    <row r="9895" spans="1:3">
      <c r="A9895" s="94">
        <f t="shared" si="157"/>
        <v>2015</v>
      </c>
      <c r="B9895" s="95">
        <v>42006</v>
      </c>
      <c r="C9895" s="96">
        <v>2.69</v>
      </c>
    </row>
    <row r="9896" spans="1:3">
      <c r="A9896" s="94">
        <f t="shared" si="157"/>
        <v>2015</v>
      </c>
      <c r="B9896" s="95">
        <v>42009</v>
      </c>
      <c r="C9896" s="96">
        <v>2.6</v>
      </c>
    </row>
    <row r="9897" spans="1:3">
      <c r="A9897" s="94">
        <f t="shared" si="157"/>
        <v>2015</v>
      </c>
      <c r="B9897" s="95">
        <v>42010</v>
      </c>
      <c r="C9897" s="96">
        <v>2.52</v>
      </c>
    </row>
    <row r="9898" spans="1:3">
      <c r="A9898" s="94">
        <f t="shared" si="157"/>
        <v>2015</v>
      </c>
      <c r="B9898" s="95">
        <v>42011</v>
      </c>
      <c r="C9898" s="96">
        <v>2.52</v>
      </c>
    </row>
    <row r="9899" spans="1:3">
      <c r="A9899" s="94">
        <f t="shared" si="157"/>
        <v>2015</v>
      </c>
      <c r="B9899" s="95">
        <v>42012</v>
      </c>
      <c r="C9899" s="96">
        <v>2.59</v>
      </c>
    </row>
    <row r="9900" spans="1:3">
      <c r="A9900" s="94">
        <f t="shared" si="157"/>
        <v>2015</v>
      </c>
      <c r="B9900" s="95">
        <v>42013</v>
      </c>
      <c r="C9900" s="96">
        <v>2.5499999999999998</v>
      </c>
    </row>
    <row r="9901" spans="1:3">
      <c r="A9901" s="94">
        <f t="shared" si="157"/>
        <v>2015</v>
      </c>
      <c r="B9901" s="95">
        <v>42016</v>
      </c>
      <c r="C9901" s="96">
        <v>2.4900000000000002</v>
      </c>
    </row>
    <row r="9902" spans="1:3">
      <c r="A9902" s="94">
        <f t="shared" si="157"/>
        <v>2015</v>
      </c>
      <c r="B9902" s="95">
        <v>42017</v>
      </c>
      <c r="C9902" s="96">
        <v>2.4900000000000002</v>
      </c>
    </row>
    <row r="9903" spans="1:3">
      <c r="A9903" s="94">
        <f t="shared" si="157"/>
        <v>2015</v>
      </c>
      <c r="B9903" s="95">
        <v>42018</v>
      </c>
      <c r="C9903" s="96">
        <v>2.4700000000000002</v>
      </c>
    </row>
    <row r="9904" spans="1:3">
      <c r="A9904" s="94">
        <f t="shared" si="157"/>
        <v>2015</v>
      </c>
      <c r="B9904" s="95">
        <v>42019</v>
      </c>
      <c r="C9904" s="96">
        <v>2.4</v>
      </c>
    </row>
    <row r="9905" spans="1:3">
      <c r="A9905" s="94">
        <f t="shared" si="157"/>
        <v>2015</v>
      </c>
      <c r="B9905" s="95">
        <v>42020</v>
      </c>
      <c r="C9905" s="96">
        <v>2.44</v>
      </c>
    </row>
    <row r="9906" spans="1:3">
      <c r="A9906" s="94">
        <f t="shared" si="157"/>
        <v>2015</v>
      </c>
      <c r="B9906" s="95">
        <v>42023</v>
      </c>
      <c r="C9906" s="99"/>
    </row>
    <row r="9907" spans="1:3">
      <c r="A9907" s="94">
        <f t="shared" si="157"/>
        <v>2015</v>
      </c>
      <c r="B9907" s="95">
        <v>42024</v>
      </c>
      <c r="C9907" s="96">
        <v>2.39</v>
      </c>
    </row>
    <row r="9908" spans="1:3">
      <c r="A9908" s="94">
        <f t="shared" si="157"/>
        <v>2015</v>
      </c>
      <c r="B9908" s="95">
        <v>42025</v>
      </c>
      <c r="C9908" s="96">
        <v>2.44</v>
      </c>
    </row>
    <row r="9909" spans="1:3">
      <c r="A9909" s="94">
        <f t="shared" si="157"/>
        <v>2015</v>
      </c>
      <c r="B9909" s="95">
        <v>42026</v>
      </c>
      <c r="C9909" s="96">
        <v>2.46</v>
      </c>
    </row>
    <row r="9910" spans="1:3">
      <c r="A9910" s="94">
        <f t="shared" si="157"/>
        <v>2015</v>
      </c>
      <c r="B9910" s="95">
        <v>42027</v>
      </c>
      <c r="C9910" s="96">
        <v>2.38</v>
      </c>
    </row>
    <row r="9911" spans="1:3">
      <c r="A9911" s="94">
        <f t="shared" si="157"/>
        <v>2015</v>
      </c>
      <c r="B9911" s="95">
        <v>42030</v>
      </c>
      <c r="C9911" s="96">
        <v>2.4</v>
      </c>
    </row>
    <row r="9912" spans="1:3">
      <c r="A9912" s="94">
        <f t="shared" si="157"/>
        <v>2015</v>
      </c>
      <c r="B9912" s="95">
        <v>42031</v>
      </c>
      <c r="C9912" s="96">
        <v>2.4</v>
      </c>
    </row>
    <row r="9913" spans="1:3">
      <c r="A9913" s="94">
        <f t="shared" si="157"/>
        <v>2015</v>
      </c>
      <c r="B9913" s="95">
        <v>42032</v>
      </c>
      <c r="C9913" s="96">
        <v>2.29</v>
      </c>
    </row>
    <row r="9914" spans="1:3">
      <c r="A9914" s="94">
        <f t="shared" si="157"/>
        <v>2015</v>
      </c>
      <c r="B9914" s="95">
        <v>42033</v>
      </c>
      <c r="C9914" s="96">
        <v>2.33</v>
      </c>
    </row>
    <row r="9915" spans="1:3">
      <c r="A9915" s="94">
        <f t="shared" si="157"/>
        <v>2015</v>
      </c>
      <c r="B9915" s="95">
        <v>42034</v>
      </c>
      <c r="C9915" s="96">
        <v>2.25</v>
      </c>
    </row>
    <row r="9916" spans="1:3">
      <c r="A9916" s="94">
        <f t="shared" si="157"/>
        <v>2015</v>
      </c>
      <c r="B9916" s="95">
        <v>42037</v>
      </c>
      <c r="C9916" s="96">
        <v>2.25</v>
      </c>
    </row>
    <row r="9917" spans="1:3">
      <c r="A9917" s="94">
        <f t="shared" si="157"/>
        <v>2015</v>
      </c>
      <c r="B9917" s="95">
        <v>42038</v>
      </c>
      <c r="C9917" s="96">
        <v>2.37</v>
      </c>
    </row>
    <row r="9918" spans="1:3">
      <c r="A9918" s="94">
        <f t="shared" si="157"/>
        <v>2015</v>
      </c>
      <c r="B9918" s="95">
        <v>42039</v>
      </c>
      <c r="C9918" s="96">
        <v>2.39</v>
      </c>
    </row>
    <row r="9919" spans="1:3">
      <c r="A9919" s="94">
        <f t="shared" si="157"/>
        <v>2015</v>
      </c>
      <c r="B9919" s="95">
        <v>42040</v>
      </c>
      <c r="C9919" s="96">
        <v>2.42</v>
      </c>
    </row>
    <row r="9920" spans="1:3">
      <c r="A9920" s="94">
        <f t="shared" si="157"/>
        <v>2015</v>
      </c>
      <c r="B9920" s="95">
        <v>42041</v>
      </c>
      <c r="C9920" s="96">
        <v>2.5099999999999998</v>
      </c>
    </row>
    <row r="9921" spans="1:3">
      <c r="A9921" s="94">
        <f t="shared" si="157"/>
        <v>2015</v>
      </c>
      <c r="B9921" s="95">
        <v>42044</v>
      </c>
      <c r="C9921" s="96">
        <v>2.52</v>
      </c>
    </row>
    <row r="9922" spans="1:3">
      <c r="A9922" s="94">
        <f t="shared" si="157"/>
        <v>2015</v>
      </c>
      <c r="B9922" s="95">
        <v>42045</v>
      </c>
      <c r="C9922" s="96">
        <v>2.58</v>
      </c>
    </row>
    <row r="9923" spans="1:3">
      <c r="A9923" s="94">
        <f t="shared" si="157"/>
        <v>2015</v>
      </c>
      <c r="B9923" s="95">
        <v>42046</v>
      </c>
      <c r="C9923" s="96">
        <v>2.57</v>
      </c>
    </row>
    <row r="9924" spans="1:3">
      <c r="A9924" s="94">
        <f t="shared" si="157"/>
        <v>2015</v>
      </c>
      <c r="B9924" s="95">
        <v>42047</v>
      </c>
      <c r="C9924" s="96">
        <v>2.58</v>
      </c>
    </row>
    <row r="9925" spans="1:3">
      <c r="A9925" s="94">
        <f t="shared" si="157"/>
        <v>2015</v>
      </c>
      <c r="B9925" s="95">
        <v>42048</v>
      </c>
      <c r="C9925" s="96">
        <v>2.63</v>
      </c>
    </row>
    <row r="9926" spans="1:3">
      <c r="A9926" s="94">
        <f t="shared" si="157"/>
        <v>2015</v>
      </c>
      <c r="B9926" s="95">
        <v>42051</v>
      </c>
      <c r="C9926" s="99"/>
    </row>
    <row r="9927" spans="1:3">
      <c r="A9927" s="94">
        <f t="shared" si="157"/>
        <v>2015</v>
      </c>
      <c r="B9927" s="95">
        <v>42052</v>
      </c>
      <c r="C9927" s="96">
        <v>2.73</v>
      </c>
    </row>
    <row r="9928" spans="1:3">
      <c r="A9928" s="94">
        <f t="shared" si="157"/>
        <v>2015</v>
      </c>
      <c r="B9928" s="95">
        <v>42053</v>
      </c>
      <c r="C9928" s="96">
        <v>2.7</v>
      </c>
    </row>
    <row r="9929" spans="1:3">
      <c r="A9929" s="94">
        <f t="shared" si="157"/>
        <v>2015</v>
      </c>
      <c r="B9929" s="95">
        <v>42054</v>
      </c>
      <c r="C9929" s="96">
        <v>2.73</v>
      </c>
    </row>
    <row r="9930" spans="1:3">
      <c r="A9930" s="94">
        <f t="shared" si="157"/>
        <v>2015</v>
      </c>
      <c r="B9930" s="95">
        <v>42055</v>
      </c>
      <c r="C9930" s="96">
        <v>2.73</v>
      </c>
    </row>
    <row r="9931" spans="1:3">
      <c r="A9931" s="94">
        <f t="shared" si="157"/>
        <v>2015</v>
      </c>
      <c r="B9931" s="95">
        <v>42058</v>
      </c>
      <c r="C9931" s="96">
        <v>2.66</v>
      </c>
    </row>
    <row r="9932" spans="1:3">
      <c r="A9932" s="94">
        <f t="shared" si="157"/>
        <v>2015</v>
      </c>
      <c r="B9932" s="95">
        <v>42059</v>
      </c>
      <c r="C9932" s="96">
        <v>2.6</v>
      </c>
    </row>
    <row r="9933" spans="1:3">
      <c r="A9933" s="94">
        <f t="shared" ref="A9933:A9996" si="158">YEAR(B9933)</f>
        <v>2015</v>
      </c>
      <c r="B9933" s="95">
        <v>42060</v>
      </c>
      <c r="C9933" s="96">
        <v>2.56</v>
      </c>
    </row>
    <row r="9934" spans="1:3">
      <c r="A9934" s="94">
        <f t="shared" si="158"/>
        <v>2015</v>
      </c>
      <c r="B9934" s="95">
        <v>42061</v>
      </c>
      <c r="C9934" s="96">
        <v>2.63</v>
      </c>
    </row>
    <row r="9935" spans="1:3">
      <c r="A9935" s="94">
        <f t="shared" si="158"/>
        <v>2015</v>
      </c>
      <c r="B9935" s="95">
        <v>42062</v>
      </c>
      <c r="C9935" s="96">
        <v>2.6</v>
      </c>
    </row>
    <row r="9936" spans="1:3">
      <c r="A9936" s="94">
        <f t="shared" si="158"/>
        <v>2015</v>
      </c>
      <c r="B9936" s="95">
        <v>42065</v>
      </c>
      <c r="C9936" s="96">
        <v>2.68</v>
      </c>
    </row>
    <row r="9937" spans="1:3">
      <c r="A9937" s="94">
        <f t="shared" si="158"/>
        <v>2015</v>
      </c>
      <c r="B9937" s="95">
        <v>42066</v>
      </c>
      <c r="C9937" s="96">
        <v>2.71</v>
      </c>
    </row>
    <row r="9938" spans="1:3">
      <c r="A9938" s="94">
        <f t="shared" si="158"/>
        <v>2015</v>
      </c>
      <c r="B9938" s="95">
        <v>42067</v>
      </c>
      <c r="C9938" s="96">
        <v>2.72</v>
      </c>
    </row>
    <row r="9939" spans="1:3">
      <c r="A9939" s="94">
        <f t="shared" si="158"/>
        <v>2015</v>
      </c>
      <c r="B9939" s="95">
        <v>42068</v>
      </c>
      <c r="C9939" s="96">
        <v>2.71</v>
      </c>
    </row>
    <row r="9940" spans="1:3">
      <c r="A9940" s="94">
        <f t="shared" si="158"/>
        <v>2015</v>
      </c>
      <c r="B9940" s="95">
        <v>42069</v>
      </c>
      <c r="C9940" s="96">
        <v>2.83</v>
      </c>
    </row>
    <row r="9941" spans="1:3">
      <c r="A9941" s="94">
        <f t="shared" si="158"/>
        <v>2015</v>
      </c>
      <c r="B9941" s="95">
        <v>42072</v>
      </c>
      <c r="C9941" s="96">
        <v>2.8</v>
      </c>
    </row>
    <row r="9942" spans="1:3">
      <c r="A9942" s="94">
        <f t="shared" si="158"/>
        <v>2015</v>
      </c>
      <c r="B9942" s="95">
        <v>42073</v>
      </c>
      <c r="C9942" s="96">
        <v>2.73</v>
      </c>
    </row>
    <row r="9943" spans="1:3">
      <c r="A9943" s="94">
        <f t="shared" si="158"/>
        <v>2015</v>
      </c>
      <c r="B9943" s="95">
        <v>42074</v>
      </c>
      <c r="C9943" s="96">
        <v>2.69</v>
      </c>
    </row>
    <row r="9944" spans="1:3">
      <c r="A9944" s="94">
        <f t="shared" si="158"/>
        <v>2015</v>
      </c>
      <c r="B9944" s="95">
        <v>42075</v>
      </c>
      <c r="C9944" s="96">
        <v>2.69</v>
      </c>
    </row>
    <row r="9945" spans="1:3">
      <c r="A9945" s="94">
        <f t="shared" si="158"/>
        <v>2015</v>
      </c>
      <c r="B9945" s="95">
        <v>42076</v>
      </c>
      <c r="C9945" s="96">
        <v>2.7</v>
      </c>
    </row>
    <row r="9946" spans="1:3">
      <c r="A9946" s="94">
        <f t="shared" si="158"/>
        <v>2015</v>
      </c>
      <c r="B9946" s="95">
        <v>42079</v>
      </c>
      <c r="C9946" s="96">
        <v>2.67</v>
      </c>
    </row>
    <row r="9947" spans="1:3">
      <c r="A9947" s="94">
        <f t="shared" si="158"/>
        <v>2015</v>
      </c>
      <c r="B9947" s="95">
        <v>42080</v>
      </c>
      <c r="C9947" s="96">
        <v>2.61</v>
      </c>
    </row>
    <row r="9948" spans="1:3">
      <c r="A9948" s="94">
        <f t="shared" si="158"/>
        <v>2015</v>
      </c>
      <c r="B9948" s="95">
        <v>42081</v>
      </c>
      <c r="C9948" s="96">
        <v>2.5099999999999998</v>
      </c>
    </row>
    <row r="9949" spans="1:3">
      <c r="A9949" s="94">
        <f t="shared" si="158"/>
        <v>2015</v>
      </c>
      <c r="B9949" s="95">
        <v>42082</v>
      </c>
      <c r="C9949" s="96">
        <v>2.54</v>
      </c>
    </row>
    <row r="9950" spans="1:3">
      <c r="A9950" s="94">
        <f t="shared" si="158"/>
        <v>2015</v>
      </c>
      <c r="B9950" s="95">
        <v>42083</v>
      </c>
      <c r="C9950" s="96">
        <v>2.5</v>
      </c>
    </row>
    <row r="9951" spans="1:3">
      <c r="A9951" s="94">
        <f t="shared" si="158"/>
        <v>2015</v>
      </c>
      <c r="B9951" s="95">
        <v>42086</v>
      </c>
      <c r="C9951" s="96">
        <v>2.5099999999999998</v>
      </c>
    </row>
    <row r="9952" spans="1:3">
      <c r="A9952" s="94">
        <f t="shared" si="158"/>
        <v>2015</v>
      </c>
      <c r="B9952" s="95">
        <v>42087</v>
      </c>
      <c r="C9952" s="96">
        <v>2.46</v>
      </c>
    </row>
    <row r="9953" spans="1:3">
      <c r="A9953" s="94">
        <f t="shared" si="158"/>
        <v>2015</v>
      </c>
      <c r="B9953" s="95">
        <v>42088</v>
      </c>
      <c r="C9953" s="96">
        <v>2.5</v>
      </c>
    </row>
    <row r="9954" spans="1:3">
      <c r="A9954" s="94">
        <f t="shared" si="158"/>
        <v>2015</v>
      </c>
      <c r="B9954" s="95">
        <v>42089</v>
      </c>
      <c r="C9954" s="96">
        <v>2.6</v>
      </c>
    </row>
    <row r="9955" spans="1:3">
      <c r="A9955" s="94">
        <f t="shared" si="158"/>
        <v>2015</v>
      </c>
      <c r="B9955" s="95">
        <v>42090</v>
      </c>
      <c r="C9955" s="96">
        <v>2.5299999999999998</v>
      </c>
    </row>
    <row r="9956" spans="1:3">
      <c r="A9956" s="94">
        <f t="shared" si="158"/>
        <v>2015</v>
      </c>
      <c r="B9956" s="95">
        <v>42093</v>
      </c>
      <c r="C9956" s="96">
        <v>2.5499999999999998</v>
      </c>
    </row>
    <row r="9957" spans="1:3">
      <c r="A9957" s="94">
        <f t="shared" si="158"/>
        <v>2015</v>
      </c>
      <c r="B9957" s="95">
        <v>42094</v>
      </c>
      <c r="C9957" s="96">
        <v>2.54</v>
      </c>
    </row>
    <row r="9958" spans="1:3">
      <c r="A9958" s="94">
        <f t="shared" si="158"/>
        <v>2015</v>
      </c>
      <c r="B9958" s="95">
        <v>42095</v>
      </c>
      <c r="C9958" s="96">
        <v>2.4700000000000002</v>
      </c>
    </row>
    <row r="9959" spans="1:3">
      <c r="A9959" s="94">
        <f t="shared" si="158"/>
        <v>2015</v>
      </c>
      <c r="B9959" s="95">
        <v>42096</v>
      </c>
      <c r="C9959" s="96">
        <v>2.5299999999999998</v>
      </c>
    </row>
    <row r="9960" spans="1:3">
      <c r="A9960" s="94">
        <f t="shared" si="158"/>
        <v>2015</v>
      </c>
      <c r="B9960" s="95">
        <v>42097</v>
      </c>
      <c r="C9960" s="96">
        <v>2.4900000000000002</v>
      </c>
    </row>
    <row r="9961" spans="1:3">
      <c r="A9961" s="94">
        <f t="shared" si="158"/>
        <v>2015</v>
      </c>
      <c r="B9961" s="95">
        <v>42100</v>
      </c>
      <c r="C9961" s="96">
        <v>2.57</v>
      </c>
    </row>
    <row r="9962" spans="1:3">
      <c r="A9962" s="94">
        <f t="shared" si="158"/>
        <v>2015</v>
      </c>
      <c r="B9962" s="95">
        <v>42101</v>
      </c>
      <c r="C9962" s="96">
        <v>2.52</v>
      </c>
    </row>
    <row r="9963" spans="1:3">
      <c r="A9963" s="94">
        <f t="shared" si="158"/>
        <v>2015</v>
      </c>
      <c r="B9963" s="95">
        <v>42102</v>
      </c>
      <c r="C9963" s="96">
        <v>2.5299999999999998</v>
      </c>
    </row>
    <row r="9964" spans="1:3">
      <c r="A9964" s="94">
        <f t="shared" si="158"/>
        <v>2015</v>
      </c>
      <c r="B9964" s="95">
        <v>42103</v>
      </c>
      <c r="C9964" s="96">
        <v>2.61</v>
      </c>
    </row>
    <row r="9965" spans="1:3">
      <c r="A9965" s="94">
        <f t="shared" si="158"/>
        <v>2015</v>
      </c>
      <c r="B9965" s="95">
        <v>42104</v>
      </c>
      <c r="C9965" s="96">
        <v>2.58</v>
      </c>
    </row>
    <row r="9966" spans="1:3">
      <c r="A9966" s="94">
        <f t="shared" si="158"/>
        <v>2015</v>
      </c>
      <c r="B9966" s="95">
        <v>42107</v>
      </c>
      <c r="C9966" s="96">
        <v>2.58</v>
      </c>
    </row>
    <row r="9967" spans="1:3">
      <c r="A9967" s="94">
        <f t="shared" si="158"/>
        <v>2015</v>
      </c>
      <c r="B9967" s="95">
        <v>42108</v>
      </c>
      <c r="C9967" s="96">
        <v>2.54</v>
      </c>
    </row>
    <row r="9968" spans="1:3">
      <c r="A9968" s="94">
        <f t="shared" si="158"/>
        <v>2015</v>
      </c>
      <c r="B9968" s="95">
        <v>42109</v>
      </c>
      <c r="C9968" s="96">
        <v>2.5499999999999998</v>
      </c>
    </row>
    <row r="9969" spans="1:3">
      <c r="A9969" s="94">
        <f t="shared" si="158"/>
        <v>2015</v>
      </c>
      <c r="B9969" s="95">
        <v>42110</v>
      </c>
      <c r="C9969" s="96">
        <v>2.56</v>
      </c>
    </row>
    <row r="9970" spans="1:3">
      <c r="A9970" s="94">
        <f t="shared" si="158"/>
        <v>2015</v>
      </c>
      <c r="B9970" s="95">
        <v>42111</v>
      </c>
      <c r="C9970" s="96">
        <v>2.5099999999999998</v>
      </c>
    </row>
    <row r="9971" spans="1:3">
      <c r="A9971" s="94">
        <f t="shared" si="158"/>
        <v>2015</v>
      </c>
      <c r="B9971" s="95">
        <v>42114</v>
      </c>
      <c r="C9971" s="96">
        <v>2.56</v>
      </c>
    </row>
    <row r="9972" spans="1:3">
      <c r="A9972" s="94">
        <f t="shared" si="158"/>
        <v>2015</v>
      </c>
      <c r="B9972" s="95">
        <v>42115</v>
      </c>
      <c r="C9972" s="96">
        <v>2.58</v>
      </c>
    </row>
    <row r="9973" spans="1:3">
      <c r="A9973" s="94">
        <f t="shared" si="158"/>
        <v>2015</v>
      </c>
      <c r="B9973" s="95">
        <v>42116</v>
      </c>
      <c r="C9973" s="96">
        <v>2.66</v>
      </c>
    </row>
    <row r="9974" spans="1:3">
      <c r="A9974" s="94">
        <f t="shared" si="158"/>
        <v>2015</v>
      </c>
      <c r="B9974" s="95">
        <v>42117</v>
      </c>
      <c r="C9974" s="96">
        <v>2.63</v>
      </c>
    </row>
    <row r="9975" spans="1:3">
      <c r="A9975" s="94">
        <f t="shared" si="158"/>
        <v>2015</v>
      </c>
      <c r="B9975" s="95">
        <v>42118</v>
      </c>
      <c r="C9975" s="96">
        <v>2.62</v>
      </c>
    </row>
    <row r="9976" spans="1:3">
      <c r="A9976" s="94">
        <f t="shared" si="158"/>
        <v>2015</v>
      </c>
      <c r="B9976" s="95">
        <v>42121</v>
      </c>
      <c r="C9976" s="96">
        <v>2.61</v>
      </c>
    </row>
    <row r="9977" spans="1:3">
      <c r="A9977" s="94">
        <f t="shared" si="158"/>
        <v>2015</v>
      </c>
      <c r="B9977" s="95">
        <v>42122</v>
      </c>
      <c r="C9977" s="96">
        <v>2.68</v>
      </c>
    </row>
    <row r="9978" spans="1:3">
      <c r="A9978" s="94">
        <f t="shared" si="158"/>
        <v>2015</v>
      </c>
      <c r="B9978" s="95">
        <v>42123</v>
      </c>
      <c r="C9978" s="96">
        <v>2.76</v>
      </c>
    </row>
    <row r="9979" spans="1:3">
      <c r="A9979" s="94">
        <f t="shared" si="158"/>
        <v>2015</v>
      </c>
      <c r="B9979" s="95">
        <v>42124</v>
      </c>
      <c r="C9979" s="96">
        <v>2.75</v>
      </c>
    </row>
    <row r="9980" spans="1:3">
      <c r="A9980" s="94">
        <f t="shared" si="158"/>
        <v>2015</v>
      </c>
      <c r="B9980" s="95">
        <v>42125</v>
      </c>
      <c r="C9980" s="96">
        <v>2.82</v>
      </c>
    </row>
    <row r="9981" spans="1:3">
      <c r="A9981" s="94">
        <f t="shared" si="158"/>
        <v>2015</v>
      </c>
      <c r="B9981" s="95">
        <v>42128</v>
      </c>
      <c r="C9981" s="96">
        <v>2.88</v>
      </c>
    </row>
    <row r="9982" spans="1:3">
      <c r="A9982" s="94">
        <f t="shared" si="158"/>
        <v>2015</v>
      </c>
      <c r="B9982" s="95">
        <v>42129</v>
      </c>
      <c r="C9982" s="96">
        <v>2.9</v>
      </c>
    </row>
    <row r="9983" spans="1:3">
      <c r="A9983" s="94">
        <f t="shared" si="158"/>
        <v>2015</v>
      </c>
      <c r="B9983" s="95">
        <v>42130</v>
      </c>
      <c r="C9983" s="96">
        <v>2.98</v>
      </c>
    </row>
    <row r="9984" spans="1:3">
      <c r="A9984" s="94">
        <f t="shared" si="158"/>
        <v>2015</v>
      </c>
      <c r="B9984" s="95">
        <v>42131</v>
      </c>
      <c r="C9984" s="96">
        <v>2.9</v>
      </c>
    </row>
    <row r="9985" spans="1:3">
      <c r="A9985" s="94">
        <f t="shared" si="158"/>
        <v>2015</v>
      </c>
      <c r="B9985" s="95">
        <v>42132</v>
      </c>
      <c r="C9985" s="96">
        <v>2.9</v>
      </c>
    </row>
    <row r="9986" spans="1:3">
      <c r="A9986" s="94">
        <f t="shared" si="158"/>
        <v>2015</v>
      </c>
      <c r="B9986" s="95">
        <v>42135</v>
      </c>
      <c r="C9986" s="96">
        <v>3.03</v>
      </c>
    </row>
    <row r="9987" spans="1:3">
      <c r="A9987" s="94">
        <f t="shared" si="158"/>
        <v>2015</v>
      </c>
      <c r="B9987" s="95">
        <v>42136</v>
      </c>
      <c r="C9987" s="96">
        <v>3.02</v>
      </c>
    </row>
    <row r="9988" spans="1:3">
      <c r="A9988" s="94">
        <f t="shared" si="158"/>
        <v>2015</v>
      </c>
      <c r="B9988" s="95">
        <v>42137</v>
      </c>
      <c r="C9988" s="96">
        <v>3.07</v>
      </c>
    </row>
    <row r="9989" spans="1:3">
      <c r="A9989" s="94">
        <f t="shared" si="158"/>
        <v>2015</v>
      </c>
      <c r="B9989" s="95">
        <v>42138</v>
      </c>
      <c r="C9989" s="96">
        <v>3.03</v>
      </c>
    </row>
    <row r="9990" spans="1:3">
      <c r="A9990" s="94">
        <f t="shared" si="158"/>
        <v>2015</v>
      </c>
      <c r="B9990" s="95">
        <v>42139</v>
      </c>
      <c r="C9990" s="96">
        <v>2.93</v>
      </c>
    </row>
    <row r="9991" spans="1:3">
      <c r="A9991" s="94">
        <f t="shared" si="158"/>
        <v>2015</v>
      </c>
      <c r="B9991" s="95">
        <v>42142</v>
      </c>
      <c r="C9991" s="96">
        <v>3.02</v>
      </c>
    </row>
    <row r="9992" spans="1:3">
      <c r="A9992" s="94">
        <f t="shared" si="158"/>
        <v>2015</v>
      </c>
      <c r="B9992" s="95">
        <v>42143</v>
      </c>
      <c r="C9992" s="96">
        <v>3.05</v>
      </c>
    </row>
    <row r="9993" spans="1:3">
      <c r="A9993" s="94">
        <f t="shared" si="158"/>
        <v>2015</v>
      </c>
      <c r="B9993" s="95">
        <v>42144</v>
      </c>
      <c r="C9993" s="96">
        <v>3.06</v>
      </c>
    </row>
    <row r="9994" spans="1:3">
      <c r="A9994" s="94">
        <f t="shared" si="158"/>
        <v>2015</v>
      </c>
      <c r="B9994" s="95">
        <v>42145</v>
      </c>
      <c r="C9994" s="96">
        <v>2.98</v>
      </c>
    </row>
    <row r="9995" spans="1:3">
      <c r="A9995" s="94">
        <f t="shared" si="158"/>
        <v>2015</v>
      </c>
      <c r="B9995" s="95">
        <v>42146</v>
      </c>
      <c r="C9995" s="96">
        <v>2.99</v>
      </c>
    </row>
    <row r="9996" spans="1:3">
      <c r="A9996" s="94">
        <f t="shared" si="158"/>
        <v>2015</v>
      </c>
      <c r="B9996" s="95">
        <v>42149</v>
      </c>
      <c r="C9996" s="99"/>
    </row>
    <row r="9997" spans="1:3">
      <c r="A9997" s="94">
        <f t="shared" ref="A9997:A10060" si="159">YEAR(B9997)</f>
        <v>2015</v>
      </c>
      <c r="B9997" s="95">
        <v>42150</v>
      </c>
      <c r="C9997" s="96">
        <v>2.89</v>
      </c>
    </row>
    <row r="9998" spans="1:3">
      <c r="A9998" s="94">
        <f t="shared" si="159"/>
        <v>2015</v>
      </c>
      <c r="B9998" s="95">
        <v>42151</v>
      </c>
      <c r="C9998" s="96">
        <v>2.88</v>
      </c>
    </row>
    <row r="9999" spans="1:3">
      <c r="A9999" s="94">
        <f t="shared" si="159"/>
        <v>2015</v>
      </c>
      <c r="B9999" s="95">
        <v>42152</v>
      </c>
      <c r="C9999" s="96">
        <v>2.89</v>
      </c>
    </row>
    <row r="10000" spans="1:3">
      <c r="A10000" s="94">
        <f t="shared" si="159"/>
        <v>2015</v>
      </c>
      <c r="B10000" s="95">
        <v>42153</v>
      </c>
      <c r="C10000" s="96">
        <v>2.88</v>
      </c>
    </row>
    <row r="10001" spans="1:3">
      <c r="A10001" s="94">
        <f t="shared" si="159"/>
        <v>2015</v>
      </c>
      <c r="B10001" s="95">
        <v>42156</v>
      </c>
      <c r="C10001" s="96">
        <v>2.94</v>
      </c>
    </row>
    <row r="10002" spans="1:3">
      <c r="A10002" s="94">
        <f t="shared" si="159"/>
        <v>2015</v>
      </c>
      <c r="B10002" s="95">
        <v>42157</v>
      </c>
      <c r="C10002" s="96">
        <v>3.02</v>
      </c>
    </row>
    <row r="10003" spans="1:3">
      <c r="A10003" s="94">
        <f t="shared" si="159"/>
        <v>2015</v>
      </c>
      <c r="B10003" s="95">
        <v>42158</v>
      </c>
      <c r="C10003" s="96">
        <v>3.11</v>
      </c>
    </row>
    <row r="10004" spans="1:3">
      <c r="A10004" s="94">
        <f t="shared" si="159"/>
        <v>2015</v>
      </c>
      <c r="B10004" s="95">
        <v>42159</v>
      </c>
      <c r="C10004" s="96">
        <v>3.03</v>
      </c>
    </row>
    <row r="10005" spans="1:3">
      <c r="A10005" s="94">
        <f t="shared" si="159"/>
        <v>2015</v>
      </c>
      <c r="B10005" s="95">
        <v>42160</v>
      </c>
      <c r="C10005" s="96">
        <v>3.11</v>
      </c>
    </row>
    <row r="10006" spans="1:3">
      <c r="A10006" s="94">
        <f t="shared" si="159"/>
        <v>2015</v>
      </c>
      <c r="B10006" s="95">
        <v>42163</v>
      </c>
      <c r="C10006" s="96">
        <v>3.11</v>
      </c>
    </row>
    <row r="10007" spans="1:3">
      <c r="A10007" s="94">
        <f t="shared" si="159"/>
        <v>2015</v>
      </c>
      <c r="B10007" s="95">
        <v>42164</v>
      </c>
      <c r="C10007" s="96">
        <v>3.15</v>
      </c>
    </row>
    <row r="10008" spans="1:3">
      <c r="A10008" s="94">
        <f t="shared" si="159"/>
        <v>2015</v>
      </c>
      <c r="B10008" s="95">
        <v>42165</v>
      </c>
      <c r="C10008" s="96">
        <v>3.22</v>
      </c>
    </row>
    <row r="10009" spans="1:3">
      <c r="A10009" s="94">
        <f t="shared" si="159"/>
        <v>2015</v>
      </c>
      <c r="B10009" s="95">
        <v>42166</v>
      </c>
      <c r="C10009" s="96">
        <v>3.11</v>
      </c>
    </row>
    <row r="10010" spans="1:3">
      <c r="A10010" s="94">
        <f t="shared" si="159"/>
        <v>2015</v>
      </c>
      <c r="B10010" s="95">
        <v>42167</v>
      </c>
      <c r="C10010" s="96">
        <v>3.1</v>
      </c>
    </row>
    <row r="10011" spans="1:3">
      <c r="A10011" s="94">
        <f t="shared" si="159"/>
        <v>2015</v>
      </c>
      <c r="B10011" s="95">
        <v>42170</v>
      </c>
      <c r="C10011" s="96">
        <v>3.09</v>
      </c>
    </row>
    <row r="10012" spans="1:3">
      <c r="A10012" s="94">
        <f t="shared" si="159"/>
        <v>2015</v>
      </c>
      <c r="B10012" s="95">
        <v>42171</v>
      </c>
      <c r="C10012" s="96">
        <v>3.06</v>
      </c>
    </row>
    <row r="10013" spans="1:3">
      <c r="A10013" s="94">
        <f t="shared" si="159"/>
        <v>2015</v>
      </c>
      <c r="B10013" s="95">
        <v>42172</v>
      </c>
      <c r="C10013" s="96">
        <v>3.09</v>
      </c>
    </row>
    <row r="10014" spans="1:3">
      <c r="A10014" s="94">
        <f t="shared" si="159"/>
        <v>2015</v>
      </c>
      <c r="B10014" s="95">
        <v>42173</v>
      </c>
      <c r="C10014" s="96">
        <v>3.14</v>
      </c>
    </row>
    <row r="10015" spans="1:3">
      <c r="A10015" s="94">
        <f t="shared" si="159"/>
        <v>2015</v>
      </c>
      <c r="B10015" s="95">
        <v>42174</v>
      </c>
      <c r="C10015" s="96">
        <v>3.05</v>
      </c>
    </row>
    <row r="10016" spans="1:3">
      <c r="A10016" s="94">
        <f t="shared" si="159"/>
        <v>2015</v>
      </c>
      <c r="B10016" s="95">
        <v>42177</v>
      </c>
      <c r="C10016" s="96">
        <v>3.16</v>
      </c>
    </row>
    <row r="10017" spans="1:3">
      <c r="A10017" s="94">
        <f t="shared" si="159"/>
        <v>2015</v>
      </c>
      <c r="B10017" s="95">
        <v>42178</v>
      </c>
      <c r="C10017" s="96">
        <v>3.2</v>
      </c>
    </row>
    <row r="10018" spans="1:3">
      <c r="A10018" s="94">
        <f t="shared" si="159"/>
        <v>2015</v>
      </c>
      <c r="B10018" s="95">
        <v>42179</v>
      </c>
      <c r="C10018" s="96">
        <v>3.16</v>
      </c>
    </row>
    <row r="10019" spans="1:3">
      <c r="A10019" s="94">
        <f t="shared" si="159"/>
        <v>2015</v>
      </c>
      <c r="B10019" s="95">
        <v>42180</v>
      </c>
      <c r="C10019" s="96">
        <v>3.16</v>
      </c>
    </row>
    <row r="10020" spans="1:3">
      <c r="A10020" s="94">
        <f t="shared" si="159"/>
        <v>2015</v>
      </c>
      <c r="B10020" s="95">
        <v>42181</v>
      </c>
      <c r="C10020" s="96">
        <v>3.25</v>
      </c>
    </row>
    <row r="10021" spans="1:3">
      <c r="A10021" s="94">
        <f t="shared" si="159"/>
        <v>2015</v>
      </c>
      <c r="B10021" s="95">
        <v>42184</v>
      </c>
      <c r="C10021" s="96">
        <v>3.09</v>
      </c>
    </row>
    <row r="10022" spans="1:3">
      <c r="A10022" s="94">
        <f t="shared" si="159"/>
        <v>2015</v>
      </c>
      <c r="B10022" s="95">
        <v>42185</v>
      </c>
      <c r="C10022" s="96">
        <v>3.11</v>
      </c>
    </row>
    <row r="10023" spans="1:3">
      <c r="A10023" s="94">
        <f t="shared" si="159"/>
        <v>2015</v>
      </c>
      <c r="B10023" s="95">
        <v>42186</v>
      </c>
      <c r="C10023" s="96">
        <v>3.2</v>
      </c>
    </row>
    <row r="10024" spans="1:3">
      <c r="A10024" s="94">
        <f t="shared" si="159"/>
        <v>2015</v>
      </c>
      <c r="B10024" s="95">
        <v>42187</v>
      </c>
      <c r="C10024" s="96">
        <v>3.19</v>
      </c>
    </row>
    <row r="10025" spans="1:3">
      <c r="A10025" s="94">
        <f t="shared" si="159"/>
        <v>2015</v>
      </c>
      <c r="B10025" s="95">
        <v>42188</v>
      </c>
      <c r="C10025" s="99"/>
    </row>
    <row r="10026" spans="1:3">
      <c r="A10026" s="94">
        <f t="shared" si="159"/>
        <v>2015</v>
      </c>
      <c r="B10026" s="95">
        <v>42191</v>
      </c>
      <c r="C10026" s="96">
        <v>3.08</v>
      </c>
    </row>
    <row r="10027" spans="1:3">
      <c r="A10027" s="94">
        <f t="shared" si="159"/>
        <v>2015</v>
      </c>
      <c r="B10027" s="95">
        <v>42192</v>
      </c>
      <c r="C10027" s="96">
        <v>3.04</v>
      </c>
    </row>
    <row r="10028" spans="1:3">
      <c r="A10028" s="94">
        <f t="shared" si="159"/>
        <v>2015</v>
      </c>
      <c r="B10028" s="95">
        <v>42193</v>
      </c>
      <c r="C10028" s="96">
        <v>2.99</v>
      </c>
    </row>
    <row r="10029" spans="1:3">
      <c r="A10029" s="94">
        <f t="shared" si="159"/>
        <v>2015</v>
      </c>
      <c r="B10029" s="95">
        <v>42194</v>
      </c>
      <c r="C10029" s="96">
        <v>3.11</v>
      </c>
    </row>
    <row r="10030" spans="1:3">
      <c r="A10030" s="94">
        <f t="shared" si="159"/>
        <v>2015</v>
      </c>
      <c r="B10030" s="95">
        <v>42195</v>
      </c>
      <c r="C10030" s="96">
        <v>3.2</v>
      </c>
    </row>
    <row r="10031" spans="1:3">
      <c r="A10031" s="94">
        <f t="shared" si="159"/>
        <v>2015</v>
      </c>
      <c r="B10031" s="95">
        <v>42198</v>
      </c>
      <c r="C10031" s="96">
        <v>3.21</v>
      </c>
    </row>
    <row r="10032" spans="1:3">
      <c r="A10032" s="94">
        <f t="shared" si="159"/>
        <v>2015</v>
      </c>
      <c r="B10032" s="95">
        <v>42199</v>
      </c>
      <c r="C10032" s="96">
        <v>3.2</v>
      </c>
    </row>
    <row r="10033" spans="1:3">
      <c r="A10033" s="94">
        <f t="shared" si="159"/>
        <v>2015</v>
      </c>
      <c r="B10033" s="95">
        <v>42200</v>
      </c>
      <c r="C10033" s="96">
        <v>3.13</v>
      </c>
    </row>
    <row r="10034" spans="1:3">
      <c r="A10034" s="94">
        <f t="shared" si="159"/>
        <v>2015</v>
      </c>
      <c r="B10034" s="95">
        <v>42201</v>
      </c>
      <c r="C10034" s="96">
        <v>3.11</v>
      </c>
    </row>
    <row r="10035" spans="1:3">
      <c r="A10035" s="94">
        <f t="shared" si="159"/>
        <v>2015</v>
      </c>
      <c r="B10035" s="95">
        <v>42202</v>
      </c>
      <c r="C10035" s="96">
        <v>3.08</v>
      </c>
    </row>
    <row r="10036" spans="1:3">
      <c r="A10036" s="94">
        <f t="shared" si="159"/>
        <v>2015</v>
      </c>
      <c r="B10036" s="95">
        <v>42205</v>
      </c>
      <c r="C10036" s="96">
        <v>3.1</v>
      </c>
    </row>
    <row r="10037" spans="1:3">
      <c r="A10037" s="94">
        <f t="shared" si="159"/>
        <v>2015</v>
      </c>
      <c r="B10037" s="95">
        <v>42206</v>
      </c>
      <c r="C10037" s="96">
        <v>3.08</v>
      </c>
    </row>
    <row r="10038" spans="1:3">
      <c r="A10038" s="94">
        <f t="shared" si="159"/>
        <v>2015</v>
      </c>
      <c r="B10038" s="95">
        <v>42207</v>
      </c>
      <c r="C10038" s="96">
        <v>3.04</v>
      </c>
    </row>
    <row r="10039" spans="1:3">
      <c r="A10039" s="94">
        <f t="shared" si="159"/>
        <v>2015</v>
      </c>
      <c r="B10039" s="95">
        <v>42208</v>
      </c>
      <c r="C10039" s="96">
        <v>2.98</v>
      </c>
    </row>
    <row r="10040" spans="1:3">
      <c r="A10040" s="94">
        <f t="shared" si="159"/>
        <v>2015</v>
      </c>
      <c r="B10040" s="95">
        <v>42209</v>
      </c>
      <c r="C10040" s="96">
        <v>2.96</v>
      </c>
    </row>
    <row r="10041" spans="1:3">
      <c r="A10041" s="94">
        <f t="shared" si="159"/>
        <v>2015</v>
      </c>
      <c r="B10041" s="95">
        <v>42212</v>
      </c>
      <c r="C10041" s="96">
        <v>2.93</v>
      </c>
    </row>
    <row r="10042" spans="1:3">
      <c r="A10042" s="94">
        <f t="shared" si="159"/>
        <v>2015</v>
      </c>
      <c r="B10042" s="95">
        <v>42213</v>
      </c>
      <c r="C10042" s="96">
        <v>2.96</v>
      </c>
    </row>
    <row r="10043" spans="1:3">
      <c r="A10043" s="94">
        <f t="shared" si="159"/>
        <v>2015</v>
      </c>
      <c r="B10043" s="95">
        <v>42214</v>
      </c>
      <c r="C10043" s="96">
        <v>2.99</v>
      </c>
    </row>
    <row r="10044" spans="1:3">
      <c r="A10044" s="94">
        <f t="shared" si="159"/>
        <v>2015</v>
      </c>
      <c r="B10044" s="95">
        <v>42215</v>
      </c>
      <c r="C10044" s="96">
        <v>2.96</v>
      </c>
    </row>
    <row r="10045" spans="1:3">
      <c r="A10045" s="94">
        <f t="shared" si="159"/>
        <v>2015</v>
      </c>
      <c r="B10045" s="95">
        <v>42216</v>
      </c>
      <c r="C10045" s="96">
        <v>2.92</v>
      </c>
    </row>
    <row r="10046" spans="1:3">
      <c r="A10046" s="94">
        <f t="shared" si="159"/>
        <v>2015</v>
      </c>
      <c r="B10046" s="95">
        <v>42219</v>
      </c>
      <c r="C10046" s="96">
        <v>2.86</v>
      </c>
    </row>
    <row r="10047" spans="1:3">
      <c r="A10047" s="94">
        <f t="shared" si="159"/>
        <v>2015</v>
      </c>
      <c r="B10047" s="95">
        <v>42220</v>
      </c>
      <c r="C10047" s="96">
        <v>2.9</v>
      </c>
    </row>
    <row r="10048" spans="1:3">
      <c r="A10048" s="94">
        <f t="shared" si="159"/>
        <v>2015</v>
      </c>
      <c r="B10048" s="95">
        <v>42221</v>
      </c>
      <c r="C10048" s="96">
        <v>2.94</v>
      </c>
    </row>
    <row r="10049" spans="1:3">
      <c r="A10049" s="94">
        <f t="shared" si="159"/>
        <v>2015</v>
      </c>
      <c r="B10049" s="95">
        <v>42222</v>
      </c>
      <c r="C10049" s="96">
        <v>2.9</v>
      </c>
    </row>
    <row r="10050" spans="1:3">
      <c r="A10050" s="94">
        <f t="shared" si="159"/>
        <v>2015</v>
      </c>
      <c r="B10050" s="95">
        <v>42223</v>
      </c>
      <c r="C10050" s="96">
        <v>2.83</v>
      </c>
    </row>
    <row r="10051" spans="1:3">
      <c r="A10051" s="94">
        <f t="shared" si="159"/>
        <v>2015</v>
      </c>
      <c r="B10051" s="95">
        <v>42226</v>
      </c>
      <c r="C10051" s="96">
        <v>2.89</v>
      </c>
    </row>
    <row r="10052" spans="1:3">
      <c r="A10052" s="94">
        <f t="shared" si="159"/>
        <v>2015</v>
      </c>
      <c r="B10052" s="95">
        <v>42227</v>
      </c>
      <c r="C10052" s="96">
        <v>2.81</v>
      </c>
    </row>
    <row r="10053" spans="1:3">
      <c r="A10053" s="94">
        <f t="shared" si="159"/>
        <v>2015</v>
      </c>
      <c r="B10053" s="95">
        <v>42228</v>
      </c>
      <c r="C10053" s="96">
        <v>2.84</v>
      </c>
    </row>
    <row r="10054" spans="1:3">
      <c r="A10054" s="94">
        <f t="shared" si="159"/>
        <v>2015</v>
      </c>
      <c r="B10054" s="95">
        <v>42229</v>
      </c>
      <c r="C10054" s="96">
        <v>2.86</v>
      </c>
    </row>
    <row r="10055" spans="1:3">
      <c r="A10055" s="94">
        <f t="shared" si="159"/>
        <v>2015</v>
      </c>
      <c r="B10055" s="95">
        <v>42230</v>
      </c>
      <c r="C10055" s="96">
        <v>2.84</v>
      </c>
    </row>
    <row r="10056" spans="1:3">
      <c r="A10056" s="94">
        <f t="shared" si="159"/>
        <v>2015</v>
      </c>
      <c r="B10056" s="95">
        <v>42233</v>
      </c>
      <c r="C10056" s="96">
        <v>2.81</v>
      </c>
    </row>
    <row r="10057" spans="1:3">
      <c r="A10057" s="94">
        <f t="shared" si="159"/>
        <v>2015</v>
      </c>
      <c r="B10057" s="95">
        <v>42234</v>
      </c>
      <c r="C10057" s="96">
        <v>2.87</v>
      </c>
    </row>
    <row r="10058" spans="1:3">
      <c r="A10058" s="94">
        <f t="shared" si="159"/>
        <v>2015</v>
      </c>
      <c r="B10058" s="95">
        <v>42235</v>
      </c>
      <c r="C10058" s="96">
        <v>2.81</v>
      </c>
    </row>
    <row r="10059" spans="1:3">
      <c r="A10059" s="94">
        <f t="shared" si="159"/>
        <v>2015</v>
      </c>
      <c r="B10059" s="95">
        <v>42236</v>
      </c>
      <c r="C10059" s="96">
        <v>2.76</v>
      </c>
    </row>
    <row r="10060" spans="1:3">
      <c r="A10060" s="94">
        <f t="shared" si="159"/>
        <v>2015</v>
      </c>
      <c r="B10060" s="95">
        <v>42237</v>
      </c>
      <c r="C10060" s="96">
        <v>2.74</v>
      </c>
    </row>
    <row r="10061" spans="1:3">
      <c r="A10061" s="94">
        <f t="shared" ref="A10061:A10124" si="160">YEAR(B10061)</f>
        <v>2015</v>
      </c>
      <c r="B10061" s="95">
        <v>42240</v>
      </c>
      <c r="C10061" s="96">
        <v>2.73</v>
      </c>
    </row>
    <row r="10062" spans="1:3">
      <c r="A10062" s="94">
        <f t="shared" si="160"/>
        <v>2015</v>
      </c>
      <c r="B10062" s="95">
        <v>42241</v>
      </c>
      <c r="C10062" s="96">
        <v>2.84</v>
      </c>
    </row>
    <row r="10063" spans="1:3">
      <c r="A10063" s="94">
        <f t="shared" si="160"/>
        <v>2015</v>
      </c>
      <c r="B10063" s="95">
        <v>42242</v>
      </c>
      <c r="C10063" s="96">
        <v>2.94</v>
      </c>
    </row>
    <row r="10064" spans="1:3">
      <c r="A10064" s="94">
        <f t="shared" si="160"/>
        <v>2015</v>
      </c>
      <c r="B10064" s="95">
        <v>42243</v>
      </c>
      <c r="C10064" s="96">
        <v>2.93</v>
      </c>
    </row>
    <row r="10065" spans="1:3">
      <c r="A10065" s="94">
        <f t="shared" si="160"/>
        <v>2015</v>
      </c>
      <c r="B10065" s="95">
        <v>42244</v>
      </c>
      <c r="C10065" s="96">
        <v>2.92</v>
      </c>
    </row>
    <row r="10066" spans="1:3">
      <c r="A10066" s="94">
        <f t="shared" si="160"/>
        <v>2015</v>
      </c>
      <c r="B10066" s="95">
        <v>42247</v>
      </c>
      <c r="C10066" s="96">
        <v>2.95</v>
      </c>
    </row>
    <row r="10067" spans="1:3">
      <c r="A10067" s="94">
        <f t="shared" si="160"/>
        <v>2015</v>
      </c>
      <c r="B10067" s="95">
        <v>42248</v>
      </c>
      <c r="C10067" s="96">
        <v>2.93</v>
      </c>
    </row>
    <row r="10068" spans="1:3">
      <c r="A10068" s="94">
        <f t="shared" si="160"/>
        <v>2015</v>
      </c>
      <c r="B10068" s="95">
        <v>42249</v>
      </c>
      <c r="C10068" s="96">
        <v>2.97</v>
      </c>
    </row>
    <row r="10069" spans="1:3">
      <c r="A10069" s="94">
        <f t="shared" si="160"/>
        <v>2015</v>
      </c>
      <c r="B10069" s="95">
        <v>42250</v>
      </c>
      <c r="C10069" s="96">
        <v>2.95</v>
      </c>
    </row>
    <row r="10070" spans="1:3">
      <c r="A10070" s="94">
        <f t="shared" si="160"/>
        <v>2015</v>
      </c>
      <c r="B10070" s="95">
        <v>42251</v>
      </c>
      <c r="C10070" s="96">
        <v>2.89</v>
      </c>
    </row>
    <row r="10071" spans="1:3">
      <c r="A10071" s="94">
        <f t="shared" si="160"/>
        <v>2015</v>
      </c>
      <c r="B10071" s="95">
        <v>42254</v>
      </c>
      <c r="C10071" s="99"/>
    </row>
    <row r="10072" spans="1:3">
      <c r="A10072" s="94">
        <f t="shared" si="160"/>
        <v>2015</v>
      </c>
      <c r="B10072" s="95">
        <v>42255</v>
      </c>
      <c r="C10072" s="96">
        <v>2.97</v>
      </c>
    </row>
    <row r="10073" spans="1:3">
      <c r="A10073" s="94">
        <f t="shared" si="160"/>
        <v>2015</v>
      </c>
      <c r="B10073" s="95">
        <v>42256</v>
      </c>
      <c r="C10073" s="96">
        <v>2.96</v>
      </c>
    </row>
    <row r="10074" spans="1:3">
      <c r="A10074" s="94">
        <f t="shared" si="160"/>
        <v>2015</v>
      </c>
      <c r="B10074" s="95">
        <v>42257</v>
      </c>
      <c r="C10074" s="96">
        <v>2.98</v>
      </c>
    </row>
    <row r="10075" spans="1:3">
      <c r="A10075" s="94">
        <f t="shared" si="160"/>
        <v>2015</v>
      </c>
      <c r="B10075" s="95">
        <v>42258</v>
      </c>
      <c r="C10075" s="96">
        <v>2.95</v>
      </c>
    </row>
    <row r="10076" spans="1:3">
      <c r="A10076" s="94">
        <f t="shared" si="160"/>
        <v>2015</v>
      </c>
      <c r="B10076" s="95">
        <v>42261</v>
      </c>
      <c r="C10076" s="96">
        <v>2.95</v>
      </c>
    </row>
    <row r="10077" spans="1:3">
      <c r="A10077" s="94">
        <f t="shared" si="160"/>
        <v>2015</v>
      </c>
      <c r="B10077" s="95">
        <v>42262</v>
      </c>
      <c r="C10077" s="96">
        <v>3.06</v>
      </c>
    </row>
    <row r="10078" spans="1:3">
      <c r="A10078" s="94">
        <f t="shared" si="160"/>
        <v>2015</v>
      </c>
      <c r="B10078" s="95">
        <v>42263</v>
      </c>
      <c r="C10078" s="96">
        <v>3.08</v>
      </c>
    </row>
    <row r="10079" spans="1:3">
      <c r="A10079" s="94">
        <f t="shared" si="160"/>
        <v>2015</v>
      </c>
      <c r="B10079" s="95">
        <v>42264</v>
      </c>
      <c r="C10079" s="96">
        <v>3.02</v>
      </c>
    </row>
    <row r="10080" spans="1:3">
      <c r="A10080" s="94">
        <f t="shared" si="160"/>
        <v>2015</v>
      </c>
      <c r="B10080" s="95">
        <v>42265</v>
      </c>
      <c r="C10080" s="96">
        <v>2.93</v>
      </c>
    </row>
    <row r="10081" spans="1:3">
      <c r="A10081" s="94">
        <f t="shared" si="160"/>
        <v>2015</v>
      </c>
      <c r="B10081" s="95">
        <v>42268</v>
      </c>
      <c r="C10081" s="96">
        <v>3.02</v>
      </c>
    </row>
    <row r="10082" spans="1:3">
      <c r="A10082" s="94">
        <f t="shared" si="160"/>
        <v>2015</v>
      </c>
      <c r="B10082" s="95">
        <v>42269</v>
      </c>
      <c r="C10082" s="96">
        <v>2.94</v>
      </c>
    </row>
    <row r="10083" spans="1:3">
      <c r="A10083" s="94">
        <f t="shared" si="160"/>
        <v>2015</v>
      </c>
      <c r="B10083" s="95">
        <v>42270</v>
      </c>
      <c r="C10083" s="96">
        <v>2.95</v>
      </c>
    </row>
    <row r="10084" spans="1:3">
      <c r="A10084" s="94">
        <f t="shared" si="160"/>
        <v>2015</v>
      </c>
      <c r="B10084" s="95">
        <v>42271</v>
      </c>
      <c r="C10084" s="96">
        <v>2.91</v>
      </c>
    </row>
    <row r="10085" spans="1:3">
      <c r="A10085" s="94">
        <f t="shared" si="160"/>
        <v>2015</v>
      </c>
      <c r="B10085" s="95">
        <v>42272</v>
      </c>
      <c r="C10085" s="96">
        <v>2.96</v>
      </c>
    </row>
    <row r="10086" spans="1:3">
      <c r="A10086" s="94">
        <f t="shared" si="160"/>
        <v>2015</v>
      </c>
      <c r="B10086" s="95">
        <v>42275</v>
      </c>
      <c r="C10086" s="96">
        <v>2.87</v>
      </c>
    </row>
    <row r="10087" spans="1:3">
      <c r="A10087" s="94">
        <f t="shared" si="160"/>
        <v>2015</v>
      </c>
      <c r="B10087" s="95">
        <v>42276</v>
      </c>
      <c r="C10087" s="96">
        <v>2.85</v>
      </c>
    </row>
    <row r="10088" spans="1:3">
      <c r="A10088" s="94">
        <f t="shared" si="160"/>
        <v>2015</v>
      </c>
      <c r="B10088" s="95">
        <v>42277</v>
      </c>
      <c r="C10088" s="96">
        <v>2.87</v>
      </c>
    </row>
    <row r="10089" spans="1:3">
      <c r="A10089" s="94">
        <f t="shared" si="160"/>
        <v>2015</v>
      </c>
      <c r="B10089" s="95">
        <v>42278</v>
      </c>
      <c r="C10089" s="96">
        <v>2.85</v>
      </c>
    </row>
    <row r="10090" spans="1:3">
      <c r="A10090" s="94">
        <f t="shared" si="160"/>
        <v>2015</v>
      </c>
      <c r="B10090" s="95">
        <v>42279</v>
      </c>
      <c r="C10090" s="96">
        <v>2.82</v>
      </c>
    </row>
    <row r="10091" spans="1:3">
      <c r="A10091" s="94">
        <f t="shared" si="160"/>
        <v>2015</v>
      </c>
      <c r="B10091" s="95">
        <v>42282</v>
      </c>
      <c r="C10091" s="96">
        <v>2.9</v>
      </c>
    </row>
    <row r="10092" spans="1:3">
      <c r="A10092" s="94">
        <f t="shared" si="160"/>
        <v>2015</v>
      </c>
      <c r="B10092" s="95">
        <v>42283</v>
      </c>
      <c r="C10092" s="96">
        <v>2.88</v>
      </c>
    </row>
    <row r="10093" spans="1:3">
      <c r="A10093" s="94">
        <f t="shared" si="160"/>
        <v>2015</v>
      </c>
      <c r="B10093" s="95">
        <v>42284</v>
      </c>
      <c r="C10093" s="96">
        <v>2.89</v>
      </c>
    </row>
    <row r="10094" spans="1:3">
      <c r="A10094" s="94">
        <f t="shared" si="160"/>
        <v>2015</v>
      </c>
      <c r="B10094" s="95">
        <v>42285</v>
      </c>
      <c r="C10094" s="96">
        <v>2.96</v>
      </c>
    </row>
    <row r="10095" spans="1:3">
      <c r="A10095" s="94">
        <f t="shared" si="160"/>
        <v>2015</v>
      </c>
      <c r="B10095" s="95">
        <v>42286</v>
      </c>
      <c r="C10095" s="96">
        <v>2.94</v>
      </c>
    </row>
    <row r="10096" spans="1:3">
      <c r="A10096" s="94">
        <f t="shared" si="160"/>
        <v>2015</v>
      </c>
      <c r="B10096" s="95">
        <v>42289</v>
      </c>
      <c r="C10096" s="99"/>
    </row>
    <row r="10097" spans="1:3">
      <c r="A10097" s="94">
        <f t="shared" si="160"/>
        <v>2015</v>
      </c>
      <c r="B10097" s="95">
        <v>42290</v>
      </c>
      <c r="C10097" s="96">
        <v>2.89</v>
      </c>
    </row>
    <row r="10098" spans="1:3">
      <c r="A10098" s="94">
        <f t="shared" si="160"/>
        <v>2015</v>
      </c>
      <c r="B10098" s="95">
        <v>42291</v>
      </c>
      <c r="C10098" s="96">
        <v>2.84</v>
      </c>
    </row>
    <row r="10099" spans="1:3">
      <c r="A10099" s="94">
        <f t="shared" si="160"/>
        <v>2015</v>
      </c>
      <c r="B10099" s="95">
        <v>42292</v>
      </c>
      <c r="C10099" s="96">
        <v>2.87</v>
      </c>
    </row>
    <row r="10100" spans="1:3">
      <c r="A10100" s="94">
        <f t="shared" si="160"/>
        <v>2015</v>
      </c>
      <c r="B10100" s="95">
        <v>42293</v>
      </c>
      <c r="C10100" s="96">
        <v>2.87</v>
      </c>
    </row>
    <row r="10101" spans="1:3">
      <c r="A10101" s="94">
        <f t="shared" si="160"/>
        <v>2015</v>
      </c>
      <c r="B10101" s="95">
        <v>42296</v>
      </c>
      <c r="C10101" s="96">
        <v>2.89</v>
      </c>
    </row>
    <row r="10102" spans="1:3">
      <c r="A10102" s="94">
        <f t="shared" si="160"/>
        <v>2015</v>
      </c>
      <c r="B10102" s="95">
        <v>42297</v>
      </c>
      <c r="C10102" s="96">
        <v>2.92</v>
      </c>
    </row>
    <row r="10103" spans="1:3">
      <c r="A10103" s="94">
        <f t="shared" si="160"/>
        <v>2015</v>
      </c>
      <c r="B10103" s="95">
        <v>42298</v>
      </c>
      <c r="C10103" s="96">
        <v>2.87</v>
      </c>
    </row>
    <row r="10104" spans="1:3">
      <c r="A10104" s="94">
        <f t="shared" si="160"/>
        <v>2015</v>
      </c>
      <c r="B10104" s="95">
        <v>42299</v>
      </c>
      <c r="C10104" s="96">
        <v>2.87</v>
      </c>
    </row>
    <row r="10105" spans="1:3">
      <c r="A10105" s="94">
        <f t="shared" si="160"/>
        <v>2015</v>
      </c>
      <c r="B10105" s="95">
        <v>42300</v>
      </c>
      <c r="C10105" s="96">
        <v>2.9</v>
      </c>
    </row>
    <row r="10106" spans="1:3">
      <c r="A10106" s="94">
        <f t="shared" si="160"/>
        <v>2015</v>
      </c>
      <c r="B10106" s="95">
        <v>42303</v>
      </c>
      <c r="C10106" s="96">
        <v>2.87</v>
      </c>
    </row>
    <row r="10107" spans="1:3">
      <c r="A10107" s="94">
        <f t="shared" si="160"/>
        <v>2015</v>
      </c>
      <c r="B10107" s="95">
        <v>42304</v>
      </c>
      <c r="C10107" s="96">
        <v>2.86</v>
      </c>
    </row>
    <row r="10108" spans="1:3">
      <c r="A10108" s="94">
        <f t="shared" si="160"/>
        <v>2015</v>
      </c>
      <c r="B10108" s="95">
        <v>42305</v>
      </c>
      <c r="C10108" s="96">
        <v>2.87</v>
      </c>
    </row>
    <row r="10109" spans="1:3">
      <c r="A10109" s="94">
        <f t="shared" si="160"/>
        <v>2015</v>
      </c>
      <c r="B10109" s="95">
        <v>42306</v>
      </c>
      <c r="C10109" s="96">
        <v>2.96</v>
      </c>
    </row>
    <row r="10110" spans="1:3">
      <c r="A10110" s="94">
        <f t="shared" si="160"/>
        <v>2015</v>
      </c>
      <c r="B10110" s="95">
        <v>42307</v>
      </c>
      <c r="C10110" s="96">
        <v>2.93</v>
      </c>
    </row>
    <row r="10111" spans="1:3">
      <c r="A10111" s="94">
        <f t="shared" si="160"/>
        <v>2015</v>
      </c>
      <c r="B10111" s="95">
        <v>42310</v>
      </c>
      <c r="C10111" s="96">
        <v>2.95</v>
      </c>
    </row>
    <row r="10112" spans="1:3">
      <c r="A10112" s="94">
        <f t="shared" si="160"/>
        <v>2015</v>
      </c>
      <c r="B10112" s="95">
        <v>42311</v>
      </c>
      <c r="C10112" s="96">
        <v>3</v>
      </c>
    </row>
    <row r="10113" spans="1:3">
      <c r="A10113" s="94">
        <f t="shared" si="160"/>
        <v>2015</v>
      </c>
      <c r="B10113" s="95">
        <v>42312</v>
      </c>
      <c r="C10113" s="96">
        <v>3</v>
      </c>
    </row>
    <row r="10114" spans="1:3">
      <c r="A10114" s="94">
        <f t="shared" si="160"/>
        <v>2015</v>
      </c>
      <c r="B10114" s="95">
        <v>42313</v>
      </c>
      <c r="C10114" s="96">
        <v>3.01</v>
      </c>
    </row>
    <row r="10115" spans="1:3">
      <c r="A10115" s="94">
        <f t="shared" si="160"/>
        <v>2015</v>
      </c>
      <c r="B10115" s="95">
        <v>42314</v>
      </c>
      <c r="C10115" s="96">
        <v>3.09</v>
      </c>
    </row>
    <row r="10116" spans="1:3">
      <c r="A10116" s="94">
        <f t="shared" si="160"/>
        <v>2015</v>
      </c>
      <c r="B10116" s="95">
        <v>42317</v>
      </c>
      <c r="C10116" s="96">
        <v>3.12</v>
      </c>
    </row>
    <row r="10117" spans="1:3">
      <c r="A10117" s="94">
        <f t="shared" si="160"/>
        <v>2015</v>
      </c>
      <c r="B10117" s="95">
        <v>42318</v>
      </c>
      <c r="C10117" s="96">
        <v>3.1</v>
      </c>
    </row>
    <row r="10118" spans="1:3">
      <c r="A10118" s="94">
        <f t="shared" si="160"/>
        <v>2015</v>
      </c>
      <c r="B10118" s="95">
        <v>42319</v>
      </c>
      <c r="C10118" s="99"/>
    </row>
    <row r="10119" spans="1:3">
      <c r="A10119" s="94">
        <f t="shared" si="160"/>
        <v>2015</v>
      </c>
      <c r="B10119" s="95">
        <v>42320</v>
      </c>
      <c r="C10119" s="96">
        <v>3.09</v>
      </c>
    </row>
    <row r="10120" spans="1:3">
      <c r="A10120" s="94">
        <f t="shared" si="160"/>
        <v>2015</v>
      </c>
      <c r="B10120" s="95">
        <v>42321</v>
      </c>
      <c r="C10120" s="96">
        <v>3.06</v>
      </c>
    </row>
    <row r="10121" spans="1:3">
      <c r="A10121" s="94">
        <f t="shared" si="160"/>
        <v>2015</v>
      </c>
      <c r="B10121" s="95">
        <v>42324</v>
      </c>
      <c r="C10121" s="96">
        <v>3.07</v>
      </c>
    </row>
    <row r="10122" spans="1:3">
      <c r="A10122" s="94">
        <f t="shared" si="160"/>
        <v>2015</v>
      </c>
      <c r="B10122" s="95">
        <v>42325</v>
      </c>
      <c r="C10122" s="96">
        <v>3.04</v>
      </c>
    </row>
    <row r="10123" spans="1:3">
      <c r="A10123" s="94">
        <f t="shared" si="160"/>
        <v>2015</v>
      </c>
      <c r="B10123" s="95">
        <v>42326</v>
      </c>
      <c r="C10123" s="96">
        <v>3.04</v>
      </c>
    </row>
    <row r="10124" spans="1:3">
      <c r="A10124" s="94">
        <f t="shared" si="160"/>
        <v>2015</v>
      </c>
      <c r="B10124" s="95">
        <v>42327</v>
      </c>
      <c r="C10124" s="96">
        <v>3</v>
      </c>
    </row>
    <row r="10125" spans="1:3">
      <c r="A10125" s="94">
        <f t="shared" ref="A10125:A10188" si="161">YEAR(B10125)</f>
        <v>2015</v>
      </c>
      <c r="B10125" s="95">
        <v>42328</v>
      </c>
      <c r="C10125" s="96">
        <v>3.02</v>
      </c>
    </row>
    <row r="10126" spans="1:3">
      <c r="A10126" s="94">
        <f t="shared" si="161"/>
        <v>2015</v>
      </c>
      <c r="B10126" s="95">
        <v>42331</v>
      </c>
      <c r="C10126" s="96">
        <v>3</v>
      </c>
    </row>
    <row r="10127" spans="1:3">
      <c r="A10127" s="94">
        <f t="shared" si="161"/>
        <v>2015</v>
      </c>
      <c r="B10127" s="95">
        <v>42332</v>
      </c>
      <c r="C10127" s="96">
        <v>3</v>
      </c>
    </row>
    <row r="10128" spans="1:3">
      <c r="A10128" s="94">
        <f t="shared" si="161"/>
        <v>2015</v>
      </c>
      <c r="B10128" s="95">
        <v>42333</v>
      </c>
      <c r="C10128" s="96">
        <v>3</v>
      </c>
    </row>
    <row r="10129" spans="1:3">
      <c r="A10129" s="94">
        <f t="shared" si="161"/>
        <v>2015</v>
      </c>
      <c r="B10129" s="95">
        <v>42334</v>
      </c>
      <c r="C10129" s="99"/>
    </row>
    <row r="10130" spans="1:3">
      <c r="A10130" s="94">
        <f t="shared" si="161"/>
        <v>2015</v>
      </c>
      <c r="B10130" s="95">
        <v>42335</v>
      </c>
      <c r="C10130" s="96">
        <v>3</v>
      </c>
    </row>
    <row r="10131" spans="1:3">
      <c r="A10131" s="94">
        <f t="shared" si="161"/>
        <v>2015</v>
      </c>
      <c r="B10131" s="95">
        <v>42338</v>
      </c>
      <c r="C10131" s="96">
        <v>2.98</v>
      </c>
    </row>
    <row r="10132" spans="1:3">
      <c r="A10132" s="94">
        <f t="shared" si="161"/>
        <v>2015</v>
      </c>
      <c r="B10132" s="95">
        <v>42339</v>
      </c>
      <c r="C10132" s="96">
        <v>2.91</v>
      </c>
    </row>
    <row r="10133" spans="1:3">
      <c r="A10133" s="94">
        <f t="shared" si="161"/>
        <v>2015</v>
      </c>
      <c r="B10133" s="95">
        <v>42340</v>
      </c>
      <c r="C10133" s="96">
        <v>2.91</v>
      </c>
    </row>
    <row r="10134" spans="1:3">
      <c r="A10134" s="94">
        <f t="shared" si="161"/>
        <v>2015</v>
      </c>
      <c r="B10134" s="95">
        <v>42341</v>
      </c>
      <c r="C10134" s="96">
        <v>3.07</v>
      </c>
    </row>
    <row r="10135" spans="1:3">
      <c r="A10135" s="94">
        <f t="shared" si="161"/>
        <v>2015</v>
      </c>
      <c r="B10135" s="95">
        <v>42342</v>
      </c>
      <c r="C10135" s="96">
        <v>3.01</v>
      </c>
    </row>
    <row r="10136" spans="1:3">
      <c r="A10136" s="94">
        <f t="shared" si="161"/>
        <v>2015</v>
      </c>
      <c r="B10136" s="95">
        <v>42345</v>
      </c>
      <c r="C10136" s="96">
        <v>2.95</v>
      </c>
    </row>
    <row r="10137" spans="1:3">
      <c r="A10137" s="94">
        <f t="shared" si="161"/>
        <v>2015</v>
      </c>
      <c r="B10137" s="95">
        <v>42346</v>
      </c>
      <c r="C10137" s="96">
        <v>2.97</v>
      </c>
    </row>
    <row r="10138" spans="1:3">
      <c r="A10138" s="94">
        <f t="shared" si="161"/>
        <v>2015</v>
      </c>
      <c r="B10138" s="95">
        <v>42347</v>
      </c>
      <c r="C10138" s="96">
        <v>2.97</v>
      </c>
    </row>
    <row r="10139" spans="1:3">
      <c r="A10139" s="94">
        <f t="shared" si="161"/>
        <v>2015</v>
      </c>
      <c r="B10139" s="95">
        <v>42348</v>
      </c>
      <c r="C10139" s="96">
        <v>2.98</v>
      </c>
    </row>
    <row r="10140" spans="1:3">
      <c r="A10140" s="94">
        <f t="shared" si="161"/>
        <v>2015</v>
      </c>
      <c r="B10140" s="95">
        <v>42349</v>
      </c>
      <c r="C10140" s="96">
        <v>2.87</v>
      </c>
    </row>
    <row r="10141" spans="1:3">
      <c r="A10141" s="94">
        <f t="shared" si="161"/>
        <v>2015</v>
      </c>
      <c r="B10141" s="95">
        <v>42352</v>
      </c>
      <c r="C10141" s="96">
        <v>2.96</v>
      </c>
    </row>
    <row r="10142" spans="1:3">
      <c r="A10142" s="94">
        <f t="shared" si="161"/>
        <v>2015</v>
      </c>
      <c r="B10142" s="95">
        <v>42353</v>
      </c>
      <c r="C10142" s="96">
        <v>3</v>
      </c>
    </row>
    <row r="10143" spans="1:3">
      <c r="A10143" s="94">
        <f t="shared" si="161"/>
        <v>2015</v>
      </c>
      <c r="B10143" s="95">
        <v>42354</v>
      </c>
      <c r="C10143" s="96">
        <v>3.02</v>
      </c>
    </row>
    <row r="10144" spans="1:3">
      <c r="A10144" s="94">
        <f t="shared" si="161"/>
        <v>2015</v>
      </c>
      <c r="B10144" s="95">
        <v>42355</v>
      </c>
      <c r="C10144" s="96">
        <v>2.94</v>
      </c>
    </row>
    <row r="10145" spans="1:3">
      <c r="A10145" s="94">
        <f t="shared" si="161"/>
        <v>2015</v>
      </c>
      <c r="B10145" s="95">
        <v>42356</v>
      </c>
      <c r="C10145" s="96">
        <v>2.9</v>
      </c>
    </row>
    <row r="10146" spans="1:3">
      <c r="A10146" s="94">
        <f t="shared" si="161"/>
        <v>2015</v>
      </c>
      <c r="B10146" s="95">
        <v>42359</v>
      </c>
      <c r="C10146" s="96">
        <v>2.92</v>
      </c>
    </row>
    <row r="10147" spans="1:3">
      <c r="A10147" s="94">
        <f t="shared" si="161"/>
        <v>2015</v>
      </c>
      <c r="B10147" s="95">
        <v>42360</v>
      </c>
      <c r="C10147" s="96">
        <v>2.96</v>
      </c>
    </row>
    <row r="10148" spans="1:3">
      <c r="A10148" s="94">
        <f t="shared" si="161"/>
        <v>2015</v>
      </c>
      <c r="B10148" s="95">
        <v>42361</v>
      </c>
      <c r="C10148" s="96">
        <v>3</v>
      </c>
    </row>
    <row r="10149" spans="1:3">
      <c r="A10149" s="94">
        <f t="shared" si="161"/>
        <v>2015</v>
      </c>
      <c r="B10149" s="95">
        <v>42362</v>
      </c>
      <c r="C10149" s="96">
        <v>2.96</v>
      </c>
    </row>
    <row r="10150" spans="1:3">
      <c r="A10150" s="94">
        <f t="shared" si="161"/>
        <v>2015</v>
      </c>
      <c r="B10150" s="95">
        <v>42363</v>
      </c>
      <c r="C10150" s="99"/>
    </row>
    <row r="10151" spans="1:3">
      <c r="A10151" s="94">
        <f t="shared" si="161"/>
        <v>2015</v>
      </c>
      <c r="B10151" s="95">
        <v>42366</v>
      </c>
      <c r="C10151" s="96">
        <v>2.95</v>
      </c>
    </row>
    <row r="10152" spans="1:3">
      <c r="A10152" s="94">
        <f t="shared" si="161"/>
        <v>2015</v>
      </c>
      <c r="B10152" s="95">
        <v>42367</v>
      </c>
      <c r="C10152" s="96">
        <v>3.04</v>
      </c>
    </row>
    <row r="10153" spans="1:3">
      <c r="A10153" s="94">
        <f t="shared" si="161"/>
        <v>2015</v>
      </c>
      <c r="B10153" s="95">
        <v>42368</v>
      </c>
      <c r="C10153" s="96">
        <v>3.04</v>
      </c>
    </row>
    <row r="10154" spans="1:3">
      <c r="A10154" s="94">
        <f t="shared" si="161"/>
        <v>2015</v>
      </c>
      <c r="B10154" s="95">
        <v>42369</v>
      </c>
      <c r="C10154" s="96">
        <v>3.01</v>
      </c>
    </row>
    <row r="10155" spans="1:3">
      <c r="A10155" s="94">
        <f t="shared" si="161"/>
        <v>2016</v>
      </c>
      <c r="B10155" s="95">
        <v>42370</v>
      </c>
      <c r="C10155" s="99"/>
    </row>
    <row r="10156" spans="1:3">
      <c r="A10156" s="94">
        <f t="shared" si="161"/>
        <v>2016</v>
      </c>
      <c r="B10156" s="95">
        <v>42373</v>
      </c>
      <c r="C10156" s="96">
        <v>2.98</v>
      </c>
    </row>
    <row r="10157" spans="1:3">
      <c r="A10157" s="94">
        <f t="shared" si="161"/>
        <v>2016</v>
      </c>
      <c r="B10157" s="95">
        <v>42374</v>
      </c>
      <c r="C10157" s="96">
        <v>3.01</v>
      </c>
    </row>
    <row r="10158" spans="1:3">
      <c r="A10158" s="94">
        <f t="shared" si="161"/>
        <v>2016</v>
      </c>
      <c r="B10158" s="95">
        <v>42375</v>
      </c>
      <c r="C10158" s="96">
        <v>2.94</v>
      </c>
    </row>
    <row r="10159" spans="1:3">
      <c r="A10159" s="94">
        <f t="shared" si="161"/>
        <v>2016</v>
      </c>
      <c r="B10159" s="95">
        <v>42376</v>
      </c>
      <c r="C10159" s="96">
        <v>2.92</v>
      </c>
    </row>
    <row r="10160" spans="1:3">
      <c r="A10160" s="94">
        <f t="shared" si="161"/>
        <v>2016</v>
      </c>
      <c r="B10160" s="95">
        <v>42377</v>
      </c>
      <c r="C10160" s="96">
        <v>2.91</v>
      </c>
    </row>
    <row r="10161" spans="1:3">
      <c r="A10161" s="94">
        <f t="shared" si="161"/>
        <v>2016</v>
      </c>
      <c r="B10161" s="95">
        <v>42380</v>
      </c>
      <c r="C10161" s="96">
        <v>2.96</v>
      </c>
    </row>
    <row r="10162" spans="1:3">
      <c r="A10162" s="94">
        <f t="shared" si="161"/>
        <v>2016</v>
      </c>
      <c r="B10162" s="95">
        <v>42381</v>
      </c>
      <c r="C10162" s="96">
        <v>2.89</v>
      </c>
    </row>
    <row r="10163" spans="1:3">
      <c r="A10163" s="94">
        <f t="shared" si="161"/>
        <v>2016</v>
      </c>
      <c r="B10163" s="95">
        <v>42382</v>
      </c>
      <c r="C10163" s="96">
        <v>2.85</v>
      </c>
    </row>
    <row r="10164" spans="1:3">
      <c r="A10164" s="94">
        <f t="shared" si="161"/>
        <v>2016</v>
      </c>
      <c r="B10164" s="95">
        <v>42383</v>
      </c>
      <c r="C10164" s="96">
        <v>2.9</v>
      </c>
    </row>
    <row r="10165" spans="1:3">
      <c r="A10165" s="94">
        <f t="shared" si="161"/>
        <v>2016</v>
      </c>
      <c r="B10165" s="95">
        <v>42384</v>
      </c>
      <c r="C10165" s="96">
        <v>2.81</v>
      </c>
    </row>
    <row r="10166" spans="1:3">
      <c r="A10166" s="94">
        <f t="shared" si="161"/>
        <v>2016</v>
      </c>
      <c r="B10166" s="95">
        <v>42387</v>
      </c>
      <c r="C10166" s="99"/>
    </row>
    <row r="10167" spans="1:3">
      <c r="A10167" s="94">
        <f t="shared" si="161"/>
        <v>2016</v>
      </c>
      <c r="B10167" s="95">
        <v>42388</v>
      </c>
      <c r="C10167" s="96">
        <v>2.82</v>
      </c>
    </row>
    <row r="10168" spans="1:3">
      <c r="A10168" s="94">
        <f t="shared" si="161"/>
        <v>2016</v>
      </c>
      <c r="B10168" s="95">
        <v>42389</v>
      </c>
      <c r="C10168" s="96">
        <v>2.77</v>
      </c>
    </row>
    <row r="10169" spans="1:3">
      <c r="A10169" s="94">
        <f t="shared" si="161"/>
        <v>2016</v>
      </c>
      <c r="B10169" s="95">
        <v>42390</v>
      </c>
      <c r="C10169" s="96">
        <v>2.79</v>
      </c>
    </row>
    <row r="10170" spans="1:3">
      <c r="A10170" s="94">
        <f t="shared" si="161"/>
        <v>2016</v>
      </c>
      <c r="B10170" s="95">
        <v>42391</v>
      </c>
      <c r="C10170" s="96">
        <v>2.83</v>
      </c>
    </row>
    <row r="10171" spans="1:3">
      <c r="A10171" s="94">
        <f t="shared" si="161"/>
        <v>2016</v>
      </c>
      <c r="B10171" s="95">
        <v>42394</v>
      </c>
      <c r="C10171" s="96">
        <v>2.8</v>
      </c>
    </row>
    <row r="10172" spans="1:3">
      <c r="A10172" s="94">
        <f t="shared" si="161"/>
        <v>2016</v>
      </c>
      <c r="B10172" s="95">
        <v>42395</v>
      </c>
      <c r="C10172" s="96">
        <v>2.79</v>
      </c>
    </row>
    <row r="10173" spans="1:3">
      <c r="A10173" s="94">
        <f t="shared" si="161"/>
        <v>2016</v>
      </c>
      <c r="B10173" s="95">
        <v>42396</v>
      </c>
      <c r="C10173" s="96">
        <v>2.8</v>
      </c>
    </row>
    <row r="10174" spans="1:3">
      <c r="A10174" s="94">
        <f t="shared" si="161"/>
        <v>2016</v>
      </c>
      <c r="B10174" s="95">
        <v>42397</v>
      </c>
      <c r="C10174" s="96">
        <v>2.79</v>
      </c>
    </row>
    <row r="10175" spans="1:3">
      <c r="A10175" s="94">
        <f t="shared" si="161"/>
        <v>2016</v>
      </c>
      <c r="B10175" s="95">
        <v>42398</v>
      </c>
      <c r="C10175" s="96">
        <v>2.75</v>
      </c>
    </row>
    <row r="10176" spans="1:3">
      <c r="A10176" s="94">
        <f t="shared" si="161"/>
        <v>2016</v>
      </c>
      <c r="B10176" s="95">
        <v>42401</v>
      </c>
      <c r="C10176" s="96">
        <v>2.77</v>
      </c>
    </row>
    <row r="10177" spans="1:3">
      <c r="A10177" s="94">
        <f t="shared" si="161"/>
        <v>2016</v>
      </c>
      <c r="B10177" s="95">
        <v>42402</v>
      </c>
      <c r="C10177" s="96">
        <v>2.67</v>
      </c>
    </row>
    <row r="10178" spans="1:3">
      <c r="A10178" s="94">
        <f t="shared" si="161"/>
        <v>2016</v>
      </c>
      <c r="B10178" s="95">
        <v>42403</v>
      </c>
      <c r="C10178" s="96">
        <v>2.7</v>
      </c>
    </row>
    <row r="10179" spans="1:3">
      <c r="A10179" s="94">
        <f t="shared" si="161"/>
        <v>2016</v>
      </c>
      <c r="B10179" s="95">
        <v>42404</v>
      </c>
      <c r="C10179" s="96">
        <v>2.7</v>
      </c>
    </row>
    <row r="10180" spans="1:3">
      <c r="A10180" s="94">
        <f t="shared" si="161"/>
        <v>2016</v>
      </c>
      <c r="B10180" s="95">
        <v>42405</v>
      </c>
      <c r="C10180" s="96">
        <v>2.68</v>
      </c>
    </row>
    <row r="10181" spans="1:3">
      <c r="A10181" s="94">
        <f t="shared" si="161"/>
        <v>2016</v>
      </c>
      <c r="B10181" s="95">
        <v>42408</v>
      </c>
      <c r="C10181" s="96">
        <v>2.56</v>
      </c>
    </row>
    <row r="10182" spans="1:3">
      <c r="A10182" s="94">
        <f t="shared" si="161"/>
        <v>2016</v>
      </c>
      <c r="B10182" s="95">
        <v>42409</v>
      </c>
      <c r="C10182" s="96">
        <v>2.5499999999999998</v>
      </c>
    </row>
    <row r="10183" spans="1:3">
      <c r="A10183" s="94">
        <f t="shared" si="161"/>
        <v>2016</v>
      </c>
      <c r="B10183" s="95">
        <v>42410</v>
      </c>
      <c r="C10183" s="96">
        <v>2.5299999999999998</v>
      </c>
    </row>
    <row r="10184" spans="1:3">
      <c r="A10184" s="94">
        <f t="shared" si="161"/>
        <v>2016</v>
      </c>
      <c r="B10184" s="95">
        <v>42411</v>
      </c>
      <c r="C10184" s="96">
        <v>2.5</v>
      </c>
    </row>
    <row r="10185" spans="1:3">
      <c r="A10185" s="94">
        <f t="shared" si="161"/>
        <v>2016</v>
      </c>
      <c r="B10185" s="95">
        <v>42412</v>
      </c>
      <c r="C10185" s="96">
        <v>2.6</v>
      </c>
    </row>
    <row r="10186" spans="1:3">
      <c r="A10186" s="94">
        <f t="shared" si="161"/>
        <v>2016</v>
      </c>
      <c r="B10186" s="95">
        <v>42415</v>
      </c>
      <c r="C10186" s="99"/>
    </row>
    <row r="10187" spans="1:3">
      <c r="A10187" s="94">
        <f t="shared" si="161"/>
        <v>2016</v>
      </c>
      <c r="B10187" s="95">
        <v>42416</v>
      </c>
      <c r="C10187" s="96">
        <v>2.64</v>
      </c>
    </row>
    <row r="10188" spans="1:3">
      <c r="A10188" s="94">
        <f t="shared" si="161"/>
        <v>2016</v>
      </c>
      <c r="B10188" s="95">
        <v>42417</v>
      </c>
      <c r="C10188" s="96">
        <v>2.68</v>
      </c>
    </row>
    <row r="10189" spans="1:3">
      <c r="A10189" s="94">
        <f t="shared" ref="A10189:A10252" si="162">YEAR(B10189)</f>
        <v>2016</v>
      </c>
      <c r="B10189" s="95">
        <v>42418</v>
      </c>
      <c r="C10189" s="96">
        <v>2.62</v>
      </c>
    </row>
    <row r="10190" spans="1:3">
      <c r="A10190" s="94">
        <f t="shared" si="162"/>
        <v>2016</v>
      </c>
      <c r="B10190" s="95">
        <v>42419</v>
      </c>
      <c r="C10190" s="96">
        <v>2.61</v>
      </c>
    </row>
    <row r="10191" spans="1:3">
      <c r="A10191" s="94">
        <f t="shared" si="162"/>
        <v>2016</v>
      </c>
      <c r="B10191" s="95">
        <v>42422</v>
      </c>
      <c r="C10191" s="96">
        <v>2.62</v>
      </c>
    </row>
    <row r="10192" spans="1:3">
      <c r="A10192" s="94">
        <f t="shared" si="162"/>
        <v>2016</v>
      </c>
      <c r="B10192" s="95">
        <v>42423</v>
      </c>
      <c r="C10192" s="96">
        <v>2.6</v>
      </c>
    </row>
    <row r="10193" spans="1:3">
      <c r="A10193" s="94">
        <f t="shared" si="162"/>
        <v>2016</v>
      </c>
      <c r="B10193" s="95">
        <v>42424</v>
      </c>
      <c r="C10193" s="96">
        <v>2.61</v>
      </c>
    </row>
    <row r="10194" spans="1:3">
      <c r="A10194" s="94">
        <f t="shared" si="162"/>
        <v>2016</v>
      </c>
      <c r="B10194" s="95">
        <v>42425</v>
      </c>
      <c r="C10194" s="96">
        <v>2.58</v>
      </c>
    </row>
    <row r="10195" spans="1:3">
      <c r="A10195" s="94">
        <f t="shared" si="162"/>
        <v>2016</v>
      </c>
      <c r="B10195" s="95">
        <v>42426</v>
      </c>
      <c r="C10195" s="96">
        <v>2.63</v>
      </c>
    </row>
    <row r="10196" spans="1:3">
      <c r="A10196" s="94">
        <f t="shared" si="162"/>
        <v>2016</v>
      </c>
      <c r="B10196" s="95">
        <v>42429</v>
      </c>
      <c r="C10196" s="96">
        <v>2.61</v>
      </c>
    </row>
    <row r="10197" spans="1:3">
      <c r="A10197" s="94">
        <f t="shared" si="162"/>
        <v>2016</v>
      </c>
      <c r="B10197" s="95">
        <v>42430</v>
      </c>
      <c r="C10197" s="96">
        <v>2.7</v>
      </c>
    </row>
    <row r="10198" spans="1:3">
      <c r="A10198" s="94">
        <f t="shared" si="162"/>
        <v>2016</v>
      </c>
      <c r="B10198" s="95">
        <v>42431</v>
      </c>
      <c r="C10198" s="96">
        <v>2.69</v>
      </c>
    </row>
    <row r="10199" spans="1:3">
      <c r="A10199" s="94">
        <f t="shared" si="162"/>
        <v>2016</v>
      </c>
      <c r="B10199" s="95">
        <v>42432</v>
      </c>
      <c r="C10199" s="96">
        <v>2.65</v>
      </c>
    </row>
    <row r="10200" spans="1:3">
      <c r="A10200" s="94">
        <f t="shared" si="162"/>
        <v>2016</v>
      </c>
      <c r="B10200" s="95">
        <v>42433</v>
      </c>
      <c r="C10200" s="96">
        <v>2.7</v>
      </c>
    </row>
    <row r="10201" spans="1:3">
      <c r="A10201" s="94">
        <f t="shared" si="162"/>
        <v>2016</v>
      </c>
      <c r="B10201" s="95">
        <v>42436</v>
      </c>
      <c r="C10201" s="96">
        <v>2.71</v>
      </c>
    </row>
    <row r="10202" spans="1:3">
      <c r="A10202" s="94">
        <f t="shared" si="162"/>
        <v>2016</v>
      </c>
      <c r="B10202" s="95">
        <v>42437</v>
      </c>
      <c r="C10202" s="96">
        <v>2.63</v>
      </c>
    </row>
    <row r="10203" spans="1:3">
      <c r="A10203" s="94">
        <f t="shared" si="162"/>
        <v>2016</v>
      </c>
      <c r="B10203" s="95">
        <v>42438</v>
      </c>
      <c r="C10203" s="96">
        <v>2.68</v>
      </c>
    </row>
    <row r="10204" spans="1:3">
      <c r="A10204" s="94">
        <f t="shared" si="162"/>
        <v>2016</v>
      </c>
      <c r="B10204" s="95">
        <v>42439</v>
      </c>
      <c r="C10204" s="96">
        <v>2.7</v>
      </c>
    </row>
    <row r="10205" spans="1:3">
      <c r="A10205" s="94">
        <f t="shared" si="162"/>
        <v>2016</v>
      </c>
      <c r="B10205" s="95">
        <v>42440</v>
      </c>
      <c r="C10205" s="96">
        <v>2.75</v>
      </c>
    </row>
    <row r="10206" spans="1:3">
      <c r="A10206" s="94">
        <f t="shared" si="162"/>
        <v>2016</v>
      </c>
      <c r="B10206" s="95">
        <v>42443</v>
      </c>
      <c r="C10206" s="96">
        <v>2.74</v>
      </c>
    </row>
    <row r="10207" spans="1:3">
      <c r="A10207" s="94">
        <f t="shared" si="162"/>
        <v>2016</v>
      </c>
      <c r="B10207" s="95">
        <v>42444</v>
      </c>
      <c r="C10207" s="96">
        <v>2.73</v>
      </c>
    </row>
    <row r="10208" spans="1:3">
      <c r="A10208" s="94">
        <f t="shared" si="162"/>
        <v>2016</v>
      </c>
      <c r="B10208" s="95">
        <v>42445</v>
      </c>
      <c r="C10208" s="96">
        <v>2.73</v>
      </c>
    </row>
    <row r="10209" spans="1:3">
      <c r="A10209" s="94">
        <f t="shared" si="162"/>
        <v>2016</v>
      </c>
      <c r="B10209" s="95">
        <v>42446</v>
      </c>
      <c r="C10209" s="96">
        <v>2.69</v>
      </c>
    </row>
    <row r="10210" spans="1:3">
      <c r="A10210" s="94">
        <f t="shared" si="162"/>
        <v>2016</v>
      </c>
      <c r="B10210" s="95">
        <v>42447</v>
      </c>
      <c r="C10210" s="96">
        <v>2.68</v>
      </c>
    </row>
    <row r="10211" spans="1:3">
      <c r="A10211" s="94">
        <f t="shared" si="162"/>
        <v>2016</v>
      </c>
      <c r="B10211" s="95">
        <v>42450</v>
      </c>
      <c r="C10211" s="96">
        <v>2.72</v>
      </c>
    </row>
    <row r="10212" spans="1:3">
      <c r="A10212" s="94">
        <f t="shared" si="162"/>
        <v>2016</v>
      </c>
      <c r="B10212" s="95">
        <v>42451</v>
      </c>
      <c r="C10212" s="96">
        <v>2.72</v>
      </c>
    </row>
    <row r="10213" spans="1:3">
      <c r="A10213" s="94">
        <f t="shared" si="162"/>
        <v>2016</v>
      </c>
      <c r="B10213" s="95">
        <v>42452</v>
      </c>
      <c r="C10213" s="96">
        <v>2.65</v>
      </c>
    </row>
    <row r="10214" spans="1:3">
      <c r="A10214" s="94">
        <f t="shared" si="162"/>
        <v>2016</v>
      </c>
      <c r="B10214" s="95">
        <v>42453</v>
      </c>
      <c r="C10214" s="96">
        <v>2.67</v>
      </c>
    </row>
    <row r="10215" spans="1:3">
      <c r="A10215" s="94">
        <f t="shared" si="162"/>
        <v>2016</v>
      </c>
      <c r="B10215" s="95">
        <v>42454</v>
      </c>
      <c r="C10215" s="99"/>
    </row>
    <row r="10216" spans="1:3">
      <c r="A10216" s="94">
        <f t="shared" si="162"/>
        <v>2016</v>
      </c>
      <c r="B10216" s="95">
        <v>42457</v>
      </c>
      <c r="C10216" s="96">
        <v>2.66</v>
      </c>
    </row>
    <row r="10217" spans="1:3">
      <c r="A10217" s="94">
        <f t="shared" si="162"/>
        <v>2016</v>
      </c>
      <c r="B10217" s="95">
        <v>42458</v>
      </c>
      <c r="C10217" s="96">
        <v>2.6</v>
      </c>
    </row>
    <row r="10218" spans="1:3">
      <c r="A10218" s="94">
        <f t="shared" si="162"/>
        <v>2016</v>
      </c>
      <c r="B10218" s="95">
        <v>42459</v>
      </c>
      <c r="C10218" s="96">
        <v>2.65</v>
      </c>
    </row>
    <row r="10219" spans="1:3">
      <c r="A10219" s="94">
        <f t="shared" si="162"/>
        <v>2016</v>
      </c>
      <c r="B10219" s="95">
        <v>42460</v>
      </c>
      <c r="C10219" s="96">
        <v>2.61</v>
      </c>
    </row>
    <row r="10220" spans="1:3">
      <c r="A10220" s="94">
        <f t="shared" si="162"/>
        <v>2016</v>
      </c>
      <c r="B10220" s="95">
        <v>42461</v>
      </c>
      <c r="C10220" s="96">
        <v>2.62</v>
      </c>
    </row>
    <row r="10221" spans="1:3">
      <c r="A10221" s="94">
        <f t="shared" si="162"/>
        <v>2016</v>
      </c>
      <c r="B10221" s="95">
        <v>42464</v>
      </c>
      <c r="C10221" s="96">
        <v>2.6</v>
      </c>
    </row>
    <row r="10222" spans="1:3">
      <c r="A10222" s="94">
        <f t="shared" si="162"/>
        <v>2016</v>
      </c>
      <c r="B10222" s="95">
        <v>42465</v>
      </c>
      <c r="C10222" s="96">
        <v>2.54</v>
      </c>
    </row>
    <row r="10223" spans="1:3">
      <c r="A10223" s="94">
        <f t="shared" si="162"/>
        <v>2016</v>
      </c>
      <c r="B10223" s="95">
        <v>42466</v>
      </c>
      <c r="C10223" s="96">
        <v>2.58</v>
      </c>
    </row>
    <row r="10224" spans="1:3">
      <c r="A10224" s="94">
        <f t="shared" si="162"/>
        <v>2016</v>
      </c>
      <c r="B10224" s="95">
        <v>42467</v>
      </c>
      <c r="C10224" s="96">
        <v>2.52</v>
      </c>
    </row>
    <row r="10225" spans="1:3">
      <c r="A10225" s="94">
        <f t="shared" si="162"/>
        <v>2016</v>
      </c>
      <c r="B10225" s="95">
        <v>42468</v>
      </c>
      <c r="C10225" s="96">
        <v>2.5499999999999998</v>
      </c>
    </row>
    <row r="10226" spans="1:3">
      <c r="A10226" s="94">
        <f t="shared" si="162"/>
        <v>2016</v>
      </c>
      <c r="B10226" s="95">
        <v>42471</v>
      </c>
      <c r="C10226" s="96">
        <v>2.56</v>
      </c>
    </row>
    <row r="10227" spans="1:3">
      <c r="A10227" s="94">
        <f t="shared" si="162"/>
        <v>2016</v>
      </c>
      <c r="B10227" s="95">
        <v>42472</v>
      </c>
      <c r="C10227" s="96">
        <v>2.61</v>
      </c>
    </row>
    <row r="10228" spans="1:3">
      <c r="A10228" s="94">
        <f t="shared" si="162"/>
        <v>2016</v>
      </c>
      <c r="B10228" s="95">
        <v>42473</v>
      </c>
      <c r="C10228" s="96">
        <v>2.58</v>
      </c>
    </row>
    <row r="10229" spans="1:3">
      <c r="A10229" s="94">
        <f t="shared" si="162"/>
        <v>2016</v>
      </c>
      <c r="B10229" s="95">
        <v>42474</v>
      </c>
      <c r="C10229" s="96">
        <v>2.61</v>
      </c>
    </row>
    <row r="10230" spans="1:3">
      <c r="A10230" s="94">
        <f t="shared" si="162"/>
        <v>2016</v>
      </c>
      <c r="B10230" s="95">
        <v>42475</v>
      </c>
      <c r="C10230" s="96">
        <v>2.56</v>
      </c>
    </row>
    <row r="10231" spans="1:3">
      <c r="A10231" s="94">
        <f t="shared" si="162"/>
        <v>2016</v>
      </c>
      <c r="B10231" s="95">
        <v>42478</v>
      </c>
      <c r="C10231" s="96">
        <v>2.58</v>
      </c>
    </row>
    <row r="10232" spans="1:3">
      <c r="A10232" s="94">
        <f t="shared" si="162"/>
        <v>2016</v>
      </c>
      <c r="B10232" s="95">
        <v>42479</v>
      </c>
      <c r="C10232" s="96">
        <v>2.6</v>
      </c>
    </row>
    <row r="10233" spans="1:3">
      <c r="A10233" s="94">
        <f t="shared" si="162"/>
        <v>2016</v>
      </c>
      <c r="B10233" s="95">
        <v>42480</v>
      </c>
      <c r="C10233" s="96">
        <v>2.66</v>
      </c>
    </row>
    <row r="10234" spans="1:3">
      <c r="A10234" s="94">
        <f t="shared" si="162"/>
        <v>2016</v>
      </c>
      <c r="B10234" s="95">
        <v>42481</v>
      </c>
      <c r="C10234" s="96">
        <v>2.69</v>
      </c>
    </row>
    <row r="10235" spans="1:3">
      <c r="A10235" s="94">
        <f t="shared" si="162"/>
        <v>2016</v>
      </c>
      <c r="B10235" s="95">
        <v>42482</v>
      </c>
      <c r="C10235" s="96">
        <v>2.7</v>
      </c>
    </row>
    <row r="10236" spans="1:3">
      <c r="A10236" s="94">
        <f t="shared" si="162"/>
        <v>2016</v>
      </c>
      <c r="B10236" s="95">
        <v>42485</v>
      </c>
      <c r="C10236" s="96">
        <v>2.72</v>
      </c>
    </row>
    <row r="10237" spans="1:3">
      <c r="A10237" s="94">
        <f t="shared" si="162"/>
        <v>2016</v>
      </c>
      <c r="B10237" s="95">
        <v>42486</v>
      </c>
      <c r="C10237" s="96">
        <v>2.76</v>
      </c>
    </row>
    <row r="10238" spans="1:3">
      <c r="A10238" s="94">
        <f t="shared" si="162"/>
        <v>2016</v>
      </c>
      <c r="B10238" s="95">
        <v>42487</v>
      </c>
      <c r="C10238" s="96">
        <v>2.71</v>
      </c>
    </row>
    <row r="10239" spans="1:3">
      <c r="A10239" s="94">
        <f t="shared" si="162"/>
        <v>2016</v>
      </c>
      <c r="B10239" s="95">
        <v>42488</v>
      </c>
      <c r="C10239" s="96">
        <v>2.68</v>
      </c>
    </row>
    <row r="10240" spans="1:3">
      <c r="A10240" s="94">
        <f t="shared" si="162"/>
        <v>2016</v>
      </c>
      <c r="B10240" s="95">
        <v>42489</v>
      </c>
      <c r="C10240" s="96">
        <v>2.66</v>
      </c>
    </row>
    <row r="10241" spans="1:3">
      <c r="A10241" s="94">
        <f t="shared" si="162"/>
        <v>2016</v>
      </c>
      <c r="B10241" s="95">
        <v>42492</v>
      </c>
      <c r="C10241" s="96">
        <v>2.71</v>
      </c>
    </row>
    <row r="10242" spans="1:3">
      <c r="A10242" s="94">
        <f t="shared" si="162"/>
        <v>2016</v>
      </c>
      <c r="B10242" s="95">
        <v>42493</v>
      </c>
      <c r="C10242" s="96">
        <v>2.66</v>
      </c>
    </row>
    <row r="10243" spans="1:3">
      <c r="A10243" s="94">
        <f t="shared" si="162"/>
        <v>2016</v>
      </c>
      <c r="B10243" s="95">
        <v>42494</v>
      </c>
      <c r="C10243" s="96">
        <v>2.64</v>
      </c>
    </row>
    <row r="10244" spans="1:3">
      <c r="A10244" s="94">
        <f t="shared" si="162"/>
        <v>2016</v>
      </c>
      <c r="B10244" s="95">
        <v>42495</v>
      </c>
      <c r="C10244" s="96">
        <v>2.6</v>
      </c>
    </row>
    <row r="10245" spans="1:3">
      <c r="A10245" s="94">
        <f t="shared" si="162"/>
        <v>2016</v>
      </c>
      <c r="B10245" s="95">
        <v>42496</v>
      </c>
      <c r="C10245" s="96">
        <v>2.62</v>
      </c>
    </row>
    <row r="10246" spans="1:3">
      <c r="A10246" s="94">
        <f t="shared" si="162"/>
        <v>2016</v>
      </c>
      <c r="B10246" s="95">
        <v>42499</v>
      </c>
      <c r="C10246" s="96">
        <v>2.61</v>
      </c>
    </row>
    <row r="10247" spans="1:3">
      <c r="A10247" s="94">
        <f t="shared" si="162"/>
        <v>2016</v>
      </c>
      <c r="B10247" s="95">
        <v>42500</v>
      </c>
      <c r="C10247" s="96">
        <v>2.61</v>
      </c>
    </row>
    <row r="10248" spans="1:3">
      <c r="A10248" s="94">
        <f t="shared" si="162"/>
        <v>2016</v>
      </c>
      <c r="B10248" s="95">
        <v>42501</v>
      </c>
      <c r="C10248" s="96">
        <v>2.58</v>
      </c>
    </row>
    <row r="10249" spans="1:3">
      <c r="A10249" s="94">
        <f t="shared" si="162"/>
        <v>2016</v>
      </c>
      <c r="B10249" s="95">
        <v>42502</v>
      </c>
      <c r="C10249" s="96">
        <v>2.6</v>
      </c>
    </row>
    <row r="10250" spans="1:3">
      <c r="A10250" s="94">
        <f t="shared" si="162"/>
        <v>2016</v>
      </c>
      <c r="B10250" s="95">
        <v>42503</v>
      </c>
      <c r="C10250" s="96">
        <v>2.5499999999999998</v>
      </c>
    </row>
    <row r="10251" spans="1:3">
      <c r="A10251" s="94">
        <f t="shared" si="162"/>
        <v>2016</v>
      </c>
      <c r="B10251" s="95">
        <v>42506</v>
      </c>
      <c r="C10251" s="96">
        <v>2.59</v>
      </c>
    </row>
    <row r="10252" spans="1:3">
      <c r="A10252" s="94">
        <f t="shared" si="162"/>
        <v>2016</v>
      </c>
      <c r="B10252" s="95">
        <v>42507</v>
      </c>
      <c r="C10252" s="96">
        <v>2.59</v>
      </c>
    </row>
    <row r="10253" spans="1:3">
      <c r="A10253" s="94">
        <f t="shared" ref="A10253:A10316" si="163">YEAR(B10253)</f>
        <v>2016</v>
      </c>
      <c r="B10253" s="95">
        <v>42508</v>
      </c>
      <c r="C10253" s="96">
        <v>2.67</v>
      </c>
    </row>
    <row r="10254" spans="1:3">
      <c r="A10254" s="94">
        <f t="shared" si="163"/>
        <v>2016</v>
      </c>
      <c r="B10254" s="95">
        <v>42509</v>
      </c>
      <c r="C10254" s="96">
        <v>2.64</v>
      </c>
    </row>
    <row r="10255" spans="1:3">
      <c r="A10255" s="94">
        <f t="shared" si="163"/>
        <v>2016</v>
      </c>
      <c r="B10255" s="95">
        <v>42510</v>
      </c>
      <c r="C10255" s="96">
        <v>2.63</v>
      </c>
    </row>
    <row r="10256" spans="1:3">
      <c r="A10256" s="94">
        <f t="shared" si="163"/>
        <v>2016</v>
      </c>
      <c r="B10256" s="95">
        <v>42513</v>
      </c>
      <c r="C10256" s="96">
        <v>2.63</v>
      </c>
    </row>
    <row r="10257" spans="1:3">
      <c r="A10257" s="94">
        <f t="shared" si="163"/>
        <v>2016</v>
      </c>
      <c r="B10257" s="95">
        <v>42514</v>
      </c>
      <c r="C10257" s="96">
        <v>2.65</v>
      </c>
    </row>
    <row r="10258" spans="1:3">
      <c r="A10258" s="94">
        <f t="shared" si="163"/>
        <v>2016</v>
      </c>
      <c r="B10258" s="95">
        <v>42515</v>
      </c>
      <c r="C10258" s="96">
        <v>2.67</v>
      </c>
    </row>
    <row r="10259" spans="1:3">
      <c r="A10259" s="94">
        <f t="shared" si="163"/>
        <v>2016</v>
      </c>
      <c r="B10259" s="95">
        <v>42516</v>
      </c>
      <c r="C10259" s="96">
        <v>2.64</v>
      </c>
    </row>
    <row r="10260" spans="1:3">
      <c r="A10260" s="94">
        <f t="shared" si="163"/>
        <v>2016</v>
      </c>
      <c r="B10260" s="95">
        <v>42517</v>
      </c>
      <c r="C10260" s="96">
        <v>2.65</v>
      </c>
    </row>
    <row r="10261" spans="1:3">
      <c r="A10261" s="94">
        <f t="shared" si="163"/>
        <v>2016</v>
      </c>
      <c r="B10261" s="95">
        <v>42520</v>
      </c>
      <c r="C10261" s="99"/>
    </row>
    <row r="10262" spans="1:3">
      <c r="A10262" s="94">
        <f t="shared" si="163"/>
        <v>2016</v>
      </c>
      <c r="B10262" s="95">
        <v>42521</v>
      </c>
      <c r="C10262" s="96">
        <v>2.64</v>
      </c>
    </row>
    <row r="10263" spans="1:3">
      <c r="A10263" s="94">
        <f t="shared" si="163"/>
        <v>2016</v>
      </c>
      <c r="B10263" s="95">
        <v>42522</v>
      </c>
      <c r="C10263" s="96">
        <v>2.63</v>
      </c>
    </row>
    <row r="10264" spans="1:3">
      <c r="A10264" s="94">
        <f t="shared" si="163"/>
        <v>2016</v>
      </c>
      <c r="B10264" s="95">
        <v>42523</v>
      </c>
      <c r="C10264" s="96">
        <v>2.58</v>
      </c>
    </row>
    <row r="10265" spans="1:3">
      <c r="A10265" s="94">
        <f t="shared" si="163"/>
        <v>2016</v>
      </c>
      <c r="B10265" s="95">
        <v>42524</v>
      </c>
      <c r="C10265" s="96">
        <v>2.52</v>
      </c>
    </row>
    <row r="10266" spans="1:3">
      <c r="A10266" s="94">
        <f t="shared" si="163"/>
        <v>2016</v>
      </c>
      <c r="B10266" s="95">
        <v>42527</v>
      </c>
      <c r="C10266" s="96">
        <v>2.5499999999999998</v>
      </c>
    </row>
    <row r="10267" spans="1:3">
      <c r="A10267" s="94">
        <f t="shared" si="163"/>
        <v>2016</v>
      </c>
      <c r="B10267" s="95">
        <v>42528</v>
      </c>
      <c r="C10267" s="96">
        <v>2.54</v>
      </c>
    </row>
    <row r="10268" spans="1:3">
      <c r="A10268" s="94">
        <f t="shared" si="163"/>
        <v>2016</v>
      </c>
      <c r="B10268" s="95">
        <v>42529</v>
      </c>
      <c r="C10268" s="96">
        <v>2.5099999999999998</v>
      </c>
    </row>
    <row r="10269" spans="1:3">
      <c r="A10269" s="94">
        <f t="shared" si="163"/>
        <v>2016</v>
      </c>
      <c r="B10269" s="95">
        <v>42530</v>
      </c>
      <c r="C10269" s="96">
        <v>2.48</v>
      </c>
    </row>
    <row r="10270" spans="1:3">
      <c r="A10270" s="94">
        <f t="shared" si="163"/>
        <v>2016</v>
      </c>
      <c r="B10270" s="95">
        <v>42531</v>
      </c>
      <c r="C10270" s="96">
        <v>2.44</v>
      </c>
    </row>
    <row r="10271" spans="1:3">
      <c r="A10271" s="94">
        <f t="shared" si="163"/>
        <v>2016</v>
      </c>
      <c r="B10271" s="95">
        <v>42534</v>
      </c>
      <c r="C10271" s="96">
        <v>2.4300000000000002</v>
      </c>
    </row>
    <row r="10272" spans="1:3">
      <c r="A10272" s="94">
        <f t="shared" si="163"/>
        <v>2016</v>
      </c>
      <c r="B10272" s="95">
        <v>42535</v>
      </c>
      <c r="C10272" s="96">
        <v>2.4300000000000002</v>
      </c>
    </row>
    <row r="10273" spans="1:3">
      <c r="A10273" s="94">
        <f t="shared" si="163"/>
        <v>2016</v>
      </c>
      <c r="B10273" s="95">
        <v>42536</v>
      </c>
      <c r="C10273" s="96">
        <v>2.4300000000000002</v>
      </c>
    </row>
    <row r="10274" spans="1:3">
      <c r="A10274" s="94">
        <f t="shared" si="163"/>
        <v>2016</v>
      </c>
      <c r="B10274" s="95">
        <v>42537</v>
      </c>
      <c r="C10274" s="96">
        <v>2.39</v>
      </c>
    </row>
    <row r="10275" spans="1:3">
      <c r="A10275" s="94">
        <f t="shared" si="163"/>
        <v>2016</v>
      </c>
      <c r="B10275" s="95">
        <v>42538</v>
      </c>
      <c r="C10275" s="96">
        <v>2.4300000000000002</v>
      </c>
    </row>
    <row r="10276" spans="1:3">
      <c r="A10276" s="94">
        <f t="shared" si="163"/>
        <v>2016</v>
      </c>
      <c r="B10276" s="95">
        <v>42541</v>
      </c>
      <c r="C10276" s="96">
        <v>2.4700000000000002</v>
      </c>
    </row>
    <row r="10277" spans="1:3">
      <c r="A10277" s="94">
        <f t="shared" si="163"/>
        <v>2016</v>
      </c>
      <c r="B10277" s="95">
        <v>42542</v>
      </c>
      <c r="C10277" s="96">
        <v>2.5</v>
      </c>
    </row>
    <row r="10278" spans="1:3">
      <c r="A10278" s="94">
        <f t="shared" si="163"/>
        <v>2016</v>
      </c>
      <c r="B10278" s="95">
        <v>42543</v>
      </c>
      <c r="C10278" s="96">
        <v>2.5</v>
      </c>
    </row>
    <row r="10279" spans="1:3">
      <c r="A10279" s="94">
        <f t="shared" si="163"/>
        <v>2016</v>
      </c>
      <c r="B10279" s="95">
        <v>42544</v>
      </c>
      <c r="C10279" s="96">
        <v>2.5499999999999998</v>
      </c>
    </row>
    <row r="10280" spans="1:3">
      <c r="A10280" s="94">
        <f t="shared" si="163"/>
        <v>2016</v>
      </c>
      <c r="B10280" s="95">
        <v>42545</v>
      </c>
      <c r="C10280" s="96">
        <v>2.42</v>
      </c>
    </row>
    <row r="10281" spans="1:3">
      <c r="A10281" s="94">
        <f t="shared" si="163"/>
        <v>2016</v>
      </c>
      <c r="B10281" s="95">
        <v>42548</v>
      </c>
      <c r="C10281" s="96">
        <v>2.2799999999999998</v>
      </c>
    </row>
    <row r="10282" spans="1:3">
      <c r="A10282" s="94">
        <f t="shared" si="163"/>
        <v>2016</v>
      </c>
      <c r="B10282" s="95">
        <v>42549</v>
      </c>
      <c r="C10282" s="96">
        <v>2.27</v>
      </c>
    </row>
    <row r="10283" spans="1:3">
      <c r="A10283" s="94">
        <f t="shared" si="163"/>
        <v>2016</v>
      </c>
      <c r="B10283" s="95">
        <v>42550</v>
      </c>
      <c r="C10283" s="96">
        <v>2.2999999999999998</v>
      </c>
    </row>
    <row r="10284" spans="1:3">
      <c r="A10284" s="94">
        <f t="shared" si="163"/>
        <v>2016</v>
      </c>
      <c r="B10284" s="95">
        <v>42551</v>
      </c>
      <c r="C10284" s="96">
        <v>2.2999999999999998</v>
      </c>
    </row>
    <row r="10285" spans="1:3">
      <c r="A10285" s="94">
        <f t="shared" si="163"/>
        <v>2016</v>
      </c>
      <c r="B10285" s="95">
        <v>42552</v>
      </c>
      <c r="C10285" s="96">
        <v>2.2400000000000002</v>
      </c>
    </row>
    <row r="10286" spans="1:3">
      <c r="A10286" s="94">
        <f t="shared" si="163"/>
        <v>2016</v>
      </c>
      <c r="B10286" s="95">
        <v>42555</v>
      </c>
      <c r="C10286" s="99"/>
    </row>
    <row r="10287" spans="1:3">
      <c r="A10287" s="94">
        <f t="shared" si="163"/>
        <v>2016</v>
      </c>
      <c r="B10287" s="95">
        <v>42556</v>
      </c>
      <c r="C10287" s="96">
        <v>2.14</v>
      </c>
    </row>
    <row r="10288" spans="1:3">
      <c r="A10288" s="94">
        <f t="shared" si="163"/>
        <v>2016</v>
      </c>
      <c r="B10288" s="95">
        <v>42557</v>
      </c>
      <c r="C10288" s="96">
        <v>2.14</v>
      </c>
    </row>
    <row r="10289" spans="1:3">
      <c r="A10289" s="94">
        <f t="shared" si="163"/>
        <v>2016</v>
      </c>
      <c r="B10289" s="95">
        <v>42558</v>
      </c>
      <c r="C10289" s="96">
        <v>2.14</v>
      </c>
    </row>
    <row r="10290" spans="1:3">
      <c r="A10290" s="94">
        <f t="shared" si="163"/>
        <v>2016</v>
      </c>
      <c r="B10290" s="95">
        <v>42559</v>
      </c>
      <c r="C10290" s="96">
        <v>2.11</v>
      </c>
    </row>
    <row r="10291" spans="1:3">
      <c r="A10291" s="94">
        <f t="shared" si="163"/>
        <v>2016</v>
      </c>
      <c r="B10291" s="95">
        <v>42562</v>
      </c>
      <c r="C10291" s="96">
        <v>2.14</v>
      </c>
    </row>
    <row r="10292" spans="1:3">
      <c r="A10292" s="94">
        <f t="shared" si="163"/>
        <v>2016</v>
      </c>
      <c r="B10292" s="95">
        <v>42563</v>
      </c>
      <c r="C10292" s="96">
        <v>2.2400000000000002</v>
      </c>
    </row>
    <row r="10293" spans="1:3">
      <c r="A10293" s="94">
        <f t="shared" si="163"/>
        <v>2016</v>
      </c>
      <c r="B10293" s="95">
        <v>42564</v>
      </c>
      <c r="C10293" s="96">
        <v>2.1800000000000002</v>
      </c>
    </row>
    <row r="10294" spans="1:3">
      <c r="A10294" s="94">
        <f t="shared" si="163"/>
        <v>2016</v>
      </c>
      <c r="B10294" s="95">
        <v>42565</v>
      </c>
      <c r="C10294" s="96">
        <v>2.25</v>
      </c>
    </row>
    <row r="10295" spans="1:3">
      <c r="A10295" s="94">
        <f t="shared" si="163"/>
        <v>2016</v>
      </c>
      <c r="B10295" s="95">
        <v>42566</v>
      </c>
      <c r="C10295" s="96">
        <v>2.2999999999999998</v>
      </c>
    </row>
    <row r="10296" spans="1:3">
      <c r="A10296" s="94">
        <f t="shared" si="163"/>
        <v>2016</v>
      </c>
      <c r="B10296" s="95">
        <v>42569</v>
      </c>
      <c r="C10296" s="96">
        <v>2.2999999999999998</v>
      </c>
    </row>
    <row r="10297" spans="1:3">
      <c r="A10297" s="94">
        <f t="shared" si="163"/>
        <v>2016</v>
      </c>
      <c r="B10297" s="95">
        <v>42570</v>
      </c>
      <c r="C10297" s="96">
        <v>2.27</v>
      </c>
    </row>
    <row r="10298" spans="1:3">
      <c r="A10298" s="94">
        <f t="shared" si="163"/>
        <v>2016</v>
      </c>
      <c r="B10298" s="95">
        <v>42571</v>
      </c>
      <c r="C10298" s="96">
        <v>2.2999999999999998</v>
      </c>
    </row>
    <row r="10299" spans="1:3">
      <c r="A10299" s="94">
        <f t="shared" si="163"/>
        <v>2016</v>
      </c>
      <c r="B10299" s="95">
        <v>42572</v>
      </c>
      <c r="C10299" s="96">
        <v>2.29</v>
      </c>
    </row>
    <row r="10300" spans="1:3">
      <c r="A10300" s="94">
        <f t="shared" si="163"/>
        <v>2016</v>
      </c>
      <c r="B10300" s="95">
        <v>42573</v>
      </c>
      <c r="C10300" s="96">
        <v>2.29</v>
      </c>
    </row>
    <row r="10301" spans="1:3">
      <c r="A10301" s="94">
        <f t="shared" si="163"/>
        <v>2016</v>
      </c>
      <c r="B10301" s="95">
        <v>42576</v>
      </c>
      <c r="C10301" s="96">
        <v>2.29</v>
      </c>
    </row>
    <row r="10302" spans="1:3">
      <c r="A10302" s="94">
        <f t="shared" si="163"/>
        <v>2016</v>
      </c>
      <c r="B10302" s="95">
        <v>42577</v>
      </c>
      <c r="C10302" s="96">
        <v>2.2799999999999998</v>
      </c>
    </row>
    <row r="10303" spans="1:3">
      <c r="A10303" s="94">
        <f t="shared" si="163"/>
        <v>2016</v>
      </c>
      <c r="B10303" s="95">
        <v>42578</v>
      </c>
      <c r="C10303" s="96">
        <v>2.23</v>
      </c>
    </row>
    <row r="10304" spans="1:3">
      <c r="A10304" s="94">
        <f t="shared" si="163"/>
        <v>2016</v>
      </c>
      <c r="B10304" s="95">
        <v>42579</v>
      </c>
      <c r="C10304" s="96">
        <v>2.23</v>
      </c>
    </row>
    <row r="10305" spans="1:3">
      <c r="A10305" s="94">
        <f t="shared" si="163"/>
        <v>2016</v>
      </c>
      <c r="B10305" s="95">
        <v>42580</v>
      </c>
      <c r="C10305" s="96">
        <v>2.1800000000000002</v>
      </c>
    </row>
    <row r="10306" spans="1:3">
      <c r="A10306" s="94">
        <f t="shared" si="163"/>
        <v>2016</v>
      </c>
      <c r="B10306" s="95">
        <v>42583</v>
      </c>
      <c r="C10306" s="96">
        <v>2.2400000000000002</v>
      </c>
    </row>
    <row r="10307" spans="1:3">
      <c r="A10307" s="94">
        <f t="shared" si="163"/>
        <v>2016</v>
      </c>
      <c r="B10307" s="95">
        <v>42584</v>
      </c>
      <c r="C10307" s="96">
        <v>2.29</v>
      </c>
    </row>
    <row r="10308" spans="1:3">
      <c r="A10308" s="94">
        <f t="shared" si="163"/>
        <v>2016</v>
      </c>
      <c r="B10308" s="95">
        <v>42585</v>
      </c>
      <c r="C10308" s="96">
        <v>2.29</v>
      </c>
    </row>
    <row r="10309" spans="1:3">
      <c r="A10309" s="94">
        <f t="shared" si="163"/>
        <v>2016</v>
      </c>
      <c r="B10309" s="95">
        <v>42586</v>
      </c>
      <c r="C10309" s="96">
        <v>2.25</v>
      </c>
    </row>
    <row r="10310" spans="1:3">
      <c r="A10310" s="94">
        <f t="shared" si="163"/>
        <v>2016</v>
      </c>
      <c r="B10310" s="95">
        <v>42587</v>
      </c>
      <c r="C10310" s="96">
        <v>2.3199999999999998</v>
      </c>
    </row>
    <row r="10311" spans="1:3">
      <c r="A10311" s="94">
        <f t="shared" si="163"/>
        <v>2016</v>
      </c>
      <c r="B10311" s="95">
        <v>42590</v>
      </c>
      <c r="C10311" s="96">
        <v>2.2999999999999998</v>
      </c>
    </row>
    <row r="10312" spans="1:3">
      <c r="A10312" s="94">
        <f t="shared" si="163"/>
        <v>2016</v>
      </c>
      <c r="B10312" s="95">
        <v>42591</v>
      </c>
      <c r="C10312" s="96">
        <v>2.25</v>
      </c>
    </row>
    <row r="10313" spans="1:3">
      <c r="A10313" s="94">
        <f t="shared" si="163"/>
        <v>2016</v>
      </c>
      <c r="B10313" s="95">
        <v>42592</v>
      </c>
      <c r="C10313" s="96">
        <v>2.23</v>
      </c>
    </row>
    <row r="10314" spans="1:3">
      <c r="A10314" s="94">
        <f t="shared" si="163"/>
        <v>2016</v>
      </c>
      <c r="B10314" s="95">
        <v>42593</v>
      </c>
      <c r="C10314" s="96">
        <v>2.2799999999999998</v>
      </c>
    </row>
    <row r="10315" spans="1:3">
      <c r="A10315" s="94">
        <f t="shared" si="163"/>
        <v>2016</v>
      </c>
      <c r="B10315" s="95">
        <v>42594</v>
      </c>
      <c r="C10315" s="96">
        <v>2.23</v>
      </c>
    </row>
    <row r="10316" spans="1:3">
      <c r="A10316" s="94">
        <f t="shared" si="163"/>
        <v>2016</v>
      </c>
      <c r="B10316" s="95">
        <v>42597</v>
      </c>
      <c r="C10316" s="96">
        <v>2.27</v>
      </c>
    </row>
    <row r="10317" spans="1:3">
      <c r="A10317" s="94">
        <f t="shared" ref="A10317:A10380" si="164">YEAR(B10317)</f>
        <v>2016</v>
      </c>
      <c r="B10317" s="95">
        <v>42598</v>
      </c>
      <c r="C10317" s="96">
        <v>2.29</v>
      </c>
    </row>
    <row r="10318" spans="1:3">
      <c r="A10318" s="94">
        <f t="shared" si="164"/>
        <v>2016</v>
      </c>
      <c r="B10318" s="95">
        <v>42599</v>
      </c>
      <c r="C10318" s="96">
        <v>2.27</v>
      </c>
    </row>
    <row r="10319" spans="1:3">
      <c r="A10319" s="94">
        <f t="shared" si="164"/>
        <v>2016</v>
      </c>
      <c r="B10319" s="95">
        <v>42600</v>
      </c>
      <c r="C10319" s="96">
        <v>2.2599999999999998</v>
      </c>
    </row>
    <row r="10320" spans="1:3">
      <c r="A10320" s="94">
        <f t="shared" si="164"/>
        <v>2016</v>
      </c>
      <c r="B10320" s="95">
        <v>42601</v>
      </c>
      <c r="C10320" s="96">
        <v>2.29</v>
      </c>
    </row>
    <row r="10321" spans="1:3">
      <c r="A10321" s="94">
        <f t="shared" si="164"/>
        <v>2016</v>
      </c>
      <c r="B10321" s="95">
        <v>42604</v>
      </c>
      <c r="C10321" s="96">
        <v>2.2400000000000002</v>
      </c>
    </row>
    <row r="10322" spans="1:3">
      <c r="A10322" s="94">
        <f t="shared" si="164"/>
        <v>2016</v>
      </c>
      <c r="B10322" s="95">
        <v>42605</v>
      </c>
      <c r="C10322" s="96">
        <v>2.2400000000000002</v>
      </c>
    </row>
    <row r="10323" spans="1:3">
      <c r="A10323" s="94">
        <f t="shared" si="164"/>
        <v>2016</v>
      </c>
      <c r="B10323" s="95">
        <v>42606</v>
      </c>
      <c r="C10323" s="96">
        <v>2.2400000000000002</v>
      </c>
    </row>
    <row r="10324" spans="1:3">
      <c r="A10324" s="94">
        <f t="shared" si="164"/>
        <v>2016</v>
      </c>
      <c r="B10324" s="95">
        <v>42607</v>
      </c>
      <c r="C10324" s="96">
        <v>2.27</v>
      </c>
    </row>
    <row r="10325" spans="1:3">
      <c r="A10325" s="94">
        <f t="shared" si="164"/>
        <v>2016</v>
      </c>
      <c r="B10325" s="95">
        <v>42608</v>
      </c>
      <c r="C10325" s="96">
        <v>2.29</v>
      </c>
    </row>
    <row r="10326" spans="1:3">
      <c r="A10326" s="94">
        <f t="shared" si="164"/>
        <v>2016</v>
      </c>
      <c r="B10326" s="95">
        <v>42611</v>
      </c>
      <c r="C10326" s="96">
        <v>2.2200000000000002</v>
      </c>
    </row>
    <row r="10327" spans="1:3">
      <c r="A10327" s="94">
        <f t="shared" si="164"/>
        <v>2016</v>
      </c>
      <c r="B10327" s="95">
        <v>42612</v>
      </c>
      <c r="C10327" s="96">
        <v>2.23</v>
      </c>
    </row>
    <row r="10328" spans="1:3">
      <c r="A10328" s="94">
        <f t="shared" si="164"/>
        <v>2016</v>
      </c>
      <c r="B10328" s="95">
        <v>42613</v>
      </c>
      <c r="C10328" s="96">
        <v>2.23</v>
      </c>
    </row>
    <row r="10329" spans="1:3">
      <c r="A10329" s="94">
        <f t="shared" si="164"/>
        <v>2016</v>
      </c>
      <c r="B10329" s="95">
        <v>42614</v>
      </c>
      <c r="C10329" s="96">
        <v>2.23</v>
      </c>
    </row>
    <row r="10330" spans="1:3">
      <c r="A10330" s="94">
        <f t="shared" si="164"/>
        <v>2016</v>
      </c>
      <c r="B10330" s="95">
        <v>42615</v>
      </c>
      <c r="C10330" s="96">
        <v>2.2799999999999998</v>
      </c>
    </row>
    <row r="10331" spans="1:3">
      <c r="A10331" s="94">
        <f t="shared" si="164"/>
        <v>2016</v>
      </c>
      <c r="B10331" s="95">
        <v>42618</v>
      </c>
      <c r="C10331" s="99"/>
    </row>
    <row r="10332" spans="1:3">
      <c r="A10332" s="94">
        <f t="shared" si="164"/>
        <v>2016</v>
      </c>
      <c r="B10332" s="95">
        <v>42619</v>
      </c>
      <c r="C10332" s="96">
        <v>2.2400000000000002</v>
      </c>
    </row>
    <row r="10333" spans="1:3">
      <c r="A10333" s="94">
        <f t="shared" si="164"/>
        <v>2016</v>
      </c>
      <c r="B10333" s="95">
        <v>42620</v>
      </c>
      <c r="C10333" s="96">
        <v>2.23</v>
      </c>
    </row>
    <row r="10334" spans="1:3">
      <c r="A10334" s="94">
        <f t="shared" si="164"/>
        <v>2016</v>
      </c>
      <c r="B10334" s="95">
        <v>42621</v>
      </c>
      <c r="C10334" s="96">
        <v>2.3199999999999998</v>
      </c>
    </row>
    <row r="10335" spans="1:3">
      <c r="A10335" s="94">
        <f t="shared" si="164"/>
        <v>2016</v>
      </c>
      <c r="B10335" s="95">
        <v>42622</v>
      </c>
      <c r="C10335" s="96">
        <v>2.39</v>
      </c>
    </row>
    <row r="10336" spans="1:3">
      <c r="A10336" s="94">
        <f t="shared" si="164"/>
        <v>2016</v>
      </c>
      <c r="B10336" s="95">
        <v>42625</v>
      </c>
      <c r="C10336" s="96">
        <v>2.4</v>
      </c>
    </row>
    <row r="10337" spans="1:3">
      <c r="A10337" s="94">
        <f t="shared" si="164"/>
        <v>2016</v>
      </c>
      <c r="B10337" s="95">
        <v>42626</v>
      </c>
      <c r="C10337" s="96">
        <v>2.4700000000000002</v>
      </c>
    </row>
    <row r="10338" spans="1:3">
      <c r="A10338" s="94">
        <f t="shared" si="164"/>
        <v>2016</v>
      </c>
      <c r="B10338" s="95">
        <v>42627</v>
      </c>
      <c r="C10338" s="96">
        <v>2.44</v>
      </c>
    </row>
    <row r="10339" spans="1:3">
      <c r="A10339" s="94">
        <f t="shared" si="164"/>
        <v>2016</v>
      </c>
      <c r="B10339" s="95">
        <v>42628</v>
      </c>
      <c r="C10339" s="96">
        <v>2.48</v>
      </c>
    </row>
    <row r="10340" spans="1:3">
      <c r="A10340" s="94">
        <f t="shared" si="164"/>
        <v>2016</v>
      </c>
      <c r="B10340" s="95">
        <v>42629</v>
      </c>
      <c r="C10340" s="96">
        <v>2.44</v>
      </c>
    </row>
    <row r="10341" spans="1:3">
      <c r="A10341" s="94">
        <f t="shared" si="164"/>
        <v>2016</v>
      </c>
      <c r="B10341" s="95">
        <v>42632</v>
      </c>
      <c r="C10341" s="96">
        <v>2.4500000000000002</v>
      </c>
    </row>
    <row r="10342" spans="1:3">
      <c r="A10342" s="94">
        <f t="shared" si="164"/>
        <v>2016</v>
      </c>
      <c r="B10342" s="95">
        <v>42633</v>
      </c>
      <c r="C10342" s="96">
        <v>2.4300000000000002</v>
      </c>
    </row>
    <row r="10343" spans="1:3">
      <c r="A10343" s="94">
        <f t="shared" si="164"/>
        <v>2016</v>
      </c>
      <c r="B10343" s="95">
        <v>42634</v>
      </c>
      <c r="C10343" s="96">
        <v>2.39</v>
      </c>
    </row>
    <row r="10344" spans="1:3">
      <c r="A10344" s="94">
        <f t="shared" si="164"/>
        <v>2016</v>
      </c>
      <c r="B10344" s="95">
        <v>42635</v>
      </c>
      <c r="C10344" s="96">
        <v>2.34</v>
      </c>
    </row>
    <row r="10345" spans="1:3">
      <c r="A10345" s="94">
        <f t="shared" si="164"/>
        <v>2016</v>
      </c>
      <c r="B10345" s="95">
        <v>42636</v>
      </c>
      <c r="C10345" s="96">
        <v>2.34</v>
      </c>
    </row>
    <row r="10346" spans="1:3">
      <c r="A10346" s="94">
        <f t="shared" si="164"/>
        <v>2016</v>
      </c>
      <c r="B10346" s="95">
        <v>42639</v>
      </c>
      <c r="C10346" s="96">
        <v>2.3199999999999998</v>
      </c>
    </row>
    <row r="10347" spans="1:3">
      <c r="A10347" s="94">
        <f t="shared" si="164"/>
        <v>2016</v>
      </c>
      <c r="B10347" s="95">
        <v>42640</v>
      </c>
      <c r="C10347" s="96">
        <v>2.2799999999999998</v>
      </c>
    </row>
    <row r="10348" spans="1:3">
      <c r="A10348" s="94">
        <f t="shared" si="164"/>
        <v>2016</v>
      </c>
      <c r="B10348" s="95">
        <v>42641</v>
      </c>
      <c r="C10348" s="96">
        <v>2.29</v>
      </c>
    </row>
    <row r="10349" spans="1:3">
      <c r="A10349" s="94">
        <f t="shared" si="164"/>
        <v>2016</v>
      </c>
      <c r="B10349" s="95">
        <v>42642</v>
      </c>
      <c r="C10349" s="96">
        <v>2.2799999999999998</v>
      </c>
    </row>
    <row r="10350" spans="1:3">
      <c r="A10350" s="94">
        <f t="shared" si="164"/>
        <v>2016</v>
      </c>
      <c r="B10350" s="95">
        <v>42643</v>
      </c>
      <c r="C10350" s="96">
        <v>2.3199999999999998</v>
      </c>
    </row>
    <row r="10351" spans="1:3">
      <c r="A10351" s="94">
        <f t="shared" si="164"/>
        <v>2016</v>
      </c>
      <c r="B10351" s="95">
        <v>42646</v>
      </c>
      <c r="C10351" s="96">
        <v>2.34</v>
      </c>
    </row>
    <row r="10352" spans="1:3">
      <c r="A10352" s="94">
        <f t="shared" si="164"/>
        <v>2016</v>
      </c>
      <c r="B10352" s="95">
        <v>42647</v>
      </c>
      <c r="C10352" s="96">
        <v>2.4</v>
      </c>
    </row>
    <row r="10353" spans="1:3">
      <c r="A10353" s="94">
        <f t="shared" si="164"/>
        <v>2016</v>
      </c>
      <c r="B10353" s="95">
        <v>42648</v>
      </c>
      <c r="C10353" s="96">
        <v>2.44</v>
      </c>
    </row>
    <row r="10354" spans="1:3">
      <c r="A10354" s="94">
        <f t="shared" si="164"/>
        <v>2016</v>
      </c>
      <c r="B10354" s="95">
        <v>42649</v>
      </c>
      <c r="C10354" s="96">
        <v>2.46</v>
      </c>
    </row>
    <row r="10355" spans="1:3">
      <c r="A10355" s="94">
        <f t="shared" si="164"/>
        <v>2016</v>
      </c>
      <c r="B10355" s="95">
        <v>42650</v>
      </c>
      <c r="C10355" s="96">
        <v>2.46</v>
      </c>
    </row>
    <row r="10356" spans="1:3">
      <c r="A10356" s="94">
        <f t="shared" si="164"/>
        <v>2016</v>
      </c>
      <c r="B10356" s="95">
        <v>42653</v>
      </c>
      <c r="C10356" s="99"/>
    </row>
    <row r="10357" spans="1:3">
      <c r="A10357" s="94">
        <f t="shared" si="164"/>
        <v>2016</v>
      </c>
      <c r="B10357" s="95">
        <v>42654</v>
      </c>
      <c r="C10357" s="96">
        <v>2.5</v>
      </c>
    </row>
    <row r="10358" spans="1:3">
      <c r="A10358" s="94">
        <f t="shared" si="164"/>
        <v>2016</v>
      </c>
      <c r="B10358" s="95">
        <v>42655</v>
      </c>
      <c r="C10358" s="96">
        <v>2.5099999999999998</v>
      </c>
    </row>
    <row r="10359" spans="1:3">
      <c r="A10359" s="94">
        <f t="shared" si="164"/>
        <v>2016</v>
      </c>
      <c r="B10359" s="95">
        <v>42656</v>
      </c>
      <c r="C10359" s="96">
        <v>2.48</v>
      </c>
    </row>
    <row r="10360" spans="1:3">
      <c r="A10360" s="94">
        <f t="shared" si="164"/>
        <v>2016</v>
      </c>
      <c r="B10360" s="95">
        <v>42657</v>
      </c>
      <c r="C10360" s="96">
        <v>2.5499999999999998</v>
      </c>
    </row>
    <row r="10361" spans="1:3">
      <c r="A10361" s="94">
        <f t="shared" si="164"/>
        <v>2016</v>
      </c>
      <c r="B10361" s="95">
        <v>42660</v>
      </c>
      <c r="C10361" s="96">
        <v>2.52</v>
      </c>
    </row>
    <row r="10362" spans="1:3">
      <c r="A10362" s="94">
        <f t="shared" si="164"/>
        <v>2016</v>
      </c>
      <c r="B10362" s="95">
        <v>42661</v>
      </c>
      <c r="C10362" s="96">
        <v>2.5099999999999998</v>
      </c>
    </row>
    <row r="10363" spans="1:3">
      <c r="A10363" s="94">
        <f t="shared" si="164"/>
        <v>2016</v>
      </c>
      <c r="B10363" s="95">
        <v>42662</v>
      </c>
      <c r="C10363" s="96">
        <v>2.5099999999999998</v>
      </c>
    </row>
    <row r="10364" spans="1:3">
      <c r="A10364" s="94">
        <f t="shared" si="164"/>
        <v>2016</v>
      </c>
      <c r="B10364" s="95">
        <v>42663</v>
      </c>
      <c r="C10364" s="96">
        <v>2.5</v>
      </c>
    </row>
    <row r="10365" spans="1:3">
      <c r="A10365" s="94">
        <f t="shared" si="164"/>
        <v>2016</v>
      </c>
      <c r="B10365" s="95">
        <v>42664</v>
      </c>
      <c r="C10365" s="96">
        <v>2.48</v>
      </c>
    </row>
    <row r="10366" spans="1:3">
      <c r="A10366" s="94">
        <f t="shared" si="164"/>
        <v>2016</v>
      </c>
      <c r="B10366" s="95">
        <v>42667</v>
      </c>
      <c r="C10366" s="96">
        <v>2.52</v>
      </c>
    </row>
    <row r="10367" spans="1:3">
      <c r="A10367" s="94">
        <f t="shared" si="164"/>
        <v>2016</v>
      </c>
      <c r="B10367" s="95">
        <v>42668</v>
      </c>
      <c r="C10367" s="96">
        <v>2.5</v>
      </c>
    </row>
    <row r="10368" spans="1:3">
      <c r="A10368" s="94">
        <f t="shared" si="164"/>
        <v>2016</v>
      </c>
      <c r="B10368" s="95">
        <v>42669</v>
      </c>
      <c r="C10368" s="96">
        <v>2.5299999999999998</v>
      </c>
    </row>
    <row r="10369" spans="1:3">
      <c r="A10369" s="94">
        <f t="shared" si="164"/>
        <v>2016</v>
      </c>
      <c r="B10369" s="95">
        <v>42670</v>
      </c>
      <c r="C10369" s="96">
        <v>2.6</v>
      </c>
    </row>
    <row r="10370" spans="1:3">
      <c r="A10370" s="94">
        <f t="shared" si="164"/>
        <v>2016</v>
      </c>
      <c r="B10370" s="95">
        <v>42671</v>
      </c>
      <c r="C10370" s="96">
        <v>2.62</v>
      </c>
    </row>
    <row r="10371" spans="1:3">
      <c r="A10371" s="94">
        <f t="shared" si="164"/>
        <v>2016</v>
      </c>
      <c r="B10371" s="95">
        <v>42674</v>
      </c>
      <c r="C10371" s="96">
        <v>2.58</v>
      </c>
    </row>
    <row r="10372" spans="1:3">
      <c r="A10372" s="94">
        <f t="shared" si="164"/>
        <v>2016</v>
      </c>
      <c r="B10372" s="95">
        <v>42675</v>
      </c>
      <c r="C10372" s="96">
        <v>2.58</v>
      </c>
    </row>
    <row r="10373" spans="1:3">
      <c r="A10373" s="94">
        <f t="shared" si="164"/>
        <v>2016</v>
      </c>
      <c r="B10373" s="95">
        <v>42676</v>
      </c>
      <c r="C10373" s="96">
        <v>2.56</v>
      </c>
    </row>
    <row r="10374" spans="1:3">
      <c r="A10374" s="94">
        <f t="shared" si="164"/>
        <v>2016</v>
      </c>
      <c r="B10374" s="95">
        <v>42677</v>
      </c>
      <c r="C10374" s="96">
        <v>2.6</v>
      </c>
    </row>
    <row r="10375" spans="1:3">
      <c r="A10375" s="94">
        <f t="shared" si="164"/>
        <v>2016</v>
      </c>
      <c r="B10375" s="95">
        <v>42678</v>
      </c>
      <c r="C10375" s="96">
        <v>2.56</v>
      </c>
    </row>
    <row r="10376" spans="1:3">
      <c r="A10376" s="94">
        <f t="shared" si="164"/>
        <v>2016</v>
      </c>
      <c r="B10376" s="95">
        <v>42681</v>
      </c>
      <c r="C10376" s="96">
        <v>2.6</v>
      </c>
    </row>
    <row r="10377" spans="1:3">
      <c r="A10377" s="94">
        <f t="shared" si="164"/>
        <v>2016</v>
      </c>
      <c r="B10377" s="95">
        <v>42682</v>
      </c>
      <c r="C10377" s="96">
        <v>2.63</v>
      </c>
    </row>
    <row r="10378" spans="1:3">
      <c r="A10378" s="94">
        <f t="shared" si="164"/>
        <v>2016</v>
      </c>
      <c r="B10378" s="95">
        <v>42683</v>
      </c>
      <c r="C10378" s="96">
        <v>2.88</v>
      </c>
    </row>
    <row r="10379" spans="1:3">
      <c r="A10379" s="94">
        <f t="shared" si="164"/>
        <v>2016</v>
      </c>
      <c r="B10379" s="95">
        <v>42684</v>
      </c>
      <c r="C10379" s="96">
        <v>2.94</v>
      </c>
    </row>
    <row r="10380" spans="1:3">
      <c r="A10380" s="94">
        <f t="shared" si="164"/>
        <v>2016</v>
      </c>
      <c r="B10380" s="95">
        <v>42685</v>
      </c>
      <c r="C10380" s="99"/>
    </row>
    <row r="10381" spans="1:3">
      <c r="A10381" s="94">
        <f t="shared" ref="A10381:A10444" si="165">YEAR(B10381)</f>
        <v>2016</v>
      </c>
      <c r="B10381" s="95">
        <v>42688</v>
      </c>
      <c r="C10381" s="96">
        <v>2.99</v>
      </c>
    </row>
    <row r="10382" spans="1:3">
      <c r="A10382" s="94">
        <f t="shared" si="165"/>
        <v>2016</v>
      </c>
      <c r="B10382" s="95">
        <v>42689</v>
      </c>
      <c r="C10382" s="96">
        <v>2.97</v>
      </c>
    </row>
    <row r="10383" spans="1:3">
      <c r="A10383" s="94">
        <f t="shared" si="165"/>
        <v>2016</v>
      </c>
      <c r="B10383" s="95">
        <v>42690</v>
      </c>
      <c r="C10383" s="96">
        <v>2.92</v>
      </c>
    </row>
    <row r="10384" spans="1:3">
      <c r="A10384" s="94">
        <f t="shared" si="165"/>
        <v>2016</v>
      </c>
      <c r="B10384" s="95">
        <v>42691</v>
      </c>
      <c r="C10384" s="96">
        <v>3.01</v>
      </c>
    </row>
    <row r="10385" spans="1:3">
      <c r="A10385" s="94">
        <f t="shared" si="165"/>
        <v>2016</v>
      </c>
      <c r="B10385" s="95">
        <v>42692</v>
      </c>
      <c r="C10385" s="96">
        <v>3.01</v>
      </c>
    </row>
    <row r="10386" spans="1:3">
      <c r="A10386" s="94">
        <f t="shared" si="165"/>
        <v>2016</v>
      </c>
      <c r="B10386" s="95">
        <v>42695</v>
      </c>
      <c r="C10386" s="96">
        <v>3</v>
      </c>
    </row>
    <row r="10387" spans="1:3">
      <c r="A10387" s="94">
        <f t="shared" si="165"/>
        <v>2016</v>
      </c>
      <c r="B10387" s="95">
        <v>42696</v>
      </c>
      <c r="C10387" s="96">
        <v>3</v>
      </c>
    </row>
    <row r="10388" spans="1:3">
      <c r="A10388" s="94">
        <f t="shared" si="165"/>
        <v>2016</v>
      </c>
      <c r="B10388" s="95">
        <v>42697</v>
      </c>
      <c r="C10388" s="96">
        <v>3.02</v>
      </c>
    </row>
    <row r="10389" spans="1:3">
      <c r="A10389" s="94">
        <f t="shared" si="165"/>
        <v>2016</v>
      </c>
      <c r="B10389" s="95">
        <v>42698</v>
      </c>
      <c r="C10389" s="99"/>
    </row>
    <row r="10390" spans="1:3">
      <c r="A10390" s="94">
        <f t="shared" si="165"/>
        <v>2016</v>
      </c>
      <c r="B10390" s="95">
        <v>42699</v>
      </c>
      <c r="C10390" s="96">
        <v>3.01</v>
      </c>
    </row>
    <row r="10391" spans="1:3">
      <c r="A10391" s="94">
        <f t="shared" si="165"/>
        <v>2016</v>
      </c>
      <c r="B10391" s="95">
        <v>42702</v>
      </c>
      <c r="C10391" s="96">
        <v>2.99</v>
      </c>
    </row>
    <row r="10392" spans="1:3">
      <c r="A10392" s="94">
        <f t="shared" si="165"/>
        <v>2016</v>
      </c>
      <c r="B10392" s="95">
        <v>42703</v>
      </c>
      <c r="C10392" s="96">
        <v>2.95</v>
      </c>
    </row>
    <row r="10393" spans="1:3">
      <c r="A10393" s="94">
        <f t="shared" si="165"/>
        <v>2016</v>
      </c>
      <c r="B10393" s="95">
        <v>42704</v>
      </c>
      <c r="C10393" s="96">
        <v>3.02</v>
      </c>
    </row>
    <row r="10394" spans="1:3">
      <c r="A10394" s="94">
        <f t="shared" si="165"/>
        <v>2016</v>
      </c>
      <c r="B10394" s="95">
        <v>42705</v>
      </c>
      <c r="C10394" s="96">
        <v>3.1</v>
      </c>
    </row>
    <row r="10395" spans="1:3">
      <c r="A10395" s="94">
        <f t="shared" si="165"/>
        <v>2016</v>
      </c>
      <c r="B10395" s="95">
        <v>42706</v>
      </c>
      <c r="C10395" s="96">
        <v>3.08</v>
      </c>
    </row>
    <row r="10396" spans="1:3">
      <c r="A10396" s="94">
        <f t="shared" si="165"/>
        <v>2016</v>
      </c>
      <c r="B10396" s="95">
        <v>42709</v>
      </c>
      <c r="C10396" s="96">
        <v>3.05</v>
      </c>
    </row>
    <row r="10397" spans="1:3">
      <c r="A10397" s="94">
        <f t="shared" si="165"/>
        <v>2016</v>
      </c>
      <c r="B10397" s="95">
        <v>42710</v>
      </c>
      <c r="C10397" s="96">
        <v>3.08</v>
      </c>
    </row>
    <row r="10398" spans="1:3">
      <c r="A10398" s="94">
        <f t="shared" si="165"/>
        <v>2016</v>
      </c>
      <c r="B10398" s="95">
        <v>42711</v>
      </c>
      <c r="C10398" s="96">
        <v>3.02</v>
      </c>
    </row>
    <row r="10399" spans="1:3">
      <c r="A10399" s="94">
        <f t="shared" si="165"/>
        <v>2016</v>
      </c>
      <c r="B10399" s="95">
        <v>42712</v>
      </c>
      <c r="C10399" s="96">
        <v>3.1</v>
      </c>
    </row>
    <row r="10400" spans="1:3">
      <c r="A10400" s="94">
        <f t="shared" si="165"/>
        <v>2016</v>
      </c>
      <c r="B10400" s="95">
        <v>42713</v>
      </c>
      <c r="C10400" s="96">
        <v>3.16</v>
      </c>
    </row>
    <row r="10401" spans="1:3">
      <c r="A10401" s="94">
        <f t="shared" si="165"/>
        <v>2016</v>
      </c>
      <c r="B10401" s="95">
        <v>42716</v>
      </c>
      <c r="C10401" s="96">
        <v>3.16</v>
      </c>
    </row>
    <row r="10402" spans="1:3">
      <c r="A10402" s="94">
        <f t="shared" si="165"/>
        <v>2016</v>
      </c>
      <c r="B10402" s="95">
        <v>42717</v>
      </c>
      <c r="C10402" s="96">
        <v>3.14</v>
      </c>
    </row>
    <row r="10403" spans="1:3">
      <c r="A10403" s="94">
        <f t="shared" si="165"/>
        <v>2016</v>
      </c>
      <c r="B10403" s="95">
        <v>42718</v>
      </c>
      <c r="C10403" s="96">
        <v>3.14</v>
      </c>
    </row>
    <row r="10404" spans="1:3">
      <c r="A10404" s="94">
        <f t="shared" si="165"/>
        <v>2016</v>
      </c>
      <c r="B10404" s="95">
        <v>42719</v>
      </c>
      <c r="C10404" s="96">
        <v>3.16</v>
      </c>
    </row>
    <row r="10405" spans="1:3">
      <c r="A10405" s="94">
        <f t="shared" si="165"/>
        <v>2016</v>
      </c>
      <c r="B10405" s="95">
        <v>42720</v>
      </c>
      <c r="C10405" s="96">
        <v>3.19</v>
      </c>
    </row>
    <row r="10406" spans="1:3">
      <c r="A10406" s="94">
        <f t="shared" si="165"/>
        <v>2016</v>
      </c>
      <c r="B10406" s="95">
        <v>42723</v>
      </c>
      <c r="C10406" s="96">
        <v>3.12</v>
      </c>
    </row>
    <row r="10407" spans="1:3">
      <c r="A10407" s="94">
        <f t="shared" si="165"/>
        <v>2016</v>
      </c>
      <c r="B10407" s="95">
        <v>42724</v>
      </c>
      <c r="C10407" s="96">
        <v>3.15</v>
      </c>
    </row>
    <row r="10408" spans="1:3">
      <c r="A10408" s="94">
        <f t="shared" si="165"/>
        <v>2016</v>
      </c>
      <c r="B10408" s="95">
        <v>42725</v>
      </c>
      <c r="C10408" s="96">
        <v>3.12</v>
      </c>
    </row>
    <row r="10409" spans="1:3">
      <c r="A10409" s="94">
        <f t="shared" si="165"/>
        <v>2016</v>
      </c>
      <c r="B10409" s="95">
        <v>42726</v>
      </c>
      <c r="C10409" s="96">
        <v>3.12</v>
      </c>
    </row>
    <row r="10410" spans="1:3">
      <c r="A10410" s="94">
        <f t="shared" si="165"/>
        <v>2016</v>
      </c>
      <c r="B10410" s="95">
        <v>42727</v>
      </c>
      <c r="C10410" s="96">
        <v>3.12</v>
      </c>
    </row>
    <row r="10411" spans="1:3">
      <c r="A10411" s="94">
        <f t="shared" si="165"/>
        <v>2016</v>
      </c>
      <c r="B10411" s="95">
        <v>42730</v>
      </c>
      <c r="C10411" s="99"/>
    </row>
    <row r="10412" spans="1:3">
      <c r="A10412" s="94">
        <f t="shared" si="165"/>
        <v>2016</v>
      </c>
      <c r="B10412" s="95">
        <v>42731</v>
      </c>
      <c r="C10412" s="96">
        <v>3.14</v>
      </c>
    </row>
    <row r="10413" spans="1:3">
      <c r="A10413" s="94">
        <f t="shared" si="165"/>
        <v>2016</v>
      </c>
      <c r="B10413" s="95">
        <v>42732</v>
      </c>
      <c r="C10413" s="96">
        <v>3.09</v>
      </c>
    </row>
    <row r="10414" spans="1:3">
      <c r="A10414" s="94">
        <f t="shared" si="165"/>
        <v>2016</v>
      </c>
      <c r="B10414" s="95">
        <v>42733</v>
      </c>
      <c r="C10414" s="96">
        <v>3.08</v>
      </c>
    </row>
    <row r="10415" spans="1:3">
      <c r="A10415" s="94">
        <f t="shared" si="165"/>
        <v>2016</v>
      </c>
      <c r="B10415" s="95">
        <v>42734</v>
      </c>
      <c r="C10415" s="96">
        <v>3.06</v>
      </c>
    </row>
    <row r="10416" spans="1:3">
      <c r="A10416" s="94">
        <f t="shared" si="165"/>
        <v>2017</v>
      </c>
      <c r="B10416" s="95">
        <v>42737</v>
      </c>
      <c r="C10416" s="99"/>
    </row>
    <row r="10417" spans="1:3">
      <c r="A10417" s="94">
        <f t="shared" si="165"/>
        <v>2017</v>
      </c>
      <c r="B10417" s="95">
        <v>42738</v>
      </c>
      <c r="C10417" s="96">
        <v>3.04</v>
      </c>
    </row>
    <row r="10418" spans="1:3">
      <c r="A10418" s="94">
        <f t="shared" si="165"/>
        <v>2017</v>
      </c>
      <c r="B10418" s="95">
        <v>42739</v>
      </c>
      <c r="C10418" s="96">
        <v>3.05</v>
      </c>
    </row>
    <row r="10419" spans="1:3">
      <c r="A10419" s="94">
        <f t="shared" si="165"/>
        <v>2017</v>
      </c>
      <c r="B10419" s="95">
        <v>42740</v>
      </c>
      <c r="C10419" s="96">
        <v>2.96</v>
      </c>
    </row>
    <row r="10420" spans="1:3">
      <c r="A10420" s="94">
        <f t="shared" si="165"/>
        <v>2017</v>
      </c>
      <c r="B10420" s="95">
        <v>42741</v>
      </c>
      <c r="C10420" s="96">
        <v>3</v>
      </c>
    </row>
    <row r="10421" spans="1:3">
      <c r="A10421" s="94">
        <f t="shared" si="165"/>
        <v>2017</v>
      </c>
      <c r="B10421" s="95">
        <v>42744</v>
      </c>
      <c r="C10421" s="96">
        <v>2.97</v>
      </c>
    </row>
    <row r="10422" spans="1:3">
      <c r="A10422" s="94">
        <f t="shared" si="165"/>
        <v>2017</v>
      </c>
      <c r="B10422" s="95">
        <v>42745</v>
      </c>
      <c r="C10422" s="96">
        <v>2.97</v>
      </c>
    </row>
    <row r="10423" spans="1:3">
      <c r="A10423" s="94">
        <f t="shared" si="165"/>
        <v>2017</v>
      </c>
      <c r="B10423" s="95">
        <v>42746</v>
      </c>
      <c r="C10423" s="96">
        <v>2.96</v>
      </c>
    </row>
    <row r="10424" spans="1:3">
      <c r="A10424" s="94">
        <f t="shared" si="165"/>
        <v>2017</v>
      </c>
      <c r="B10424" s="95">
        <v>42747</v>
      </c>
      <c r="C10424" s="96">
        <v>3.01</v>
      </c>
    </row>
    <row r="10425" spans="1:3">
      <c r="A10425" s="94">
        <f t="shared" si="165"/>
        <v>2017</v>
      </c>
      <c r="B10425" s="95">
        <v>42748</v>
      </c>
      <c r="C10425" s="96">
        <v>2.99</v>
      </c>
    </row>
    <row r="10426" spans="1:3">
      <c r="A10426" s="94">
        <f t="shared" si="165"/>
        <v>2017</v>
      </c>
      <c r="B10426" s="95">
        <v>42751</v>
      </c>
      <c r="C10426" s="99"/>
    </row>
    <row r="10427" spans="1:3">
      <c r="A10427" s="94">
        <f t="shared" si="165"/>
        <v>2017</v>
      </c>
      <c r="B10427" s="95">
        <v>42752</v>
      </c>
      <c r="C10427" s="96">
        <v>2.93</v>
      </c>
    </row>
    <row r="10428" spans="1:3">
      <c r="A10428" s="94">
        <f t="shared" si="165"/>
        <v>2017</v>
      </c>
      <c r="B10428" s="95">
        <v>42753</v>
      </c>
      <c r="C10428" s="96">
        <v>3</v>
      </c>
    </row>
    <row r="10429" spans="1:3">
      <c r="A10429" s="94">
        <f t="shared" si="165"/>
        <v>2017</v>
      </c>
      <c r="B10429" s="95">
        <v>42754</v>
      </c>
      <c r="C10429" s="96">
        <v>3.04</v>
      </c>
    </row>
    <row r="10430" spans="1:3">
      <c r="A10430" s="94">
        <f t="shared" si="165"/>
        <v>2017</v>
      </c>
      <c r="B10430" s="95">
        <v>42755</v>
      </c>
      <c r="C10430" s="96">
        <v>3.05</v>
      </c>
    </row>
    <row r="10431" spans="1:3">
      <c r="A10431" s="94">
        <f t="shared" si="165"/>
        <v>2017</v>
      </c>
      <c r="B10431" s="95">
        <v>42758</v>
      </c>
      <c r="C10431" s="96">
        <v>2.99</v>
      </c>
    </row>
    <row r="10432" spans="1:3">
      <c r="A10432" s="94">
        <f t="shared" si="165"/>
        <v>2017</v>
      </c>
      <c r="B10432" s="95">
        <v>42759</v>
      </c>
      <c r="C10432" s="96">
        <v>3.05</v>
      </c>
    </row>
    <row r="10433" spans="1:3">
      <c r="A10433" s="94">
        <f t="shared" si="165"/>
        <v>2017</v>
      </c>
      <c r="B10433" s="95">
        <v>42760</v>
      </c>
      <c r="C10433" s="96">
        <v>3.1</v>
      </c>
    </row>
    <row r="10434" spans="1:3">
      <c r="A10434" s="94">
        <f t="shared" si="165"/>
        <v>2017</v>
      </c>
      <c r="B10434" s="95">
        <v>42761</v>
      </c>
      <c r="C10434" s="96">
        <v>3.08</v>
      </c>
    </row>
    <row r="10435" spans="1:3">
      <c r="A10435" s="94">
        <f t="shared" si="165"/>
        <v>2017</v>
      </c>
      <c r="B10435" s="95">
        <v>42762</v>
      </c>
      <c r="C10435" s="96">
        <v>3.06</v>
      </c>
    </row>
    <row r="10436" spans="1:3">
      <c r="A10436" s="94">
        <f t="shared" si="165"/>
        <v>2017</v>
      </c>
      <c r="B10436" s="95">
        <v>42765</v>
      </c>
      <c r="C10436" s="96">
        <v>3.08</v>
      </c>
    </row>
    <row r="10437" spans="1:3">
      <c r="A10437" s="94">
        <f t="shared" si="165"/>
        <v>2017</v>
      </c>
      <c r="B10437" s="95">
        <v>42766</v>
      </c>
      <c r="C10437" s="96">
        <v>3.05</v>
      </c>
    </row>
    <row r="10438" spans="1:3">
      <c r="A10438" s="94">
        <f t="shared" si="165"/>
        <v>2017</v>
      </c>
      <c r="B10438" s="95">
        <v>42767</v>
      </c>
      <c r="C10438" s="96">
        <v>3.08</v>
      </c>
    </row>
    <row r="10439" spans="1:3">
      <c r="A10439" s="94">
        <f t="shared" si="165"/>
        <v>2017</v>
      </c>
      <c r="B10439" s="95">
        <v>42768</v>
      </c>
      <c r="C10439" s="96">
        <v>3.09</v>
      </c>
    </row>
    <row r="10440" spans="1:3">
      <c r="A10440" s="94">
        <f t="shared" si="165"/>
        <v>2017</v>
      </c>
      <c r="B10440" s="95">
        <v>42769</v>
      </c>
      <c r="C10440" s="96">
        <v>3.11</v>
      </c>
    </row>
    <row r="10441" spans="1:3">
      <c r="A10441" s="94">
        <f t="shared" si="165"/>
        <v>2017</v>
      </c>
      <c r="B10441" s="95">
        <v>42772</v>
      </c>
      <c r="C10441" s="96">
        <v>3.05</v>
      </c>
    </row>
    <row r="10442" spans="1:3">
      <c r="A10442" s="94">
        <f t="shared" si="165"/>
        <v>2017</v>
      </c>
      <c r="B10442" s="95">
        <v>42773</v>
      </c>
      <c r="C10442" s="96">
        <v>3.02</v>
      </c>
    </row>
    <row r="10443" spans="1:3">
      <c r="A10443" s="94">
        <f t="shared" si="165"/>
        <v>2017</v>
      </c>
      <c r="B10443" s="95">
        <v>42774</v>
      </c>
      <c r="C10443" s="96">
        <v>2.96</v>
      </c>
    </row>
    <row r="10444" spans="1:3">
      <c r="A10444" s="94">
        <f t="shared" si="165"/>
        <v>2017</v>
      </c>
      <c r="B10444" s="95">
        <v>42775</v>
      </c>
      <c r="C10444" s="96">
        <v>3.02</v>
      </c>
    </row>
    <row r="10445" spans="1:3">
      <c r="A10445" s="94">
        <f t="shared" ref="A10445:A10508" si="166">YEAR(B10445)</f>
        <v>2017</v>
      </c>
      <c r="B10445" s="95">
        <v>42776</v>
      </c>
      <c r="C10445" s="96">
        <v>3.01</v>
      </c>
    </row>
    <row r="10446" spans="1:3">
      <c r="A10446" s="94">
        <f t="shared" si="166"/>
        <v>2017</v>
      </c>
      <c r="B10446" s="95">
        <v>42779</v>
      </c>
      <c r="C10446" s="96">
        <v>3.03</v>
      </c>
    </row>
    <row r="10447" spans="1:3">
      <c r="A10447" s="94">
        <f t="shared" si="166"/>
        <v>2017</v>
      </c>
      <c r="B10447" s="95">
        <v>42780</v>
      </c>
      <c r="C10447" s="96">
        <v>3.07</v>
      </c>
    </row>
    <row r="10448" spans="1:3">
      <c r="A10448" s="94">
        <f t="shared" si="166"/>
        <v>2017</v>
      </c>
      <c r="B10448" s="95">
        <v>42781</v>
      </c>
      <c r="C10448" s="96">
        <v>3.09</v>
      </c>
    </row>
    <row r="10449" spans="1:3">
      <c r="A10449" s="94">
        <f t="shared" si="166"/>
        <v>2017</v>
      </c>
      <c r="B10449" s="95">
        <v>42782</v>
      </c>
      <c r="C10449" s="96">
        <v>3.05</v>
      </c>
    </row>
    <row r="10450" spans="1:3">
      <c r="A10450" s="94">
        <f t="shared" si="166"/>
        <v>2017</v>
      </c>
      <c r="B10450" s="95">
        <v>42783</v>
      </c>
      <c r="C10450" s="96">
        <v>3.03</v>
      </c>
    </row>
    <row r="10451" spans="1:3">
      <c r="A10451" s="94">
        <f t="shared" si="166"/>
        <v>2017</v>
      </c>
      <c r="B10451" s="95">
        <v>42786</v>
      </c>
      <c r="C10451" s="99"/>
    </row>
    <row r="10452" spans="1:3">
      <c r="A10452" s="94">
        <f t="shared" si="166"/>
        <v>2017</v>
      </c>
      <c r="B10452" s="95">
        <v>42787</v>
      </c>
      <c r="C10452" s="96">
        <v>3.04</v>
      </c>
    </row>
    <row r="10453" spans="1:3">
      <c r="A10453" s="94">
        <f t="shared" si="166"/>
        <v>2017</v>
      </c>
      <c r="B10453" s="95">
        <v>42788</v>
      </c>
      <c r="C10453" s="96">
        <v>3.04</v>
      </c>
    </row>
    <row r="10454" spans="1:3">
      <c r="A10454" s="94">
        <f t="shared" si="166"/>
        <v>2017</v>
      </c>
      <c r="B10454" s="95">
        <v>42789</v>
      </c>
      <c r="C10454" s="96">
        <v>3.02</v>
      </c>
    </row>
    <row r="10455" spans="1:3">
      <c r="A10455" s="94">
        <f t="shared" si="166"/>
        <v>2017</v>
      </c>
      <c r="B10455" s="95">
        <v>42790</v>
      </c>
      <c r="C10455" s="96">
        <v>2.95</v>
      </c>
    </row>
    <row r="10456" spans="1:3">
      <c r="A10456" s="94">
        <f t="shared" si="166"/>
        <v>2017</v>
      </c>
      <c r="B10456" s="95">
        <v>42793</v>
      </c>
      <c r="C10456" s="96">
        <v>2.98</v>
      </c>
    </row>
    <row r="10457" spans="1:3">
      <c r="A10457" s="94">
        <f t="shared" si="166"/>
        <v>2017</v>
      </c>
      <c r="B10457" s="95">
        <v>42794</v>
      </c>
      <c r="C10457" s="96">
        <v>2.97</v>
      </c>
    </row>
    <row r="10458" spans="1:3">
      <c r="A10458" s="94">
        <f t="shared" si="166"/>
        <v>2017</v>
      </c>
      <c r="B10458" s="95">
        <v>42795</v>
      </c>
      <c r="C10458" s="96">
        <v>3.06</v>
      </c>
    </row>
    <row r="10459" spans="1:3">
      <c r="A10459" s="94">
        <f t="shared" si="166"/>
        <v>2017</v>
      </c>
      <c r="B10459" s="95">
        <v>42796</v>
      </c>
      <c r="C10459" s="96">
        <v>3.09</v>
      </c>
    </row>
    <row r="10460" spans="1:3">
      <c r="A10460" s="94">
        <f t="shared" si="166"/>
        <v>2017</v>
      </c>
      <c r="B10460" s="95">
        <v>42797</v>
      </c>
      <c r="C10460" s="96">
        <v>3.08</v>
      </c>
    </row>
    <row r="10461" spans="1:3">
      <c r="A10461" s="94">
        <f t="shared" si="166"/>
        <v>2017</v>
      </c>
      <c r="B10461" s="95">
        <v>42800</v>
      </c>
      <c r="C10461" s="96">
        <v>3.1</v>
      </c>
    </row>
    <row r="10462" spans="1:3">
      <c r="A10462" s="94">
        <f t="shared" si="166"/>
        <v>2017</v>
      </c>
      <c r="B10462" s="95">
        <v>42801</v>
      </c>
      <c r="C10462" s="96">
        <v>3.11</v>
      </c>
    </row>
    <row r="10463" spans="1:3">
      <c r="A10463" s="94">
        <f t="shared" si="166"/>
        <v>2017</v>
      </c>
      <c r="B10463" s="95">
        <v>42802</v>
      </c>
      <c r="C10463" s="96">
        <v>3.15</v>
      </c>
    </row>
    <row r="10464" spans="1:3">
      <c r="A10464" s="94">
        <f t="shared" si="166"/>
        <v>2017</v>
      </c>
      <c r="B10464" s="95">
        <v>42803</v>
      </c>
      <c r="C10464" s="96">
        <v>3.19</v>
      </c>
    </row>
    <row r="10465" spans="1:3">
      <c r="A10465" s="94">
        <f t="shared" si="166"/>
        <v>2017</v>
      </c>
      <c r="B10465" s="95">
        <v>42804</v>
      </c>
      <c r="C10465" s="96">
        <v>3.16</v>
      </c>
    </row>
    <row r="10466" spans="1:3">
      <c r="A10466" s="94">
        <f t="shared" si="166"/>
        <v>2017</v>
      </c>
      <c r="B10466" s="95">
        <v>42807</v>
      </c>
      <c r="C10466" s="96">
        <v>3.2</v>
      </c>
    </row>
    <row r="10467" spans="1:3">
      <c r="A10467" s="94">
        <f t="shared" si="166"/>
        <v>2017</v>
      </c>
      <c r="B10467" s="95">
        <v>42808</v>
      </c>
      <c r="C10467" s="96">
        <v>3.17</v>
      </c>
    </row>
    <row r="10468" spans="1:3">
      <c r="A10468" s="94">
        <f t="shared" si="166"/>
        <v>2017</v>
      </c>
      <c r="B10468" s="95">
        <v>42809</v>
      </c>
      <c r="C10468" s="96">
        <v>3.11</v>
      </c>
    </row>
    <row r="10469" spans="1:3">
      <c r="A10469" s="94">
        <f t="shared" si="166"/>
        <v>2017</v>
      </c>
      <c r="B10469" s="95">
        <v>42810</v>
      </c>
      <c r="C10469" s="96">
        <v>3.14</v>
      </c>
    </row>
    <row r="10470" spans="1:3">
      <c r="A10470" s="94">
        <f t="shared" si="166"/>
        <v>2017</v>
      </c>
      <c r="B10470" s="95">
        <v>42811</v>
      </c>
      <c r="C10470" s="96">
        <v>3.11</v>
      </c>
    </row>
    <row r="10471" spans="1:3">
      <c r="A10471" s="94">
        <f t="shared" si="166"/>
        <v>2017</v>
      </c>
      <c r="B10471" s="95">
        <v>42814</v>
      </c>
      <c r="C10471" s="96">
        <v>3.08</v>
      </c>
    </row>
    <row r="10472" spans="1:3">
      <c r="A10472" s="94">
        <f t="shared" si="166"/>
        <v>2017</v>
      </c>
      <c r="B10472" s="95">
        <v>42815</v>
      </c>
      <c r="C10472" s="96">
        <v>3.04</v>
      </c>
    </row>
    <row r="10473" spans="1:3">
      <c r="A10473" s="94">
        <f t="shared" si="166"/>
        <v>2017</v>
      </c>
      <c r="B10473" s="95">
        <v>42816</v>
      </c>
      <c r="C10473" s="96">
        <v>3.02</v>
      </c>
    </row>
    <row r="10474" spans="1:3">
      <c r="A10474" s="94">
        <f t="shared" si="166"/>
        <v>2017</v>
      </c>
      <c r="B10474" s="95">
        <v>42817</v>
      </c>
      <c r="C10474" s="96">
        <v>3.02</v>
      </c>
    </row>
    <row r="10475" spans="1:3">
      <c r="A10475" s="94">
        <f t="shared" si="166"/>
        <v>2017</v>
      </c>
      <c r="B10475" s="95">
        <v>42818</v>
      </c>
      <c r="C10475" s="96">
        <v>3</v>
      </c>
    </row>
    <row r="10476" spans="1:3">
      <c r="A10476" s="94">
        <f t="shared" si="166"/>
        <v>2017</v>
      </c>
      <c r="B10476" s="95">
        <v>42821</v>
      </c>
      <c r="C10476" s="96">
        <v>2.98</v>
      </c>
    </row>
    <row r="10477" spans="1:3">
      <c r="A10477" s="94">
        <f t="shared" si="166"/>
        <v>2017</v>
      </c>
      <c r="B10477" s="95">
        <v>42822</v>
      </c>
      <c r="C10477" s="96">
        <v>3.02</v>
      </c>
    </row>
    <row r="10478" spans="1:3">
      <c r="A10478" s="94">
        <f t="shared" si="166"/>
        <v>2017</v>
      </c>
      <c r="B10478" s="95">
        <v>42823</v>
      </c>
      <c r="C10478" s="96">
        <v>2.99</v>
      </c>
    </row>
    <row r="10479" spans="1:3">
      <c r="A10479" s="94">
        <f t="shared" si="166"/>
        <v>2017</v>
      </c>
      <c r="B10479" s="95">
        <v>42824</v>
      </c>
      <c r="C10479" s="96">
        <v>3.03</v>
      </c>
    </row>
    <row r="10480" spans="1:3">
      <c r="A10480" s="94">
        <f t="shared" si="166"/>
        <v>2017</v>
      </c>
      <c r="B10480" s="95">
        <v>42825</v>
      </c>
      <c r="C10480" s="96">
        <v>3.02</v>
      </c>
    </row>
    <row r="10481" spans="1:3">
      <c r="A10481" s="94">
        <f t="shared" si="166"/>
        <v>2017</v>
      </c>
      <c r="B10481" s="95">
        <v>42828</v>
      </c>
      <c r="C10481" s="96">
        <v>2.98</v>
      </c>
    </row>
    <row r="10482" spans="1:3">
      <c r="A10482" s="94">
        <f t="shared" si="166"/>
        <v>2017</v>
      </c>
      <c r="B10482" s="95">
        <v>42829</v>
      </c>
      <c r="C10482" s="96">
        <v>2.99</v>
      </c>
    </row>
    <row r="10483" spans="1:3">
      <c r="A10483" s="94">
        <f t="shared" si="166"/>
        <v>2017</v>
      </c>
      <c r="B10483" s="95">
        <v>42830</v>
      </c>
      <c r="C10483" s="96">
        <v>2.98</v>
      </c>
    </row>
    <row r="10484" spans="1:3">
      <c r="A10484" s="94">
        <f t="shared" si="166"/>
        <v>2017</v>
      </c>
      <c r="B10484" s="95">
        <v>42831</v>
      </c>
      <c r="C10484" s="96">
        <v>2.99</v>
      </c>
    </row>
    <row r="10485" spans="1:3">
      <c r="A10485" s="94">
        <f t="shared" si="166"/>
        <v>2017</v>
      </c>
      <c r="B10485" s="95">
        <v>42832</v>
      </c>
      <c r="C10485" s="96">
        <v>3</v>
      </c>
    </row>
    <row r="10486" spans="1:3">
      <c r="A10486" s="94">
        <f t="shared" si="166"/>
        <v>2017</v>
      </c>
      <c r="B10486" s="95">
        <v>42835</v>
      </c>
      <c r="C10486" s="96">
        <v>2.99</v>
      </c>
    </row>
    <row r="10487" spans="1:3">
      <c r="A10487" s="94">
        <f t="shared" si="166"/>
        <v>2017</v>
      </c>
      <c r="B10487" s="95">
        <v>42836</v>
      </c>
      <c r="C10487" s="96">
        <v>2.93</v>
      </c>
    </row>
    <row r="10488" spans="1:3">
      <c r="A10488" s="94">
        <f t="shared" si="166"/>
        <v>2017</v>
      </c>
      <c r="B10488" s="95">
        <v>42837</v>
      </c>
      <c r="C10488" s="96">
        <v>2.92</v>
      </c>
    </row>
    <row r="10489" spans="1:3">
      <c r="A10489" s="94">
        <f t="shared" si="166"/>
        <v>2017</v>
      </c>
      <c r="B10489" s="95">
        <v>42838</v>
      </c>
      <c r="C10489" s="96">
        <v>2.89</v>
      </c>
    </row>
    <row r="10490" spans="1:3">
      <c r="A10490" s="94">
        <f t="shared" si="166"/>
        <v>2017</v>
      </c>
      <c r="B10490" s="95">
        <v>42839</v>
      </c>
      <c r="C10490" s="99"/>
    </row>
    <row r="10491" spans="1:3">
      <c r="A10491" s="94">
        <f t="shared" si="166"/>
        <v>2017</v>
      </c>
      <c r="B10491" s="95">
        <v>42842</v>
      </c>
      <c r="C10491" s="96">
        <v>2.92</v>
      </c>
    </row>
    <row r="10492" spans="1:3">
      <c r="A10492" s="94">
        <f t="shared" si="166"/>
        <v>2017</v>
      </c>
      <c r="B10492" s="95">
        <v>42843</v>
      </c>
      <c r="C10492" s="96">
        <v>2.84</v>
      </c>
    </row>
    <row r="10493" spans="1:3">
      <c r="A10493" s="94">
        <f t="shared" si="166"/>
        <v>2017</v>
      </c>
      <c r="B10493" s="95">
        <v>42844</v>
      </c>
      <c r="C10493" s="96">
        <v>2.87</v>
      </c>
    </row>
    <row r="10494" spans="1:3">
      <c r="A10494" s="94">
        <f t="shared" si="166"/>
        <v>2017</v>
      </c>
      <c r="B10494" s="95">
        <v>42845</v>
      </c>
      <c r="C10494" s="96">
        <v>2.89</v>
      </c>
    </row>
    <row r="10495" spans="1:3">
      <c r="A10495" s="94">
        <f t="shared" si="166"/>
        <v>2017</v>
      </c>
      <c r="B10495" s="95">
        <v>42846</v>
      </c>
      <c r="C10495" s="96">
        <v>2.89</v>
      </c>
    </row>
    <row r="10496" spans="1:3">
      <c r="A10496" s="94">
        <f t="shared" si="166"/>
        <v>2017</v>
      </c>
      <c r="B10496" s="95">
        <v>42849</v>
      </c>
      <c r="C10496" s="96">
        <v>2.93</v>
      </c>
    </row>
    <row r="10497" spans="1:3">
      <c r="A10497" s="94">
        <f t="shared" si="166"/>
        <v>2017</v>
      </c>
      <c r="B10497" s="95">
        <v>42850</v>
      </c>
      <c r="C10497" s="96">
        <v>2.99</v>
      </c>
    </row>
    <row r="10498" spans="1:3">
      <c r="A10498" s="94">
        <f t="shared" si="166"/>
        <v>2017</v>
      </c>
      <c r="B10498" s="95">
        <v>42851</v>
      </c>
      <c r="C10498" s="96">
        <v>2.97</v>
      </c>
    </row>
    <row r="10499" spans="1:3">
      <c r="A10499" s="94">
        <f t="shared" si="166"/>
        <v>2017</v>
      </c>
      <c r="B10499" s="95">
        <v>42852</v>
      </c>
      <c r="C10499" s="96">
        <v>2.96</v>
      </c>
    </row>
    <row r="10500" spans="1:3">
      <c r="A10500" s="94">
        <f t="shared" si="166"/>
        <v>2017</v>
      </c>
      <c r="B10500" s="95">
        <v>42853</v>
      </c>
      <c r="C10500" s="96">
        <v>2.96</v>
      </c>
    </row>
    <row r="10501" spans="1:3">
      <c r="A10501" s="94">
        <f t="shared" si="166"/>
        <v>2017</v>
      </c>
      <c r="B10501" s="95">
        <v>42856</v>
      </c>
      <c r="C10501" s="96">
        <v>3</v>
      </c>
    </row>
    <row r="10502" spans="1:3">
      <c r="A10502" s="94">
        <f t="shared" si="166"/>
        <v>2017</v>
      </c>
      <c r="B10502" s="95">
        <v>42857</v>
      </c>
      <c r="C10502" s="96">
        <v>2.97</v>
      </c>
    </row>
    <row r="10503" spans="1:3">
      <c r="A10503" s="94">
        <f t="shared" si="166"/>
        <v>2017</v>
      </c>
      <c r="B10503" s="95">
        <v>42858</v>
      </c>
      <c r="C10503" s="96">
        <v>2.97</v>
      </c>
    </row>
    <row r="10504" spans="1:3">
      <c r="A10504" s="94">
        <f t="shared" si="166"/>
        <v>2017</v>
      </c>
      <c r="B10504" s="95">
        <v>42859</v>
      </c>
      <c r="C10504" s="96">
        <v>3</v>
      </c>
    </row>
    <row r="10505" spans="1:3">
      <c r="A10505" s="94">
        <f t="shared" si="166"/>
        <v>2017</v>
      </c>
      <c r="B10505" s="95">
        <v>42860</v>
      </c>
      <c r="C10505" s="96">
        <v>2.99</v>
      </c>
    </row>
    <row r="10506" spans="1:3">
      <c r="A10506" s="94">
        <f t="shared" si="166"/>
        <v>2017</v>
      </c>
      <c r="B10506" s="95">
        <v>42863</v>
      </c>
      <c r="C10506" s="96">
        <v>3.02</v>
      </c>
    </row>
    <row r="10507" spans="1:3">
      <c r="A10507" s="94">
        <f t="shared" si="166"/>
        <v>2017</v>
      </c>
      <c r="B10507" s="95">
        <v>42864</v>
      </c>
      <c r="C10507" s="96">
        <v>3.04</v>
      </c>
    </row>
    <row r="10508" spans="1:3">
      <c r="A10508" s="94">
        <f t="shared" si="166"/>
        <v>2017</v>
      </c>
      <c r="B10508" s="95">
        <v>42865</v>
      </c>
      <c r="C10508" s="96">
        <v>3.03</v>
      </c>
    </row>
    <row r="10509" spans="1:3">
      <c r="A10509" s="94">
        <f t="shared" ref="A10509:A10572" si="167">YEAR(B10509)</f>
        <v>2017</v>
      </c>
      <c r="B10509" s="95">
        <v>42866</v>
      </c>
      <c r="C10509" s="96">
        <v>3.03</v>
      </c>
    </row>
    <row r="10510" spans="1:3">
      <c r="A10510" s="94">
        <f t="shared" si="167"/>
        <v>2017</v>
      </c>
      <c r="B10510" s="95">
        <v>42867</v>
      </c>
      <c r="C10510" s="96">
        <v>2.98</v>
      </c>
    </row>
    <row r="10511" spans="1:3">
      <c r="A10511" s="94">
        <f t="shared" si="167"/>
        <v>2017</v>
      </c>
      <c r="B10511" s="95">
        <v>42870</v>
      </c>
      <c r="C10511" s="96">
        <v>3</v>
      </c>
    </row>
    <row r="10512" spans="1:3">
      <c r="A10512" s="94">
        <f t="shared" si="167"/>
        <v>2017</v>
      </c>
      <c r="B10512" s="95">
        <v>42871</v>
      </c>
      <c r="C10512" s="96">
        <v>2.99</v>
      </c>
    </row>
    <row r="10513" spans="1:3">
      <c r="A10513" s="94">
        <f t="shared" si="167"/>
        <v>2017</v>
      </c>
      <c r="B10513" s="95">
        <v>42872</v>
      </c>
      <c r="C10513" s="96">
        <v>2.91</v>
      </c>
    </row>
    <row r="10514" spans="1:3">
      <c r="A10514" s="94">
        <f t="shared" si="167"/>
        <v>2017</v>
      </c>
      <c r="B10514" s="95">
        <v>42873</v>
      </c>
      <c r="C10514" s="96">
        <v>2.9</v>
      </c>
    </row>
    <row r="10515" spans="1:3">
      <c r="A10515" s="94">
        <f t="shared" si="167"/>
        <v>2017</v>
      </c>
      <c r="B10515" s="95">
        <v>42874</v>
      </c>
      <c r="C10515" s="96">
        <v>2.9</v>
      </c>
    </row>
    <row r="10516" spans="1:3">
      <c r="A10516" s="94">
        <f t="shared" si="167"/>
        <v>2017</v>
      </c>
      <c r="B10516" s="95">
        <v>42877</v>
      </c>
      <c r="C10516" s="96">
        <v>2.91</v>
      </c>
    </row>
    <row r="10517" spans="1:3">
      <c r="A10517" s="94">
        <f t="shared" si="167"/>
        <v>2017</v>
      </c>
      <c r="B10517" s="95">
        <v>42878</v>
      </c>
      <c r="C10517" s="96">
        <v>2.95</v>
      </c>
    </row>
    <row r="10518" spans="1:3">
      <c r="A10518" s="94">
        <f t="shared" si="167"/>
        <v>2017</v>
      </c>
      <c r="B10518" s="95">
        <v>42879</v>
      </c>
      <c r="C10518" s="96">
        <v>2.92</v>
      </c>
    </row>
    <row r="10519" spans="1:3">
      <c r="A10519" s="94">
        <f t="shared" si="167"/>
        <v>2017</v>
      </c>
      <c r="B10519" s="95">
        <v>42880</v>
      </c>
      <c r="C10519" s="96">
        <v>2.92</v>
      </c>
    </row>
    <row r="10520" spans="1:3">
      <c r="A10520" s="94">
        <f t="shared" si="167"/>
        <v>2017</v>
      </c>
      <c r="B10520" s="95">
        <v>42881</v>
      </c>
      <c r="C10520" s="96">
        <v>2.92</v>
      </c>
    </row>
    <row r="10521" spans="1:3">
      <c r="A10521" s="94">
        <f t="shared" si="167"/>
        <v>2017</v>
      </c>
      <c r="B10521" s="95">
        <v>42884</v>
      </c>
      <c r="C10521" s="99"/>
    </row>
    <row r="10522" spans="1:3">
      <c r="A10522" s="94">
        <f t="shared" si="167"/>
        <v>2017</v>
      </c>
      <c r="B10522" s="95">
        <v>42885</v>
      </c>
      <c r="C10522" s="96">
        <v>2.88</v>
      </c>
    </row>
    <row r="10523" spans="1:3">
      <c r="A10523" s="94">
        <f t="shared" si="167"/>
        <v>2017</v>
      </c>
      <c r="B10523" s="95">
        <v>42886</v>
      </c>
      <c r="C10523" s="96">
        <v>2.87</v>
      </c>
    </row>
    <row r="10524" spans="1:3">
      <c r="A10524" s="94">
        <f t="shared" si="167"/>
        <v>2017</v>
      </c>
      <c r="B10524" s="95">
        <v>42887</v>
      </c>
      <c r="C10524" s="96">
        <v>2.87</v>
      </c>
    </row>
    <row r="10525" spans="1:3">
      <c r="A10525" s="94">
        <f t="shared" si="167"/>
        <v>2017</v>
      </c>
      <c r="B10525" s="95">
        <v>42888</v>
      </c>
      <c r="C10525" s="96">
        <v>2.8</v>
      </c>
    </row>
    <row r="10526" spans="1:3">
      <c r="A10526" s="94">
        <f t="shared" si="167"/>
        <v>2017</v>
      </c>
      <c r="B10526" s="95">
        <v>42891</v>
      </c>
      <c r="C10526" s="96">
        <v>2.84</v>
      </c>
    </row>
    <row r="10527" spans="1:3">
      <c r="A10527" s="94">
        <f t="shared" si="167"/>
        <v>2017</v>
      </c>
      <c r="B10527" s="95">
        <v>42892</v>
      </c>
      <c r="C10527" s="96">
        <v>2.81</v>
      </c>
    </row>
    <row r="10528" spans="1:3">
      <c r="A10528" s="94">
        <f t="shared" si="167"/>
        <v>2017</v>
      </c>
      <c r="B10528" s="95">
        <v>42893</v>
      </c>
      <c r="C10528" s="96">
        <v>2.84</v>
      </c>
    </row>
    <row r="10529" spans="1:3">
      <c r="A10529" s="94">
        <f t="shared" si="167"/>
        <v>2017</v>
      </c>
      <c r="B10529" s="95">
        <v>42894</v>
      </c>
      <c r="C10529" s="96">
        <v>2.85</v>
      </c>
    </row>
    <row r="10530" spans="1:3">
      <c r="A10530" s="94">
        <f t="shared" si="167"/>
        <v>2017</v>
      </c>
      <c r="B10530" s="95">
        <v>42895</v>
      </c>
      <c r="C10530" s="96">
        <v>2.86</v>
      </c>
    </row>
    <row r="10531" spans="1:3">
      <c r="A10531" s="94">
        <f t="shared" si="167"/>
        <v>2017</v>
      </c>
      <c r="B10531" s="95">
        <v>42898</v>
      </c>
      <c r="C10531" s="96">
        <v>2.86</v>
      </c>
    </row>
    <row r="10532" spans="1:3">
      <c r="A10532" s="94">
        <f t="shared" si="167"/>
        <v>2017</v>
      </c>
      <c r="B10532" s="95">
        <v>42899</v>
      </c>
      <c r="C10532" s="96">
        <v>2.87</v>
      </c>
    </row>
    <row r="10533" spans="1:3">
      <c r="A10533" s="94">
        <f t="shared" si="167"/>
        <v>2017</v>
      </c>
      <c r="B10533" s="95">
        <v>42900</v>
      </c>
      <c r="C10533" s="96">
        <v>2.79</v>
      </c>
    </row>
    <row r="10534" spans="1:3">
      <c r="A10534" s="94">
        <f t="shared" si="167"/>
        <v>2017</v>
      </c>
      <c r="B10534" s="95">
        <v>42901</v>
      </c>
      <c r="C10534" s="96">
        <v>2.78</v>
      </c>
    </row>
    <row r="10535" spans="1:3">
      <c r="A10535" s="94">
        <f t="shared" si="167"/>
        <v>2017</v>
      </c>
      <c r="B10535" s="95">
        <v>42902</v>
      </c>
      <c r="C10535" s="96">
        <v>2.78</v>
      </c>
    </row>
    <row r="10536" spans="1:3">
      <c r="A10536" s="94">
        <f t="shared" si="167"/>
        <v>2017</v>
      </c>
      <c r="B10536" s="95">
        <v>42905</v>
      </c>
      <c r="C10536" s="96">
        <v>2.79</v>
      </c>
    </row>
    <row r="10537" spans="1:3">
      <c r="A10537" s="94">
        <f t="shared" si="167"/>
        <v>2017</v>
      </c>
      <c r="B10537" s="95">
        <v>42906</v>
      </c>
      <c r="C10537" s="96">
        <v>2.74</v>
      </c>
    </row>
    <row r="10538" spans="1:3">
      <c r="A10538" s="94">
        <f t="shared" si="167"/>
        <v>2017</v>
      </c>
      <c r="B10538" s="95">
        <v>42907</v>
      </c>
      <c r="C10538" s="96">
        <v>2.73</v>
      </c>
    </row>
    <row r="10539" spans="1:3">
      <c r="A10539" s="94">
        <f t="shared" si="167"/>
        <v>2017</v>
      </c>
      <c r="B10539" s="95">
        <v>42908</v>
      </c>
      <c r="C10539" s="96">
        <v>2.72</v>
      </c>
    </row>
    <row r="10540" spans="1:3">
      <c r="A10540" s="94">
        <f t="shared" si="167"/>
        <v>2017</v>
      </c>
      <c r="B10540" s="95">
        <v>42909</v>
      </c>
      <c r="C10540" s="96">
        <v>2.71</v>
      </c>
    </row>
    <row r="10541" spans="1:3">
      <c r="A10541" s="94">
        <f t="shared" si="167"/>
        <v>2017</v>
      </c>
      <c r="B10541" s="95">
        <v>42912</v>
      </c>
      <c r="C10541" s="96">
        <v>2.7</v>
      </c>
    </row>
    <row r="10542" spans="1:3">
      <c r="A10542" s="94">
        <f t="shared" si="167"/>
        <v>2017</v>
      </c>
      <c r="B10542" s="95">
        <v>42913</v>
      </c>
      <c r="C10542" s="96">
        <v>2.75</v>
      </c>
    </row>
    <row r="10543" spans="1:3">
      <c r="A10543" s="94">
        <f t="shared" si="167"/>
        <v>2017</v>
      </c>
      <c r="B10543" s="95">
        <v>42914</v>
      </c>
      <c r="C10543" s="96">
        <v>2.77</v>
      </c>
    </row>
    <row r="10544" spans="1:3">
      <c r="A10544" s="94">
        <f t="shared" si="167"/>
        <v>2017</v>
      </c>
      <c r="B10544" s="95">
        <v>42915</v>
      </c>
      <c r="C10544" s="96">
        <v>2.82</v>
      </c>
    </row>
    <row r="10545" spans="1:3">
      <c r="A10545" s="94">
        <f t="shared" si="167"/>
        <v>2017</v>
      </c>
      <c r="B10545" s="95">
        <v>42916</v>
      </c>
      <c r="C10545" s="96">
        <v>2.84</v>
      </c>
    </row>
    <row r="10546" spans="1:3">
      <c r="A10546" s="94">
        <f t="shared" si="167"/>
        <v>2017</v>
      </c>
      <c r="B10546" s="95">
        <v>42919</v>
      </c>
      <c r="C10546" s="96">
        <v>2.86</v>
      </c>
    </row>
    <row r="10547" spans="1:3">
      <c r="A10547" s="94">
        <f t="shared" si="167"/>
        <v>2017</v>
      </c>
      <c r="B10547" s="95">
        <v>42920</v>
      </c>
      <c r="C10547" s="99"/>
    </row>
    <row r="10548" spans="1:3">
      <c r="A10548" s="94">
        <f t="shared" si="167"/>
        <v>2017</v>
      </c>
      <c r="B10548" s="95">
        <v>42921</v>
      </c>
      <c r="C10548" s="96">
        <v>2.85</v>
      </c>
    </row>
    <row r="10549" spans="1:3">
      <c r="A10549" s="94">
        <f t="shared" si="167"/>
        <v>2017</v>
      </c>
      <c r="B10549" s="95">
        <v>42922</v>
      </c>
      <c r="C10549" s="96">
        <v>2.9</v>
      </c>
    </row>
    <row r="10550" spans="1:3">
      <c r="A10550" s="94">
        <f t="shared" si="167"/>
        <v>2017</v>
      </c>
      <c r="B10550" s="95">
        <v>42923</v>
      </c>
      <c r="C10550" s="96">
        <v>2.93</v>
      </c>
    </row>
    <row r="10551" spans="1:3">
      <c r="A10551" s="94">
        <f t="shared" si="167"/>
        <v>2017</v>
      </c>
      <c r="B10551" s="95">
        <v>42926</v>
      </c>
      <c r="C10551" s="96">
        <v>2.93</v>
      </c>
    </row>
    <row r="10552" spans="1:3">
      <c r="A10552" s="94">
        <f t="shared" si="167"/>
        <v>2017</v>
      </c>
      <c r="B10552" s="95">
        <v>42927</v>
      </c>
      <c r="C10552" s="96">
        <v>2.92</v>
      </c>
    </row>
    <row r="10553" spans="1:3">
      <c r="A10553" s="94">
        <f t="shared" si="167"/>
        <v>2017</v>
      </c>
      <c r="B10553" s="95">
        <v>42928</v>
      </c>
      <c r="C10553" s="96">
        <v>2.89</v>
      </c>
    </row>
    <row r="10554" spans="1:3">
      <c r="A10554" s="94">
        <f t="shared" si="167"/>
        <v>2017</v>
      </c>
      <c r="B10554" s="95">
        <v>42929</v>
      </c>
      <c r="C10554" s="96">
        <v>2.92</v>
      </c>
    </row>
    <row r="10555" spans="1:3">
      <c r="A10555" s="94">
        <f t="shared" si="167"/>
        <v>2017</v>
      </c>
      <c r="B10555" s="95">
        <v>42930</v>
      </c>
      <c r="C10555" s="96">
        <v>2.91</v>
      </c>
    </row>
    <row r="10556" spans="1:3">
      <c r="A10556" s="94">
        <f t="shared" si="167"/>
        <v>2017</v>
      </c>
      <c r="B10556" s="95">
        <v>42933</v>
      </c>
      <c r="C10556" s="96">
        <v>2.89</v>
      </c>
    </row>
    <row r="10557" spans="1:3">
      <c r="A10557" s="94">
        <f t="shared" si="167"/>
        <v>2017</v>
      </c>
      <c r="B10557" s="95">
        <v>42934</v>
      </c>
      <c r="C10557" s="96">
        <v>2.85</v>
      </c>
    </row>
    <row r="10558" spans="1:3">
      <c r="A10558" s="94">
        <f t="shared" si="167"/>
        <v>2017</v>
      </c>
      <c r="B10558" s="95">
        <v>42935</v>
      </c>
      <c r="C10558" s="96">
        <v>2.85</v>
      </c>
    </row>
    <row r="10559" spans="1:3">
      <c r="A10559" s="94">
        <f t="shared" si="167"/>
        <v>2017</v>
      </c>
      <c r="B10559" s="95">
        <v>42936</v>
      </c>
      <c r="C10559" s="96">
        <v>2.83</v>
      </c>
    </row>
    <row r="10560" spans="1:3">
      <c r="A10560" s="94">
        <f t="shared" si="167"/>
        <v>2017</v>
      </c>
      <c r="B10560" s="95">
        <v>42937</v>
      </c>
      <c r="C10560" s="96">
        <v>2.81</v>
      </c>
    </row>
    <row r="10561" spans="1:3">
      <c r="A10561" s="94">
        <f t="shared" si="167"/>
        <v>2017</v>
      </c>
      <c r="B10561" s="95">
        <v>42940</v>
      </c>
      <c r="C10561" s="96">
        <v>2.83</v>
      </c>
    </row>
    <row r="10562" spans="1:3">
      <c r="A10562" s="94">
        <f t="shared" si="167"/>
        <v>2017</v>
      </c>
      <c r="B10562" s="95">
        <v>42941</v>
      </c>
      <c r="C10562" s="96">
        <v>2.91</v>
      </c>
    </row>
    <row r="10563" spans="1:3">
      <c r="A10563" s="94">
        <f t="shared" si="167"/>
        <v>2017</v>
      </c>
      <c r="B10563" s="95">
        <v>42942</v>
      </c>
      <c r="C10563" s="96">
        <v>2.89</v>
      </c>
    </row>
    <row r="10564" spans="1:3">
      <c r="A10564" s="94">
        <f t="shared" si="167"/>
        <v>2017</v>
      </c>
      <c r="B10564" s="95">
        <v>42943</v>
      </c>
      <c r="C10564" s="96">
        <v>2.93</v>
      </c>
    </row>
    <row r="10565" spans="1:3">
      <c r="A10565" s="94">
        <f t="shared" si="167"/>
        <v>2017</v>
      </c>
      <c r="B10565" s="95">
        <v>42944</v>
      </c>
      <c r="C10565" s="96">
        <v>2.89</v>
      </c>
    </row>
    <row r="10566" spans="1:3">
      <c r="A10566" s="94">
        <f t="shared" si="167"/>
        <v>2017</v>
      </c>
      <c r="B10566" s="95">
        <v>42947</v>
      </c>
      <c r="C10566" s="96">
        <v>2.89</v>
      </c>
    </row>
    <row r="10567" spans="1:3">
      <c r="A10567" s="94">
        <f t="shared" si="167"/>
        <v>2017</v>
      </c>
      <c r="B10567" s="95">
        <v>42948</v>
      </c>
      <c r="C10567" s="96">
        <v>2.86</v>
      </c>
    </row>
    <row r="10568" spans="1:3">
      <c r="A10568" s="94">
        <f t="shared" si="167"/>
        <v>2017</v>
      </c>
      <c r="B10568" s="95">
        <v>42949</v>
      </c>
      <c r="C10568" s="96">
        <v>2.85</v>
      </c>
    </row>
    <row r="10569" spans="1:3">
      <c r="A10569" s="94">
        <f t="shared" si="167"/>
        <v>2017</v>
      </c>
      <c r="B10569" s="95">
        <v>42950</v>
      </c>
      <c r="C10569" s="96">
        <v>2.81</v>
      </c>
    </row>
    <row r="10570" spans="1:3">
      <c r="A10570" s="94">
        <f t="shared" si="167"/>
        <v>2017</v>
      </c>
      <c r="B10570" s="95">
        <v>42951</v>
      </c>
      <c r="C10570" s="96">
        <v>2.84</v>
      </c>
    </row>
    <row r="10571" spans="1:3">
      <c r="A10571" s="94">
        <f t="shared" si="167"/>
        <v>2017</v>
      </c>
      <c r="B10571" s="95">
        <v>42954</v>
      </c>
      <c r="C10571" s="96">
        <v>2.84</v>
      </c>
    </row>
    <row r="10572" spans="1:3">
      <c r="A10572" s="94">
        <f t="shared" si="167"/>
        <v>2017</v>
      </c>
      <c r="B10572" s="95">
        <v>42955</v>
      </c>
      <c r="C10572" s="96">
        <v>2.86</v>
      </c>
    </row>
    <row r="10573" spans="1:3">
      <c r="A10573" s="94">
        <f t="shared" ref="A10573:A10636" si="168">YEAR(B10573)</f>
        <v>2017</v>
      </c>
      <c r="B10573" s="95">
        <v>42956</v>
      </c>
      <c r="C10573" s="96">
        <v>2.82</v>
      </c>
    </row>
    <row r="10574" spans="1:3">
      <c r="A10574" s="94">
        <f t="shared" si="168"/>
        <v>2017</v>
      </c>
      <c r="B10574" s="95">
        <v>42957</v>
      </c>
      <c r="C10574" s="96">
        <v>2.79</v>
      </c>
    </row>
    <row r="10575" spans="1:3">
      <c r="A10575" s="94">
        <f t="shared" si="168"/>
        <v>2017</v>
      </c>
      <c r="B10575" s="95">
        <v>42958</v>
      </c>
      <c r="C10575" s="96">
        <v>2.79</v>
      </c>
    </row>
    <row r="10576" spans="1:3">
      <c r="A10576" s="94">
        <f t="shared" si="168"/>
        <v>2017</v>
      </c>
      <c r="B10576" s="95">
        <v>42961</v>
      </c>
      <c r="C10576" s="96">
        <v>2.81</v>
      </c>
    </row>
    <row r="10577" spans="1:3">
      <c r="A10577" s="94">
        <f t="shared" si="168"/>
        <v>2017</v>
      </c>
      <c r="B10577" s="95">
        <v>42962</v>
      </c>
      <c r="C10577" s="96">
        <v>2.84</v>
      </c>
    </row>
    <row r="10578" spans="1:3">
      <c r="A10578" s="94">
        <f t="shared" si="168"/>
        <v>2017</v>
      </c>
      <c r="B10578" s="95">
        <v>42963</v>
      </c>
      <c r="C10578" s="96">
        <v>2.81</v>
      </c>
    </row>
    <row r="10579" spans="1:3">
      <c r="A10579" s="94">
        <f t="shared" si="168"/>
        <v>2017</v>
      </c>
      <c r="B10579" s="95">
        <v>42964</v>
      </c>
      <c r="C10579" s="96">
        <v>2.78</v>
      </c>
    </row>
    <row r="10580" spans="1:3">
      <c r="A10580" s="94">
        <f t="shared" si="168"/>
        <v>2017</v>
      </c>
      <c r="B10580" s="95">
        <v>42965</v>
      </c>
      <c r="C10580" s="96">
        <v>2.78</v>
      </c>
    </row>
    <row r="10581" spans="1:3">
      <c r="A10581" s="94">
        <f t="shared" si="168"/>
        <v>2017</v>
      </c>
      <c r="B10581" s="95">
        <v>42968</v>
      </c>
      <c r="C10581" s="96">
        <v>2.77</v>
      </c>
    </row>
    <row r="10582" spans="1:3">
      <c r="A10582" s="94">
        <f t="shared" si="168"/>
        <v>2017</v>
      </c>
      <c r="B10582" s="95">
        <v>42969</v>
      </c>
      <c r="C10582" s="96">
        <v>2.79</v>
      </c>
    </row>
    <row r="10583" spans="1:3">
      <c r="A10583" s="94">
        <f t="shared" si="168"/>
        <v>2017</v>
      </c>
      <c r="B10583" s="95">
        <v>42970</v>
      </c>
      <c r="C10583" s="96">
        <v>2.75</v>
      </c>
    </row>
    <row r="10584" spans="1:3">
      <c r="A10584" s="94">
        <f t="shared" si="168"/>
        <v>2017</v>
      </c>
      <c r="B10584" s="95">
        <v>42971</v>
      </c>
      <c r="C10584" s="96">
        <v>2.77</v>
      </c>
    </row>
    <row r="10585" spans="1:3">
      <c r="A10585" s="94">
        <f t="shared" si="168"/>
        <v>2017</v>
      </c>
      <c r="B10585" s="95">
        <v>42972</v>
      </c>
      <c r="C10585" s="96">
        <v>2.75</v>
      </c>
    </row>
    <row r="10586" spans="1:3">
      <c r="A10586" s="94">
        <f t="shared" si="168"/>
        <v>2017</v>
      </c>
      <c r="B10586" s="95">
        <v>42975</v>
      </c>
      <c r="C10586" s="96">
        <v>2.76</v>
      </c>
    </row>
    <row r="10587" spans="1:3">
      <c r="A10587" s="94">
        <f t="shared" si="168"/>
        <v>2017</v>
      </c>
      <c r="B10587" s="95">
        <v>42976</v>
      </c>
      <c r="C10587" s="96">
        <v>2.74</v>
      </c>
    </row>
    <row r="10588" spans="1:3">
      <c r="A10588" s="94">
        <f t="shared" si="168"/>
        <v>2017</v>
      </c>
      <c r="B10588" s="95">
        <v>42977</v>
      </c>
      <c r="C10588" s="96">
        <v>2.75</v>
      </c>
    </row>
    <row r="10589" spans="1:3">
      <c r="A10589" s="94">
        <f t="shared" si="168"/>
        <v>2017</v>
      </c>
      <c r="B10589" s="95">
        <v>42978</v>
      </c>
      <c r="C10589" s="96">
        <v>2.73</v>
      </c>
    </row>
    <row r="10590" spans="1:3">
      <c r="A10590" s="94">
        <f t="shared" si="168"/>
        <v>2017</v>
      </c>
      <c r="B10590" s="95">
        <v>42979</v>
      </c>
      <c r="C10590" s="96">
        <v>2.77</v>
      </c>
    </row>
    <row r="10591" spans="1:3">
      <c r="A10591" s="94">
        <f t="shared" si="168"/>
        <v>2017</v>
      </c>
      <c r="B10591" s="95">
        <v>42982</v>
      </c>
      <c r="C10591" s="99"/>
    </row>
    <row r="10592" spans="1:3">
      <c r="A10592" s="94">
        <f t="shared" si="168"/>
        <v>2017</v>
      </c>
      <c r="B10592" s="95">
        <v>42983</v>
      </c>
      <c r="C10592" s="96">
        <v>2.69</v>
      </c>
    </row>
    <row r="10593" spans="1:3">
      <c r="A10593" s="94">
        <f t="shared" si="168"/>
        <v>2017</v>
      </c>
      <c r="B10593" s="95">
        <v>42984</v>
      </c>
      <c r="C10593" s="96">
        <v>2.72</v>
      </c>
    </row>
    <row r="10594" spans="1:3">
      <c r="A10594" s="94">
        <f t="shared" si="168"/>
        <v>2017</v>
      </c>
      <c r="B10594" s="95">
        <v>42985</v>
      </c>
      <c r="C10594" s="96">
        <v>2.66</v>
      </c>
    </row>
    <row r="10595" spans="1:3">
      <c r="A10595" s="94">
        <f t="shared" si="168"/>
        <v>2017</v>
      </c>
      <c r="B10595" s="95">
        <v>42986</v>
      </c>
      <c r="C10595" s="96">
        <v>2.67</v>
      </c>
    </row>
    <row r="10596" spans="1:3">
      <c r="A10596" s="94">
        <f t="shared" si="168"/>
        <v>2017</v>
      </c>
      <c r="B10596" s="95">
        <v>42989</v>
      </c>
      <c r="C10596" s="96">
        <v>2.75</v>
      </c>
    </row>
    <row r="10597" spans="1:3">
      <c r="A10597" s="94">
        <f t="shared" si="168"/>
        <v>2017</v>
      </c>
      <c r="B10597" s="95">
        <v>42990</v>
      </c>
      <c r="C10597" s="96">
        <v>2.78</v>
      </c>
    </row>
    <row r="10598" spans="1:3">
      <c r="A10598" s="94">
        <f t="shared" si="168"/>
        <v>2017</v>
      </c>
      <c r="B10598" s="95">
        <v>42991</v>
      </c>
      <c r="C10598" s="96">
        <v>2.79</v>
      </c>
    </row>
    <row r="10599" spans="1:3">
      <c r="A10599" s="94">
        <f t="shared" si="168"/>
        <v>2017</v>
      </c>
      <c r="B10599" s="95">
        <v>42992</v>
      </c>
      <c r="C10599" s="96">
        <v>2.77</v>
      </c>
    </row>
    <row r="10600" spans="1:3">
      <c r="A10600" s="94">
        <f t="shared" si="168"/>
        <v>2017</v>
      </c>
      <c r="B10600" s="95">
        <v>42993</v>
      </c>
      <c r="C10600" s="96">
        <v>2.77</v>
      </c>
    </row>
    <row r="10601" spans="1:3">
      <c r="A10601" s="94">
        <f t="shared" si="168"/>
        <v>2017</v>
      </c>
      <c r="B10601" s="95">
        <v>42996</v>
      </c>
      <c r="C10601" s="96">
        <v>2.8</v>
      </c>
    </row>
    <row r="10602" spans="1:3">
      <c r="A10602" s="94">
        <f t="shared" si="168"/>
        <v>2017</v>
      </c>
      <c r="B10602" s="95">
        <v>42997</v>
      </c>
      <c r="C10602" s="96">
        <v>2.81</v>
      </c>
    </row>
    <row r="10603" spans="1:3">
      <c r="A10603" s="94">
        <f t="shared" si="168"/>
        <v>2017</v>
      </c>
      <c r="B10603" s="95">
        <v>42998</v>
      </c>
      <c r="C10603" s="96">
        <v>2.82</v>
      </c>
    </row>
    <row r="10604" spans="1:3">
      <c r="A10604" s="94">
        <f t="shared" si="168"/>
        <v>2017</v>
      </c>
      <c r="B10604" s="95">
        <v>42999</v>
      </c>
      <c r="C10604" s="96">
        <v>2.8</v>
      </c>
    </row>
    <row r="10605" spans="1:3">
      <c r="A10605" s="94">
        <f t="shared" si="168"/>
        <v>2017</v>
      </c>
      <c r="B10605" s="95">
        <v>43000</v>
      </c>
      <c r="C10605" s="96">
        <v>2.8</v>
      </c>
    </row>
    <row r="10606" spans="1:3">
      <c r="A10606" s="94">
        <f t="shared" si="168"/>
        <v>2017</v>
      </c>
      <c r="B10606" s="95">
        <v>43003</v>
      </c>
      <c r="C10606" s="96">
        <v>2.76</v>
      </c>
    </row>
    <row r="10607" spans="1:3">
      <c r="A10607" s="94">
        <f t="shared" si="168"/>
        <v>2017</v>
      </c>
      <c r="B10607" s="95">
        <v>43004</v>
      </c>
      <c r="C10607" s="96">
        <v>2.78</v>
      </c>
    </row>
    <row r="10608" spans="1:3">
      <c r="A10608" s="94">
        <f t="shared" si="168"/>
        <v>2017</v>
      </c>
      <c r="B10608" s="95">
        <v>43005</v>
      </c>
      <c r="C10608" s="96">
        <v>2.86</v>
      </c>
    </row>
    <row r="10609" spans="1:3">
      <c r="A10609" s="94">
        <f t="shared" si="168"/>
        <v>2017</v>
      </c>
      <c r="B10609" s="95">
        <v>43006</v>
      </c>
      <c r="C10609" s="96">
        <v>2.87</v>
      </c>
    </row>
    <row r="10610" spans="1:3">
      <c r="A10610" s="94">
        <f t="shared" si="168"/>
        <v>2017</v>
      </c>
      <c r="B10610" s="95">
        <v>43007</v>
      </c>
      <c r="C10610" s="96">
        <v>2.86</v>
      </c>
    </row>
    <row r="10611" spans="1:3">
      <c r="A10611" s="94">
        <f t="shared" si="168"/>
        <v>2017</v>
      </c>
      <c r="B10611" s="95">
        <v>43010</v>
      </c>
      <c r="C10611" s="96">
        <v>2.87</v>
      </c>
    </row>
    <row r="10612" spans="1:3">
      <c r="A10612" s="94">
        <f t="shared" si="168"/>
        <v>2017</v>
      </c>
      <c r="B10612" s="95">
        <v>43011</v>
      </c>
      <c r="C10612" s="96">
        <v>2.87</v>
      </c>
    </row>
    <row r="10613" spans="1:3">
      <c r="A10613" s="94">
        <f t="shared" si="168"/>
        <v>2017</v>
      </c>
      <c r="B10613" s="95">
        <v>43012</v>
      </c>
      <c r="C10613" s="96">
        <v>2.87</v>
      </c>
    </row>
    <row r="10614" spans="1:3">
      <c r="A10614" s="94">
        <f t="shared" si="168"/>
        <v>2017</v>
      </c>
      <c r="B10614" s="95">
        <v>43013</v>
      </c>
      <c r="C10614" s="96">
        <v>2.89</v>
      </c>
    </row>
    <row r="10615" spans="1:3">
      <c r="A10615" s="94">
        <f t="shared" si="168"/>
        <v>2017</v>
      </c>
      <c r="B10615" s="95">
        <v>43014</v>
      </c>
      <c r="C10615" s="96">
        <v>2.91</v>
      </c>
    </row>
    <row r="10616" spans="1:3">
      <c r="A10616" s="94">
        <f t="shared" si="168"/>
        <v>2017</v>
      </c>
      <c r="B10616" s="95">
        <v>43017</v>
      </c>
      <c r="C10616" s="99"/>
    </row>
    <row r="10617" spans="1:3">
      <c r="A10617" s="94">
        <f t="shared" si="168"/>
        <v>2017</v>
      </c>
      <c r="B10617" s="95">
        <v>43018</v>
      </c>
      <c r="C10617" s="96">
        <v>2.88</v>
      </c>
    </row>
    <row r="10618" spans="1:3">
      <c r="A10618" s="94">
        <f t="shared" si="168"/>
        <v>2017</v>
      </c>
      <c r="B10618" s="95">
        <v>43019</v>
      </c>
      <c r="C10618" s="96">
        <v>2.88</v>
      </c>
    </row>
    <row r="10619" spans="1:3">
      <c r="A10619" s="94">
        <f t="shared" si="168"/>
        <v>2017</v>
      </c>
      <c r="B10619" s="95">
        <v>43020</v>
      </c>
      <c r="C10619" s="96">
        <v>2.86</v>
      </c>
    </row>
    <row r="10620" spans="1:3">
      <c r="A10620" s="94">
        <f t="shared" si="168"/>
        <v>2017</v>
      </c>
      <c r="B10620" s="95">
        <v>43021</v>
      </c>
      <c r="C10620" s="96">
        <v>2.81</v>
      </c>
    </row>
    <row r="10621" spans="1:3">
      <c r="A10621" s="94">
        <f t="shared" si="168"/>
        <v>2017</v>
      </c>
      <c r="B10621" s="95">
        <v>43024</v>
      </c>
      <c r="C10621" s="96">
        <v>2.82</v>
      </c>
    </row>
    <row r="10622" spans="1:3">
      <c r="A10622" s="94">
        <f t="shared" si="168"/>
        <v>2017</v>
      </c>
      <c r="B10622" s="95">
        <v>43025</v>
      </c>
      <c r="C10622" s="96">
        <v>2.8</v>
      </c>
    </row>
    <row r="10623" spans="1:3">
      <c r="A10623" s="94">
        <f t="shared" si="168"/>
        <v>2017</v>
      </c>
      <c r="B10623" s="95">
        <v>43026</v>
      </c>
      <c r="C10623" s="96">
        <v>2.85</v>
      </c>
    </row>
    <row r="10624" spans="1:3">
      <c r="A10624" s="94">
        <f t="shared" si="168"/>
        <v>2017</v>
      </c>
      <c r="B10624" s="95">
        <v>43027</v>
      </c>
      <c r="C10624" s="96">
        <v>2.83</v>
      </c>
    </row>
    <row r="10625" spans="1:3">
      <c r="A10625" s="94">
        <f t="shared" si="168"/>
        <v>2017</v>
      </c>
      <c r="B10625" s="95">
        <v>43028</v>
      </c>
      <c r="C10625" s="96">
        <v>2.89</v>
      </c>
    </row>
    <row r="10626" spans="1:3">
      <c r="A10626" s="94">
        <f t="shared" si="168"/>
        <v>2017</v>
      </c>
      <c r="B10626" s="95">
        <v>43031</v>
      </c>
      <c r="C10626" s="96">
        <v>2.89</v>
      </c>
    </row>
    <row r="10627" spans="1:3">
      <c r="A10627" s="94">
        <f t="shared" si="168"/>
        <v>2017</v>
      </c>
      <c r="B10627" s="95">
        <v>43032</v>
      </c>
      <c r="C10627" s="96">
        <v>2.92</v>
      </c>
    </row>
    <row r="10628" spans="1:3">
      <c r="A10628" s="94">
        <f t="shared" si="168"/>
        <v>2017</v>
      </c>
      <c r="B10628" s="95">
        <v>43033</v>
      </c>
      <c r="C10628" s="96">
        <v>2.95</v>
      </c>
    </row>
    <row r="10629" spans="1:3">
      <c r="A10629" s="94">
        <f t="shared" si="168"/>
        <v>2017</v>
      </c>
      <c r="B10629" s="95">
        <v>43034</v>
      </c>
      <c r="C10629" s="96">
        <v>2.96</v>
      </c>
    </row>
    <row r="10630" spans="1:3">
      <c r="A10630" s="94">
        <f t="shared" si="168"/>
        <v>2017</v>
      </c>
      <c r="B10630" s="95">
        <v>43035</v>
      </c>
      <c r="C10630" s="96">
        <v>2.93</v>
      </c>
    </row>
    <row r="10631" spans="1:3">
      <c r="A10631" s="94">
        <f t="shared" si="168"/>
        <v>2017</v>
      </c>
      <c r="B10631" s="95">
        <v>43038</v>
      </c>
      <c r="C10631" s="96">
        <v>2.88</v>
      </c>
    </row>
    <row r="10632" spans="1:3">
      <c r="A10632" s="94">
        <f t="shared" si="168"/>
        <v>2017</v>
      </c>
      <c r="B10632" s="95">
        <v>43039</v>
      </c>
      <c r="C10632" s="96">
        <v>2.88</v>
      </c>
    </row>
    <row r="10633" spans="1:3">
      <c r="A10633" s="94">
        <f t="shared" si="168"/>
        <v>2017</v>
      </c>
      <c r="B10633" s="95">
        <v>43040</v>
      </c>
      <c r="C10633" s="96">
        <v>2.85</v>
      </c>
    </row>
    <row r="10634" spans="1:3">
      <c r="A10634" s="94">
        <f t="shared" si="168"/>
        <v>2017</v>
      </c>
      <c r="B10634" s="95">
        <v>43041</v>
      </c>
      <c r="C10634" s="96">
        <v>2.83</v>
      </c>
    </row>
    <row r="10635" spans="1:3">
      <c r="A10635" s="94">
        <f t="shared" si="168"/>
        <v>2017</v>
      </c>
      <c r="B10635" s="95">
        <v>43042</v>
      </c>
      <c r="C10635" s="96">
        <v>2.82</v>
      </c>
    </row>
    <row r="10636" spans="1:3">
      <c r="A10636" s="94">
        <f t="shared" si="168"/>
        <v>2017</v>
      </c>
      <c r="B10636" s="95">
        <v>43045</v>
      </c>
      <c r="C10636" s="96">
        <v>2.8</v>
      </c>
    </row>
    <row r="10637" spans="1:3">
      <c r="A10637" s="94">
        <f t="shared" ref="A10637:A10700" si="169">YEAR(B10637)</f>
        <v>2017</v>
      </c>
      <c r="B10637" s="95">
        <v>43046</v>
      </c>
      <c r="C10637" s="96">
        <v>2.77</v>
      </c>
    </row>
    <row r="10638" spans="1:3">
      <c r="A10638" s="94">
        <f t="shared" si="169"/>
        <v>2017</v>
      </c>
      <c r="B10638" s="95">
        <v>43047</v>
      </c>
      <c r="C10638" s="96">
        <v>2.79</v>
      </c>
    </row>
    <row r="10639" spans="1:3">
      <c r="A10639" s="94">
        <f t="shared" si="169"/>
        <v>2017</v>
      </c>
      <c r="B10639" s="95">
        <v>43048</v>
      </c>
      <c r="C10639" s="96">
        <v>2.81</v>
      </c>
    </row>
    <row r="10640" spans="1:3">
      <c r="A10640" s="94">
        <f t="shared" si="169"/>
        <v>2017</v>
      </c>
      <c r="B10640" s="95">
        <v>43049</v>
      </c>
      <c r="C10640" s="96">
        <v>2.88</v>
      </c>
    </row>
    <row r="10641" spans="1:3">
      <c r="A10641" s="94">
        <f t="shared" si="169"/>
        <v>2017</v>
      </c>
      <c r="B10641" s="95">
        <v>43052</v>
      </c>
      <c r="C10641" s="96">
        <v>2.87</v>
      </c>
    </row>
    <row r="10642" spans="1:3">
      <c r="A10642" s="94">
        <f t="shared" si="169"/>
        <v>2017</v>
      </c>
      <c r="B10642" s="95">
        <v>43053</v>
      </c>
      <c r="C10642" s="96">
        <v>2.84</v>
      </c>
    </row>
    <row r="10643" spans="1:3">
      <c r="A10643" s="94">
        <f t="shared" si="169"/>
        <v>2017</v>
      </c>
      <c r="B10643" s="95">
        <v>43054</v>
      </c>
      <c r="C10643" s="96">
        <v>2.77</v>
      </c>
    </row>
    <row r="10644" spans="1:3">
      <c r="A10644" s="94">
        <f t="shared" si="169"/>
        <v>2017</v>
      </c>
      <c r="B10644" s="95">
        <v>43055</v>
      </c>
      <c r="C10644" s="96">
        <v>2.81</v>
      </c>
    </row>
    <row r="10645" spans="1:3">
      <c r="A10645" s="94">
        <f t="shared" si="169"/>
        <v>2017</v>
      </c>
      <c r="B10645" s="95">
        <v>43056</v>
      </c>
      <c r="C10645" s="96">
        <v>2.78</v>
      </c>
    </row>
    <row r="10646" spans="1:3">
      <c r="A10646" s="94">
        <f t="shared" si="169"/>
        <v>2017</v>
      </c>
      <c r="B10646" s="95">
        <v>43059</v>
      </c>
      <c r="C10646" s="96">
        <v>2.78</v>
      </c>
    </row>
    <row r="10647" spans="1:3">
      <c r="A10647" s="94">
        <f t="shared" si="169"/>
        <v>2017</v>
      </c>
      <c r="B10647" s="95">
        <v>43060</v>
      </c>
      <c r="C10647" s="96">
        <v>2.76</v>
      </c>
    </row>
    <row r="10648" spans="1:3">
      <c r="A10648" s="94">
        <f t="shared" si="169"/>
        <v>2017</v>
      </c>
      <c r="B10648" s="95">
        <v>43061</v>
      </c>
      <c r="C10648" s="96">
        <v>2.75</v>
      </c>
    </row>
    <row r="10649" spans="1:3">
      <c r="A10649" s="94">
        <f t="shared" si="169"/>
        <v>2017</v>
      </c>
      <c r="B10649" s="95">
        <v>43062</v>
      </c>
      <c r="C10649" s="99"/>
    </row>
    <row r="10650" spans="1:3">
      <c r="A10650" s="94">
        <f t="shared" si="169"/>
        <v>2017</v>
      </c>
      <c r="B10650" s="95">
        <v>43063</v>
      </c>
      <c r="C10650" s="96">
        <v>2.76</v>
      </c>
    </row>
    <row r="10651" spans="1:3">
      <c r="A10651" s="94">
        <f t="shared" si="169"/>
        <v>2017</v>
      </c>
      <c r="B10651" s="95">
        <v>43066</v>
      </c>
      <c r="C10651" s="96">
        <v>2.76</v>
      </c>
    </row>
    <row r="10652" spans="1:3">
      <c r="A10652" s="94">
        <f t="shared" si="169"/>
        <v>2017</v>
      </c>
      <c r="B10652" s="95">
        <v>43067</v>
      </c>
      <c r="C10652" s="96">
        <v>2.77</v>
      </c>
    </row>
    <row r="10653" spans="1:3">
      <c r="A10653" s="94">
        <f t="shared" si="169"/>
        <v>2017</v>
      </c>
      <c r="B10653" s="95">
        <v>43068</v>
      </c>
      <c r="C10653" s="96">
        <v>2.81</v>
      </c>
    </row>
    <row r="10654" spans="1:3">
      <c r="A10654" s="94">
        <f t="shared" si="169"/>
        <v>2017</v>
      </c>
      <c r="B10654" s="95">
        <v>43069</v>
      </c>
      <c r="C10654" s="96">
        <v>2.83</v>
      </c>
    </row>
    <row r="10655" spans="1:3">
      <c r="A10655" s="94">
        <f t="shared" si="169"/>
        <v>2017</v>
      </c>
      <c r="B10655" s="95">
        <v>43070</v>
      </c>
      <c r="C10655" s="96">
        <v>2.76</v>
      </c>
    </row>
    <row r="10656" spans="1:3">
      <c r="A10656" s="94">
        <f t="shared" si="169"/>
        <v>2017</v>
      </c>
      <c r="B10656" s="95">
        <v>43073</v>
      </c>
      <c r="C10656" s="96">
        <v>2.77</v>
      </c>
    </row>
    <row r="10657" spans="1:3">
      <c r="A10657" s="94">
        <f t="shared" si="169"/>
        <v>2017</v>
      </c>
      <c r="B10657" s="95">
        <v>43074</v>
      </c>
      <c r="C10657" s="96">
        <v>2.73</v>
      </c>
    </row>
    <row r="10658" spans="1:3">
      <c r="A10658" s="94">
        <f t="shared" si="169"/>
        <v>2017</v>
      </c>
      <c r="B10658" s="95">
        <v>43075</v>
      </c>
      <c r="C10658" s="96">
        <v>2.71</v>
      </c>
    </row>
    <row r="10659" spans="1:3">
      <c r="A10659" s="94">
        <f t="shared" si="169"/>
        <v>2017</v>
      </c>
      <c r="B10659" s="95">
        <v>43076</v>
      </c>
      <c r="C10659" s="96">
        <v>2.76</v>
      </c>
    </row>
    <row r="10660" spans="1:3">
      <c r="A10660" s="94">
        <f t="shared" si="169"/>
        <v>2017</v>
      </c>
      <c r="B10660" s="95">
        <v>43077</v>
      </c>
      <c r="C10660" s="96">
        <v>2.77</v>
      </c>
    </row>
    <row r="10661" spans="1:3">
      <c r="A10661" s="94">
        <f t="shared" si="169"/>
        <v>2017</v>
      </c>
      <c r="B10661" s="95">
        <v>43080</v>
      </c>
      <c r="C10661" s="96">
        <v>2.77</v>
      </c>
    </row>
    <row r="10662" spans="1:3">
      <c r="A10662" s="94">
        <f t="shared" si="169"/>
        <v>2017</v>
      </c>
      <c r="B10662" s="95">
        <v>43081</v>
      </c>
      <c r="C10662" s="96">
        <v>2.79</v>
      </c>
    </row>
    <row r="10663" spans="1:3">
      <c r="A10663" s="94">
        <f t="shared" si="169"/>
        <v>2017</v>
      </c>
      <c r="B10663" s="95">
        <v>43082</v>
      </c>
      <c r="C10663" s="96">
        <v>2.74</v>
      </c>
    </row>
    <row r="10664" spans="1:3">
      <c r="A10664" s="94">
        <f t="shared" si="169"/>
        <v>2017</v>
      </c>
      <c r="B10664" s="95">
        <v>43083</v>
      </c>
      <c r="C10664" s="96">
        <v>2.71</v>
      </c>
    </row>
    <row r="10665" spans="1:3">
      <c r="A10665" s="94">
        <f t="shared" si="169"/>
        <v>2017</v>
      </c>
      <c r="B10665" s="95">
        <v>43084</v>
      </c>
      <c r="C10665" s="96">
        <v>2.68</v>
      </c>
    </row>
    <row r="10666" spans="1:3">
      <c r="A10666" s="94">
        <f t="shared" si="169"/>
        <v>2017</v>
      </c>
      <c r="B10666" s="95">
        <v>43087</v>
      </c>
      <c r="C10666" s="96">
        <v>2.74</v>
      </c>
    </row>
    <row r="10667" spans="1:3">
      <c r="A10667" s="94">
        <f t="shared" si="169"/>
        <v>2017</v>
      </c>
      <c r="B10667" s="95">
        <v>43088</v>
      </c>
      <c r="C10667" s="96">
        <v>2.82</v>
      </c>
    </row>
    <row r="10668" spans="1:3">
      <c r="A10668" s="94">
        <f t="shared" si="169"/>
        <v>2017</v>
      </c>
      <c r="B10668" s="95">
        <v>43089</v>
      </c>
      <c r="C10668" s="96">
        <v>2.88</v>
      </c>
    </row>
    <row r="10669" spans="1:3">
      <c r="A10669" s="94">
        <f t="shared" si="169"/>
        <v>2017</v>
      </c>
      <c r="B10669" s="95">
        <v>43090</v>
      </c>
      <c r="C10669" s="96">
        <v>2.84</v>
      </c>
    </row>
    <row r="10670" spans="1:3">
      <c r="A10670" s="94">
        <f t="shared" si="169"/>
        <v>2017</v>
      </c>
      <c r="B10670" s="95">
        <v>43091</v>
      </c>
      <c r="C10670" s="96">
        <v>2.83</v>
      </c>
    </row>
    <row r="10671" spans="1:3">
      <c r="A10671" s="94">
        <f t="shared" si="169"/>
        <v>2017</v>
      </c>
      <c r="B10671" s="95">
        <v>43094</v>
      </c>
      <c r="C10671" s="99"/>
    </row>
    <row r="10672" spans="1:3">
      <c r="A10672" s="94">
        <f t="shared" si="169"/>
        <v>2017</v>
      </c>
      <c r="B10672" s="95">
        <v>43095</v>
      </c>
      <c r="C10672" s="96">
        <v>2.82</v>
      </c>
    </row>
    <row r="10673" spans="1:3">
      <c r="A10673" s="94">
        <f t="shared" si="169"/>
        <v>2017</v>
      </c>
      <c r="B10673" s="95">
        <v>43096</v>
      </c>
      <c r="C10673" s="96">
        <v>2.75</v>
      </c>
    </row>
    <row r="10674" spans="1:3">
      <c r="A10674" s="94">
        <f t="shared" si="169"/>
        <v>2017</v>
      </c>
      <c r="B10674" s="95">
        <v>43097</v>
      </c>
      <c r="C10674" s="96">
        <v>2.75</v>
      </c>
    </row>
    <row r="10675" spans="1:3">
      <c r="A10675" s="94">
        <f t="shared" si="169"/>
        <v>2017</v>
      </c>
      <c r="B10675" s="95">
        <v>43098</v>
      </c>
      <c r="C10675" s="96">
        <v>2.74</v>
      </c>
    </row>
    <row r="10676" spans="1:3">
      <c r="A10676" s="94">
        <f t="shared" si="169"/>
        <v>2018</v>
      </c>
      <c r="B10676" s="95">
        <v>43101</v>
      </c>
      <c r="C10676" s="99"/>
    </row>
    <row r="10677" spans="1:3">
      <c r="A10677" s="94">
        <f t="shared" si="169"/>
        <v>2018</v>
      </c>
      <c r="B10677" s="95">
        <v>43102</v>
      </c>
      <c r="C10677" s="96">
        <v>2.81</v>
      </c>
    </row>
    <row r="10678" spans="1:3">
      <c r="A10678" s="94">
        <f t="shared" si="169"/>
        <v>2018</v>
      </c>
      <c r="B10678" s="95">
        <v>43103</v>
      </c>
      <c r="C10678" s="96">
        <v>2.78</v>
      </c>
    </row>
    <row r="10679" spans="1:3">
      <c r="A10679" s="94">
        <f t="shared" si="169"/>
        <v>2018</v>
      </c>
      <c r="B10679" s="95">
        <v>43104</v>
      </c>
      <c r="C10679" s="96">
        <v>2.79</v>
      </c>
    </row>
    <row r="10680" spans="1:3">
      <c r="A10680" s="94">
        <f t="shared" si="169"/>
        <v>2018</v>
      </c>
      <c r="B10680" s="95">
        <v>43105</v>
      </c>
      <c r="C10680" s="96">
        <v>2.81</v>
      </c>
    </row>
    <row r="10681" spans="1:3">
      <c r="A10681" s="94">
        <f t="shared" si="169"/>
        <v>2018</v>
      </c>
      <c r="B10681" s="95">
        <v>43108</v>
      </c>
      <c r="C10681" s="96">
        <v>2.81</v>
      </c>
    </row>
    <row r="10682" spans="1:3">
      <c r="A10682" s="94">
        <f t="shared" si="169"/>
        <v>2018</v>
      </c>
      <c r="B10682" s="95">
        <v>43109</v>
      </c>
      <c r="C10682" s="96">
        <v>2.88</v>
      </c>
    </row>
    <row r="10683" spans="1:3">
      <c r="A10683" s="94">
        <f t="shared" si="169"/>
        <v>2018</v>
      </c>
      <c r="B10683" s="95">
        <v>43110</v>
      </c>
      <c r="C10683" s="96">
        <v>2.88</v>
      </c>
    </row>
    <row r="10684" spans="1:3">
      <c r="A10684" s="94">
        <f t="shared" si="169"/>
        <v>2018</v>
      </c>
      <c r="B10684" s="95">
        <v>43111</v>
      </c>
      <c r="C10684" s="96">
        <v>2.91</v>
      </c>
    </row>
    <row r="10685" spans="1:3">
      <c r="A10685" s="94">
        <f t="shared" si="169"/>
        <v>2018</v>
      </c>
      <c r="B10685" s="95">
        <v>43112</v>
      </c>
      <c r="C10685" s="96">
        <v>2.85</v>
      </c>
    </row>
    <row r="10686" spans="1:3">
      <c r="A10686" s="94">
        <f t="shared" si="169"/>
        <v>2018</v>
      </c>
      <c r="B10686" s="95">
        <v>43115</v>
      </c>
      <c r="C10686" s="99"/>
    </row>
    <row r="10687" spans="1:3">
      <c r="A10687" s="94">
        <f t="shared" si="169"/>
        <v>2018</v>
      </c>
      <c r="B10687" s="95">
        <v>43116</v>
      </c>
      <c r="C10687" s="96">
        <v>2.83</v>
      </c>
    </row>
    <row r="10688" spans="1:3">
      <c r="A10688" s="94">
        <f t="shared" si="169"/>
        <v>2018</v>
      </c>
      <c r="B10688" s="95">
        <v>43117</v>
      </c>
      <c r="C10688" s="96">
        <v>2.84</v>
      </c>
    </row>
    <row r="10689" spans="1:3">
      <c r="A10689" s="94">
        <f t="shared" si="169"/>
        <v>2018</v>
      </c>
      <c r="B10689" s="95">
        <v>43118</v>
      </c>
      <c r="C10689" s="96">
        <v>2.9</v>
      </c>
    </row>
    <row r="10690" spans="1:3">
      <c r="A10690" s="94">
        <f t="shared" si="169"/>
        <v>2018</v>
      </c>
      <c r="B10690" s="95">
        <v>43119</v>
      </c>
      <c r="C10690" s="96">
        <v>2.91</v>
      </c>
    </row>
    <row r="10691" spans="1:3">
      <c r="A10691" s="94">
        <f t="shared" si="169"/>
        <v>2018</v>
      </c>
      <c r="B10691" s="95">
        <v>43122</v>
      </c>
      <c r="C10691" s="96">
        <v>2.93</v>
      </c>
    </row>
    <row r="10692" spans="1:3">
      <c r="A10692" s="94">
        <f t="shared" si="169"/>
        <v>2018</v>
      </c>
      <c r="B10692" s="95">
        <v>43123</v>
      </c>
      <c r="C10692" s="96">
        <v>2.9</v>
      </c>
    </row>
    <row r="10693" spans="1:3">
      <c r="A10693" s="94">
        <f t="shared" si="169"/>
        <v>2018</v>
      </c>
      <c r="B10693" s="95">
        <v>43124</v>
      </c>
      <c r="C10693" s="96">
        <v>2.93</v>
      </c>
    </row>
    <row r="10694" spans="1:3">
      <c r="A10694" s="94">
        <f t="shared" si="169"/>
        <v>2018</v>
      </c>
      <c r="B10694" s="95">
        <v>43125</v>
      </c>
      <c r="C10694" s="96">
        <v>2.89</v>
      </c>
    </row>
    <row r="10695" spans="1:3">
      <c r="A10695" s="94">
        <f t="shared" si="169"/>
        <v>2018</v>
      </c>
      <c r="B10695" s="95">
        <v>43126</v>
      </c>
      <c r="C10695" s="96">
        <v>2.91</v>
      </c>
    </row>
    <row r="10696" spans="1:3">
      <c r="A10696" s="94">
        <f t="shared" si="169"/>
        <v>2018</v>
      </c>
      <c r="B10696" s="95">
        <v>43129</v>
      </c>
      <c r="C10696" s="96">
        <v>2.94</v>
      </c>
    </row>
    <row r="10697" spans="1:3">
      <c r="A10697" s="94">
        <f t="shared" si="169"/>
        <v>2018</v>
      </c>
      <c r="B10697" s="95">
        <v>43130</v>
      </c>
      <c r="C10697" s="96">
        <v>2.98</v>
      </c>
    </row>
    <row r="10698" spans="1:3">
      <c r="A10698" s="94">
        <f t="shared" si="169"/>
        <v>2018</v>
      </c>
      <c r="B10698" s="95">
        <v>43131</v>
      </c>
      <c r="C10698" s="96">
        <v>2.95</v>
      </c>
    </row>
    <row r="10699" spans="1:3">
      <c r="A10699" s="94">
        <f t="shared" si="169"/>
        <v>2018</v>
      </c>
      <c r="B10699" s="95">
        <v>43132</v>
      </c>
      <c r="C10699" s="96">
        <v>3.01</v>
      </c>
    </row>
    <row r="10700" spans="1:3">
      <c r="A10700" s="94">
        <f t="shared" si="169"/>
        <v>2018</v>
      </c>
      <c r="B10700" s="95">
        <v>43133</v>
      </c>
      <c r="C10700" s="96">
        <v>3.08</v>
      </c>
    </row>
    <row r="10701" spans="1:3">
      <c r="A10701" s="94">
        <f t="shared" ref="A10701:A10764" si="170">YEAR(B10701)</f>
        <v>2018</v>
      </c>
      <c r="B10701" s="95">
        <v>43136</v>
      </c>
      <c r="C10701" s="96">
        <v>3.04</v>
      </c>
    </row>
    <row r="10702" spans="1:3">
      <c r="A10702" s="94">
        <f t="shared" si="170"/>
        <v>2018</v>
      </c>
      <c r="B10702" s="95">
        <v>43137</v>
      </c>
      <c r="C10702" s="96">
        <v>3.06</v>
      </c>
    </row>
    <row r="10703" spans="1:3">
      <c r="A10703" s="94">
        <f t="shared" si="170"/>
        <v>2018</v>
      </c>
      <c r="B10703" s="95">
        <v>43138</v>
      </c>
      <c r="C10703" s="96">
        <v>3.12</v>
      </c>
    </row>
    <row r="10704" spans="1:3">
      <c r="A10704" s="94">
        <f t="shared" si="170"/>
        <v>2018</v>
      </c>
      <c r="B10704" s="95">
        <v>43139</v>
      </c>
      <c r="C10704" s="96">
        <v>3.14</v>
      </c>
    </row>
    <row r="10705" spans="1:3">
      <c r="A10705" s="94">
        <f t="shared" si="170"/>
        <v>2018</v>
      </c>
      <c r="B10705" s="95">
        <v>43140</v>
      </c>
      <c r="C10705" s="96">
        <v>3.14</v>
      </c>
    </row>
    <row r="10706" spans="1:3">
      <c r="A10706" s="94">
        <f t="shared" si="170"/>
        <v>2018</v>
      </c>
      <c r="B10706" s="95">
        <v>43143</v>
      </c>
      <c r="C10706" s="96">
        <v>3.14</v>
      </c>
    </row>
    <row r="10707" spans="1:3">
      <c r="A10707" s="94">
        <f t="shared" si="170"/>
        <v>2018</v>
      </c>
      <c r="B10707" s="95">
        <v>43144</v>
      </c>
      <c r="C10707" s="96">
        <v>3.11</v>
      </c>
    </row>
    <row r="10708" spans="1:3">
      <c r="A10708" s="94">
        <f t="shared" si="170"/>
        <v>2018</v>
      </c>
      <c r="B10708" s="95">
        <v>43145</v>
      </c>
      <c r="C10708" s="96">
        <v>3.18</v>
      </c>
    </row>
    <row r="10709" spans="1:3">
      <c r="A10709" s="94">
        <f t="shared" si="170"/>
        <v>2018</v>
      </c>
      <c r="B10709" s="95">
        <v>43146</v>
      </c>
      <c r="C10709" s="96">
        <v>3.15</v>
      </c>
    </row>
    <row r="10710" spans="1:3">
      <c r="A10710" s="94">
        <f t="shared" si="170"/>
        <v>2018</v>
      </c>
      <c r="B10710" s="95">
        <v>43147</v>
      </c>
      <c r="C10710" s="96">
        <v>3.13</v>
      </c>
    </row>
    <row r="10711" spans="1:3">
      <c r="A10711" s="94">
        <f t="shared" si="170"/>
        <v>2018</v>
      </c>
      <c r="B10711" s="95">
        <v>43150</v>
      </c>
      <c r="C10711" s="99"/>
    </row>
    <row r="10712" spans="1:3">
      <c r="A10712" s="94">
        <f t="shared" si="170"/>
        <v>2018</v>
      </c>
      <c r="B10712" s="95">
        <v>43151</v>
      </c>
      <c r="C10712" s="96">
        <v>3.15</v>
      </c>
    </row>
    <row r="10713" spans="1:3">
      <c r="A10713" s="94">
        <f t="shared" si="170"/>
        <v>2018</v>
      </c>
      <c r="B10713" s="95">
        <v>43152</v>
      </c>
      <c r="C10713" s="96">
        <v>3.22</v>
      </c>
    </row>
    <row r="10714" spans="1:3">
      <c r="A10714" s="94">
        <f t="shared" si="170"/>
        <v>2018</v>
      </c>
      <c r="B10714" s="95">
        <v>43153</v>
      </c>
      <c r="C10714" s="96">
        <v>3.21</v>
      </c>
    </row>
    <row r="10715" spans="1:3">
      <c r="A10715" s="94">
        <f t="shared" si="170"/>
        <v>2018</v>
      </c>
      <c r="B10715" s="95">
        <v>43154</v>
      </c>
      <c r="C10715" s="96">
        <v>3.16</v>
      </c>
    </row>
    <row r="10716" spans="1:3">
      <c r="A10716" s="94">
        <f t="shared" si="170"/>
        <v>2018</v>
      </c>
      <c r="B10716" s="95">
        <v>43157</v>
      </c>
      <c r="C10716" s="96">
        <v>3.15</v>
      </c>
    </row>
    <row r="10717" spans="1:3">
      <c r="A10717" s="94">
        <f t="shared" si="170"/>
        <v>2018</v>
      </c>
      <c r="B10717" s="95">
        <v>43158</v>
      </c>
      <c r="C10717" s="96">
        <v>3.17</v>
      </c>
    </row>
    <row r="10718" spans="1:3">
      <c r="A10718" s="94">
        <f t="shared" si="170"/>
        <v>2018</v>
      </c>
      <c r="B10718" s="95">
        <v>43159</v>
      </c>
      <c r="C10718" s="96">
        <v>3.13</v>
      </c>
    </row>
    <row r="10719" spans="1:3">
      <c r="A10719" s="94">
        <f t="shared" si="170"/>
        <v>2018</v>
      </c>
      <c r="B10719" s="95">
        <v>43160</v>
      </c>
      <c r="C10719" s="96">
        <v>3.09</v>
      </c>
    </row>
    <row r="10720" spans="1:3">
      <c r="A10720" s="94">
        <f t="shared" si="170"/>
        <v>2018</v>
      </c>
      <c r="B10720" s="95">
        <v>43161</v>
      </c>
      <c r="C10720" s="96">
        <v>3.14</v>
      </c>
    </row>
    <row r="10721" spans="1:3">
      <c r="A10721" s="94">
        <f t="shared" si="170"/>
        <v>2018</v>
      </c>
      <c r="B10721" s="95">
        <v>43164</v>
      </c>
      <c r="C10721" s="96">
        <v>3.16</v>
      </c>
    </row>
    <row r="10722" spans="1:3">
      <c r="A10722" s="94">
        <f t="shared" si="170"/>
        <v>2018</v>
      </c>
      <c r="B10722" s="95">
        <v>43165</v>
      </c>
      <c r="C10722" s="96">
        <v>3.14</v>
      </c>
    </row>
    <row r="10723" spans="1:3">
      <c r="A10723" s="94">
        <f t="shared" si="170"/>
        <v>2018</v>
      </c>
      <c r="B10723" s="95">
        <v>43166</v>
      </c>
      <c r="C10723" s="96">
        <v>3.15</v>
      </c>
    </row>
    <row r="10724" spans="1:3">
      <c r="A10724" s="94">
        <f t="shared" si="170"/>
        <v>2018</v>
      </c>
      <c r="B10724" s="95">
        <v>43167</v>
      </c>
      <c r="C10724" s="96">
        <v>3.13</v>
      </c>
    </row>
    <row r="10725" spans="1:3">
      <c r="A10725" s="94">
        <f t="shared" si="170"/>
        <v>2018</v>
      </c>
      <c r="B10725" s="95">
        <v>43168</v>
      </c>
      <c r="C10725" s="96">
        <v>3.16</v>
      </c>
    </row>
    <row r="10726" spans="1:3">
      <c r="A10726" s="94">
        <f t="shared" si="170"/>
        <v>2018</v>
      </c>
      <c r="B10726" s="95">
        <v>43171</v>
      </c>
      <c r="C10726" s="96">
        <v>3.13</v>
      </c>
    </row>
    <row r="10727" spans="1:3">
      <c r="A10727" s="94">
        <f t="shared" si="170"/>
        <v>2018</v>
      </c>
      <c r="B10727" s="95">
        <v>43172</v>
      </c>
      <c r="C10727" s="96">
        <v>3.1</v>
      </c>
    </row>
    <row r="10728" spans="1:3">
      <c r="A10728" s="94">
        <f t="shared" si="170"/>
        <v>2018</v>
      </c>
      <c r="B10728" s="95">
        <v>43173</v>
      </c>
      <c r="C10728" s="96">
        <v>3.05</v>
      </c>
    </row>
    <row r="10729" spans="1:3">
      <c r="A10729" s="94">
        <f t="shared" si="170"/>
        <v>2018</v>
      </c>
      <c r="B10729" s="95">
        <v>43174</v>
      </c>
      <c r="C10729" s="96">
        <v>3.05</v>
      </c>
    </row>
    <row r="10730" spans="1:3">
      <c r="A10730" s="94">
        <f t="shared" si="170"/>
        <v>2018</v>
      </c>
      <c r="B10730" s="95">
        <v>43175</v>
      </c>
      <c r="C10730" s="96">
        <v>3.08</v>
      </c>
    </row>
    <row r="10731" spans="1:3">
      <c r="A10731" s="94">
        <f t="shared" si="170"/>
        <v>2018</v>
      </c>
      <c r="B10731" s="95">
        <v>43178</v>
      </c>
      <c r="C10731" s="96">
        <v>3.09</v>
      </c>
    </row>
    <row r="10732" spans="1:3">
      <c r="A10732" s="94">
        <f t="shared" si="170"/>
        <v>2018</v>
      </c>
      <c r="B10732" s="95">
        <v>43179</v>
      </c>
      <c r="C10732" s="96">
        <v>3.12</v>
      </c>
    </row>
    <row r="10733" spans="1:3">
      <c r="A10733" s="94">
        <f t="shared" si="170"/>
        <v>2018</v>
      </c>
      <c r="B10733" s="95">
        <v>43180</v>
      </c>
      <c r="C10733" s="96">
        <v>3.12</v>
      </c>
    </row>
    <row r="10734" spans="1:3">
      <c r="A10734" s="94">
        <f t="shared" si="170"/>
        <v>2018</v>
      </c>
      <c r="B10734" s="95">
        <v>43181</v>
      </c>
      <c r="C10734" s="96">
        <v>3.06</v>
      </c>
    </row>
    <row r="10735" spans="1:3">
      <c r="A10735" s="94">
        <f t="shared" si="170"/>
        <v>2018</v>
      </c>
      <c r="B10735" s="95">
        <v>43182</v>
      </c>
      <c r="C10735" s="96">
        <v>3.06</v>
      </c>
    </row>
    <row r="10736" spans="1:3">
      <c r="A10736" s="94">
        <f t="shared" si="170"/>
        <v>2018</v>
      </c>
      <c r="B10736" s="95">
        <v>43185</v>
      </c>
      <c r="C10736" s="96">
        <v>3.08</v>
      </c>
    </row>
    <row r="10737" spans="1:3">
      <c r="A10737" s="94">
        <f t="shared" si="170"/>
        <v>2018</v>
      </c>
      <c r="B10737" s="95">
        <v>43186</v>
      </c>
      <c r="C10737" s="96">
        <v>3.03</v>
      </c>
    </row>
    <row r="10738" spans="1:3">
      <c r="A10738" s="94">
        <f t="shared" si="170"/>
        <v>2018</v>
      </c>
      <c r="B10738" s="95">
        <v>43187</v>
      </c>
      <c r="C10738" s="96">
        <v>3.01</v>
      </c>
    </row>
    <row r="10739" spans="1:3">
      <c r="A10739" s="94">
        <f t="shared" si="170"/>
        <v>2018</v>
      </c>
      <c r="B10739" s="95">
        <v>43188</v>
      </c>
      <c r="C10739" s="96">
        <v>2.97</v>
      </c>
    </row>
    <row r="10740" spans="1:3">
      <c r="A10740" s="94">
        <f t="shared" si="170"/>
        <v>2018</v>
      </c>
      <c r="B10740" s="95">
        <v>43189</v>
      </c>
      <c r="C10740" s="99"/>
    </row>
    <row r="10741" spans="1:3">
      <c r="A10741" s="94">
        <f t="shared" si="170"/>
        <v>2018</v>
      </c>
      <c r="B10741" s="95">
        <v>43192</v>
      </c>
      <c r="C10741" s="96">
        <v>2.97</v>
      </c>
    </row>
    <row r="10742" spans="1:3">
      <c r="A10742" s="94">
        <f t="shared" si="170"/>
        <v>2018</v>
      </c>
      <c r="B10742" s="95">
        <v>43193</v>
      </c>
      <c r="C10742" s="96">
        <v>3.02</v>
      </c>
    </row>
    <row r="10743" spans="1:3">
      <c r="A10743" s="94">
        <f t="shared" si="170"/>
        <v>2018</v>
      </c>
      <c r="B10743" s="95">
        <v>43194</v>
      </c>
      <c r="C10743" s="96">
        <v>3.03</v>
      </c>
    </row>
    <row r="10744" spans="1:3">
      <c r="A10744" s="94">
        <f t="shared" si="170"/>
        <v>2018</v>
      </c>
      <c r="B10744" s="95">
        <v>43195</v>
      </c>
      <c r="C10744" s="96">
        <v>3.07</v>
      </c>
    </row>
    <row r="10745" spans="1:3">
      <c r="A10745" s="94">
        <f t="shared" si="170"/>
        <v>2018</v>
      </c>
      <c r="B10745" s="95">
        <v>43196</v>
      </c>
      <c r="C10745" s="96">
        <v>3.01</v>
      </c>
    </row>
    <row r="10746" spans="1:3">
      <c r="A10746" s="94">
        <f t="shared" si="170"/>
        <v>2018</v>
      </c>
      <c r="B10746" s="95">
        <v>43199</v>
      </c>
      <c r="C10746" s="96">
        <v>3.02</v>
      </c>
    </row>
    <row r="10747" spans="1:3">
      <c r="A10747" s="94">
        <f t="shared" si="170"/>
        <v>2018</v>
      </c>
      <c r="B10747" s="95">
        <v>43200</v>
      </c>
      <c r="C10747" s="96">
        <v>3.02</v>
      </c>
    </row>
    <row r="10748" spans="1:3">
      <c r="A10748" s="94">
        <f t="shared" si="170"/>
        <v>2018</v>
      </c>
      <c r="B10748" s="95">
        <v>43201</v>
      </c>
      <c r="C10748" s="96">
        <v>2.99</v>
      </c>
    </row>
    <row r="10749" spans="1:3">
      <c r="A10749" s="94">
        <f t="shared" si="170"/>
        <v>2018</v>
      </c>
      <c r="B10749" s="95">
        <v>43202</v>
      </c>
      <c r="C10749" s="96">
        <v>3.05</v>
      </c>
    </row>
    <row r="10750" spans="1:3">
      <c r="A10750" s="94">
        <f t="shared" si="170"/>
        <v>2018</v>
      </c>
      <c r="B10750" s="95">
        <v>43203</v>
      </c>
      <c r="C10750" s="96">
        <v>3.03</v>
      </c>
    </row>
    <row r="10751" spans="1:3">
      <c r="A10751" s="94">
        <f t="shared" si="170"/>
        <v>2018</v>
      </c>
      <c r="B10751" s="95">
        <v>43206</v>
      </c>
      <c r="C10751" s="96">
        <v>3.03</v>
      </c>
    </row>
    <row r="10752" spans="1:3">
      <c r="A10752" s="94">
        <f t="shared" si="170"/>
        <v>2018</v>
      </c>
      <c r="B10752" s="95">
        <v>43207</v>
      </c>
      <c r="C10752" s="96">
        <v>3</v>
      </c>
    </row>
    <row r="10753" spans="1:3">
      <c r="A10753" s="94">
        <f t="shared" si="170"/>
        <v>2018</v>
      </c>
      <c r="B10753" s="95">
        <v>43208</v>
      </c>
      <c r="C10753" s="96">
        <v>3.06</v>
      </c>
    </row>
    <row r="10754" spans="1:3">
      <c r="A10754" s="94">
        <f t="shared" si="170"/>
        <v>2018</v>
      </c>
      <c r="B10754" s="95">
        <v>43209</v>
      </c>
      <c r="C10754" s="96">
        <v>3.11</v>
      </c>
    </row>
    <row r="10755" spans="1:3">
      <c r="A10755" s="94">
        <f t="shared" si="170"/>
        <v>2018</v>
      </c>
      <c r="B10755" s="95">
        <v>43210</v>
      </c>
      <c r="C10755" s="96">
        <v>3.14</v>
      </c>
    </row>
    <row r="10756" spans="1:3">
      <c r="A10756" s="94">
        <f t="shared" si="170"/>
        <v>2018</v>
      </c>
      <c r="B10756" s="95">
        <v>43213</v>
      </c>
      <c r="C10756" s="96">
        <v>3.15</v>
      </c>
    </row>
    <row r="10757" spans="1:3">
      <c r="A10757" s="94">
        <f t="shared" si="170"/>
        <v>2018</v>
      </c>
      <c r="B10757" s="95">
        <v>43214</v>
      </c>
      <c r="C10757" s="96">
        <v>3.18</v>
      </c>
    </row>
    <row r="10758" spans="1:3">
      <c r="A10758" s="94">
        <f t="shared" si="170"/>
        <v>2018</v>
      </c>
      <c r="B10758" s="95">
        <v>43215</v>
      </c>
      <c r="C10758" s="96">
        <v>3.21</v>
      </c>
    </row>
    <row r="10759" spans="1:3">
      <c r="A10759" s="94">
        <f t="shared" si="170"/>
        <v>2018</v>
      </c>
      <c r="B10759" s="95">
        <v>43216</v>
      </c>
      <c r="C10759" s="96">
        <v>3.18</v>
      </c>
    </row>
    <row r="10760" spans="1:3">
      <c r="A10760" s="94">
        <f t="shared" si="170"/>
        <v>2018</v>
      </c>
      <c r="B10760" s="95">
        <v>43217</v>
      </c>
      <c r="C10760" s="96">
        <v>3.13</v>
      </c>
    </row>
    <row r="10761" spans="1:3">
      <c r="A10761" s="94">
        <f t="shared" si="170"/>
        <v>2018</v>
      </c>
      <c r="B10761" s="95">
        <v>43220</v>
      </c>
      <c r="C10761" s="96">
        <v>3.11</v>
      </c>
    </row>
    <row r="10762" spans="1:3">
      <c r="A10762" s="94">
        <f t="shared" si="170"/>
        <v>2018</v>
      </c>
      <c r="B10762" s="95">
        <v>43221</v>
      </c>
      <c r="C10762" s="96">
        <v>3.13</v>
      </c>
    </row>
    <row r="10763" spans="1:3">
      <c r="A10763" s="94">
        <f t="shared" si="170"/>
        <v>2018</v>
      </c>
      <c r="B10763" s="95">
        <v>43222</v>
      </c>
      <c r="C10763" s="96">
        <v>3.14</v>
      </c>
    </row>
    <row r="10764" spans="1:3">
      <c r="A10764" s="94">
        <f t="shared" si="170"/>
        <v>2018</v>
      </c>
      <c r="B10764" s="95">
        <v>43223</v>
      </c>
      <c r="C10764" s="96">
        <v>3.12</v>
      </c>
    </row>
    <row r="10765" spans="1:3">
      <c r="A10765" s="94">
        <f t="shared" ref="A10765:A10828" si="171">YEAR(B10765)</f>
        <v>2018</v>
      </c>
      <c r="B10765" s="95">
        <v>43224</v>
      </c>
      <c r="C10765" s="96">
        <v>3.12</v>
      </c>
    </row>
    <row r="10766" spans="1:3">
      <c r="A10766" s="94">
        <f t="shared" si="171"/>
        <v>2018</v>
      </c>
      <c r="B10766" s="95">
        <v>43227</v>
      </c>
      <c r="C10766" s="96">
        <v>3.12</v>
      </c>
    </row>
    <row r="10767" spans="1:3">
      <c r="A10767" s="94">
        <f t="shared" si="171"/>
        <v>2018</v>
      </c>
      <c r="B10767" s="95">
        <v>43228</v>
      </c>
      <c r="C10767" s="96">
        <v>3.13</v>
      </c>
    </row>
    <row r="10768" spans="1:3">
      <c r="A10768" s="94">
        <f t="shared" si="171"/>
        <v>2018</v>
      </c>
      <c r="B10768" s="95">
        <v>43229</v>
      </c>
      <c r="C10768" s="96">
        <v>3.16</v>
      </c>
    </row>
    <row r="10769" spans="1:3">
      <c r="A10769" s="94">
        <f t="shared" si="171"/>
        <v>2018</v>
      </c>
      <c r="B10769" s="95">
        <v>43230</v>
      </c>
      <c r="C10769" s="96">
        <v>3.12</v>
      </c>
    </row>
    <row r="10770" spans="1:3">
      <c r="A10770" s="94">
        <f t="shared" si="171"/>
        <v>2018</v>
      </c>
      <c r="B10770" s="95">
        <v>43231</v>
      </c>
      <c r="C10770" s="96">
        <v>3.1</v>
      </c>
    </row>
    <row r="10771" spans="1:3">
      <c r="A10771" s="94">
        <f t="shared" si="171"/>
        <v>2018</v>
      </c>
      <c r="B10771" s="95">
        <v>43234</v>
      </c>
      <c r="C10771" s="96">
        <v>3.13</v>
      </c>
    </row>
    <row r="10772" spans="1:3">
      <c r="A10772" s="94">
        <f t="shared" si="171"/>
        <v>2018</v>
      </c>
      <c r="B10772" s="95">
        <v>43235</v>
      </c>
      <c r="C10772" s="96">
        <v>3.2</v>
      </c>
    </row>
    <row r="10773" spans="1:3">
      <c r="A10773" s="94">
        <f t="shared" si="171"/>
        <v>2018</v>
      </c>
      <c r="B10773" s="95">
        <v>43236</v>
      </c>
      <c r="C10773" s="96">
        <v>3.21</v>
      </c>
    </row>
    <row r="10774" spans="1:3">
      <c r="A10774" s="94">
        <f t="shared" si="171"/>
        <v>2018</v>
      </c>
      <c r="B10774" s="95">
        <v>43237</v>
      </c>
      <c r="C10774" s="96">
        <v>3.25</v>
      </c>
    </row>
    <row r="10775" spans="1:3">
      <c r="A10775" s="94">
        <f t="shared" si="171"/>
        <v>2018</v>
      </c>
      <c r="B10775" s="95">
        <v>43238</v>
      </c>
      <c r="C10775" s="96">
        <v>3.2</v>
      </c>
    </row>
    <row r="10776" spans="1:3">
      <c r="A10776" s="94">
        <f t="shared" si="171"/>
        <v>2018</v>
      </c>
      <c r="B10776" s="95">
        <v>43241</v>
      </c>
      <c r="C10776" s="96">
        <v>3.2</v>
      </c>
    </row>
    <row r="10777" spans="1:3">
      <c r="A10777" s="94">
        <f t="shared" si="171"/>
        <v>2018</v>
      </c>
      <c r="B10777" s="95">
        <v>43242</v>
      </c>
      <c r="C10777" s="96">
        <v>3.21</v>
      </c>
    </row>
    <row r="10778" spans="1:3">
      <c r="A10778" s="94">
        <f t="shared" si="171"/>
        <v>2018</v>
      </c>
      <c r="B10778" s="95">
        <v>43243</v>
      </c>
      <c r="C10778" s="96">
        <v>3.17</v>
      </c>
    </row>
    <row r="10779" spans="1:3">
      <c r="A10779" s="94">
        <f t="shared" si="171"/>
        <v>2018</v>
      </c>
      <c r="B10779" s="95">
        <v>43244</v>
      </c>
      <c r="C10779" s="96">
        <v>3.13</v>
      </c>
    </row>
    <row r="10780" spans="1:3">
      <c r="A10780" s="94">
        <f t="shared" si="171"/>
        <v>2018</v>
      </c>
      <c r="B10780" s="95">
        <v>43245</v>
      </c>
      <c r="C10780" s="96">
        <v>3.09</v>
      </c>
    </row>
    <row r="10781" spans="1:3">
      <c r="A10781" s="94">
        <f t="shared" si="171"/>
        <v>2018</v>
      </c>
      <c r="B10781" s="95">
        <v>43248</v>
      </c>
      <c r="C10781" s="99"/>
    </row>
    <row r="10782" spans="1:3">
      <c r="A10782" s="94">
        <f t="shared" si="171"/>
        <v>2018</v>
      </c>
      <c r="B10782" s="95">
        <v>43249</v>
      </c>
      <c r="C10782" s="96">
        <v>2.96</v>
      </c>
    </row>
    <row r="10783" spans="1:3">
      <c r="A10783" s="94">
        <f t="shared" si="171"/>
        <v>2018</v>
      </c>
      <c r="B10783" s="95">
        <v>43250</v>
      </c>
      <c r="C10783" s="96">
        <v>3.01</v>
      </c>
    </row>
    <row r="10784" spans="1:3">
      <c r="A10784" s="94">
        <f t="shared" si="171"/>
        <v>2018</v>
      </c>
      <c r="B10784" s="95">
        <v>43251</v>
      </c>
      <c r="C10784" s="96">
        <v>3</v>
      </c>
    </row>
    <row r="10785" spans="1:3">
      <c r="A10785" s="94">
        <f t="shared" si="171"/>
        <v>2018</v>
      </c>
      <c r="B10785" s="95">
        <v>43252</v>
      </c>
      <c r="C10785" s="96">
        <v>3.04</v>
      </c>
    </row>
    <row r="10786" spans="1:3">
      <c r="A10786" s="94">
        <f t="shared" si="171"/>
        <v>2018</v>
      </c>
      <c r="B10786" s="95">
        <v>43255</v>
      </c>
      <c r="C10786" s="96">
        <v>3.08</v>
      </c>
    </row>
    <row r="10787" spans="1:3">
      <c r="A10787" s="94">
        <f t="shared" si="171"/>
        <v>2018</v>
      </c>
      <c r="B10787" s="95">
        <v>43256</v>
      </c>
      <c r="C10787" s="96">
        <v>3.07</v>
      </c>
    </row>
    <row r="10788" spans="1:3">
      <c r="A10788" s="94">
        <f t="shared" si="171"/>
        <v>2018</v>
      </c>
      <c r="B10788" s="95">
        <v>43257</v>
      </c>
      <c r="C10788" s="96">
        <v>3.13</v>
      </c>
    </row>
    <row r="10789" spans="1:3">
      <c r="A10789" s="94">
        <f t="shared" si="171"/>
        <v>2018</v>
      </c>
      <c r="B10789" s="95">
        <v>43258</v>
      </c>
      <c r="C10789" s="96">
        <v>3.08</v>
      </c>
    </row>
    <row r="10790" spans="1:3">
      <c r="A10790" s="94">
        <f t="shared" si="171"/>
        <v>2018</v>
      </c>
      <c r="B10790" s="95">
        <v>43259</v>
      </c>
      <c r="C10790" s="96">
        <v>3.08</v>
      </c>
    </row>
    <row r="10791" spans="1:3">
      <c r="A10791" s="94">
        <f t="shared" si="171"/>
        <v>2018</v>
      </c>
      <c r="B10791" s="95">
        <v>43262</v>
      </c>
      <c r="C10791" s="96">
        <v>3.1</v>
      </c>
    </row>
    <row r="10792" spans="1:3">
      <c r="A10792" s="94">
        <f t="shared" si="171"/>
        <v>2018</v>
      </c>
      <c r="B10792" s="95">
        <v>43263</v>
      </c>
      <c r="C10792" s="96">
        <v>3.09</v>
      </c>
    </row>
    <row r="10793" spans="1:3">
      <c r="A10793" s="94">
        <f t="shared" si="171"/>
        <v>2018</v>
      </c>
      <c r="B10793" s="95">
        <v>43264</v>
      </c>
      <c r="C10793" s="96">
        <v>3.1</v>
      </c>
    </row>
    <row r="10794" spans="1:3">
      <c r="A10794" s="94">
        <f t="shared" si="171"/>
        <v>2018</v>
      </c>
      <c r="B10794" s="95">
        <v>43265</v>
      </c>
      <c r="C10794" s="96">
        <v>3.05</v>
      </c>
    </row>
    <row r="10795" spans="1:3">
      <c r="A10795" s="94">
        <f t="shared" si="171"/>
        <v>2018</v>
      </c>
      <c r="B10795" s="95">
        <v>43266</v>
      </c>
      <c r="C10795" s="96">
        <v>3.05</v>
      </c>
    </row>
    <row r="10796" spans="1:3">
      <c r="A10796" s="94">
        <f t="shared" si="171"/>
        <v>2018</v>
      </c>
      <c r="B10796" s="95">
        <v>43269</v>
      </c>
      <c r="C10796" s="96">
        <v>3.05</v>
      </c>
    </row>
    <row r="10797" spans="1:3">
      <c r="A10797" s="94">
        <f t="shared" si="171"/>
        <v>2018</v>
      </c>
      <c r="B10797" s="95">
        <v>43270</v>
      </c>
      <c r="C10797" s="96">
        <v>3.02</v>
      </c>
    </row>
    <row r="10798" spans="1:3">
      <c r="A10798" s="94">
        <f t="shared" si="171"/>
        <v>2018</v>
      </c>
      <c r="B10798" s="95">
        <v>43271</v>
      </c>
      <c r="C10798" s="96">
        <v>3.06</v>
      </c>
    </row>
    <row r="10799" spans="1:3">
      <c r="A10799" s="94">
        <f t="shared" si="171"/>
        <v>2018</v>
      </c>
      <c r="B10799" s="95">
        <v>43272</v>
      </c>
      <c r="C10799" s="96">
        <v>3.04</v>
      </c>
    </row>
    <row r="10800" spans="1:3">
      <c r="A10800" s="94">
        <f t="shared" si="171"/>
        <v>2018</v>
      </c>
      <c r="B10800" s="95">
        <v>43273</v>
      </c>
      <c r="C10800" s="96">
        <v>3.04</v>
      </c>
    </row>
    <row r="10801" spans="1:3">
      <c r="A10801" s="94">
        <f t="shared" si="171"/>
        <v>2018</v>
      </c>
      <c r="B10801" s="95">
        <v>43276</v>
      </c>
      <c r="C10801" s="96">
        <v>3.02</v>
      </c>
    </row>
    <row r="10802" spans="1:3">
      <c r="A10802" s="94">
        <f t="shared" si="171"/>
        <v>2018</v>
      </c>
      <c r="B10802" s="95">
        <v>43277</v>
      </c>
      <c r="C10802" s="96">
        <v>3.03</v>
      </c>
    </row>
    <row r="10803" spans="1:3">
      <c r="A10803" s="94">
        <f t="shared" si="171"/>
        <v>2018</v>
      </c>
      <c r="B10803" s="95">
        <v>43278</v>
      </c>
      <c r="C10803" s="96">
        <v>2.97</v>
      </c>
    </row>
    <row r="10804" spans="1:3">
      <c r="A10804" s="94">
        <f t="shared" si="171"/>
        <v>2018</v>
      </c>
      <c r="B10804" s="95">
        <v>43279</v>
      </c>
      <c r="C10804" s="96">
        <v>2.97</v>
      </c>
    </row>
    <row r="10805" spans="1:3">
      <c r="A10805" s="94">
        <f t="shared" si="171"/>
        <v>2018</v>
      </c>
      <c r="B10805" s="95">
        <v>43280</v>
      </c>
      <c r="C10805" s="96">
        <v>2.98</v>
      </c>
    </row>
    <row r="10806" spans="1:3">
      <c r="A10806" s="94">
        <f t="shared" si="171"/>
        <v>2018</v>
      </c>
      <c r="B10806" s="95">
        <v>43283</v>
      </c>
      <c r="C10806" s="96">
        <v>2.99</v>
      </c>
    </row>
    <row r="10807" spans="1:3">
      <c r="A10807" s="94">
        <f t="shared" si="171"/>
        <v>2018</v>
      </c>
      <c r="B10807" s="95">
        <v>43284</v>
      </c>
      <c r="C10807" s="96">
        <v>2.96</v>
      </c>
    </row>
    <row r="10808" spans="1:3">
      <c r="A10808" s="94">
        <f t="shared" si="171"/>
        <v>2018</v>
      </c>
      <c r="B10808" s="95">
        <v>43285</v>
      </c>
      <c r="C10808" s="99"/>
    </row>
    <row r="10809" spans="1:3">
      <c r="A10809" s="94">
        <f t="shared" si="171"/>
        <v>2018</v>
      </c>
      <c r="B10809" s="95">
        <v>43286</v>
      </c>
      <c r="C10809" s="96">
        <v>2.95</v>
      </c>
    </row>
    <row r="10810" spans="1:3">
      <c r="A10810" s="94">
        <f t="shared" si="171"/>
        <v>2018</v>
      </c>
      <c r="B10810" s="95">
        <v>43287</v>
      </c>
      <c r="C10810" s="96">
        <v>2.94</v>
      </c>
    </row>
    <row r="10811" spans="1:3">
      <c r="A10811" s="94">
        <f t="shared" si="171"/>
        <v>2018</v>
      </c>
      <c r="B10811" s="95">
        <v>43290</v>
      </c>
      <c r="C10811" s="96">
        <v>2.96</v>
      </c>
    </row>
    <row r="10812" spans="1:3">
      <c r="A10812" s="94">
        <f t="shared" si="171"/>
        <v>2018</v>
      </c>
      <c r="B10812" s="95">
        <v>43291</v>
      </c>
      <c r="C10812" s="96">
        <v>2.97</v>
      </c>
    </row>
    <row r="10813" spans="1:3">
      <c r="A10813" s="94">
        <f t="shared" si="171"/>
        <v>2018</v>
      </c>
      <c r="B10813" s="95">
        <v>43292</v>
      </c>
      <c r="C10813" s="96">
        <v>2.95</v>
      </c>
    </row>
    <row r="10814" spans="1:3">
      <c r="A10814" s="94">
        <f t="shared" si="171"/>
        <v>2018</v>
      </c>
      <c r="B10814" s="95">
        <v>43293</v>
      </c>
      <c r="C10814" s="96">
        <v>2.95</v>
      </c>
    </row>
    <row r="10815" spans="1:3">
      <c r="A10815" s="94">
        <f t="shared" si="171"/>
        <v>2018</v>
      </c>
      <c r="B10815" s="95">
        <v>43294</v>
      </c>
      <c r="C10815" s="96">
        <v>2.94</v>
      </c>
    </row>
    <row r="10816" spans="1:3">
      <c r="A10816" s="94">
        <f t="shared" si="171"/>
        <v>2018</v>
      </c>
      <c r="B10816" s="95">
        <v>43297</v>
      </c>
      <c r="C10816" s="96">
        <v>2.96</v>
      </c>
    </row>
    <row r="10817" spans="1:3">
      <c r="A10817" s="94">
        <f t="shared" si="171"/>
        <v>2018</v>
      </c>
      <c r="B10817" s="95">
        <v>43298</v>
      </c>
      <c r="C10817" s="96">
        <v>2.97</v>
      </c>
    </row>
    <row r="10818" spans="1:3">
      <c r="A10818" s="94">
        <f t="shared" si="171"/>
        <v>2018</v>
      </c>
      <c r="B10818" s="95">
        <v>43299</v>
      </c>
      <c r="C10818" s="96">
        <v>2.99</v>
      </c>
    </row>
    <row r="10819" spans="1:3">
      <c r="A10819" s="94">
        <f t="shared" si="171"/>
        <v>2018</v>
      </c>
      <c r="B10819" s="95">
        <v>43300</v>
      </c>
      <c r="C10819" s="96">
        <v>2.96</v>
      </c>
    </row>
    <row r="10820" spans="1:3">
      <c r="A10820" s="94">
        <f t="shared" si="171"/>
        <v>2018</v>
      </c>
      <c r="B10820" s="95">
        <v>43301</v>
      </c>
      <c r="C10820" s="96">
        <v>3.03</v>
      </c>
    </row>
    <row r="10821" spans="1:3">
      <c r="A10821" s="94">
        <f t="shared" si="171"/>
        <v>2018</v>
      </c>
      <c r="B10821" s="95">
        <v>43304</v>
      </c>
      <c r="C10821" s="96">
        <v>3.1</v>
      </c>
    </row>
    <row r="10822" spans="1:3">
      <c r="A10822" s="94">
        <f t="shared" si="171"/>
        <v>2018</v>
      </c>
      <c r="B10822" s="95">
        <v>43305</v>
      </c>
      <c r="C10822" s="96">
        <v>3.08</v>
      </c>
    </row>
    <row r="10823" spans="1:3">
      <c r="A10823" s="94">
        <f t="shared" si="171"/>
        <v>2018</v>
      </c>
      <c r="B10823" s="95">
        <v>43306</v>
      </c>
      <c r="C10823" s="96">
        <v>3.06</v>
      </c>
    </row>
    <row r="10824" spans="1:3">
      <c r="A10824" s="94">
        <f t="shared" si="171"/>
        <v>2018</v>
      </c>
      <c r="B10824" s="95">
        <v>43307</v>
      </c>
      <c r="C10824" s="96">
        <v>3.1</v>
      </c>
    </row>
    <row r="10825" spans="1:3">
      <c r="A10825" s="94">
        <f t="shared" si="171"/>
        <v>2018</v>
      </c>
      <c r="B10825" s="95">
        <v>43308</v>
      </c>
      <c r="C10825" s="96">
        <v>3.09</v>
      </c>
    </row>
    <row r="10826" spans="1:3">
      <c r="A10826" s="94">
        <f t="shared" si="171"/>
        <v>2018</v>
      </c>
      <c r="B10826" s="95">
        <v>43311</v>
      </c>
      <c r="C10826" s="96">
        <v>3.11</v>
      </c>
    </row>
    <row r="10827" spans="1:3">
      <c r="A10827" s="94">
        <f t="shared" si="171"/>
        <v>2018</v>
      </c>
      <c r="B10827" s="95">
        <v>43312</v>
      </c>
      <c r="C10827" s="96">
        <v>3.08</v>
      </c>
    </row>
    <row r="10828" spans="1:3">
      <c r="A10828" s="94">
        <f t="shared" si="171"/>
        <v>2018</v>
      </c>
      <c r="B10828" s="95">
        <v>43313</v>
      </c>
      <c r="C10828" s="96">
        <v>3.13</v>
      </c>
    </row>
    <row r="10829" spans="1:3">
      <c r="A10829" s="94">
        <f t="shared" ref="A10829:A10892" si="172">YEAR(B10829)</f>
        <v>2018</v>
      </c>
      <c r="B10829" s="95">
        <v>43314</v>
      </c>
      <c r="C10829" s="96">
        <v>3.12</v>
      </c>
    </row>
    <row r="10830" spans="1:3">
      <c r="A10830" s="94">
        <f t="shared" si="172"/>
        <v>2018</v>
      </c>
      <c r="B10830" s="95">
        <v>43315</v>
      </c>
      <c r="C10830" s="96">
        <v>3.09</v>
      </c>
    </row>
    <row r="10831" spans="1:3">
      <c r="A10831" s="94">
        <f t="shared" si="172"/>
        <v>2018</v>
      </c>
      <c r="B10831" s="95">
        <v>43318</v>
      </c>
      <c r="C10831" s="96">
        <v>3.08</v>
      </c>
    </row>
    <row r="10832" spans="1:3">
      <c r="A10832" s="94">
        <f t="shared" si="172"/>
        <v>2018</v>
      </c>
      <c r="B10832" s="95">
        <v>43319</v>
      </c>
      <c r="C10832" s="96">
        <v>3.12</v>
      </c>
    </row>
    <row r="10833" spans="1:3">
      <c r="A10833" s="94">
        <f t="shared" si="172"/>
        <v>2018</v>
      </c>
      <c r="B10833" s="95">
        <v>43320</v>
      </c>
      <c r="C10833" s="96">
        <v>3.12</v>
      </c>
    </row>
    <row r="10834" spans="1:3">
      <c r="A10834" s="94">
        <f t="shared" si="172"/>
        <v>2018</v>
      </c>
      <c r="B10834" s="95">
        <v>43321</v>
      </c>
      <c r="C10834" s="96">
        <v>3.08</v>
      </c>
    </row>
    <row r="10835" spans="1:3">
      <c r="A10835" s="94">
        <f t="shared" si="172"/>
        <v>2018</v>
      </c>
      <c r="B10835" s="95">
        <v>43322</v>
      </c>
      <c r="C10835" s="96">
        <v>3.03</v>
      </c>
    </row>
    <row r="10836" spans="1:3">
      <c r="A10836" s="94">
        <f t="shared" si="172"/>
        <v>2018</v>
      </c>
      <c r="B10836" s="95">
        <v>43325</v>
      </c>
      <c r="C10836" s="96">
        <v>3.05</v>
      </c>
    </row>
    <row r="10837" spans="1:3">
      <c r="A10837" s="94">
        <f t="shared" si="172"/>
        <v>2018</v>
      </c>
      <c r="B10837" s="95">
        <v>43326</v>
      </c>
      <c r="C10837" s="96">
        <v>3.06</v>
      </c>
    </row>
    <row r="10838" spans="1:3">
      <c r="A10838" s="94">
        <f t="shared" si="172"/>
        <v>2018</v>
      </c>
      <c r="B10838" s="95">
        <v>43327</v>
      </c>
      <c r="C10838" s="96">
        <v>3.03</v>
      </c>
    </row>
    <row r="10839" spans="1:3">
      <c r="A10839" s="94">
        <f t="shared" si="172"/>
        <v>2018</v>
      </c>
      <c r="B10839" s="95">
        <v>43328</v>
      </c>
      <c r="C10839" s="96">
        <v>3.03</v>
      </c>
    </row>
    <row r="10840" spans="1:3">
      <c r="A10840" s="94">
        <f t="shared" si="172"/>
        <v>2018</v>
      </c>
      <c r="B10840" s="95">
        <v>43329</v>
      </c>
      <c r="C10840" s="96">
        <v>3.03</v>
      </c>
    </row>
    <row r="10841" spans="1:3">
      <c r="A10841" s="94">
        <f t="shared" si="172"/>
        <v>2018</v>
      </c>
      <c r="B10841" s="95">
        <v>43332</v>
      </c>
      <c r="C10841" s="96">
        <v>2.99</v>
      </c>
    </row>
    <row r="10842" spans="1:3">
      <c r="A10842" s="94">
        <f t="shared" si="172"/>
        <v>2018</v>
      </c>
      <c r="B10842" s="95">
        <v>43333</v>
      </c>
      <c r="C10842" s="96">
        <v>3</v>
      </c>
    </row>
    <row r="10843" spans="1:3">
      <c r="A10843" s="94">
        <f t="shared" si="172"/>
        <v>2018</v>
      </c>
      <c r="B10843" s="95">
        <v>43334</v>
      </c>
      <c r="C10843" s="96">
        <v>2.99</v>
      </c>
    </row>
    <row r="10844" spans="1:3">
      <c r="A10844" s="94">
        <f t="shared" si="172"/>
        <v>2018</v>
      </c>
      <c r="B10844" s="95">
        <v>43335</v>
      </c>
      <c r="C10844" s="96">
        <v>2.97</v>
      </c>
    </row>
    <row r="10845" spans="1:3">
      <c r="A10845" s="94">
        <f t="shared" si="172"/>
        <v>2018</v>
      </c>
      <c r="B10845" s="95">
        <v>43336</v>
      </c>
      <c r="C10845" s="96">
        <v>2.97</v>
      </c>
    </row>
    <row r="10846" spans="1:3">
      <c r="A10846" s="94">
        <f t="shared" si="172"/>
        <v>2018</v>
      </c>
      <c r="B10846" s="95">
        <v>43339</v>
      </c>
      <c r="C10846" s="96">
        <v>3</v>
      </c>
    </row>
    <row r="10847" spans="1:3">
      <c r="A10847" s="94">
        <f t="shared" si="172"/>
        <v>2018</v>
      </c>
      <c r="B10847" s="95">
        <v>43340</v>
      </c>
      <c r="C10847" s="96">
        <v>3.03</v>
      </c>
    </row>
    <row r="10848" spans="1:3">
      <c r="A10848" s="94">
        <f t="shared" si="172"/>
        <v>2018</v>
      </c>
      <c r="B10848" s="95">
        <v>43341</v>
      </c>
      <c r="C10848" s="96">
        <v>3.02</v>
      </c>
    </row>
    <row r="10849" spans="1:3">
      <c r="A10849" s="94">
        <f t="shared" si="172"/>
        <v>2018</v>
      </c>
      <c r="B10849" s="95">
        <v>43342</v>
      </c>
      <c r="C10849" s="96">
        <v>3</v>
      </c>
    </row>
    <row r="10850" spans="1:3">
      <c r="A10850" s="94">
        <f t="shared" si="172"/>
        <v>2018</v>
      </c>
      <c r="B10850" s="95">
        <v>43343</v>
      </c>
      <c r="C10850" s="96">
        <v>3.02</v>
      </c>
    </row>
    <row r="10851" spans="1:3">
      <c r="A10851" s="94">
        <f t="shared" si="172"/>
        <v>2018</v>
      </c>
      <c r="B10851" s="95">
        <v>43346</v>
      </c>
      <c r="C10851" s="99"/>
    </row>
    <row r="10852" spans="1:3">
      <c r="A10852" s="94">
        <f t="shared" si="172"/>
        <v>2018</v>
      </c>
      <c r="B10852" s="95">
        <v>43347</v>
      </c>
      <c r="C10852" s="96">
        <v>3.07</v>
      </c>
    </row>
    <row r="10853" spans="1:3">
      <c r="A10853" s="94">
        <f t="shared" si="172"/>
        <v>2018</v>
      </c>
      <c r="B10853" s="95">
        <v>43348</v>
      </c>
      <c r="C10853" s="96">
        <v>3.08</v>
      </c>
    </row>
    <row r="10854" spans="1:3">
      <c r="A10854" s="94">
        <f t="shared" si="172"/>
        <v>2018</v>
      </c>
      <c r="B10854" s="95">
        <v>43349</v>
      </c>
      <c r="C10854" s="96">
        <v>3.06</v>
      </c>
    </row>
    <row r="10855" spans="1:3">
      <c r="A10855" s="94">
        <f t="shared" si="172"/>
        <v>2018</v>
      </c>
      <c r="B10855" s="95">
        <v>43350</v>
      </c>
      <c r="C10855" s="96">
        <v>3.11</v>
      </c>
    </row>
    <row r="10856" spans="1:3">
      <c r="A10856" s="94">
        <f t="shared" si="172"/>
        <v>2018</v>
      </c>
      <c r="B10856" s="95">
        <v>43353</v>
      </c>
      <c r="C10856" s="96">
        <v>3.09</v>
      </c>
    </row>
    <row r="10857" spans="1:3">
      <c r="A10857" s="94">
        <f t="shared" si="172"/>
        <v>2018</v>
      </c>
      <c r="B10857" s="95">
        <v>43354</v>
      </c>
      <c r="C10857" s="96">
        <v>3.13</v>
      </c>
    </row>
    <row r="10858" spans="1:3">
      <c r="A10858" s="94">
        <f t="shared" si="172"/>
        <v>2018</v>
      </c>
      <c r="B10858" s="95">
        <v>43355</v>
      </c>
      <c r="C10858" s="96">
        <v>3.11</v>
      </c>
    </row>
    <row r="10859" spans="1:3">
      <c r="A10859" s="94">
        <f t="shared" si="172"/>
        <v>2018</v>
      </c>
      <c r="B10859" s="95">
        <v>43356</v>
      </c>
      <c r="C10859" s="96">
        <v>3.11</v>
      </c>
    </row>
    <row r="10860" spans="1:3">
      <c r="A10860" s="94">
        <f t="shared" si="172"/>
        <v>2018</v>
      </c>
      <c r="B10860" s="95">
        <v>43357</v>
      </c>
      <c r="C10860" s="96">
        <v>3.13</v>
      </c>
    </row>
    <row r="10861" spans="1:3">
      <c r="A10861" s="94">
        <f t="shared" si="172"/>
        <v>2018</v>
      </c>
      <c r="B10861" s="95">
        <v>43360</v>
      </c>
      <c r="C10861" s="96">
        <v>3.13</v>
      </c>
    </row>
    <row r="10862" spans="1:3">
      <c r="A10862" s="94">
        <f t="shared" si="172"/>
        <v>2018</v>
      </c>
      <c r="B10862" s="95">
        <v>43361</v>
      </c>
      <c r="C10862" s="96">
        <v>3.2</v>
      </c>
    </row>
    <row r="10863" spans="1:3">
      <c r="A10863" s="94">
        <f t="shared" si="172"/>
        <v>2018</v>
      </c>
      <c r="B10863" s="95">
        <v>43362</v>
      </c>
      <c r="C10863" s="96">
        <v>3.23</v>
      </c>
    </row>
    <row r="10864" spans="1:3">
      <c r="A10864" s="94">
        <f t="shared" si="172"/>
        <v>2018</v>
      </c>
      <c r="B10864" s="95">
        <v>43363</v>
      </c>
      <c r="C10864" s="96">
        <v>3.21</v>
      </c>
    </row>
    <row r="10865" spans="1:3">
      <c r="A10865" s="94">
        <f t="shared" si="172"/>
        <v>2018</v>
      </c>
      <c r="B10865" s="95">
        <v>43364</v>
      </c>
      <c r="C10865" s="96">
        <v>3.2</v>
      </c>
    </row>
    <row r="10866" spans="1:3">
      <c r="A10866" s="94">
        <f t="shared" si="172"/>
        <v>2018</v>
      </c>
      <c r="B10866" s="95">
        <v>43367</v>
      </c>
      <c r="C10866" s="96">
        <v>3.21</v>
      </c>
    </row>
    <row r="10867" spans="1:3">
      <c r="A10867" s="94">
        <f t="shared" si="172"/>
        <v>2018</v>
      </c>
      <c r="B10867" s="95">
        <v>43368</v>
      </c>
      <c r="C10867" s="96">
        <v>3.23</v>
      </c>
    </row>
    <row r="10868" spans="1:3">
      <c r="A10868" s="94">
        <f t="shared" si="172"/>
        <v>2018</v>
      </c>
      <c r="B10868" s="95">
        <v>43369</v>
      </c>
      <c r="C10868" s="96">
        <v>3.19</v>
      </c>
    </row>
    <row r="10869" spans="1:3">
      <c r="A10869" s="94">
        <f t="shared" si="172"/>
        <v>2018</v>
      </c>
      <c r="B10869" s="95">
        <v>43370</v>
      </c>
      <c r="C10869" s="96">
        <v>3.19</v>
      </c>
    </row>
    <row r="10870" spans="1:3">
      <c r="A10870" s="94">
        <f t="shared" si="172"/>
        <v>2018</v>
      </c>
      <c r="B10870" s="95">
        <v>43371</v>
      </c>
      <c r="C10870" s="96">
        <v>3.19</v>
      </c>
    </row>
    <row r="10871" spans="1:3">
      <c r="A10871" s="94">
        <f t="shared" si="172"/>
        <v>2018</v>
      </c>
      <c r="B10871" s="95">
        <v>43374</v>
      </c>
      <c r="C10871" s="96">
        <v>3.24</v>
      </c>
    </row>
    <row r="10872" spans="1:3">
      <c r="A10872" s="94">
        <f t="shared" si="172"/>
        <v>2018</v>
      </c>
      <c r="B10872" s="95">
        <v>43375</v>
      </c>
      <c r="C10872" s="96">
        <v>3.2</v>
      </c>
    </row>
    <row r="10873" spans="1:3">
      <c r="A10873" s="94">
        <f t="shared" si="172"/>
        <v>2018</v>
      </c>
      <c r="B10873" s="95">
        <v>43376</v>
      </c>
      <c r="C10873" s="96">
        <v>3.3</v>
      </c>
    </row>
    <row r="10874" spans="1:3">
      <c r="A10874" s="94">
        <f t="shared" si="172"/>
        <v>2018</v>
      </c>
      <c r="B10874" s="95">
        <v>43377</v>
      </c>
      <c r="C10874" s="96">
        <v>3.35</v>
      </c>
    </row>
    <row r="10875" spans="1:3">
      <c r="A10875" s="94">
        <f t="shared" si="172"/>
        <v>2018</v>
      </c>
      <c r="B10875" s="95">
        <v>43378</v>
      </c>
      <c r="C10875" s="96">
        <v>3.4</v>
      </c>
    </row>
    <row r="10876" spans="1:3">
      <c r="A10876" s="94">
        <f t="shared" si="172"/>
        <v>2018</v>
      </c>
      <c r="B10876" s="95">
        <v>43381</v>
      </c>
      <c r="C10876" s="99"/>
    </row>
    <row r="10877" spans="1:3">
      <c r="A10877" s="94">
        <f t="shared" si="172"/>
        <v>2018</v>
      </c>
      <c r="B10877" s="95">
        <v>43382</v>
      </c>
      <c r="C10877" s="96">
        <v>3.37</v>
      </c>
    </row>
    <row r="10878" spans="1:3">
      <c r="A10878" s="94">
        <f t="shared" si="172"/>
        <v>2018</v>
      </c>
      <c r="B10878" s="95">
        <v>43383</v>
      </c>
      <c r="C10878" s="96">
        <v>3.39</v>
      </c>
    </row>
    <row r="10879" spans="1:3">
      <c r="A10879" s="94">
        <f t="shared" si="172"/>
        <v>2018</v>
      </c>
      <c r="B10879" s="95">
        <v>43384</v>
      </c>
      <c r="C10879" s="96">
        <v>3.32</v>
      </c>
    </row>
    <row r="10880" spans="1:3">
      <c r="A10880" s="94">
        <f t="shared" si="172"/>
        <v>2018</v>
      </c>
      <c r="B10880" s="95">
        <v>43385</v>
      </c>
      <c r="C10880" s="96">
        <v>3.32</v>
      </c>
    </row>
    <row r="10881" spans="1:3">
      <c r="A10881" s="94">
        <f t="shared" si="172"/>
        <v>2018</v>
      </c>
      <c r="B10881" s="95">
        <v>43388</v>
      </c>
      <c r="C10881" s="96">
        <v>3.34</v>
      </c>
    </row>
    <row r="10882" spans="1:3">
      <c r="A10882" s="94">
        <f t="shared" si="172"/>
        <v>2018</v>
      </c>
      <c r="B10882" s="95">
        <v>43389</v>
      </c>
      <c r="C10882" s="96">
        <v>3.32</v>
      </c>
    </row>
    <row r="10883" spans="1:3">
      <c r="A10883" s="94">
        <f t="shared" si="172"/>
        <v>2018</v>
      </c>
      <c r="B10883" s="95">
        <v>43390</v>
      </c>
      <c r="C10883" s="96">
        <v>3.35</v>
      </c>
    </row>
    <row r="10884" spans="1:3">
      <c r="A10884" s="94">
        <f t="shared" si="172"/>
        <v>2018</v>
      </c>
      <c r="B10884" s="95">
        <v>43391</v>
      </c>
      <c r="C10884" s="96">
        <v>3.36</v>
      </c>
    </row>
    <row r="10885" spans="1:3">
      <c r="A10885" s="94">
        <f t="shared" si="172"/>
        <v>2018</v>
      </c>
      <c r="B10885" s="95">
        <v>43392</v>
      </c>
      <c r="C10885" s="96">
        <v>3.38</v>
      </c>
    </row>
    <row r="10886" spans="1:3">
      <c r="A10886" s="94">
        <f t="shared" si="172"/>
        <v>2018</v>
      </c>
      <c r="B10886" s="95">
        <v>43395</v>
      </c>
      <c r="C10886" s="96">
        <v>3.38</v>
      </c>
    </row>
    <row r="10887" spans="1:3">
      <c r="A10887" s="94">
        <f t="shared" si="172"/>
        <v>2018</v>
      </c>
      <c r="B10887" s="95">
        <v>43396</v>
      </c>
      <c r="C10887" s="96">
        <v>3.37</v>
      </c>
    </row>
    <row r="10888" spans="1:3">
      <c r="A10888" s="94">
        <f t="shared" si="172"/>
        <v>2018</v>
      </c>
      <c r="B10888" s="95">
        <v>43397</v>
      </c>
      <c r="C10888" s="96">
        <v>3.33</v>
      </c>
    </row>
    <row r="10889" spans="1:3">
      <c r="A10889" s="94">
        <f t="shared" si="172"/>
        <v>2018</v>
      </c>
      <c r="B10889" s="95">
        <v>43398</v>
      </c>
      <c r="C10889" s="96">
        <v>3.35</v>
      </c>
    </row>
    <row r="10890" spans="1:3">
      <c r="A10890" s="94">
        <f t="shared" si="172"/>
        <v>2018</v>
      </c>
      <c r="B10890" s="95">
        <v>43399</v>
      </c>
      <c r="C10890" s="96">
        <v>3.32</v>
      </c>
    </row>
    <row r="10891" spans="1:3">
      <c r="A10891" s="94">
        <f t="shared" si="172"/>
        <v>2018</v>
      </c>
      <c r="B10891" s="95">
        <v>43402</v>
      </c>
      <c r="C10891" s="96">
        <v>3.33</v>
      </c>
    </row>
    <row r="10892" spans="1:3">
      <c r="A10892" s="94">
        <f t="shared" si="172"/>
        <v>2018</v>
      </c>
      <c r="B10892" s="95">
        <v>43403</v>
      </c>
      <c r="C10892" s="96">
        <v>3.36</v>
      </c>
    </row>
    <row r="10893" spans="1:3">
      <c r="A10893" s="94">
        <f t="shared" ref="A10893:A10956" si="173">YEAR(B10893)</f>
        <v>2018</v>
      </c>
      <c r="B10893" s="95">
        <v>43404</v>
      </c>
      <c r="C10893" s="96">
        <v>3.39</v>
      </c>
    </row>
    <row r="10894" spans="1:3">
      <c r="A10894" s="94">
        <f t="shared" si="173"/>
        <v>2018</v>
      </c>
      <c r="B10894" s="95">
        <v>43405</v>
      </c>
      <c r="C10894" s="96">
        <v>3.38</v>
      </c>
    </row>
    <row r="10895" spans="1:3">
      <c r="A10895" s="94">
        <f t="shared" si="173"/>
        <v>2018</v>
      </c>
      <c r="B10895" s="95">
        <v>43406</v>
      </c>
      <c r="C10895" s="96">
        <v>3.46</v>
      </c>
    </row>
    <row r="10896" spans="1:3">
      <c r="A10896" s="94">
        <f t="shared" si="173"/>
        <v>2018</v>
      </c>
      <c r="B10896" s="95">
        <v>43409</v>
      </c>
      <c r="C10896" s="96">
        <v>3.43</v>
      </c>
    </row>
    <row r="10897" spans="1:3">
      <c r="A10897" s="94">
        <f t="shared" si="173"/>
        <v>2018</v>
      </c>
      <c r="B10897" s="95">
        <v>43410</v>
      </c>
      <c r="C10897" s="96">
        <v>3.43</v>
      </c>
    </row>
    <row r="10898" spans="1:3">
      <c r="A10898" s="94">
        <f t="shared" si="173"/>
        <v>2018</v>
      </c>
      <c r="B10898" s="95">
        <v>43411</v>
      </c>
      <c r="C10898" s="96">
        <v>3.43</v>
      </c>
    </row>
    <row r="10899" spans="1:3">
      <c r="A10899" s="94">
        <f t="shared" si="173"/>
        <v>2018</v>
      </c>
      <c r="B10899" s="95">
        <v>43412</v>
      </c>
      <c r="C10899" s="96">
        <v>3.43</v>
      </c>
    </row>
    <row r="10900" spans="1:3">
      <c r="A10900" s="94">
        <f t="shared" si="173"/>
        <v>2018</v>
      </c>
      <c r="B10900" s="95">
        <v>43413</v>
      </c>
      <c r="C10900" s="96">
        <v>3.4</v>
      </c>
    </row>
    <row r="10901" spans="1:3">
      <c r="A10901" s="94">
        <f t="shared" si="173"/>
        <v>2018</v>
      </c>
      <c r="B10901" s="95">
        <v>43416</v>
      </c>
      <c r="C10901" s="99"/>
    </row>
    <row r="10902" spans="1:3">
      <c r="A10902" s="94">
        <f t="shared" si="173"/>
        <v>2018</v>
      </c>
      <c r="B10902" s="95">
        <v>43417</v>
      </c>
      <c r="C10902" s="96">
        <v>3.36</v>
      </c>
    </row>
    <row r="10903" spans="1:3">
      <c r="A10903" s="94">
        <f t="shared" si="173"/>
        <v>2018</v>
      </c>
      <c r="B10903" s="95">
        <v>43418</v>
      </c>
      <c r="C10903" s="96">
        <v>3.35</v>
      </c>
    </row>
    <row r="10904" spans="1:3">
      <c r="A10904" s="94">
        <f t="shared" si="173"/>
        <v>2018</v>
      </c>
      <c r="B10904" s="95">
        <v>43419</v>
      </c>
      <c r="C10904" s="96">
        <v>3.36</v>
      </c>
    </row>
    <row r="10905" spans="1:3">
      <c r="A10905" s="94">
        <f t="shared" si="173"/>
        <v>2018</v>
      </c>
      <c r="B10905" s="95">
        <v>43420</v>
      </c>
      <c r="C10905" s="96">
        <v>3.33</v>
      </c>
    </row>
    <row r="10906" spans="1:3">
      <c r="A10906" s="94">
        <f t="shared" si="173"/>
        <v>2018</v>
      </c>
      <c r="B10906" s="95">
        <v>43423</v>
      </c>
      <c r="C10906" s="96">
        <v>3.32</v>
      </c>
    </row>
    <row r="10907" spans="1:3">
      <c r="A10907" s="94">
        <f t="shared" si="173"/>
        <v>2018</v>
      </c>
      <c r="B10907" s="95">
        <v>43424</v>
      </c>
      <c r="C10907" s="96">
        <v>3.31</v>
      </c>
    </row>
    <row r="10908" spans="1:3">
      <c r="A10908" s="94">
        <f t="shared" si="173"/>
        <v>2018</v>
      </c>
      <c r="B10908" s="95">
        <v>43425</v>
      </c>
      <c r="C10908" s="96">
        <v>3.31</v>
      </c>
    </row>
    <row r="10909" spans="1:3">
      <c r="A10909" s="94">
        <f t="shared" si="173"/>
        <v>2018</v>
      </c>
      <c r="B10909" s="95">
        <v>43426</v>
      </c>
      <c r="C10909" s="99"/>
    </row>
    <row r="10910" spans="1:3">
      <c r="A10910" s="94">
        <f t="shared" si="173"/>
        <v>2018</v>
      </c>
      <c r="B10910" s="95">
        <v>43427</v>
      </c>
      <c r="C10910" s="96">
        <v>3.31</v>
      </c>
    </row>
    <row r="10911" spans="1:3">
      <c r="A10911" s="94">
        <f t="shared" si="173"/>
        <v>2018</v>
      </c>
      <c r="B10911" s="95">
        <v>43430</v>
      </c>
      <c r="C10911" s="96">
        <v>3.32</v>
      </c>
    </row>
    <row r="10912" spans="1:3">
      <c r="A10912" s="94">
        <f t="shared" si="173"/>
        <v>2018</v>
      </c>
      <c r="B10912" s="95">
        <v>43431</v>
      </c>
      <c r="C10912" s="96">
        <v>3.32</v>
      </c>
    </row>
    <row r="10913" spans="1:3">
      <c r="A10913" s="94">
        <f t="shared" si="173"/>
        <v>2018</v>
      </c>
      <c r="B10913" s="95">
        <v>43432</v>
      </c>
      <c r="C10913" s="96">
        <v>3.34</v>
      </c>
    </row>
    <row r="10914" spans="1:3">
      <c r="A10914" s="94">
        <f t="shared" si="173"/>
        <v>2018</v>
      </c>
      <c r="B10914" s="95">
        <v>43433</v>
      </c>
      <c r="C10914" s="96">
        <v>3.33</v>
      </c>
    </row>
    <row r="10915" spans="1:3">
      <c r="A10915" s="94">
        <f t="shared" si="173"/>
        <v>2018</v>
      </c>
      <c r="B10915" s="95">
        <v>43434</v>
      </c>
      <c r="C10915" s="96">
        <v>3.3</v>
      </c>
    </row>
    <row r="10916" spans="1:3">
      <c r="A10916" s="94">
        <f t="shared" si="173"/>
        <v>2018</v>
      </c>
      <c r="B10916" s="95">
        <v>43437</v>
      </c>
      <c r="C10916" s="96">
        <v>3.27</v>
      </c>
    </row>
    <row r="10917" spans="1:3">
      <c r="A10917" s="94">
        <f t="shared" si="173"/>
        <v>2018</v>
      </c>
      <c r="B10917" s="95">
        <v>43438</v>
      </c>
      <c r="C10917" s="96">
        <v>3.16</v>
      </c>
    </row>
    <row r="10918" spans="1:3">
      <c r="A10918" s="94">
        <f t="shared" si="173"/>
        <v>2018</v>
      </c>
      <c r="B10918" s="95">
        <v>43439</v>
      </c>
      <c r="C10918" s="99"/>
    </row>
    <row r="10919" spans="1:3">
      <c r="A10919" s="94">
        <f t="shared" si="173"/>
        <v>2018</v>
      </c>
      <c r="B10919" s="95">
        <v>43440</v>
      </c>
      <c r="C10919" s="96">
        <v>3.14</v>
      </c>
    </row>
    <row r="10920" spans="1:3">
      <c r="A10920" s="94">
        <f t="shared" si="173"/>
        <v>2018</v>
      </c>
      <c r="B10920" s="95">
        <v>43441</v>
      </c>
      <c r="C10920" s="96">
        <v>3.14</v>
      </c>
    </row>
    <row r="10921" spans="1:3">
      <c r="A10921" s="94">
        <f t="shared" si="173"/>
        <v>2018</v>
      </c>
      <c r="B10921" s="95">
        <v>43444</v>
      </c>
      <c r="C10921" s="96">
        <v>3.13</v>
      </c>
    </row>
    <row r="10922" spans="1:3">
      <c r="A10922" s="94">
        <f t="shared" si="173"/>
        <v>2018</v>
      </c>
      <c r="B10922" s="95">
        <v>43445</v>
      </c>
      <c r="C10922" s="96">
        <v>3.13</v>
      </c>
    </row>
    <row r="10923" spans="1:3">
      <c r="A10923" s="94">
        <f t="shared" si="173"/>
        <v>2018</v>
      </c>
      <c r="B10923" s="95">
        <v>43446</v>
      </c>
      <c r="C10923" s="96">
        <v>3.15</v>
      </c>
    </row>
    <row r="10924" spans="1:3">
      <c r="A10924" s="94">
        <f t="shared" si="173"/>
        <v>2018</v>
      </c>
      <c r="B10924" s="95">
        <v>43447</v>
      </c>
      <c r="C10924" s="96">
        <v>3.16</v>
      </c>
    </row>
    <row r="10925" spans="1:3">
      <c r="A10925" s="94">
        <f t="shared" si="173"/>
        <v>2018</v>
      </c>
      <c r="B10925" s="95">
        <v>43448</v>
      </c>
      <c r="C10925" s="96">
        <v>3.14</v>
      </c>
    </row>
    <row r="10926" spans="1:3">
      <c r="A10926" s="94">
        <f t="shared" si="173"/>
        <v>2018</v>
      </c>
      <c r="B10926" s="95">
        <v>43451</v>
      </c>
      <c r="C10926" s="96">
        <v>3.11</v>
      </c>
    </row>
    <row r="10927" spans="1:3">
      <c r="A10927" s="94">
        <f t="shared" si="173"/>
        <v>2018</v>
      </c>
      <c r="B10927" s="95">
        <v>43452</v>
      </c>
      <c r="C10927" s="96">
        <v>3.07</v>
      </c>
    </row>
    <row r="10928" spans="1:3">
      <c r="A10928" s="94">
        <f t="shared" si="173"/>
        <v>2018</v>
      </c>
      <c r="B10928" s="95">
        <v>43453</v>
      </c>
      <c r="C10928" s="96">
        <v>3</v>
      </c>
    </row>
    <row r="10929" spans="1:3">
      <c r="A10929" s="94">
        <f t="shared" si="173"/>
        <v>2018</v>
      </c>
      <c r="B10929" s="95">
        <v>43454</v>
      </c>
      <c r="C10929" s="96">
        <v>3.02</v>
      </c>
    </row>
    <row r="10930" spans="1:3">
      <c r="A10930" s="94">
        <f t="shared" si="173"/>
        <v>2018</v>
      </c>
      <c r="B10930" s="95">
        <v>43455</v>
      </c>
      <c r="C10930" s="96">
        <v>3.03</v>
      </c>
    </row>
    <row r="10931" spans="1:3">
      <c r="A10931" s="94">
        <f t="shared" si="173"/>
        <v>2018</v>
      </c>
      <c r="B10931" s="95">
        <v>43458</v>
      </c>
      <c r="C10931" s="96">
        <v>3</v>
      </c>
    </row>
    <row r="10932" spans="1:3">
      <c r="A10932" s="94">
        <f t="shared" si="173"/>
        <v>2018</v>
      </c>
      <c r="B10932" s="95">
        <v>43459</v>
      </c>
      <c r="C10932" s="99"/>
    </row>
    <row r="10933" spans="1:3">
      <c r="A10933" s="94">
        <f t="shared" si="173"/>
        <v>2018</v>
      </c>
      <c r="B10933" s="95">
        <v>43460</v>
      </c>
      <c r="C10933" s="96">
        <v>3.06</v>
      </c>
    </row>
    <row r="10934" spans="1:3">
      <c r="A10934" s="94">
        <f t="shared" si="173"/>
        <v>2018</v>
      </c>
      <c r="B10934" s="95">
        <v>43461</v>
      </c>
      <c r="C10934" s="96">
        <v>3.05</v>
      </c>
    </row>
    <row r="10935" spans="1:3">
      <c r="A10935" s="94">
        <f t="shared" si="173"/>
        <v>2018</v>
      </c>
      <c r="B10935" s="95">
        <v>43462</v>
      </c>
      <c r="C10935" s="96">
        <v>3.04</v>
      </c>
    </row>
    <row r="10936" spans="1:3">
      <c r="A10936" s="94">
        <f t="shared" si="173"/>
        <v>2018</v>
      </c>
      <c r="B10936" s="95">
        <v>43465</v>
      </c>
      <c r="C10936" s="96">
        <v>3.02</v>
      </c>
    </row>
    <row r="10937" spans="1:3">
      <c r="A10937" s="94">
        <f t="shared" si="173"/>
        <v>2019</v>
      </c>
      <c r="B10937" s="95">
        <v>43466</v>
      </c>
      <c r="C10937" s="99"/>
    </row>
    <row r="10938" spans="1:3">
      <c r="A10938" s="94">
        <f t="shared" si="173"/>
        <v>2019</v>
      </c>
      <c r="B10938" s="95">
        <v>43467</v>
      </c>
      <c r="C10938" s="96">
        <v>2.97</v>
      </c>
    </row>
    <row r="10939" spans="1:3">
      <c r="A10939" s="94">
        <f t="shared" si="173"/>
        <v>2019</v>
      </c>
      <c r="B10939" s="95">
        <v>43468</v>
      </c>
      <c r="C10939" s="96">
        <v>2.92</v>
      </c>
    </row>
    <row r="10940" spans="1:3">
      <c r="A10940" s="94">
        <f t="shared" si="173"/>
        <v>2019</v>
      </c>
      <c r="B10940" s="95">
        <v>43469</v>
      </c>
      <c r="C10940" s="96">
        <v>2.98</v>
      </c>
    </row>
    <row r="10941" spans="1:3">
      <c r="A10941" s="94">
        <f t="shared" si="173"/>
        <v>2019</v>
      </c>
      <c r="B10941" s="95">
        <v>43472</v>
      </c>
      <c r="C10941" s="96">
        <v>2.99</v>
      </c>
    </row>
    <row r="10942" spans="1:3">
      <c r="A10942" s="94">
        <f t="shared" si="173"/>
        <v>2019</v>
      </c>
      <c r="B10942" s="95">
        <v>43473</v>
      </c>
      <c r="C10942" s="96">
        <v>3</v>
      </c>
    </row>
    <row r="10943" spans="1:3">
      <c r="A10943" s="94">
        <f t="shared" si="173"/>
        <v>2019</v>
      </c>
      <c r="B10943" s="95">
        <v>43474</v>
      </c>
      <c r="C10943" s="96">
        <v>3.03</v>
      </c>
    </row>
    <row r="10944" spans="1:3">
      <c r="A10944" s="94">
        <f t="shared" si="173"/>
        <v>2019</v>
      </c>
      <c r="B10944" s="95">
        <v>43475</v>
      </c>
      <c r="C10944" s="96">
        <v>3.06</v>
      </c>
    </row>
    <row r="10945" spans="1:3">
      <c r="A10945" s="94">
        <f t="shared" si="173"/>
        <v>2019</v>
      </c>
      <c r="B10945" s="95">
        <v>43476</v>
      </c>
      <c r="C10945" s="96">
        <v>3.04</v>
      </c>
    </row>
    <row r="10946" spans="1:3">
      <c r="A10946" s="94">
        <f t="shared" si="173"/>
        <v>2019</v>
      </c>
      <c r="B10946" s="95">
        <v>43479</v>
      </c>
      <c r="C10946" s="96">
        <v>3.06</v>
      </c>
    </row>
    <row r="10947" spans="1:3">
      <c r="A10947" s="94">
        <f t="shared" si="173"/>
        <v>2019</v>
      </c>
      <c r="B10947" s="95">
        <v>43480</v>
      </c>
      <c r="C10947" s="96">
        <v>3.08</v>
      </c>
    </row>
    <row r="10948" spans="1:3">
      <c r="A10948" s="94">
        <f t="shared" si="173"/>
        <v>2019</v>
      </c>
      <c r="B10948" s="95">
        <v>43481</v>
      </c>
      <c r="C10948" s="96">
        <v>3.07</v>
      </c>
    </row>
    <row r="10949" spans="1:3">
      <c r="A10949" s="94">
        <f t="shared" si="173"/>
        <v>2019</v>
      </c>
      <c r="B10949" s="95">
        <v>43482</v>
      </c>
      <c r="C10949" s="96">
        <v>3.07</v>
      </c>
    </row>
    <row r="10950" spans="1:3">
      <c r="A10950" s="94">
        <f t="shared" si="173"/>
        <v>2019</v>
      </c>
      <c r="B10950" s="95">
        <v>43483</v>
      </c>
      <c r="C10950" s="96">
        <v>3.09</v>
      </c>
    </row>
    <row r="10951" spans="1:3">
      <c r="A10951" s="94">
        <f t="shared" si="173"/>
        <v>2019</v>
      </c>
      <c r="B10951" s="95">
        <v>43486</v>
      </c>
      <c r="C10951" s="99"/>
    </row>
    <row r="10952" spans="1:3">
      <c r="A10952" s="94">
        <f t="shared" si="173"/>
        <v>2019</v>
      </c>
      <c r="B10952" s="95">
        <v>43487</v>
      </c>
      <c r="C10952" s="96">
        <v>3.06</v>
      </c>
    </row>
    <row r="10953" spans="1:3">
      <c r="A10953" s="94">
        <f t="shared" si="173"/>
        <v>2019</v>
      </c>
      <c r="B10953" s="95">
        <v>43488</v>
      </c>
      <c r="C10953" s="96">
        <v>3.07</v>
      </c>
    </row>
    <row r="10954" spans="1:3">
      <c r="A10954" s="94">
        <f t="shared" si="173"/>
        <v>2019</v>
      </c>
      <c r="B10954" s="95">
        <v>43489</v>
      </c>
      <c r="C10954" s="96">
        <v>3.04</v>
      </c>
    </row>
    <row r="10955" spans="1:3">
      <c r="A10955" s="94">
        <f t="shared" si="173"/>
        <v>2019</v>
      </c>
      <c r="B10955" s="95">
        <v>43490</v>
      </c>
      <c r="C10955" s="96">
        <v>3.06</v>
      </c>
    </row>
    <row r="10956" spans="1:3">
      <c r="A10956" s="94">
        <f t="shared" si="173"/>
        <v>2019</v>
      </c>
      <c r="B10956" s="95">
        <v>43493</v>
      </c>
      <c r="C10956" s="96">
        <v>3.06</v>
      </c>
    </row>
    <row r="10957" spans="1:3">
      <c r="A10957" s="94">
        <f t="shared" ref="A10957:A11020" si="174">YEAR(B10957)</f>
        <v>2019</v>
      </c>
      <c r="B10957" s="95">
        <v>43494</v>
      </c>
      <c r="C10957" s="96">
        <v>3.04</v>
      </c>
    </row>
    <row r="10958" spans="1:3">
      <c r="A10958" s="94">
        <f t="shared" si="174"/>
        <v>2019</v>
      </c>
      <c r="B10958" s="95">
        <v>43495</v>
      </c>
      <c r="C10958" s="96">
        <v>3.06</v>
      </c>
    </row>
    <row r="10959" spans="1:3">
      <c r="A10959" s="94">
        <f t="shared" si="174"/>
        <v>2019</v>
      </c>
      <c r="B10959" s="95">
        <v>43496</v>
      </c>
      <c r="C10959" s="96">
        <v>2.99</v>
      </c>
    </row>
    <row r="10960" spans="1:3">
      <c r="A10960" s="94">
        <f t="shared" si="174"/>
        <v>2019</v>
      </c>
      <c r="B10960" s="95">
        <v>43497</v>
      </c>
      <c r="C10960" s="96">
        <v>3.03</v>
      </c>
    </row>
    <row r="10961" spans="1:3">
      <c r="A10961" s="94">
        <f t="shared" si="174"/>
        <v>2019</v>
      </c>
      <c r="B10961" s="95">
        <v>43500</v>
      </c>
      <c r="C10961" s="96">
        <v>3.06</v>
      </c>
    </row>
    <row r="10962" spans="1:3">
      <c r="A10962" s="94">
        <f t="shared" si="174"/>
        <v>2019</v>
      </c>
      <c r="B10962" s="95">
        <v>43501</v>
      </c>
      <c r="C10962" s="96">
        <v>3.03</v>
      </c>
    </row>
    <row r="10963" spans="1:3">
      <c r="A10963" s="94">
        <f t="shared" si="174"/>
        <v>2019</v>
      </c>
      <c r="B10963" s="95">
        <v>43502</v>
      </c>
      <c r="C10963" s="96">
        <v>3.03</v>
      </c>
    </row>
    <row r="10964" spans="1:3">
      <c r="A10964" s="94">
        <f t="shared" si="174"/>
        <v>2019</v>
      </c>
      <c r="B10964" s="95">
        <v>43503</v>
      </c>
      <c r="C10964" s="96">
        <v>3</v>
      </c>
    </row>
    <row r="10965" spans="1:3">
      <c r="A10965" s="94">
        <f t="shared" si="174"/>
        <v>2019</v>
      </c>
      <c r="B10965" s="95">
        <v>43504</v>
      </c>
      <c r="C10965" s="96">
        <v>2.97</v>
      </c>
    </row>
    <row r="10966" spans="1:3">
      <c r="A10966" s="94">
        <f t="shared" si="174"/>
        <v>2019</v>
      </c>
      <c r="B10966" s="95">
        <v>43507</v>
      </c>
      <c r="C10966" s="96">
        <v>3</v>
      </c>
    </row>
    <row r="10967" spans="1:3">
      <c r="A10967" s="94">
        <f t="shared" si="174"/>
        <v>2019</v>
      </c>
      <c r="B10967" s="95">
        <v>43508</v>
      </c>
      <c r="C10967" s="96">
        <v>3.02</v>
      </c>
    </row>
    <row r="10968" spans="1:3">
      <c r="A10968" s="94">
        <f t="shared" si="174"/>
        <v>2019</v>
      </c>
      <c r="B10968" s="95">
        <v>43509</v>
      </c>
      <c r="C10968" s="96">
        <v>3.04</v>
      </c>
    </row>
    <row r="10969" spans="1:3">
      <c r="A10969" s="94">
        <f t="shared" si="174"/>
        <v>2019</v>
      </c>
      <c r="B10969" s="95">
        <v>43510</v>
      </c>
      <c r="C10969" s="96">
        <v>3.01</v>
      </c>
    </row>
    <row r="10970" spans="1:3">
      <c r="A10970" s="94">
        <f t="shared" si="174"/>
        <v>2019</v>
      </c>
      <c r="B10970" s="95">
        <v>43511</v>
      </c>
      <c r="C10970" s="96">
        <v>3</v>
      </c>
    </row>
    <row r="10971" spans="1:3">
      <c r="A10971" s="94">
        <f t="shared" si="174"/>
        <v>2019</v>
      </c>
      <c r="B10971" s="95">
        <v>43514</v>
      </c>
      <c r="C10971" s="99"/>
    </row>
    <row r="10972" spans="1:3">
      <c r="A10972" s="94">
        <f t="shared" si="174"/>
        <v>2019</v>
      </c>
      <c r="B10972" s="95">
        <v>43515</v>
      </c>
      <c r="C10972" s="96">
        <v>2.99</v>
      </c>
    </row>
    <row r="10973" spans="1:3">
      <c r="A10973" s="94">
        <f t="shared" si="174"/>
        <v>2019</v>
      </c>
      <c r="B10973" s="95">
        <v>43516</v>
      </c>
      <c r="C10973" s="96">
        <v>3</v>
      </c>
    </row>
    <row r="10974" spans="1:3">
      <c r="A10974" s="94">
        <f t="shared" si="174"/>
        <v>2019</v>
      </c>
      <c r="B10974" s="95">
        <v>43517</v>
      </c>
      <c r="C10974" s="96">
        <v>3.05</v>
      </c>
    </row>
    <row r="10975" spans="1:3">
      <c r="A10975" s="94">
        <f t="shared" si="174"/>
        <v>2019</v>
      </c>
      <c r="B10975" s="95">
        <v>43518</v>
      </c>
      <c r="C10975" s="96">
        <v>3.02</v>
      </c>
    </row>
    <row r="10976" spans="1:3">
      <c r="A10976" s="94">
        <f t="shared" si="174"/>
        <v>2019</v>
      </c>
      <c r="B10976" s="95">
        <v>43521</v>
      </c>
      <c r="C10976" s="96">
        <v>3.03</v>
      </c>
    </row>
    <row r="10977" spans="1:3">
      <c r="A10977" s="94">
        <f t="shared" si="174"/>
        <v>2019</v>
      </c>
      <c r="B10977" s="95">
        <v>43522</v>
      </c>
      <c r="C10977" s="96">
        <v>3.01</v>
      </c>
    </row>
    <row r="10978" spans="1:3">
      <c r="A10978" s="94">
        <f t="shared" si="174"/>
        <v>2019</v>
      </c>
      <c r="B10978" s="95">
        <v>43523</v>
      </c>
      <c r="C10978" s="96">
        <v>3.07</v>
      </c>
    </row>
    <row r="10979" spans="1:3">
      <c r="A10979" s="94">
        <f t="shared" si="174"/>
        <v>2019</v>
      </c>
      <c r="B10979" s="95">
        <v>43524</v>
      </c>
      <c r="C10979" s="96">
        <v>3.09</v>
      </c>
    </row>
    <row r="10980" spans="1:3">
      <c r="A10980" s="94">
        <f t="shared" si="174"/>
        <v>2019</v>
      </c>
      <c r="B10980" s="95">
        <v>43525</v>
      </c>
      <c r="C10980" s="96">
        <v>3.13</v>
      </c>
    </row>
    <row r="10981" spans="1:3">
      <c r="A10981" s="94">
        <f t="shared" si="174"/>
        <v>2019</v>
      </c>
      <c r="B10981" s="95">
        <v>43528</v>
      </c>
      <c r="C10981" s="96">
        <v>3.09</v>
      </c>
    </row>
    <row r="10982" spans="1:3">
      <c r="A10982" s="94">
        <f t="shared" si="174"/>
        <v>2019</v>
      </c>
      <c r="B10982" s="95">
        <v>43529</v>
      </c>
      <c r="C10982" s="96">
        <v>3.08</v>
      </c>
    </row>
    <row r="10983" spans="1:3">
      <c r="A10983" s="94">
        <f t="shared" si="174"/>
        <v>2019</v>
      </c>
      <c r="B10983" s="95">
        <v>43530</v>
      </c>
      <c r="C10983" s="96">
        <v>3.06</v>
      </c>
    </row>
    <row r="10984" spans="1:3">
      <c r="A10984" s="94">
        <f t="shared" si="174"/>
        <v>2019</v>
      </c>
      <c r="B10984" s="95">
        <v>43531</v>
      </c>
      <c r="C10984" s="96">
        <v>3.03</v>
      </c>
    </row>
    <row r="10985" spans="1:3">
      <c r="A10985" s="94">
        <f t="shared" si="174"/>
        <v>2019</v>
      </c>
      <c r="B10985" s="95">
        <v>43532</v>
      </c>
      <c r="C10985" s="96">
        <v>3</v>
      </c>
    </row>
    <row r="10986" spans="1:3">
      <c r="A10986" s="94">
        <f t="shared" si="174"/>
        <v>2019</v>
      </c>
      <c r="B10986" s="95">
        <v>43535</v>
      </c>
      <c r="C10986" s="96">
        <v>3.03</v>
      </c>
    </row>
    <row r="10987" spans="1:3">
      <c r="A10987" s="94">
        <f t="shared" si="174"/>
        <v>2019</v>
      </c>
      <c r="B10987" s="95">
        <v>43536</v>
      </c>
      <c r="C10987" s="96">
        <v>3</v>
      </c>
    </row>
    <row r="10988" spans="1:3">
      <c r="A10988" s="94">
        <f t="shared" si="174"/>
        <v>2019</v>
      </c>
      <c r="B10988" s="95">
        <v>43537</v>
      </c>
      <c r="C10988" s="96">
        <v>3.02</v>
      </c>
    </row>
    <row r="10989" spans="1:3">
      <c r="A10989" s="94">
        <f t="shared" si="174"/>
        <v>2019</v>
      </c>
      <c r="B10989" s="95">
        <v>43538</v>
      </c>
      <c r="C10989" s="96">
        <v>3.04</v>
      </c>
    </row>
    <row r="10990" spans="1:3">
      <c r="A10990" s="94">
        <f t="shared" si="174"/>
        <v>2019</v>
      </c>
      <c r="B10990" s="95">
        <v>43539</v>
      </c>
      <c r="C10990" s="96">
        <v>3.02</v>
      </c>
    </row>
    <row r="10991" spans="1:3">
      <c r="A10991" s="94">
        <f t="shared" si="174"/>
        <v>2019</v>
      </c>
      <c r="B10991" s="95">
        <v>43542</v>
      </c>
      <c r="C10991" s="96">
        <v>3.01</v>
      </c>
    </row>
    <row r="10992" spans="1:3">
      <c r="A10992" s="94">
        <f t="shared" si="174"/>
        <v>2019</v>
      </c>
      <c r="B10992" s="95">
        <v>43543</v>
      </c>
      <c r="C10992" s="96">
        <v>3.02</v>
      </c>
    </row>
    <row r="10993" spans="1:3">
      <c r="A10993" s="94">
        <f t="shared" si="174"/>
        <v>2019</v>
      </c>
      <c r="B10993" s="95">
        <v>43544</v>
      </c>
      <c r="C10993" s="96">
        <v>2.98</v>
      </c>
    </row>
    <row r="10994" spans="1:3">
      <c r="A10994" s="94">
        <f t="shared" si="174"/>
        <v>2019</v>
      </c>
      <c r="B10994" s="95">
        <v>43545</v>
      </c>
      <c r="C10994" s="96">
        <v>2.96</v>
      </c>
    </row>
    <row r="10995" spans="1:3">
      <c r="A10995" s="94">
        <f t="shared" si="174"/>
        <v>2019</v>
      </c>
      <c r="B10995" s="95">
        <v>43546</v>
      </c>
      <c r="C10995" s="96">
        <v>2.88</v>
      </c>
    </row>
    <row r="10996" spans="1:3">
      <c r="A10996" s="94">
        <f t="shared" si="174"/>
        <v>2019</v>
      </c>
      <c r="B10996" s="95">
        <v>43549</v>
      </c>
      <c r="C10996" s="96">
        <v>2.87</v>
      </c>
    </row>
    <row r="10997" spans="1:3">
      <c r="A10997" s="94">
        <f t="shared" si="174"/>
        <v>2019</v>
      </c>
      <c r="B10997" s="95">
        <v>43550</v>
      </c>
      <c r="C10997" s="96">
        <v>2.86</v>
      </c>
    </row>
    <row r="10998" spans="1:3">
      <c r="A10998" s="94">
        <f t="shared" si="174"/>
        <v>2019</v>
      </c>
      <c r="B10998" s="95">
        <v>43551</v>
      </c>
      <c r="C10998" s="96">
        <v>2.83</v>
      </c>
    </row>
    <row r="10999" spans="1:3">
      <c r="A10999" s="94">
        <f t="shared" si="174"/>
        <v>2019</v>
      </c>
      <c r="B10999" s="95">
        <v>43552</v>
      </c>
      <c r="C10999" s="96">
        <v>2.81</v>
      </c>
    </row>
    <row r="11000" spans="1:3">
      <c r="A11000" s="94">
        <f t="shared" si="174"/>
        <v>2019</v>
      </c>
      <c r="B11000" s="95">
        <v>43553</v>
      </c>
      <c r="C11000" s="96">
        <v>2.81</v>
      </c>
    </row>
    <row r="11001" spans="1:3">
      <c r="A11001" s="94">
        <f t="shared" si="174"/>
        <v>2019</v>
      </c>
      <c r="B11001" s="95">
        <v>43556</v>
      </c>
      <c r="C11001" s="96">
        <v>2.89</v>
      </c>
    </row>
    <row r="11002" spans="1:3">
      <c r="A11002" s="94">
        <f t="shared" si="174"/>
        <v>2019</v>
      </c>
      <c r="B11002" s="95">
        <v>43557</v>
      </c>
      <c r="C11002" s="96">
        <v>2.88</v>
      </c>
    </row>
    <row r="11003" spans="1:3">
      <c r="A11003" s="94">
        <f t="shared" si="174"/>
        <v>2019</v>
      </c>
      <c r="B11003" s="95">
        <v>43558</v>
      </c>
      <c r="C11003" s="96">
        <v>2.93</v>
      </c>
    </row>
    <row r="11004" spans="1:3">
      <c r="A11004" s="94">
        <f t="shared" si="174"/>
        <v>2019</v>
      </c>
      <c r="B11004" s="95">
        <v>43559</v>
      </c>
      <c r="C11004" s="96">
        <v>2.92</v>
      </c>
    </row>
    <row r="11005" spans="1:3">
      <c r="A11005" s="94">
        <f t="shared" si="174"/>
        <v>2019</v>
      </c>
      <c r="B11005" s="95">
        <v>43560</v>
      </c>
      <c r="C11005" s="96">
        <v>2.91</v>
      </c>
    </row>
    <row r="11006" spans="1:3">
      <c r="A11006" s="94">
        <f t="shared" si="174"/>
        <v>2019</v>
      </c>
      <c r="B11006" s="95">
        <v>43563</v>
      </c>
      <c r="C11006" s="96">
        <v>2.93</v>
      </c>
    </row>
    <row r="11007" spans="1:3">
      <c r="A11007" s="94">
        <f t="shared" si="174"/>
        <v>2019</v>
      </c>
      <c r="B11007" s="95">
        <v>43564</v>
      </c>
      <c r="C11007" s="96">
        <v>2.92</v>
      </c>
    </row>
    <row r="11008" spans="1:3">
      <c r="A11008" s="94">
        <f t="shared" si="174"/>
        <v>2019</v>
      </c>
      <c r="B11008" s="95">
        <v>43565</v>
      </c>
      <c r="C11008" s="96">
        <v>2.9</v>
      </c>
    </row>
    <row r="11009" spans="1:3">
      <c r="A11009" s="94">
        <f t="shared" si="174"/>
        <v>2019</v>
      </c>
      <c r="B11009" s="95">
        <v>43566</v>
      </c>
      <c r="C11009" s="96">
        <v>2.94</v>
      </c>
    </row>
    <row r="11010" spans="1:3">
      <c r="A11010" s="94">
        <f t="shared" si="174"/>
        <v>2019</v>
      </c>
      <c r="B11010" s="95">
        <v>43567</v>
      </c>
      <c r="C11010" s="96">
        <v>2.97</v>
      </c>
    </row>
    <row r="11011" spans="1:3">
      <c r="A11011" s="94">
        <f t="shared" si="174"/>
        <v>2019</v>
      </c>
      <c r="B11011" s="95">
        <v>43570</v>
      </c>
      <c r="C11011" s="96">
        <v>2.96</v>
      </c>
    </row>
    <row r="11012" spans="1:3">
      <c r="A11012" s="94">
        <f t="shared" si="174"/>
        <v>2019</v>
      </c>
      <c r="B11012" s="95">
        <v>43571</v>
      </c>
      <c r="C11012" s="96">
        <v>2.99</v>
      </c>
    </row>
    <row r="11013" spans="1:3">
      <c r="A11013" s="94">
        <f t="shared" si="174"/>
        <v>2019</v>
      </c>
      <c r="B11013" s="95">
        <v>43572</v>
      </c>
      <c r="C11013" s="96">
        <v>2.99</v>
      </c>
    </row>
    <row r="11014" spans="1:3">
      <c r="A11014" s="94">
        <f t="shared" si="174"/>
        <v>2019</v>
      </c>
      <c r="B11014" s="95">
        <v>43573</v>
      </c>
      <c r="C11014" s="96">
        <v>2.96</v>
      </c>
    </row>
    <row r="11015" spans="1:3">
      <c r="A11015" s="94">
        <f t="shared" si="174"/>
        <v>2019</v>
      </c>
      <c r="B11015" s="95">
        <v>43574</v>
      </c>
      <c r="C11015" s="99"/>
    </row>
    <row r="11016" spans="1:3">
      <c r="A11016" s="94">
        <f t="shared" si="174"/>
        <v>2019</v>
      </c>
      <c r="B11016" s="95">
        <v>43577</v>
      </c>
      <c r="C11016" s="96">
        <v>2.99</v>
      </c>
    </row>
    <row r="11017" spans="1:3">
      <c r="A11017" s="94">
        <f t="shared" si="174"/>
        <v>2019</v>
      </c>
      <c r="B11017" s="95">
        <v>43578</v>
      </c>
      <c r="C11017" s="96">
        <v>2.98</v>
      </c>
    </row>
    <row r="11018" spans="1:3">
      <c r="A11018" s="94">
        <f t="shared" si="174"/>
        <v>2019</v>
      </c>
      <c r="B11018" s="95">
        <v>43579</v>
      </c>
      <c r="C11018" s="96">
        <v>2.94</v>
      </c>
    </row>
    <row r="11019" spans="1:3">
      <c r="A11019" s="94">
        <f t="shared" si="174"/>
        <v>2019</v>
      </c>
      <c r="B11019" s="95">
        <v>43580</v>
      </c>
      <c r="C11019" s="96">
        <v>2.94</v>
      </c>
    </row>
    <row r="11020" spans="1:3">
      <c r="A11020" s="94">
        <f t="shared" si="174"/>
        <v>2019</v>
      </c>
      <c r="B11020" s="95">
        <v>43581</v>
      </c>
      <c r="C11020" s="96">
        <v>2.92</v>
      </c>
    </row>
    <row r="11021" spans="1:3">
      <c r="A11021" s="94">
        <f t="shared" ref="A11021:A11084" si="175">YEAR(B11021)</f>
        <v>2019</v>
      </c>
      <c r="B11021" s="95">
        <v>43584</v>
      </c>
      <c r="C11021" s="96">
        <v>2.96</v>
      </c>
    </row>
    <row r="11022" spans="1:3">
      <c r="A11022" s="94">
        <f t="shared" si="175"/>
        <v>2019</v>
      </c>
      <c r="B11022" s="95">
        <v>43585</v>
      </c>
      <c r="C11022" s="96">
        <v>2.93</v>
      </c>
    </row>
    <row r="11023" spans="1:3">
      <c r="A11023" s="94">
        <f t="shared" si="175"/>
        <v>2019</v>
      </c>
      <c r="B11023" s="95">
        <v>43586</v>
      </c>
      <c r="C11023" s="96">
        <v>2.92</v>
      </c>
    </row>
    <row r="11024" spans="1:3">
      <c r="A11024" s="94">
        <f t="shared" si="175"/>
        <v>2019</v>
      </c>
      <c r="B11024" s="95">
        <v>43587</v>
      </c>
      <c r="C11024" s="96">
        <v>2.94</v>
      </c>
    </row>
    <row r="11025" spans="1:3">
      <c r="A11025" s="94">
        <f t="shared" si="175"/>
        <v>2019</v>
      </c>
      <c r="B11025" s="95">
        <v>43588</v>
      </c>
      <c r="C11025" s="96">
        <v>2.93</v>
      </c>
    </row>
    <row r="11026" spans="1:3">
      <c r="A11026" s="94">
        <f t="shared" si="175"/>
        <v>2019</v>
      </c>
      <c r="B11026" s="95">
        <v>43591</v>
      </c>
      <c r="C11026" s="96">
        <v>2.91</v>
      </c>
    </row>
    <row r="11027" spans="1:3">
      <c r="A11027" s="94">
        <f t="shared" si="175"/>
        <v>2019</v>
      </c>
      <c r="B11027" s="95">
        <v>43592</v>
      </c>
      <c r="C11027" s="96">
        <v>2.86</v>
      </c>
    </row>
    <row r="11028" spans="1:3">
      <c r="A11028" s="94">
        <f t="shared" si="175"/>
        <v>2019</v>
      </c>
      <c r="B11028" s="95">
        <v>43593</v>
      </c>
      <c r="C11028" s="96">
        <v>2.89</v>
      </c>
    </row>
    <row r="11029" spans="1:3">
      <c r="A11029" s="94">
        <f t="shared" si="175"/>
        <v>2019</v>
      </c>
      <c r="B11029" s="95">
        <v>43594</v>
      </c>
      <c r="C11029" s="96">
        <v>2.87</v>
      </c>
    </row>
    <row r="11030" spans="1:3">
      <c r="A11030" s="94">
        <f t="shared" si="175"/>
        <v>2019</v>
      </c>
      <c r="B11030" s="95">
        <v>43595</v>
      </c>
      <c r="C11030" s="96">
        <v>2.89</v>
      </c>
    </row>
    <row r="11031" spans="1:3">
      <c r="A11031" s="94">
        <f t="shared" si="175"/>
        <v>2019</v>
      </c>
      <c r="B11031" s="95">
        <v>43598</v>
      </c>
      <c r="C11031" s="96">
        <v>2.83</v>
      </c>
    </row>
    <row r="11032" spans="1:3">
      <c r="A11032" s="94">
        <f t="shared" si="175"/>
        <v>2019</v>
      </c>
      <c r="B11032" s="95">
        <v>43599</v>
      </c>
      <c r="C11032" s="96">
        <v>2.86</v>
      </c>
    </row>
    <row r="11033" spans="1:3">
      <c r="A11033" s="94">
        <f t="shared" si="175"/>
        <v>2019</v>
      </c>
      <c r="B11033" s="95">
        <v>43600</v>
      </c>
      <c r="C11033" s="96">
        <v>2.82</v>
      </c>
    </row>
    <row r="11034" spans="1:3">
      <c r="A11034" s="94">
        <f t="shared" si="175"/>
        <v>2019</v>
      </c>
      <c r="B11034" s="95">
        <v>43601</v>
      </c>
      <c r="C11034" s="96">
        <v>2.84</v>
      </c>
    </row>
    <row r="11035" spans="1:3">
      <c r="A11035" s="94">
        <f t="shared" si="175"/>
        <v>2019</v>
      </c>
      <c r="B11035" s="95">
        <v>43602</v>
      </c>
      <c r="C11035" s="96">
        <v>2.82</v>
      </c>
    </row>
    <row r="11036" spans="1:3">
      <c r="A11036" s="94">
        <f t="shared" si="175"/>
        <v>2019</v>
      </c>
      <c r="B11036" s="95">
        <v>43605</v>
      </c>
      <c r="C11036" s="96">
        <v>2.83</v>
      </c>
    </row>
    <row r="11037" spans="1:3">
      <c r="A11037" s="94">
        <f t="shared" si="175"/>
        <v>2019</v>
      </c>
      <c r="B11037" s="95">
        <v>43606</v>
      </c>
      <c r="C11037" s="96">
        <v>2.84</v>
      </c>
    </row>
    <row r="11038" spans="1:3">
      <c r="A11038" s="94">
        <f t="shared" si="175"/>
        <v>2019</v>
      </c>
      <c r="B11038" s="95">
        <v>43607</v>
      </c>
      <c r="C11038" s="96">
        <v>2.82</v>
      </c>
    </row>
    <row r="11039" spans="1:3">
      <c r="A11039" s="94">
        <f t="shared" si="175"/>
        <v>2019</v>
      </c>
      <c r="B11039" s="95">
        <v>43608</v>
      </c>
      <c r="C11039" s="96">
        <v>2.75</v>
      </c>
    </row>
    <row r="11040" spans="1:3">
      <c r="A11040" s="94">
        <f t="shared" si="175"/>
        <v>2019</v>
      </c>
      <c r="B11040" s="95">
        <v>43609</v>
      </c>
      <c r="C11040" s="96">
        <v>2.75</v>
      </c>
    </row>
    <row r="11041" spans="1:3">
      <c r="A11041" s="94">
        <f t="shared" si="175"/>
        <v>2019</v>
      </c>
      <c r="B11041" s="95">
        <v>43612</v>
      </c>
      <c r="C11041" s="99"/>
    </row>
    <row r="11042" spans="1:3">
      <c r="A11042" s="94">
        <f t="shared" si="175"/>
        <v>2019</v>
      </c>
      <c r="B11042" s="95">
        <v>43613</v>
      </c>
      <c r="C11042" s="96">
        <v>2.7</v>
      </c>
    </row>
    <row r="11043" spans="1:3">
      <c r="A11043" s="94">
        <f t="shared" si="175"/>
        <v>2019</v>
      </c>
      <c r="B11043" s="95">
        <v>43614</v>
      </c>
      <c r="C11043" s="96">
        <v>2.69</v>
      </c>
    </row>
    <row r="11044" spans="1:3">
      <c r="A11044" s="94">
        <f t="shared" si="175"/>
        <v>2019</v>
      </c>
      <c r="B11044" s="95">
        <v>43615</v>
      </c>
      <c r="C11044" s="96">
        <v>2.65</v>
      </c>
    </row>
    <row r="11045" spans="1:3">
      <c r="A11045" s="94">
        <f t="shared" si="175"/>
        <v>2019</v>
      </c>
      <c r="B11045" s="95">
        <v>43616</v>
      </c>
      <c r="C11045" s="96">
        <v>2.58</v>
      </c>
    </row>
    <row r="11046" spans="1:3">
      <c r="A11046" s="94">
        <f t="shared" si="175"/>
        <v>2019</v>
      </c>
      <c r="B11046" s="95">
        <v>43619</v>
      </c>
      <c r="C11046" s="96">
        <v>2.5299999999999998</v>
      </c>
    </row>
    <row r="11047" spans="1:3">
      <c r="A11047" s="94">
        <f t="shared" si="175"/>
        <v>2019</v>
      </c>
      <c r="B11047" s="95">
        <v>43620</v>
      </c>
      <c r="C11047" s="96">
        <v>2.6</v>
      </c>
    </row>
    <row r="11048" spans="1:3">
      <c r="A11048" s="94">
        <f t="shared" si="175"/>
        <v>2019</v>
      </c>
      <c r="B11048" s="95">
        <v>43621</v>
      </c>
      <c r="C11048" s="96">
        <v>2.63</v>
      </c>
    </row>
    <row r="11049" spans="1:3">
      <c r="A11049" s="94">
        <f t="shared" si="175"/>
        <v>2019</v>
      </c>
      <c r="B11049" s="95">
        <v>43622</v>
      </c>
      <c r="C11049" s="96">
        <v>2.62</v>
      </c>
    </row>
    <row r="11050" spans="1:3">
      <c r="A11050" s="94">
        <f t="shared" si="175"/>
        <v>2019</v>
      </c>
      <c r="B11050" s="95">
        <v>43623</v>
      </c>
      <c r="C11050" s="96">
        <v>2.57</v>
      </c>
    </row>
    <row r="11051" spans="1:3">
      <c r="A11051" s="94">
        <f t="shared" si="175"/>
        <v>2019</v>
      </c>
      <c r="B11051" s="95">
        <v>43626</v>
      </c>
      <c r="C11051" s="96">
        <v>2.62</v>
      </c>
    </row>
    <row r="11052" spans="1:3">
      <c r="A11052" s="94">
        <f t="shared" si="175"/>
        <v>2019</v>
      </c>
      <c r="B11052" s="95">
        <v>43627</v>
      </c>
      <c r="C11052" s="96">
        <v>2.62</v>
      </c>
    </row>
    <row r="11053" spans="1:3">
      <c r="A11053" s="94">
        <f t="shared" si="175"/>
        <v>2019</v>
      </c>
      <c r="B11053" s="95">
        <v>43628</v>
      </c>
      <c r="C11053" s="96">
        <v>2.62</v>
      </c>
    </row>
    <row r="11054" spans="1:3">
      <c r="A11054" s="94">
        <f t="shared" si="175"/>
        <v>2019</v>
      </c>
      <c r="B11054" s="95">
        <v>43629</v>
      </c>
      <c r="C11054" s="96">
        <v>2.61</v>
      </c>
    </row>
    <row r="11055" spans="1:3">
      <c r="A11055" s="94">
        <f t="shared" si="175"/>
        <v>2019</v>
      </c>
      <c r="B11055" s="95">
        <v>43630</v>
      </c>
      <c r="C11055" s="96">
        <v>2.59</v>
      </c>
    </row>
    <row r="11056" spans="1:3">
      <c r="A11056" s="94">
        <f t="shared" si="175"/>
        <v>2019</v>
      </c>
      <c r="B11056" s="95">
        <v>43633</v>
      </c>
      <c r="C11056" s="96">
        <v>2.58</v>
      </c>
    </row>
    <row r="11057" spans="1:3">
      <c r="A11057" s="94">
        <f t="shared" si="175"/>
        <v>2019</v>
      </c>
      <c r="B11057" s="95">
        <v>43634</v>
      </c>
      <c r="C11057" s="96">
        <v>2.5499999999999998</v>
      </c>
    </row>
    <row r="11058" spans="1:3">
      <c r="A11058" s="94">
        <f t="shared" si="175"/>
        <v>2019</v>
      </c>
      <c r="B11058" s="95">
        <v>43635</v>
      </c>
      <c r="C11058" s="96">
        <v>2.54</v>
      </c>
    </row>
    <row r="11059" spans="1:3">
      <c r="A11059" s="94">
        <f t="shared" si="175"/>
        <v>2019</v>
      </c>
      <c r="B11059" s="95">
        <v>43636</v>
      </c>
      <c r="C11059" s="96">
        <v>2.5299999999999998</v>
      </c>
    </row>
    <row r="11060" spans="1:3">
      <c r="A11060" s="94">
        <f t="shared" si="175"/>
        <v>2019</v>
      </c>
      <c r="B11060" s="95">
        <v>43637</v>
      </c>
      <c r="C11060" s="96">
        <v>2.59</v>
      </c>
    </row>
    <row r="11061" spans="1:3">
      <c r="A11061" s="94">
        <f t="shared" si="175"/>
        <v>2019</v>
      </c>
      <c r="B11061" s="95">
        <v>43640</v>
      </c>
      <c r="C11061" s="96">
        <v>2.5499999999999998</v>
      </c>
    </row>
    <row r="11062" spans="1:3">
      <c r="A11062" s="94">
        <f t="shared" si="175"/>
        <v>2019</v>
      </c>
      <c r="B11062" s="95">
        <v>43641</v>
      </c>
      <c r="C11062" s="96">
        <v>2.5299999999999998</v>
      </c>
    </row>
    <row r="11063" spans="1:3">
      <c r="A11063" s="94">
        <f t="shared" si="175"/>
        <v>2019</v>
      </c>
      <c r="B11063" s="95">
        <v>43642</v>
      </c>
      <c r="C11063" s="96">
        <v>2.57</v>
      </c>
    </row>
    <row r="11064" spans="1:3">
      <c r="A11064" s="94">
        <f t="shared" si="175"/>
        <v>2019</v>
      </c>
      <c r="B11064" s="95">
        <v>43643</v>
      </c>
      <c r="C11064" s="96">
        <v>2.52</v>
      </c>
    </row>
    <row r="11065" spans="1:3">
      <c r="A11065" s="94">
        <f t="shared" si="175"/>
        <v>2019</v>
      </c>
      <c r="B11065" s="95">
        <v>43644</v>
      </c>
      <c r="C11065" s="96">
        <v>2.52</v>
      </c>
    </row>
    <row r="11066" spans="1:3">
      <c r="A11066" s="94">
        <f t="shared" si="175"/>
        <v>2019</v>
      </c>
      <c r="B11066" s="95">
        <v>43647</v>
      </c>
      <c r="C11066" s="96">
        <v>2.5499999999999998</v>
      </c>
    </row>
    <row r="11067" spans="1:3">
      <c r="A11067" s="94">
        <f t="shared" si="175"/>
        <v>2019</v>
      </c>
      <c r="B11067" s="95">
        <v>43648</v>
      </c>
      <c r="C11067" s="96">
        <v>2.5099999999999998</v>
      </c>
    </row>
    <row r="11068" spans="1:3">
      <c r="A11068" s="94">
        <f t="shared" si="175"/>
        <v>2019</v>
      </c>
      <c r="B11068" s="95">
        <v>43649</v>
      </c>
      <c r="C11068" s="96">
        <v>2.4700000000000002</v>
      </c>
    </row>
    <row r="11069" spans="1:3">
      <c r="A11069" s="94">
        <f t="shared" si="175"/>
        <v>2019</v>
      </c>
      <c r="B11069" s="95">
        <v>43650</v>
      </c>
      <c r="C11069" s="99"/>
    </row>
    <row r="11070" spans="1:3">
      <c r="A11070" s="94">
        <f t="shared" si="175"/>
        <v>2019</v>
      </c>
      <c r="B11070" s="95">
        <v>43651</v>
      </c>
      <c r="C11070" s="96">
        <v>2.54</v>
      </c>
    </row>
    <row r="11071" spans="1:3">
      <c r="A11071" s="94">
        <f t="shared" si="175"/>
        <v>2019</v>
      </c>
      <c r="B11071" s="95">
        <v>43654</v>
      </c>
      <c r="C11071" s="96">
        <v>2.5299999999999998</v>
      </c>
    </row>
    <row r="11072" spans="1:3">
      <c r="A11072" s="94">
        <f t="shared" si="175"/>
        <v>2019</v>
      </c>
      <c r="B11072" s="95">
        <v>43655</v>
      </c>
      <c r="C11072" s="96">
        <v>2.54</v>
      </c>
    </row>
    <row r="11073" spans="1:3">
      <c r="A11073" s="94">
        <f t="shared" si="175"/>
        <v>2019</v>
      </c>
      <c r="B11073" s="95">
        <v>43656</v>
      </c>
      <c r="C11073" s="96">
        <v>2.57</v>
      </c>
    </row>
    <row r="11074" spans="1:3">
      <c r="A11074" s="94">
        <f t="shared" si="175"/>
        <v>2019</v>
      </c>
      <c r="B11074" s="95">
        <v>43657</v>
      </c>
      <c r="C11074" s="96">
        <v>2.65</v>
      </c>
    </row>
    <row r="11075" spans="1:3">
      <c r="A11075" s="94">
        <f t="shared" si="175"/>
        <v>2019</v>
      </c>
      <c r="B11075" s="95">
        <v>43658</v>
      </c>
      <c r="C11075" s="96">
        <v>2.64</v>
      </c>
    </row>
    <row r="11076" spans="1:3">
      <c r="A11076" s="94">
        <f t="shared" si="175"/>
        <v>2019</v>
      </c>
      <c r="B11076" s="95">
        <v>43661</v>
      </c>
      <c r="C11076" s="96">
        <v>2.61</v>
      </c>
    </row>
    <row r="11077" spans="1:3">
      <c r="A11077" s="94">
        <f t="shared" si="175"/>
        <v>2019</v>
      </c>
      <c r="B11077" s="95">
        <v>43662</v>
      </c>
      <c r="C11077" s="96">
        <v>2.63</v>
      </c>
    </row>
    <row r="11078" spans="1:3">
      <c r="A11078" s="94">
        <f t="shared" si="175"/>
        <v>2019</v>
      </c>
      <c r="B11078" s="95">
        <v>43663</v>
      </c>
      <c r="C11078" s="96">
        <v>2.57</v>
      </c>
    </row>
    <row r="11079" spans="1:3">
      <c r="A11079" s="94">
        <f t="shared" si="175"/>
        <v>2019</v>
      </c>
      <c r="B11079" s="95">
        <v>43664</v>
      </c>
      <c r="C11079" s="96">
        <v>2.56</v>
      </c>
    </row>
    <row r="11080" spans="1:3">
      <c r="A11080" s="94">
        <f t="shared" si="175"/>
        <v>2019</v>
      </c>
      <c r="B11080" s="95">
        <v>43665</v>
      </c>
      <c r="C11080" s="96">
        <v>2.57</v>
      </c>
    </row>
    <row r="11081" spans="1:3">
      <c r="A11081" s="94">
        <f t="shared" si="175"/>
        <v>2019</v>
      </c>
      <c r="B11081" s="95">
        <v>43668</v>
      </c>
      <c r="C11081" s="96">
        <v>2.58</v>
      </c>
    </row>
    <row r="11082" spans="1:3">
      <c r="A11082" s="94">
        <f t="shared" si="175"/>
        <v>2019</v>
      </c>
      <c r="B11082" s="95">
        <v>43669</v>
      </c>
      <c r="C11082" s="96">
        <v>2.61</v>
      </c>
    </row>
    <row r="11083" spans="1:3">
      <c r="A11083" s="94">
        <f t="shared" si="175"/>
        <v>2019</v>
      </c>
      <c r="B11083" s="95">
        <v>43670</v>
      </c>
      <c r="C11083" s="96">
        <v>2.58</v>
      </c>
    </row>
    <row r="11084" spans="1:3">
      <c r="A11084" s="94">
        <f t="shared" si="175"/>
        <v>2019</v>
      </c>
      <c r="B11084" s="95">
        <v>43671</v>
      </c>
      <c r="C11084" s="96">
        <v>2.6</v>
      </c>
    </row>
    <row r="11085" spans="1:3">
      <c r="A11085" s="94">
        <f t="shared" ref="A11085:A11148" si="176">YEAR(B11085)</f>
        <v>2019</v>
      </c>
      <c r="B11085" s="95">
        <v>43672</v>
      </c>
      <c r="C11085" s="96">
        <v>2.59</v>
      </c>
    </row>
    <row r="11086" spans="1:3">
      <c r="A11086" s="94">
        <f t="shared" si="176"/>
        <v>2019</v>
      </c>
      <c r="B11086" s="95">
        <v>43675</v>
      </c>
      <c r="C11086" s="96">
        <v>2.59</v>
      </c>
    </row>
    <row r="11087" spans="1:3">
      <c r="A11087" s="94">
        <f t="shared" si="176"/>
        <v>2019</v>
      </c>
      <c r="B11087" s="95">
        <v>43676</v>
      </c>
      <c r="C11087" s="96">
        <v>2.58</v>
      </c>
    </row>
    <row r="11088" spans="1:3">
      <c r="A11088" s="94">
        <f t="shared" si="176"/>
        <v>2019</v>
      </c>
      <c r="B11088" s="95">
        <v>43677</v>
      </c>
      <c r="C11088" s="96">
        <v>2.5299999999999998</v>
      </c>
    </row>
    <row r="11089" spans="1:3">
      <c r="A11089" s="94">
        <f t="shared" si="176"/>
        <v>2019</v>
      </c>
      <c r="B11089" s="95">
        <v>43678</v>
      </c>
      <c r="C11089" s="96">
        <v>2.44</v>
      </c>
    </row>
    <row r="11090" spans="1:3">
      <c r="A11090" s="94">
        <f t="shared" si="176"/>
        <v>2019</v>
      </c>
      <c r="B11090" s="95">
        <v>43679</v>
      </c>
      <c r="C11090" s="96">
        <v>2.39</v>
      </c>
    </row>
    <row r="11091" spans="1:3">
      <c r="A11091" s="94">
        <f t="shared" si="176"/>
        <v>2019</v>
      </c>
      <c r="B11091" s="95">
        <v>43682</v>
      </c>
      <c r="C11091" s="96">
        <v>2.2999999999999998</v>
      </c>
    </row>
    <row r="11092" spans="1:3">
      <c r="A11092" s="94">
        <f t="shared" si="176"/>
        <v>2019</v>
      </c>
      <c r="B11092" s="95">
        <v>43683</v>
      </c>
      <c r="C11092" s="96">
        <v>2.25</v>
      </c>
    </row>
    <row r="11093" spans="1:3">
      <c r="A11093" s="94">
        <f t="shared" si="176"/>
        <v>2019</v>
      </c>
      <c r="B11093" s="95">
        <v>43684</v>
      </c>
      <c r="C11093" s="96">
        <v>2.2200000000000002</v>
      </c>
    </row>
    <row r="11094" spans="1:3">
      <c r="A11094" s="94">
        <f t="shared" si="176"/>
        <v>2019</v>
      </c>
      <c r="B11094" s="95">
        <v>43685</v>
      </c>
      <c r="C11094" s="96">
        <v>2.25</v>
      </c>
    </row>
    <row r="11095" spans="1:3">
      <c r="A11095" s="94">
        <f t="shared" si="176"/>
        <v>2019</v>
      </c>
      <c r="B11095" s="95">
        <v>43686</v>
      </c>
      <c r="C11095" s="96">
        <v>2.2599999999999998</v>
      </c>
    </row>
    <row r="11096" spans="1:3">
      <c r="A11096" s="94">
        <f t="shared" si="176"/>
        <v>2019</v>
      </c>
      <c r="B11096" s="95">
        <v>43689</v>
      </c>
      <c r="C11096" s="96">
        <v>2.14</v>
      </c>
    </row>
    <row r="11097" spans="1:3">
      <c r="A11097" s="94">
        <f t="shared" si="176"/>
        <v>2019</v>
      </c>
      <c r="B11097" s="95">
        <v>43690</v>
      </c>
      <c r="C11097" s="96">
        <v>2.15</v>
      </c>
    </row>
    <row r="11098" spans="1:3">
      <c r="A11098" s="94">
        <f t="shared" si="176"/>
        <v>2019</v>
      </c>
      <c r="B11098" s="95">
        <v>43691</v>
      </c>
      <c r="C11098" s="96">
        <v>2.0299999999999998</v>
      </c>
    </row>
    <row r="11099" spans="1:3">
      <c r="A11099" s="94">
        <f t="shared" si="176"/>
        <v>2019</v>
      </c>
      <c r="B11099" s="95">
        <v>43692</v>
      </c>
      <c r="C11099" s="96">
        <v>1.98</v>
      </c>
    </row>
    <row r="11100" spans="1:3">
      <c r="A11100" s="94">
        <f t="shared" si="176"/>
        <v>2019</v>
      </c>
      <c r="B11100" s="95">
        <v>43693</v>
      </c>
      <c r="C11100" s="96">
        <v>2.0099999999999998</v>
      </c>
    </row>
    <row r="11101" spans="1:3">
      <c r="A11101" s="94">
        <f t="shared" si="176"/>
        <v>2019</v>
      </c>
      <c r="B11101" s="95">
        <v>43696</v>
      </c>
      <c r="C11101" s="96">
        <v>2.08</v>
      </c>
    </row>
    <row r="11102" spans="1:3">
      <c r="A11102" s="94">
        <f t="shared" si="176"/>
        <v>2019</v>
      </c>
      <c r="B11102" s="95">
        <v>43697</v>
      </c>
      <c r="C11102" s="96">
        <v>2.04</v>
      </c>
    </row>
    <row r="11103" spans="1:3">
      <c r="A11103" s="94">
        <f t="shared" si="176"/>
        <v>2019</v>
      </c>
      <c r="B11103" s="95">
        <v>43698</v>
      </c>
      <c r="C11103" s="96">
        <v>2.0699999999999998</v>
      </c>
    </row>
    <row r="11104" spans="1:3">
      <c r="A11104" s="94">
        <f t="shared" si="176"/>
        <v>2019</v>
      </c>
      <c r="B11104" s="95">
        <v>43699</v>
      </c>
      <c r="C11104" s="96">
        <v>2.11</v>
      </c>
    </row>
    <row r="11105" spans="1:3">
      <c r="A11105" s="94">
        <f t="shared" si="176"/>
        <v>2019</v>
      </c>
      <c r="B11105" s="95">
        <v>43700</v>
      </c>
      <c r="C11105" s="96">
        <v>2.02</v>
      </c>
    </row>
    <row r="11106" spans="1:3">
      <c r="A11106" s="94">
        <f t="shared" si="176"/>
        <v>2019</v>
      </c>
      <c r="B11106" s="95">
        <v>43703</v>
      </c>
      <c r="C11106" s="96">
        <v>2.04</v>
      </c>
    </row>
    <row r="11107" spans="1:3">
      <c r="A11107" s="94">
        <f t="shared" si="176"/>
        <v>2019</v>
      </c>
      <c r="B11107" s="95">
        <v>43704</v>
      </c>
      <c r="C11107" s="96">
        <v>1.97</v>
      </c>
    </row>
    <row r="11108" spans="1:3">
      <c r="A11108" s="94">
        <f t="shared" si="176"/>
        <v>2019</v>
      </c>
      <c r="B11108" s="95">
        <v>43705</v>
      </c>
      <c r="C11108" s="96">
        <v>1.94</v>
      </c>
    </row>
    <row r="11109" spans="1:3">
      <c r="A11109" s="94">
        <f t="shared" si="176"/>
        <v>2019</v>
      </c>
      <c r="B11109" s="95">
        <v>43706</v>
      </c>
      <c r="C11109" s="96">
        <v>1.97</v>
      </c>
    </row>
    <row r="11110" spans="1:3">
      <c r="A11110" s="94">
        <f t="shared" si="176"/>
        <v>2019</v>
      </c>
      <c r="B11110" s="95">
        <v>43707</v>
      </c>
      <c r="C11110" s="96">
        <v>1.96</v>
      </c>
    </row>
    <row r="11111" spans="1:3">
      <c r="A11111" s="94">
        <f t="shared" si="176"/>
        <v>2019</v>
      </c>
      <c r="B11111" s="95">
        <v>43710</v>
      </c>
      <c r="C11111" s="99"/>
    </row>
    <row r="11112" spans="1:3">
      <c r="A11112" s="94">
        <f t="shared" si="176"/>
        <v>2019</v>
      </c>
      <c r="B11112" s="95">
        <v>43711</v>
      </c>
      <c r="C11112" s="96">
        <v>1.95</v>
      </c>
    </row>
    <row r="11113" spans="1:3">
      <c r="A11113" s="94">
        <f t="shared" si="176"/>
        <v>2019</v>
      </c>
      <c r="B11113" s="95">
        <v>43712</v>
      </c>
      <c r="C11113" s="96">
        <v>1.97</v>
      </c>
    </row>
    <row r="11114" spans="1:3">
      <c r="A11114" s="94">
        <f t="shared" si="176"/>
        <v>2019</v>
      </c>
      <c r="B11114" s="95">
        <v>43713</v>
      </c>
      <c r="C11114" s="96">
        <v>2.06</v>
      </c>
    </row>
    <row r="11115" spans="1:3">
      <c r="A11115" s="94">
        <f t="shared" si="176"/>
        <v>2019</v>
      </c>
      <c r="B11115" s="95">
        <v>43714</v>
      </c>
      <c r="C11115" s="96">
        <v>2.02</v>
      </c>
    </row>
    <row r="11116" spans="1:3">
      <c r="A11116" s="94">
        <f t="shared" si="176"/>
        <v>2019</v>
      </c>
      <c r="B11116" s="95">
        <v>43717</v>
      </c>
      <c r="C11116" s="96">
        <v>2.11</v>
      </c>
    </row>
    <row r="11117" spans="1:3">
      <c r="A11117" s="94">
        <f t="shared" si="176"/>
        <v>2019</v>
      </c>
      <c r="B11117" s="95">
        <v>43718</v>
      </c>
      <c r="C11117" s="96">
        <v>2.19</v>
      </c>
    </row>
    <row r="11118" spans="1:3">
      <c r="A11118" s="94">
        <f t="shared" si="176"/>
        <v>2019</v>
      </c>
      <c r="B11118" s="95">
        <v>43719</v>
      </c>
      <c r="C11118" s="96">
        <v>2.2200000000000002</v>
      </c>
    </row>
    <row r="11119" spans="1:3">
      <c r="A11119" s="94">
        <f t="shared" si="176"/>
        <v>2019</v>
      </c>
      <c r="B11119" s="95">
        <v>43720</v>
      </c>
      <c r="C11119" s="96">
        <v>2.2200000000000002</v>
      </c>
    </row>
    <row r="11120" spans="1:3">
      <c r="A11120" s="94">
        <f t="shared" si="176"/>
        <v>2019</v>
      </c>
      <c r="B11120" s="95">
        <v>43721</v>
      </c>
      <c r="C11120" s="96">
        <v>2.37</v>
      </c>
    </row>
    <row r="11121" spans="1:3">
      <c r="A11121" s="94">
        <f t="shared" si="176"/>
        <v>2019</v>
      </c>
      <c r="B11121" s="95">
        <v>43724</v>
      </c>
      <c r="C11121" s="96">
        <v>2.31</v>
      </c>
    </row>
    <row r="11122" spans="1:3">
      <c r="A11122" s="94">
        <f t="shared" si="176"/>
        <v>2019</v>
      </c>
      <c r="B11122" s="95">
        <v>43725</v>
      </c>
      <c r="C11122" s="96">
        <v>2.27</v>
      </c>
    </row>
    <row r="11123" spans="1:3">
      <c r="A11123" s="94">
        <f t="shared" si="176"/>
        <v>2019</v>
      </c>
      <c r="B11123" s="95">
        <v>43726</v>
      </c>
      <c r="C11123" s="96">
        <v>2.25</v>
      </c>
    </row>
    <row r="11124" spans="1:3">
      <c r="A11124" s="94">
        <f t="shared" si="176"/>
        <v>2019</v>
      </c>
      <c r="B11124" s="95">
        <v>43727</v>
      </c>
      <c r="C11124" s="96">
        <v>2.2200000000000002</v>
      </c>
    </row>
    <row r="11125" spans="1:3">
      <c r="A11125" s="94">
        <f t="shared" si="176"/>
        <v>2019</v>
      </c>
      <c r="B11125" s="95">
        <v>43728</v>
      </c>
      <c r="C11125" s="96">
        <v>2.17</v>
      </c>
    </row>
    <row r="11126" spans="1:3">
      <c r="A11126" s="94">
        <f t="shared" si="176"/>
        <v>2019</v>
      </c>
      <c r="B11126" s="95">
        <v>43731</v>
      </c>
      <c r="C11126" s="96">
        <v>2.16</v>
      </c>
    </row>
    <row r="11127" spans="1:3">
      <c r="A11127" s="94">
        <f t="shared" si="176"/>
        <v>2019</v>
      </c>
      <c r="B11127" s="95">
        <v>43732</v>
      </c>
      <c r="C11127" s="96">
        <v>2.09</v>
      </c>
    </row>
    <row r="11128" spans="1:3">
      <c r="A11128" s="94">
        <f t="shared" si="176"/>
        <v>2019</v>
      </c>
      <c r="B11128" s="95">
        <v>43733</v>
      </c>
      <c r="C11128" s="96">
        <v>2.1800000000000002</v>
      </c>
    </row>
    <row r="11129" spans="1:3">
      <c r="A11129" s="94">
        <f t="shared" si="176"/>
        <v>2019</v>
      </c>
      <c r="B11129" s="95">
        <v>43734</v>
      </c>
      <c r="C11129" s="96">
        <v>2.15</v>
      </c>
    </row>
    <row r="11130" spans="1:3">
      <c r="A11130" s="94">
        <f t="shared" si="176"/>
        <v>2019</v>
      </c>
      <c r="B11130" s="95">
        <v>43735</v>
      </c>
      <c r="C11130" s="96">
        <v>2.13</v>
      </c>
    </row>
    <row r="11131" spans="1:3">
      <c r="A11131" s="94">
        <f t="shared" si="176"/>
        <v>2019</v>
      </c>
      <c r="B11131" s="95">
        <v>43738</v>
      </c>
      <c r="C11131" s="96">
        <v>2.12</v>
      </c>
    </row>
    <row r="11132" spans="1:3">
      <c r="A11132" s="94">
        <f t="shared" si="176"/>
        <v>2019</v>
      </c>
      <c r="B11132" s="95">
        <v>43739</v>
      </c>
      <c r="C11132" s="96">
        <v>2.11</v>
      </c>
    </row>
    <row r="11133" spans="1:3">
      <c r="A11133" s="94">
        <f t="shared" si="176"/>
        <v>2019</v>
      </c>
      <c r="B11133" s="95">
        <v>43740</v>
      </c>
      <c r="C11133" s="96">
        <v>2.09</v>
      </c>
    </row>
    <row r="11134" spans="1:3">
      <c r="A11134" s="94">
        <f t="shared" si="176"/>
        <v>2019</v>
      </c>
      <c r="B11134" s="95">
        <v>43741</v>
      </c>
      <c r="C11134" s="96">
        <v>2.04</v>
      </c>
    </row>
    <row r="11135" spans="1:3">
      <c r="A11135" s="94">
        <f t="shared" si="176"/>
        <v>2019</v>
      </c>
      <c r="B11135" s="95">
        <v>43742</v>
      </c>
      <c r="C11135" s="96">
        <v>2.0099999999999998</v>
      </c>
    </row>
    <row r="11136" spans="1:3">
      <c r="A11136" s="94">
        <f t="shared" si="176"/>
        <v>2019</v>
      </c>
      <c r="B11136" s="95">
        <v>43745</v>
      </c>
      <c r="C11136" s="96">
        <v>2.0499999999999998</v>
      </c>
    </row>
    <row r="11137" spans="1:3">
      <c r="A11137" s="94">
        <f t="shared" si="176"/>
        <v>2019</v>
      </c>
      <c r="B11137" s="95">
        <v>43746</v>
      </c>
      <c r="C11137" s="96">
        <v>2.04</v>
      </c>
    </row>
    <row r="11138" spans="1:3">
      <c r="A11138" s="94">
        <f t="shared" si="176"/>
        <v>2019</v>
      </c>
      <c r="B11138" s="95">
        <v>43747</v>
      </c>
      <c r="C11138" s="96">
        <v>2.08</v>
      </c>
    </row>
    <row r="11139" spans="1:3">
      <c r="A11139" s="94">
        <f t="shared" si="176"/>
        <v>2019</v>
      </c>
      <c r="B11139" s="95">
        <v>43748</v>
      </c>
      <c r="C11139" s="96">
        <v>2.16</v>
      </c>
    </row>
    <row r="11140" spans="1:3">
      <c r="A11140" s="94">
        <f t="shared" si="176"/>
        <v>2019</v>
      </c>
      <c r="B11140" s="95">
        <v>43749</v>
      </c>
      <c r="C11140" s="96">
        <v>2.2200000000000002</v>
      </c>
    </row>
    <row r="11141" spans="1:3">
      <c r="A11141" s="94">
        <f t="shared" si="176"/>
        <v>2019</v>
      </c>
      <c r="B11141" s="95">
        <v>43752</v>
      </c>
      <c r="C11141" s="99"/>
    </row>
    <row r="11142" spans="1:3">
      <c r="A11142" s="94">
        <f t="shared" si="176"/>
        <v>2019</v>
      </c>
      <c r="B11142" s="95">
        <v>43753</v>
      </c>
      <c r="C11142" s="96">
        <v>2.23</v>
      </c>
    </row>
    <row r="11143" spans="1:3">
      <c r="A11143" s="94">
        <f t="shared" si="176"/>
        <v>2019</v>
      </c>
      <c r="B11143" s="95">
        <v>43754</v>
      </c>
      <c r="C11143" s="96">
        <v>2.23</v>
      </c>
    </row>
    <row r="11144" spans="1:3">
      <c r="A11144" s="94">
        <f t="shared" si="176"/>
        <v>2019</v>
      </c>
      <c r="B11144" s="95">
        <v>43755</v>
      </c>
      <c r="C11144" s="96">
        <v>2.2400000000000002</v>
      </c>
    </row>
    <row r="11145" spans="1:3">
      <c r="A11145" s="94">
        <f t="shared" si="176"/>
        <v>2019</v>
      </c>
      <c r="B11145" s="95">
        <v>43756</v>
      </c>
      <c r="C11145" s="96">
        <v>2.25</v>
      </c>
    </row>
    <row r="11146" spans="1:3">
      <c r="A11146" s="94">
        <f t="shared" si="176"/>
        <v>2019</v>
      </c>
      <c r="B11146" s="95">
        <v>43759</v>
      </c>
      <c r="C11146" s="96">
        <v>2.2799999999999998</v>
      </c>
    </row>
    <row r="11147" spans="1:3">
      <c r="A11147" s="94">
        <f t="shared" si="176"/>
        <v>2019</v>
      </c>
      <c r="B11147" s="95">
        <v>43760</v>
      </c>
      <c r="C11147" s="96">
        <v>2.2599999999999998</v>
      </c>
    </row>
    <row r="11148" spans="1:3">
      <c r="A11148" s="94">
        <f t="shared" si="176"/>
        <v>2019</v>
      </c>
      <c r="B11148" s="95">
        <v>43761</v>
      </c>
      <c r="C11148" s="96">
        <v>2.25</v>
      </c>
    </row>
    <row r="11149" spans="1:3">
      <c r="A11149" s="94">
        <f t="shared" ref="A11149:A11212" si="177">YEAR(B11149)</f>
        <v>2019</v>
      </c>
      <c r="B11149" s="95">
        <v>43762</v>
      </c>
      <c r="C11149" s="96">
        <v>2.2599999999999998</v>
      </c>
    </row>
    <row r="11150" spans="1:3">
      <c r="A11150" s="94">
        <f t="shared" si="177"/>
        <v>2019</v>
      </c>
      <c r="B11150" s="95">
        <v>43763</v>
      </c>
      <c r="C11150" s="96">
        <v>2.29</v>
      </c>
    </row>
    <row r="11151" spans="1:3">
      <c r="A11151" s="94">
        <f t="shared" si="177"/>
        <v>2019</v>
      </c>
      <c r="B11151" s="95">
        <v>43766</v>
      </c>
      <c r="C11151" s="96">
        <v>2.34</v>
      </c>
    </row>
    <row r="11152" spans="1:3">
      <c r="A11152" s="94">
        <f t="shared" si="177"/>
        <v>2019</v>
      </c>
      <c r="B11152" s="95">
        <v>43767</v>
      </c>
      <c r="C11152" s="96">
        <v>2.33</v>
      </c>
    </row>
    <row r="11153" spans="1:3">
      <c r="A11153" s="94">
        <f t="shared" si="177"/>
        <v>2019</v>
      </c>
      <c r="B11153" s="95">
        <v>43768</v>
      </c>
      <c r="C11153" s="96">
        <v>2.2599999999999998</v>
      </c>
    </row>
    <row r="11154" spans="1:3">
      <c r="A11154" s="94">
        <f t="shared" si="177"/>
        <v>2019</v>
      </c>
      <c r="B11154" s="95">
        <v>43769</v>
      </c>
      <c r="C11154" s="96">
        <v>2.17</v>
      </c>
    </row>
    <row r="11155" spans="1:3">
      <c r="A11155" s="94">
        <f t="shared" si="177"/>
        <v>2019</v>
      </c>
      <c r="B11155" s="95">
        <v>43770</v>
      </c>
      <c r="C11155" s="96">
        <v>2.21</v>
      </c>
    </row>
    <row r="11156" spans="1:3">
      <c r="A11156" s="94">
        <f t="shared" si="177"/>
        <v>2019</v>
      </c>
      <c r="B11156" s="95">
        <v>43773</v>
      </c>
      <c r="C11156" s="96">
        <v>2.27</v>
      </c>
    </row>
    <row r="11157" spans="1:3">
      <c r="A11157" s="94">
        <f t="shared" si="177"/>
        <v>2019</v>
      </c>
      <c r="B11157" s="95">
        <v>43774</v>
      </c>
      <c r="C11157" s="96">
        <v>2.34</v>
      </c>
    </row>
    <row r="11158" spans="1:3">
      <c r="A11158" s="94">
        <f t="shared" si="177"/>
        <v>2019</v>
      </c>
      <c r="B11158" s="95">
        <v>43775</v>
      </c>
      <c r="C11158" s="96">
        <v>2.2999999999999998</v>
      </c>
    </row>
    <row r="11159" spans="1:3">
      <c r="A11159" s="94">
        <f t="shared" si="177"/>
        <v>2019</v>
      </c>
      <c r="B11159" s="95">
        <v>43776</v>
      </c>
      <c r="C11159" s="96">
        <v>2.4</v>
      </c>
    </row>
    <row r="11160" spans="1:3">
      <c r="A11160" s="94">
        <f t="shared" si="177"/>
        <v>2019</v>
      </c>
      <c r="B11160" s="95">
        <v>43777</v>
      </c>
      <c r="C11160" s="96">
        <v>2.4300000000000002</v>
      </c>
    </row>
    <row r="11161" spans="1:3">
      <c r="A11161" s="94">
        <f t="shared" si="177"/>
        <v>2019</v>
      </c>
      <c r="B11161" s="95">
        <v>43780</v>
      </c>
      <c r="C11161" s="99"/>
    </row>
    <row r="11162" spans="1:3">
      <c r="A11162" s="94">
        <f t="shared" si="177"/>
        <v>2019</v>
      </c>
      <c r="B11162" s="95">
        <v>43781</v>
      </c>
      <c r="C11162" s="96">
        <v>2.39</v>
      </c>
    </row>
    <row r="11163" spans="1:3">
      <c r="A11163" s="94">
        <f t="shared" si="177"/>
        <v>2019</v>
      </c>
      <c r="B11163" s="95">
        <v>43782</v>
      </c>
      <c r="C11163" s="96">
        <v>2.36</v>
      </c>
    </row>
    <row r="11164" spans="1:3">
      <c r="A11164" s="94">
        <f t="shared" si="177"/>
        <v>2019</v>
      </c>
      <c r="B11164" s="95">
        <v>43783</v>
      </c>
      <c r="C11164" s="96">
        <v>2.31</v>
      </c>
    </row>
    <row r="11165" spans="1:3">
      <c r="A11165" s="94">
        <f t="shared" si="177"/>
        <v>2019</v>
      </c>
      <c r="B11165" s="95">
        <v>43784</v>
      </c>
      <c r="C11165" s="96">
        <v>2.31</v>
      </c>
    </row>
    <row r="11166" spans="1:3">
      <c r="A11166" s="94">
        <f t="shared" si="177"/>
        <v>2019</v>
      </c>
      <c r="B11166" s="95">
        <v>43787</v>
      </c>
      <c r="C11166" s="96">
        <v>2.2999999999999998</v>
      </c>
    </row>
    <row r="11167" spans="1:3">
      <c r="A11167" s="94">
        <f t="shared" si="177"/>
        <v>2019</v>
      </c>
      <c r="B11167" s="95">
        <v>43788</v>
      </c>
      <c r="C11167" s="96">
        <v>2.2599999999999998</v>
      </c>
    </row>
    <row r="11168" spans="1:3">
      <c r="A11168" s="94">
        <f t="shared" si="177"/>
        <v>2019</v>
      </c>
      <c r="B11168" s="95">
        <v>43789</v>
      </c>
      <c r="C11168" s="96">
        <v>2.2000000000000002</v>
      </c>
    </row>
    <row r="11169" spans="1:3">
      <c r="A11169" s="94">
        <f t="shared" si="177"/>
        <v>2019</v>
      </c>
      <c r="B11169" s="95">
        <v>43790</v>
      </c>
      <c r="C11169" s="96">
        <v>2.2400000000000002</v>
      </c>
    </row>
    <row r="11170" spans="1:3">
      <c r="A11170" s="94">
        <f t="shared" si="177"/>
        <v>2019</v>
      </c>
      <c r="B11170" s="95">
        <v>43791</v>
      </c>
      <c r="C11170" s="96">
        <v>2.2200000000000002</v>
      </c>
    </row>
    <row r="11171" spans="1:3">
      <c r="A11171" s="94">
        <f t="shared" si="177"/>
        <v>2019</v>
      </c>
      <c r="B11171" s="95">
        <v>43794</v>
      </c>
      <c r="C11171" s="96">
        <v>2.21</v>
      </c>
    </row>
    <row r="11172" spans="1:3">
      <c r="A11172" s="94">
        <f t="shared" si="177"/>
        <v>2019</v>
      </c>
      <c r="B11172" s="95">
        <v>43795</v>
      </c>
      <c r="C11172" s="96">
        <v>2.1800000000000002</v>
      </c>
    </row>
    <row r="11173" spans="1:3">
      <c r="A11173" s="94">
        <f t="shared" si="177"/>
        <v>2019</v>
      </c>
      <c r="B11173" s="95">
        <v>43796</v>
      </c>
      <c r="C11173" s="96">
        <v>2.19</v>
      </c>
    </row>
    <row r="11174" spans="1:3">
      <c r="A11174" s="94">
        <f t="shared" si="177"/>
        <v>2019</v>
      </c>
      <c r="B11174" s="95">
        <v>43797</v>
      </c>
      <c r="C11174" s="99"/>
    </row>
    <row r="11175" spans="1:3">
      <c r="A11175" s="94">
        <f t="shared" si="177"/>
        <v>2019</v>
      </c>
      <c r="B11175" s="95">
        <v>43798</v>
      </c>
      <c r="C11175" s="96">
        <v>2.21</v>
      </c>
    </row>
    <row r="11176" spans="1:3">
      <c r="A11176" s="94">
        <f t="shared" si="177"/>
        <v>2019</v>
      </c>
      <c r="B11176" s="95">
        <v>43801</v>
      </c>
      <c r="C11176" s="96">
        <v>2.2799999999999998</v>
      </c>
    </row>
    <row r="11177" spans="1:3">
      <c r="A11177" s="94">
        <f t="shared" si="177"/>
        <v>2019</v>
      </c>
      <c r="B11177" s="95">
        <v>43802</v>
      </c>
      <c r="C11177" s="96">
        <v>2.17</v>
      </c>
    </row>
    <row r="11178" spans="1:3">
      <c r="A11178" s="94">
        <f t="shared" si="177"/>
        <v>2019</v>
      </c>
      <c r="B11178" s="95">
        <v>43803</v>
      </c>
      <c r="C11178" s="96">
        <v>2.2200000000000002</v>
      </c>
    </row>
    <row r="11179" spans="1:3">
      <c r="A11179" s="94">
        <f t="shared" si="177"/>
        <v>2019</v>
      </c>
      <c r="B11179" s="95">
        <v>43804</v>
      </c>
      <c r="C11179" s="96">
        <v>2.2400000000000002</v>
      </c>
    </row>
    <row r="11180" spans="1:3">
      <c r="A11180" s="94">
        <f t="shared" si="177"/>
        <v>2019</v>
      </c>
      <c r="B11180" s="95">
        <v>43805</v>
      </c>
      <c r="C11180" s="96">
        <v>2.29</v>
      </c>
    </row>
    <row r="11181" spans="1:3">
      <c r="A11181" s="94">
        <f t="shared" si="177"/>
        <v>2019</v>
      </c>
      <c r="B11181" s="95">
        <v>43808</v>
      </c>
      <c r="C11181" s="96">
        <v>2.27</v>
      </c>
    </row>
    <row r="11182" spans="1:3">
      <c r="A11182" s="94">
        <f t="shared" si="177"/>
        <v>2019</v>
      </c>
      <c r="B11182" s="95">
        <v>43809</v>
      </c>
      <c r="C11182" s="96">
        <v>2.2599999999999998</v>
      </c>
    </row>
    <row r="11183" spans="1:3">
      <c r="A11183" s="94">
        <f t="shared" si="177"/>
        <v>2019</v>
      </c>
      <c r="B11183" s="95">
        <v>43810</v>
      </c>
      <c r="C11183" s="96">
        <v>2.23</v>
      </c>
    </row>
    <row r="11184" spans="1:3">
      <c r="A11184" s="94">
        <f t="shared" si="177"/>
        <v>2019</v>
      </c>
      <c r="B11184" s="95">
        <v>43811</v>
      </c>
      <c r="C11184" s="96">
        <v>2.3199999999999998</v>
      </c>
    </row>
    <row r="11185" spans="1:3">
      <c r="A11185" s="94">
        <f t="shared" si="177"/>
        <v>2019</v>
      </c>
      <c r="B11185" s="95">
        <v>43812</v>
      </c>
      <c r="C11185" s="96">
        <v>2.2599999999999998</v>
      </c>
    </row>
    <row r="11186" spans="1:3">
      <c r="A11186" s="94">
        <f t="shared" si="177"/>
        <v>2019</v>
      </c>
      <c r="B11186" s="95">
        <v>43815</v>
      </c>
      <c r="C11186" s="96">
        <v>2.2999999999999998</v>
      </c>
    </row>
    <row r="11187" spans="1:3">
      <c r="A11187" s="94">
        <f t="shared" si="177"/>
        <v>2019</v>
      </c>
      <c r="B11187" s="95">
        <v>43816</v>
      </c>
      <c r="C11187" s="96">
        <v>2.31</v>
      </c>
    </row>
    <row r="11188" spans="1:3">
      <c r="A11188" s="94">
        <f t="shared" si="177"/>
        <v>2019</v>
      </c>
      <c r="B11188" s="95">
        <v>43817</v>
      </c>
      <c r="C11188" s="96">
        <v>2.35</v>
      </c>
    </row>
    <row r="11189" spans="1:3">
      <c r="A11189" s="94">
        <f t="shared" si="177"/>
        <v>2019</v>
      </c>
      <c r="B11189" s="95">
        <v>43818</v>
      </c>
      <c r="C11189" s="96">
        <v>2.35</v>
      </c>
    </row>
    <row r="11190" spans="1:3">
      <c r="A11190" s="94">
        <f t="shared" si="177"/>
        <v>2019</v>
      </c>
      <c r="B11190" s="95">
        <v>43819</v>
      </c>
      <c r="C11190" s="96">
        <v>2.34</v>
      </c>
    </row>
    <row r="11191" spans="1:3">
      <c r="A11191" s="94">
        <f t="shared" si="177"/>
        <v>2019</v>
      </c>
      <c r="B11191" s="95">
        <v>43822</v>
      </c>
      <c r="C11191" s="96">
        <v>2.35</v>
      </c>
    </row>
    <row r="11192" spans="1:3">
      <c r="A11192" s="94">
        <f t="shared" si="177"/>
        <v>2019</v>
      </c>
      <c r="B11192" s="95">
        <v>43823</v>
      </c>
      <c r="C11192" s="96">
        <v>2.33</v>
      </c>
    </row>
    <row r="11193" spans="1:3">
      <c r="A11193" s="94">
        <f t="shared" si="177"/>
        <v>2019</v>
      </c>
      <c r="B11193" s="95">
        <v>43824</v>
      </c>
      <c r="C11193" s="99"/>
    </row>
    <row r="11194" spans="1:3">
      <c r="A11194" s="94">
        <f t="shared" si="177"/>
        <v>2019</v>
      </c>
      <c r="B11194" s="95">
        <v>43825</v>
      </c>
      <c r="C11194" s="96">
        <v>2.33</v>
      </c>
    </row>
    <row r="11195" spans="1:3">
      <c r="A11195" s="94">
        <f t="shared" si="177"/>
        <v>2019</v>
      </c>
      <c r="B11195" s="95">
        <v>43826</v>
      </c>
      <c r="C11195" s="96">
        <v>2.3199999999999998</v>
      </c>
    </row>
    <row r="11196" spans="1:3">
      <c r="A11196" s="94">
        <f t="shared" si="177"/>
        <v>2019</v>
      </c>
      <c r="B11196" s="95">
        <v>43829</v>
      </c>
      <c r="C11196" s="96">
        <v>2.34</v>
      </c>
    </row>
    <row r="11197" spans="1:3">
      <c r="A11197" s="94">
        <f t="shared" si="177"/>
        <v>2019</v>
      </c>
      <c r="B11197" s="95">
        <v>43830</v>
      </c>
      <c r="C11197" s="96">
        <v>2.39</v>
      </c>
    </row>
    <row r="11198" spans="1:3">
      <c r="A11198" s="94">
        <f t="shared" si="177"/>
        <v>2020</v>
      </c>
      <c r="B11198" s="95">
        <v>43831</v>
      </c>
      <c r="C11198" s="99"/>
    </row>
    <row r="11199" spans="1:3">
      <c r="A11199" s="94">
        <f t="shared" si="177"/>
        <v>2020</v>
      </c>
      <c r="B11199" s="95">
        <v>43832</v>
      </c>
      <c r="C11199" s="96">
        <v>2.33</v>
      </c>
    </row>
    <row r="11200" spans="1:3">
      <c r="A11200" s="94">
        <f t="shared" si="177"/>
        <v>2020</v>
      </c>
      <c r="B11200" s="95">
        <v>43833</v>
      </c>
      <c r="C11200" s="96">
        <v>2.2599999999999998</v>
      </c>
    </row>
    <row r="11201" spans="1:3">
      <c r="A11201" s="94">
        <f t="shared" si="177"/>
        <v>2020</v>
      </c>
      <c r="B11201" s="95">
        <v>43836</v>
      </c>
      <c r="C11201" s="96">
        <v>2.2799999999999998</v>
      </c>
    </row>
    <row r="11202" spans="1:3">
      <c r="A11202" s="94">
        <f t="shared" si="177"/>
        <v>2020</v>
      </c>
      <c r="B11202" s="95">
        <v>43837</v>
      </c>
      <c r="C11202" s="96">
        <v>2.31</v>
      </c>
    </row>
    <row r="11203" spans="1:3">
      <c r="A11203" s="94">
        <f t="shared" si="177"/>
        <v>2020</v>
      </c>
      <c r="B11203" s="95">
        <v>43838</v>
      </c>
      <c r="C11203" s="96">
        <v>2.35</v>
      </c>
    </row>
    <row r="11204" spans="1:3">
      <c r="A11204" s="94">
        <f t="shared" si="177"/>
        <v>2020</v>
      </c>
      <c r="B11204" s="95">
        <v>43839</v>
      </c>
      <c r="C11204" s="96">
        <v>2.38</v>
      </c>
    </row>
    <row r="11205" spans="1:3">
      <c r="A11205" s="94">
        <f t="shared" si="177"/>
        <v>2020</v>
      </c>
      <c r="B11205" s="95">
        <v>43840</v>
      </c>
      <c r="C11205" s="96">
        <v>2.2799999999999998</v>
      </c>
    </row>
    <row r="11206" spans="1:3">
      <c r="A11206" s="94">
        <f t="shared" si="177"/>
        <v>2020</v>
      </c>
      <c r="B11206" s="95">
        <v>43843</v>
      </c>
      <c r="C11206" s="96">
        <v>2.2999999999999998</v>
      </c>
    </row>
    <row r="11207" spans="1:3">
      <c r="A11207" s="94">
        <f t="shared" si="177"/>
        <v>2020</v>
      </c>
      <c r="B11207" s="95">
        <v>43844</v>
      </c>
      <c r="C11207" s="96">
        <v>2.27</v>
      </c>
    </row>
    <row r="11208" spans="1:3">
      <c r="A11208" s="94">
        <f t="shared" si="177"/>
        <v>2020</v>
      </c>
      <c r="B11208" s="95">
        <v>43845</v>
      </c>
      <c r="C11208" s="96">
        <v>2.23</v>
      </c>
    </row>
    <row r="11209" spans="1:3">
      <c r="A11209" s="94">
        <f t="shared" si="177"/>
        <v>2020</v>
      </c>
      <c r="B11209" s="95">
        <v>43846</v>
      </c>
      <c r="C11209" s="96">
        <v>2.2599999999999998</v>
      </c>
    </row>
    <row r="11210" spans="1:3">
      <c r="A11210" s="94">
        <f t="shared" si="177"/>
        <v>2020</v>
      </c>
      <c r="B11210" s="95">
        <v>43847</v>
      </c>
      <c r="C11210" s="96">
        <v>2.29</v>
      </c>
    </row>
    <row r="11211" spans="1:3">
      <c r="A11211" s="94">
        <f t="shared" si="177"/>
        <v>2020</v>
      </c>
      <c r="B11211" s="95">
        <v>43850</v>
      </c>
      <c r="C11211" s="99"/>
    </row>
    <row r="11212" spans="1:3">
      <c r="A11212" s="94">
        <f t="shared" si="177"/>
        <v>2020</v>
      </c>
      <c r="B11212" s="95">
        <v>43851</v>
      </c>
      <c r="C11212" s="96">
        <v>2.23</v>
      </c>
    </row>
    <row r="11213" spans="1:3">
      <c r="A11213" s="94">
        <f t="shared" ref="A11213:A11276" si="178">YEAR(B11213)</f>
        <v>2020</v>
      </c>
      <c r="B11213" s="95">
        <v>43852</v>
      </c>
      <c r="C11213" s="96">
        <v>2.2200000000000002</v>
      </c>
    </row>
    <row r="11214" spans="1:3">
      <c r="A11214" s="94">
        <f t="shared" si="178"/>
        <v>2020</v>
      </c>
      <c r="B11214" s="95">
        <v>43853</v>
      </c>
      <c r="C11214" s="96">
        <v>2.1800000000000002</v>
      </c>
    </row>
    <row r="11215" spans="1:3">
      <c r="A11215" s="94">
        <f t="shared" si="178"/>
        <v>2020</v>
      </c>
      <c r="B11215" s="95">
        <v>43854</v>
      </c>
      <c r="C11215" s="96">
        <v>2.14</v>
      </c>
    </row>
    <row r="11216" spans="1:3">
      <c r="A11216" s="94">
        <f t="shared" si="178"/>
        <v>2020</v>
      </c>
      <c r="B11216" s="95">
        <v>43857</v>
      </c>
      <c r="C11216" s="96">
        <v>2.0499999999999998</v>
      </c>
    </row>
    <row r="11217" spans="1:3">
      <c r="A11217" s="94">
        <f t="shared" si="178"/>
        <v>2020</v>
      </c>
      <c r="B11217" s="95">
        <v>43858</v>
      </c>
      <c r="C11217" s="96">
        <v>2.1</v>
      </c>
    </row>
    <row r="11218" spans="1:3">
      <c r="A11218" s="94">
        <f t="shared" si="178"/>
        <v>2020</v>
      </c>
      <c r="B11218" s="95">
        <v>43859</v>
      </c>
      <c r="C11218" s="96">
        <v>2.0499999999999998</v>
      </c>
    </row>
    <row r="11219" spans="1:3">
      <c r="A11219" s="94">
        <f t="shared" si="178"/>
        <v>2020</v>
      </c>
      <c r="B11219" s="95">
        <v>43860</v>
      </c>
      <c r="C11219" s="96">
        <v>2.04</v>
      </c>
    </row>
    <row r="11220" spans="1:3">
      <c r="A11220" s="94">
        <f t="shared" si="178"/>
        <v>2020</v>
      </c>
      <c r="B11220" s="95">
        <v>43861</v>
      </c>
      <c r="C11220" s="96">
        <v>1.99</v>
      </c>
    </row>
    <row r="11221" spans="1:3">
      <c r="A11221" s="94">
        <f t="shared" si="178"/>
        <v>2020</v>
      </c>
      <c r="B11221" s="95">
        <v>43864</v>
      </c>
      <c r="C11221" s="96">
        <v>2.0099999999999998</v>
      </c>
    </row>
    <row r="11222" spans="1:3">
      <c r="A11222" s="94">
        <f t="shared" si="178"/>
        <v>2020</v>
      </c>
      <c r="B11222" s="95">
        <v>43865</v>
      </c>
      <c r="C11222" s="96">
        <v>2.08</v>
      </c>
    </row>
    <row r="11223" spans="1:3">
      <c r="A11223" s="94">
        <f t="shared" si="178"/>
        <v>2020</v>
      </c>
      <c r="B11223" s="95">
        <v>43866</v>
      </c>
      <c r="C11223" s="96">
        <v>2.14</v>
      </c>
    </row>
    <row r="11224" spans="1:3">
      <c r="A11224" s="94">
        <f t="shared" si="178"/>
        <v>2020</v>
      </c>
      <c r="B11224" s="95">
        <v>43867</v>
      </c>
      <c r="C11224" s="96">
        <v>2.11</v>
      </c>
    </row>
    <row r="11225" spans="1:3">
      <c r="A11225" s="94">
        <f t="shared" si="178"/>
        <v>2020</v>
      </c>
      <c r="B11225" s="95">
        <v>43868</v>
      </c>
      <c r="C11225" s="96">
        <v>2.0499999999999998</v>
      </c>
    </row>
    <row r="11226" spans="1:3">
      <c r="A11226" s="94">
        <f t="shared" si="178"/>
        <v>2020</v>
      </c>
      <c r="B11226" s="95">
        <v>43871</v>
      </c>
      <c r="C11226" s="96">
        <v>2.0299999999999998</v>
      </c>
    </row>
    <row r="11227" spans="1:3">
      <c r="A11227" s="94">
        <f t="shared" si="178"/>
        <v>2020</v>
      </c>
      <c r="B11227" s="95">
        <v>43872</v>
      </c>
      <c r="C11227" s="96">
        <v>2.0499999999999998</v>
      </c>
    </row>
    <row r="11228" spans="1:3">
      <c r="A11228" s="94">
        <f t="shared" si="178"/>
        <v>2020</v>
      </c>
      <c r="B11228" s="95">
        <v>43873</v>
      </c>
      <c r="C11228" s="96">
        <v>2.09</v>
      </c>
    </row>
    <row r="11229" spans="1:3">
      <c r="A11229" s="94">
        <f t="shared" si="178"/>
        <v>2020</v>
      </c>
      <c r="B11229" s="95">
        <v>43874</v>
      </c>
      <c r="C11229" s="96">
        <v>2.0699999999999998</v>
      </c>
    </row>
    <row r="11230" spans="1:3">
      <c r="A11230" s="94">
        <f t="shared" si="178"/>
        <v>2020</v>
      </c>
      <c r="B11230" s="95">
        <v>43875</v>
      </c>
      <c r="C11230" s="96">
        <v>2.04</v>
      </c>
    </row>
    <row r="11231" spans="1:3">
      <c r="A11231" s="94">
        <f t="shared" si="178"/>
        <v>2020</v>
      </c>
      <c r="B11231" s="95">
        <v>43878</v>
      </c>
      <c r="C11231" s="99"/>
    </row>
    <row r="11232" spans="1:3">
      <c r="A11232" s="94">
        <f t="shared" si="178"/>
        <v>2020</v>
      </c>
      <c r="B11232" s="95">
        <v>43879</v>
      </c>
      <c r="C11232" s="96">
        <v>2</v>
      </c>
    </row>
    <row r="11233" spans="1:3">
      <c r="A11233" s="94">
        <f t="shared" si="178"/>
        <v>2020</v>
      </c>
      <c r="B11233" s="95">
        <v>43880</v>
      </c>
      <c r="C11233" s="96">
        <v>2.0099999999999998</v>
      </c>
    </row>
    <row r="11234" spans="1:3">
      <c r="A11234" s="94">
        <f t="shared" si="178"/>
        <v>2020</v>
      </c>
      <c r="B11234" s="95">
        <v>43881</v>
      </c>
      <c r="C11234" s="96">
        <v>1.97</v>
      </c>
    </row>
    <row r="11235" spans="1:3">
      <c r="A11235" s="94">
        <f t="shared" si="178"/>
        <v>2020</v>
      </c>
      <c r="B11235" s="95">
        <v>43882</v>
      </c>
      <c r="C11235" s="96">
        <v>1.9</v>
      </c>
    </row>
    <row r="11236" spans="1:3">
      <c r="A11236" s="94">
        <f t="shared" si="178"/>
        <v>2020</v>
      </c>
      <c r="B11236" s="95">
        <v>43885</v>
      </c>
      <c r="C11236" s="96">
        <v>1.84</v>
      </c>
    </row>
    <row r="11237" spans="1:3">
      <c r="A11237" s="94">
        <f t="shared" si="178"/>
        <v>2020</v>
      </c>
      <c r="B11237" s="95">
        <v>43886</v>
      </c>
      <c r="C11237" s="96">
        <v>1.8</v>
      </c>
    </row>
    <row r="11238" spans="1:3">
      <c r="A11238" s="94">
        <f t="shared" si="178"/>
        <v>2020</v>
      </c>
      <c r="B11238" s="95">
        <v>43887</v>
      </c>
      <c r="C11238" s="96">
        <v>1.81</v>
      </c>
    </row>
    <row r="11239" spans="1:3">
      <c r="A11239" s="94">
        <f t="shared" si="178"/>
        <v>2020</v>
      </c>
      <c r="B11239" s="95">
        <v>43888</v>
      </c>
      <c r="C11239" s="96">
        <v>1.79</v>
      </c>
    </row>
    <row r="11240" spans="1:3">
      <c r="A11240" s="94">
        <f t="shared" si="178"/>
        <v>2020</v>
      </c>
      <c r="B11240" s="95">
        <v>43889</v>
      </c>
      <c r="C11240" s="96">
        <v>1.65</v>
      </c>
    </row>
    <row r="11241" spans="1:3">
      <c r="A11241" s="94">
        <f t="shared" si="178"/>
        <v>2020</v>
      </c>
      <c r="B11241" s="95">
        <v>43892</v>
      </c>
      <c r="C11241" s="96">
        <v>1.66</v>
      </c>
    </row>
    <row r="11242" spans="1:3">
      <c r="A11242" s="94">
        <f t="shared" si="178"/>
        <v>2020</v>
      </c>
      <c r="B11242" s="95">
        <v>43893</v>
      </c>
      <c r="C11242" s="96">
        <v>1.64</v>
      </c>
    </row>
    <row r="11243" spans="1:3">
      <c r="A11243" s="94">
        <f t="shared" si="178"/>
        <v>2020</v>
      </c>
      <c r="B11243" s="95">
        <v>43894</v>
      </c>
      <c r="C11243" s="96">
        <v>1.67</v>
      </c>
    </row>
    <row r="11244" spans="1:3">
      <c r="A11244" s="94">
        <f t="shared" si="178"/>
        <v>2020</v>
      </c>
      <c r="B11244" s="95">
        <v>43895</v>
      </c>
      <c r="C11244" s="96">
        <v>1.56</v>
      </c>
    </row>
    <row r="11245" spans="1:3">
      <c r="A11245" s="94">
        <f t="shared" si="178"/>
        <v>2020</v>
      </c>
      <c r="B11245" s="95">
        <v>43896</v>
      </c>
      <c r="C11245" s="96">
        <v>1.25</v>
      </c>
    </row>
    <row r="11246" spans="1:3">
      <c r="A11246" s="94">
        <f t="shared" si="178"/>
        <v>2020</v>
      </c>
      <c r="B11246" s="95">
        <v>43899</v>
      </c>
      <c r="C11246" s="96">
        <v>0.99</v>
      </c>
    </row>
    <row r="11247" spans="1:3">
      <c r="A11247" s="94">
        <f t="shared" si="178"/>
        <v>2020</v>
      </c>
      <c r="B11247" s="95">
        <v>43900</v>
      </c>
      <c r="C11247" s="96">
        <v>1.28</v>
      </c>
    </row>
    <row r="11248" spans="1:3">
      <c r="A11248" s="94">
        <f t="shared" si="178"/>
        <v>2020</v>
      </c>
      <c r="B11248" s="95">
        <v>43901</v>
      </c>
      <c r="C11248" s="96">
        <v>1.3</v>
      </c>
    </row>
    <row r="11249" spans="1:3">
      <c r="A11249" s="94">
        <f t="shared" si="178"/>
        <v>2020</v>
      </c>
      <c r="B11249" s="95">
        <v>43902</v>
      </c>
      <c r="C11249" s="96">
        <v>1.49</v>
      </c>
    </row>
    <row r="11250" spans="1:3">
      <c r="A11250" s="94">
        <f t="shared" si="178"/>
        <v>2020</v>
      </c>
      <c r="B11250" s="95">
        <v>43903</v>
      </c>
      <c r="C11250" s="96">
        <v>1.56</v>
      </c>
    </row>
    <row r="11251" spans="1:3">
      <c r="A11251" s="94">
        <f t="shared" si="178"/>
        <v>2020</v>
      </c>
      <c r="B11251" s="95">
        <v>43906</v>
      </c>
      <c r="C11251" s="96">
        <v>1.34</v>
      </c>
    </row>
    <row r="11252" spans="1:3">
      <c r="A11252" s="94">
        <f t="shared" si="178"/>
        <v>2020</v>
      </c>
      <c r="B11252" s="95">
        <v>43907</v>
      </c>
      <c r="C11252" s="96">
        <v>1.63</v>
      </c>
    </row>
    <row r="11253" spans="1:3">
      <c r="A11253" s="94">
        <f t="shared" si="178"/>
        <v>2020</v>
      </c>
      <c r="B11253" s="95">
        <v>43908</v>
      </c>
      <c r="C11253" s="96">
        <v>1.77</v>
      </c>
    </row>
    <row r="11254" spans="1:3">
      <c r="A11254" s="94">
        <f t="shared" si="178"/>
        <v>2020</v>
      </c>
      <c r="B11254" s="95">
        <v>43909</v>
      </c>
      <c r="C11254" s="96">
        <v>1.78</v>
      </c>
    </row>
    <row r="11255" spans="1:3">
      <c r="A11255" s="94">
        <f t="shared" si="178"/>
        <v>2020</v>
      </c>
      <c r="B11255" s="95">
        <v>43910</v>
      </c>
      <c r="C11255" s="96">
        <v>1.55</v>
      </c>
    </row>
    <row r="11256" spans="1:3">
      <c r="A11256" s="94">
        <f t="shared" si="178"/>
        <v>2020</v>
      </c>
      <c r="B11256" s="95">
        <v>43913</v>
      </c>
      <c r="C11256" s="96">
        <v>1.33</v>
      </c>
    </row>
    <row r="11257" spans="1:3">
      <c r="A11257" s="94">
        <f t="shared" si="178"/>
        <v>2020</v>
      </c>
      <c r="B11257" s="95">
        <v>43914</v>
      </c>
      <c r="C11257" s="96">
        <v>1.39</v>
      </c>
    </row>
    <row r="11258" spans="1:3">
      <c r="A11258" s="94">
        <f t="shared" si="178"/>
        <v>2020</v>
      </c>
      <c r="B11258" s="95">
        <v>43915</v>
      </c>
      <c r="C11258" s="96">
        <v>1.45</v>
      </c>
    </row>
    <row r="11259" spans="1:3">
      <c r="A11259" s="94">
        <f t="shared" si="178"/>
        <v>2020</v>
      </c>
      <c r="B11259" s="95">
        <v>43916</v>
      </c>
      <c r="C11259" s="96">
        <v>1.42</v>
      </c>
    </row>
    <row r="11260" spans="1:3">
      <c r="A11260" s="94">
        <f t="shared" si="178"/>
        <v>2020</v>
      </c>
      <c r="B11260" s="95">
        <v>43917</v>
      </c>
      <c r="C11260" s="96">
        <v>1.29</v>
      </c>
    </row>
    <row r="11261" spans="1:3">
      <c r="A11261" s="94">
        <f t="shared" si="178"/>
        <v>2020</v>
      </c>
      <c r="B11261" s="95">
        <v>43920</v>
      </c>
      <c r="C11261" s="96">
        <v>1.31</v>
      </c>
    </row>
    <row r="11262" spans="1:3">
      <c r="A11262" s="94">
        <f t="shared" si="178"/>
        <v>2020</v>
      </c>
      <c r="B11262" s="95">
        <v>43921</v>
      </c>
      <c r="C11262" s="96">
        <v>1.35</v>
      </c>
    </row>
    <row r="11263" spans="1:3">
      <c r="A11263" s="94">
        <f t="shared" si="178"/>
        <v>2020</v>
      </c>
      <c r="B11263" s="95">
        <v>43922</v>
      </c>
      <c r="C11263" s="96">
        <v>1.27</v>
      </c>
    </row>
    <row r="11264" spans="1:3">
      <c r="A11264" s="94">
        <f t="shared" si="178"/>
        <v>2020</v>
      </c>
      <c r="B11264" s="95">
        <v>43923</v>
      </c>
      <c r="C11264" s="96">
        <v>1.26</v>
      </c>
    </row>
    <row r="11265" spans="1:3">
      <c r="A11265" s="94">
        <f t="shared" si="178"/>
        <v>2020</v>
      </c>
      <c r="B11265" s="95">
        <v>43924</v>
      </c>
      <c r="C11265" s="96">
        <v>1.24</v>
      </c>
    </row>
    <row r="11266" spans="1:3">
      <c r="A11266" s="94">
        <f t="shared" si="178"/>
        <v>2020</v>
      </c>
      <c r="B11266" s="95">
        <v>43927</v>
      </c>
      <c r="C11266" s="96">
        <v>1.27</v>
      </c>
    </row>
    <row r="11267" spans="1:3">
      <c r="A11267" s="94">
        <f t="shared" si="178"/>
        <v>2020</v>
      </c>
      <c r="B11267" s="95">
        <v>43928</v>
      </c>
      <c r="C11267" s="96">
        <v>1.32</v>
      </c>
    </row>
    <row r="11268" spans="1:3">
      <c r="A11268" s="94">
        <f t="shared" si="178"/>
        <v>2020</v>
      </c>
      <c r="B11268" s="95">
        <v>43929</v>
      </c>
      <c r="C11268" s="96">
        <v>1.37</v>
      </c>
    </row>
    <row r="11269" spans="1:3">
      <c r="A11269" s="94">
        <f t="shared" si="178"/>
        <v>2020</v>
      </c>
      <c r="B11269" s="95">
        <v>43930</v>
      </c>
      <c r="C11269" s="96">
        <v>1.35</v>
      </c>
    </row>
    <row r="11270" spans="1:3">
      <c r="A11270" s="94">
        <f t="shared" si="178"/>
        <v>2020</v>
      </c>
      <c r="B11270" s="95">
        <v>43931</v>
      </c>
      <c r="C11270" s="99"/>
    </row>
    <row r="11271" spans="1:3">
      <c r="A11271" s="94">
        <f t="shared" si="178"/>
        <v>2020</v>
      </c>
      <c r="B11271" s="95">
        <v>43934</v>
      </c>
      <c r="C11271" s="96">
        <v>1.39</v>
      </c>
    </row>
    <row r="11272" spans="1:3">
      <c r="A11272" s="94">
        <f t="shared" si="178"/>
        <v>2020</v>
      </c>
      <c r="B11272" s="95">
        <v>43935</v>
      </c>
      <c r="C11272" s="96">
        <v>1.41</v>
      </c>
    </row>
    <row r="11273" spans="1:3">
      <c r="A11273" s="94">
        <f t="shared" si="178"/>
        <v>2020</v>
      </c>
      <c r="B11273" s="95">
        <v>43936</v>
      </c>
      <c r="C11273" s="96">
        <v>1.27</v>
      </c>
    </row>
    <row r="11274" spans="1:3">
      <c r="A11274" s="94">
        <f t="shared" si="178"/>
        <v>2020</v>
      </c>
      <c r="B11274" s="95">
        <v>43937</v>
      </c>
      <c r="C11274" s="96">
        <v>1.21</v>
      </c>
    </row>
    <row r="11275" spans="1:3">
      <c r="A11275" s="94">
        <f t="shared" si="178"/>
        <v>2020</v>
      </c>
      <c r="B11275" s="95">
        <v>43938</v>
      </c>
      <c r="C11275" s="96">
        <v>1.27</v>
      </c>
    </row>
    <row r="11276" spans="1:3">
      <c r="A11276" s="94">
        <f t="shared" si="178"/>
        <v>2020</v>
      </c>
      <c r="B11276" s="95">
        <v>43941</v>
      </c>
      <c r="C11276" s="96">
        <v>1.23</v>
      </c>
    </row>
    <row r="11277" spans="1:3">
      <c r="A11277" s="94">
        <f t="shared" ref="A11277:A11340" si="179">YEAR(B11277)</f>
        <v>2020</v>
      </c>
      <c r="B11277" s="95">
        <v>43942</v>
      </c>
      <c r="C11277" s="96">
        <v>1.17</v>
      </c>
    </row>
    <row r="11278" spans="1:3">
      <c r="A11278" s="94">
        <f t="shared" si="179"/>
        <v>2020</v>
      </c>
      <c r="B11278" s="95">
        <v>43943</v>
      </c>
      <c r="C11278" s="96">
        <v>1.22</v>
      </c>
    </row>
    <row r="11279" spans="1:3">
      <c r="A11279" s="94">
        <f t="shared" si="179"/>
        <v>2020</v>
      </c>
      <c r="B11279" s="95">
        <v>43944</v>
      </c>
      <c r="C11279" s="96">
        <v>1.18</v>
      </c>
    </row>
    <row r="11280" spans="1:3">
      <c r="A11280" s="94">
        <f t="shared" si="179"/>
        <v>2020</v>
      </c>
      <c r="B11280" s="95">
        <v>43945</v>
      </c>
      <c r="C11280" s="96">
        <v>1.17</v>
      </c>
    </row>
    <row r="11281" spans="1:3">
      <c r="A11281" s="94">
        <f t="shared" si="179"/>
        <v>2020</v>
      </c>
      <c r="B11281" s="95">
        <v>43948</v>
      </c>
      <c r="C11281" s="96">
        <v>1.25</v>
      </c>
    </row>
    <row r="11282" spans="1:3">
      <c r="A11282" s="94">
        <f t="shared" si="179"/>
        <v>2020</v>
      </c>
      <c r="B11282" s="95">
        <v>43949</v>
      </c>
      <c r="C11282" s="96">
        <v>1.2</v>
      </c>
    </row>
    <row r="11283" spans="1:3">
      <c r="A11283" s="94">
        <f t="shared" si="179"/>
        <v>2020</v>
      </c>
      <c r="B11283" s="95">
        <v>43950</v>
      </c>
      <c r="C11283" s="96">
        <v>1.24</v>
      </c>
    </row>
    <row r="11284" spans="1:3">
      <c r="A11284" s="94">
        <f t="shared" si="179"/>
        <v>2020</v>
      </c>
      <c r="B11284" s="95">
        <v>43951</v>
      </c>
      <c r="C11284" s="96">
        <v>1.28</v>
      </c>
    </row>
    <row r="11285" spans="1:3">
      <c r="A11285" s="94">
        <f t="shared" si="179"/>
        <v>2020</v>
      </c>
      <c r="B11285" s="95">
        <v>43952</v>
      </c>
      <c r="C11285" s="96">
        <v>1.27</v>
      </c>
    </row>
    <row r="11286" spans="1:3">
      <c r="A11286" s="94">
        <f t="shared" si="179"/>
        <v>2020</v>
      </c>
      <c r="B11286" s="95">
        <v>43955</v>
      </c>
      <c r="C11286" s="96">
        <v>1.29</v>
      </c>
    </row>
    <row r="11287" spans="1:3">
      <c r="A11287" s="94">
        <f t="shared" si="179"/>
        <v>2020</v>
      </c>
      <c r="B11287" s="95">
        <v>43956</v>
      </c>
      <c r="C11287" s="96">
        <v>1.32</v>
      </c>
    </row>
    <row r="11288" spans="1:3">
      <c r="A11288" s="94">
        <f t="shared" si="179"/>
        <v>2020</v>
      </c>
      <c r="B11288" s="95">
        <v>43957</v>
      </c>
      <c r="C11288" s="96">
        <v>1.41</v>
      </c>
    </row>
    <row r="11289" spans="1:3">
      <c r="A11289" s="94">
        <f t="shared" si="179"/>
        <v>2020</v>
      </c>
      <c r="B11289" s="95">
        <v>43958</v>
      </c>
      <c r="C11289" s="96">
        <v>1.31</v>
      </c>
    </row>
    <row r="11290" spans="1:3">
      <c r="A11290" s="94">
        <f t="shared" si="179"/>
        <v>2020</v>
      </c>
      <c r="B11290" s="95">
        <v>43959</v>
      </c>
      <c r="C11290" s="96">
        <v>1.39</v>
      </c>
    </row>
    <row r="11291" spans="1:3">
      <c r="A11291" s="94">
        <f t="shared" si="179"/>
        <v>2020</v>
      </c>
      <c r="B11291" s="95">
        <v>43962</v>
      </c>
      <c r="C11291" s="96">
        <v>1.43</v>
      </c>
    </row>
    <row r="11292" spans="1:3">
      <c r="A11292" s="94">
        <f t="shared" si="179"/>
        <v>2020</v>
      </c>
      <c r="B11292" s="95">
        <v>43963</v>
      </c>
      <c r="C11292" s="96">
        <v>1.38</v>
      </c>
    </row>
    <row r="11293" spans="1:3">
      <c r="A11293" s="94">
        <f t="shared" si="179"/>
        <v>2020</v>
      </c>
      <c r="B11293" s="95">
        <v>43964</v>
      </c>
      <c r="C11293" s="96">
        <v>1.35</v>
      </c>
    </row>
    <row r="11294" spans="1:3">
      <c r="A11294" s="94">
        <f t="shared" si="179"/>
        <v>2020</v>
      </c>
      <c r="B11294" s="95">
        <v>43965</v>
      </c>
      <c r="C11294" s="96">
        <v>1.3</v>
      </c>
    </row>
    <row r="11295" spans="1:3">
      <c r="A11295" s="94">
        <f t="shared" si="179"/>
        <v>2020</v>
      </c>
      <c r="B11295" s="95">
        <v>43966</v>
      </c>
      <c r="C11295" s="96">
        <v>1.32</v>
      </c>
    </row>
    <row r="11296" spans="1:3">
      <c r="A11296" s="94">
        <f t="shared" si="179"/>
        <v>2020</v>
      </c>
      <c r="B11296" s="95">
        <v>43969</v>
      </c>
      <c r="C11296" s="96">
        <v>1.44</v>
      </c>
    </row>
    <row r="11297" spans="1:3">
      <c r="A11297" s="94">
        <f t="shared" si="179"/>
        <v>2020</v>
      </c>
      <c r="B11297" s="95">
        <v>43970</v>
      </c>
      <c r="C11297" s="96">
        <v>1.43</v>
      </c>
    </row>
    <row r="11298" spans="1:3">
      <c r="A11298" s="94">
        <f t="shared" si="179"/>
        <v>2020</v>
      </c>
      <c r="B11298" s="95">
        <v>43971</v>
      </c>
      <c r="C11298" s="96">
        <v>1.4</v>
      </c>
    </row>
    <row r="11299" spans="1:3">
      <c r="A11299" s="94">
        <f t="shared" si="179"/>
        <v>2020</v>
      </c>
      <c r="B11299" s="95">
        <v>43972</v>
      </c>
      <c r="C11299" s="96">
        <v>1.4</v>
      </c>
    </row>
    <row r="11300" spans="1:3">
      <c r="A11300" s="94">
        <f t="shared" si="179"/>
        <v>2020</v>
      </c>
      <c r="B11300" s="95">
        <v>43973</v>
      </c>
      <c r="C11300" s="96">
        <v>1.37</v>
      </c>
    </row>
    <row r="11301" spans="1:3">
      <c r="A11301" s="94">
        <f t="shared" si="179"/>
        <v>2020</v>
      </c>
      <c r="B11301" s="95">
        <v>43976</v>
      </c>
      <c r="C11301" s="99"/>
    </row>
    <row r="11302" spans="1:3">
      <c r="A11302" s="94">
        <f t="shared" si="179"/>
        <v>2020</v>
      </c>
      <c r="B11302" s="95">
        <v>43977</v>
      </c>
      <c r="C11302" s="96">
        <v>1.43</v>
      </c>
    </row>
    <row r="11303" spans="1:3">
      <c r="A11303" s="94">
        <f t="shared" si="179"/>
        <v>2020</v>
      </c>
      <c r="B11303" s="95">
        <v>43978</v>
      </c>
      <c r="C11303" s="96">
        <v>1.44</v>
      </c>
    </row>
    <row r="11304" spans="1:3">
      <c r="A11304" s="94">
        <f t="shared" si="179"/>
        <v>2020</v>
      </c>
      <c r="B11304" s="95">
        <v>43979</v>
      </c>
      <c r="C11304" s="96">
        <v>1.47</v>
      </c>
    </row>
    <row r="11305" spans="1:3">
      <c r="A11305" s="94">
        <f t="shared" si="179"/>
        <v>2020</v>
      </c>
      <c r="B11305" s="95">
        <v>43980</v>
      </c>
      <c r="C11305" s="96">
        <v>1.41</v>
      </c>
    </row>
    <row r="11306" spans="1:3">
      <c r="A11306" s="94">
        <f t="shared" si="179"/>
        <v>2020</v>
      </c>
      <c r="B11306" s="95">
        <v>43983</v>
      </c>
      <c r="C11306" s="96">
        <v>1.46</v>
      </c>
    </row>
    <row r="11307" spans="1:3">
      <c r="A11307" s="94">
        <f t="shared" si="179"/>
        <v>2020</v>
      </c>
      <c r="B11307" s="95">
        <v>43984</v>
      </c>
      <c r="C11307" s="96">
        <v>1.48</v>
      </c>
    </row>
    <row r="11308" spans="1:3">
      <c r="A11308" s="94">
        <f t="shared" si="179"/>
        <v>2020</v>
      </c>
      <c r="B11308" s="95">
        <v>43985</v>
      </c>
      <c r="C11308" s="96">
        <v>1.56</v>
      </c>
    </row>
    <row r="11309" spans="1:3">
      <c r="A11309" s="94">
        <f t="shared" si="179"/>
        <v>2020</v>
      </c>
      <c r="B11309" s="95">
        <v>43986</v>
      </c>
      <c r="C11309" s="96">
        <v>1.61</v>
      </c>
    </row>
    <row r="11310" spans="1:3">
      <c r="A11310" s="94">
        <f t="shared" si="179"/>
        <v>2020</v>
      </c>
      <c r="B11310" s="95">
        <v>43987</v>
      </c>
      <c r="C11310" s="96">
        <v>1.68</v>
      </c>
    </row>
    <row r="11311" spans="1:3">
      <c r="A11311" s="94">
        <f t="shared" si="179"/>
        <v>2020</v>
      </c>
      <c r="B11311" s="95">
        <v>43990</v>
      </c>
      <c r="C11311" s="96">
        <v>1.65</v>
      </c>
    </row>
    <row r="11312" spans="1:3">
      <c r="A11312" s="94">
        <f t="shared" si="179"/>
        <v>2020</v>
      </c>
      <c r="B11312" s="95">
        <v>43991</v>
      </c>
      <c r="C11312" s="96">
        <v>1.59</v>
      </c>
    </row>
    <row r="11313" spans="1:3">
      <c r="A11313" s="94">
        <f t="shared" si="179"/>
        <v>2020</v>
      </c>
      <c r="B11313" s="95">
        <v>43992</v>
      </c>
      <c r="C11313" s="96">
        <v>1.53</v>
      </c>
    </row>
    <row r="11314" spans="1:3">
      <c r="A11314" s="94">
        <f t="shared" si="179"/>
        <v>2020</v>
      </c>
      <c r="B11314" s="95">
        <v>43993</v>
      </c>
      <c r="C11314" s="96">
        <v>1.41</v>
      </c>
    </row>
    <row r="11315" spans="1:3">
      <c r="A11315" s="94">
        <f t="shared" si="179"/>
        <v>2020</v>
      </c>
      <c r="B11315" s="95">
        <v>43994</v>
      </c>
      <c r="C11315" s="96">
        <v>1.45</v>
      </c>
    </row>
    <row r="11316" spans="1:3">
      <c r="A11316" s="94">
        <f t="shared" si="179"/>
        <v>2020</v>
      </c>
      <c r="B11316" s="95">
        <v>43997</v>
      </c>
      <c r="C11316" s="96">
        <v>1.45</v>
      </c>
    </row>
    <row r="11317" spans="1:3">
      <c r="A11317" s="94">
        <f t="shared" si="179"/>
        <v>2020</v>
      </c>
      <c r="B11317" s="95">
        <v>43998</v>
      </c>
      <c r="C11317" s="96">
        <v>1.54</v>
      </c>
    </row>
    <row r="11318" spans="1:3">
      <c r="A11318" s="94">
        <f t="shared" si="179"/>
        <v>2020</v>
      </c>
      <c r="B11318" s="95">
        <v>43999</v>
      </c>
      <c r="C11318" s="96">
        <v>1.52</v>
      </c>
    </row>
    <row r="11319" spans="1:3">
      <c r="A11319" s="94">
        <f t="shared" si="179"/>
        <v>2020</v>
      </c>
      <c r="B11319" s="95">
        <v>44000</v>
      </c>
      <c r="C11319" s="96">
        <v>1.47</v>
      </c>
    </row>
    <row r="11320" spans="1:3">
      <c r="A11320" s="94">
        <f t="shared" si="179"/>
        <v>2020</v>
      </c>
      <c r="B11320" s="95">
        <v>44001</v>
      </c>
      <c r="C11320" s="96">
        <v>1.47</v>
      </c>
    </row>
    <row r="11321" spans="1:3">
      <c r="A11321" s="94">
        <f t="shared" si="179"/>
        <v>2020</v>
      </c>
      <c r="B11321" s="95">
        <v>44004</v>
      </c>
      <c r="C11321" s="96">
        <v>1.46</v>
      </c>
    </row>
    <row r="11322" spans="1:3">
      <c r="A11322" s="94">
        <f t="shared" si="179"/>
        <v>2020</v>
      </c>
      <c r="B11322" s="95">
        <v>44005</v>
      </c>
      <c r="C11322" s="96">
        <v>1.49</v>
      </c>
    </row>
    <row r="11323" spans="1:3">
      <c r="A11323" s="94">
        <f t="shared" si="179"/>
        <v>2020</v>
      </c>
      <c r="B11323" s="95">
        <v>44006</v>
      </c>
      <c r="C11323" s="96">
        <v>1.44</v>
      </c>
    </row>
    <row r="11324" spans="1:3">
      <c r="A11324" s="94">
        <f t="shared" si="179"/>
        <v>2020</v>
      </c>
      <c r="B11324" s="95">
        <v>44007</v>
      </c>
      <c r="C11324" s="96">
        <v>1.43</v>
      </c>
    </row>
    <row r="11325" spans="1:3">
      <c r="A11325" s="94">
        <f t="shared" si="179"/>
        <v>2020</v>
      </c>
      <c r="B11325" s="95">
        <v>44008</v>
      </c>
      <c r="C11325" s="96">
        <v>1.37</v>
      </c>
    </row>
    <row r="11326" spans="1:3">
      <c r="A11326" s="94">
        <f t="shared" si="179"/>
        <v>2020</v>
      </c>
      <c r="B11326" s="95">
        <v>44011</v>
      </c>
      <c r="C11326" s="96">
        <v>1.39</v>
      </c>
    </row>
    <row r="11327" spans="1:3">
      <c r="A11327" s="94">
        <f t="shared" si="179"/>
        <v>2020</v>
      </c>
      <c r="B11327" s="95">
        <v>44012</v>
      </c>
      <c r="C11327" s="96">
        <v>1.41</v>
      </c>
    </row>
    <row r="11328" spans="1:3">
      <c r="A11328" s="94">
        <f t="shared" si="179"/>
        <v>2020</v>
      </c>
      <c r="B11328" s="95">
        <v>44013</v>
      </c>
      <c r="C11328" s="96">
        <v>1.43</v>
      </c>
    </row>
    <row r="11329" spans="1:3">
      <c r="A11329" s="94">
        <f t="shared" si="179"/>
        <v>2020</v>
      </c>
      <c r="B11329" s="95">
        <v>44014</v>
      </c>
      <c r="C11329" s="96">
        <v>1.43</v>
      </c>
    </row>
    <row r="11330" spans="1:3">
      <c r="A11330" s="94">
        <f t="shared" si="179"/>
        <v>2020</v>
      </c>
      <c r="B11330" s="95">
        <v>44015</v>
      </c>
      <c r="C11330" s="99"/>
    </row>
    <row r="11331" spans="1:3">
      <c r="A11331" s="94">
        <f t="shared" si="179"/>
        <v>2020</v>
      </c>
      <c r="B11331" s="95">
        <v>44018</v>
      </c>
      <c r="C11331" s="96">
        <v>1.45</v>
      </c>
    </row>
    <row r="11332" spans="1:3">
      <c r="A11332" s="94">
        <f t="shared" si="179"/>
        <v>2020</v>
      </c>
      <c r="B11332" s="95">
        <v>44019</v>
      </c>
      <c r="C11332" s="96">
        <v>1.38</v>
      </c>
    </row>
    <row r="11333" spans="1:3">
      <c r="A11333" s="94">
        <f t="shared" si="179"/>
        <v>2020</v>
      </c>
      <c r="B11333" s="95">
        <v>44020</v>
      </c>
      <c r="C11333" s="96">
        <v>1.39</v>
      </c>
    </row>
    <row r="11334" spans="1:3">
      <c r="A11334" s="94">
        <f t="shared" si="179"/>
        <v>2020</v>
      </c>
      <c r="B11334" s="95">
        <v>44021</v>
      </c>
      <c r="C11334" s="96">
        <v>1.32</v>
      </c>
    </row>
    <row r="11335" spans="1:3">
      <c r="A11335" s="94">
        <f t="shared" si="179"/>
        <v>2020</v>
      </c>
      <c r="B11335" s="95">
        <v>44022</v>
      </c>
      <c r="C11335" s="96">
        <v>1.33</v>
      </c>
    </row>
    <row r="11336" spans="1:3">
      <c r="A11336" s="94">
        <f t="shared" si="179"/>
        <v>2020</v>
      </c>
      <c r="B11336" s="95">
        <v>44025</v>
      </c>
      <c r="C11336" s="96">
        <v>1.33</v>
      </c>
    </row>
    <row r="11337" spans="1:3">
      <c r="A11337" s="94">
        <f t="shared" si="179"/>
        <v>2020</v>
      </c>
      <c r="B11337" s="95">
        <v>44026</v>
      </c>
      <c r="C11337" s="96">
        <v>1.3</v>
      </c>
    </row>
    <row r="11338" spans="1:3">
      <c r="A11338" s="94">
        <f t="shared" si="179"/>
        <v>2020</v>
      </c>
      <c r="B11338" s="95">
        <v>44027</v>
      </c>
      <c r="C11338" s="96">
        <v>1.33</v>
      </c>
    </row>
    <row r="11339" spans="1:3">
      <c r="A11339" s="94">
        <f t="shared" si="179"/>
        <v>2020</v>
      </c>
      <c r="B11339" s="95">
        <v>44028</v>
      </c>
      <c r="C11339" s="96">
        <v>1.31</v>
      </c>
    </row>
    <row r="11340" spans="1:3">
      <c r="A11340" s="94">
        <f t="shared" si="179"/>
        <v>2020</v>
      </c>
      <c r="B11340" s="95">
        <v>44029</v>
      </c>
      <c r="C11340" s="96">
        <v>1.33</v>
      </c>
    </row>
    <row r="11341" spans="1:3">
      <c r="A11341" s="94">
        <f t="shared" ref="A11341:A11404" si="180">YEAR(B11341)</f>
        <v>2020</v>
      </c>
      <c r="B11341" s="95">
        <v>44032</v>
      </c>
      <c r="C11341" s="96">
        <v>1.32</v>
      </c>
    </row>
    <row r="11342" spans="1:3">
      <c r="A11342" s="94">
        <f t="shared" si="180"/>
        <v>2020</v>
      </c>
      <c r="B11342" s="95">
        <v>44033</v>
      </c>
      <c r="C11342" s="96">
        <v>1.31</v>
      </c>
    </row>
    <row r="11343" spans="1:3">
      <c r="A11343" s="94">
        <f t="shared" si="180"/>
        <v>2020</v>
      </c>
      <c r="B11343" s="95">
        <v>44034</v>
      </c>
      <c r="C11343" s="96">
        <v>1.29</v>
      </c>
    </row>
    <row r="11344" spans="1:3">
      <c r="A11344" s="94">
        <f t="shared" si="180"/>
        <v>2020</v>
      </c>
      <c r="B11344" s="95">
        <v>44035</v>
      </c>
      <c r="C11344" s="96">
        <v>1.24</v>
      </c>
    </row>
    <row r="11345" spans="1:3">
      <c r="A11345" s="94">
        <f t="shared" si="180"/>
        <v>2020</v>
      </c>
      <c r="B11345" s="95">
        <v>44036</v>
      </c>
      <c r="C11345" s="96">
        <v>1.23</v>
      </c>
    </row>
    <row r="11346" spans="1:3">
      <c r="A11346" s="94">
        <f t="shared" si="180"/>
        <v>2020</v>
      </c>
      <c r="B11346" s="95">
        <v>44039</v>
      </c>
      <c r="C11346" s="96">
        <v>1.25</v>
      </c>
    </row>
    <row r="11347" spans="1:3">
      <c r="A11347" s="94">
        <f t="shared" si="180"/>
        <v>2020</v>
      </c>
      <c r="B11347" s="95">
        <v>44040</v>
      </c>
      <c r="C11347" s="96">
        <v>1.22</v>
      </c>
    </row>
    <row r="11348" spans="1:3">
      <c r="A11348" s="94">
        <f t="shared" si="180"/>
        <v>2020</v>
      </c>
      <c r="B11348" s="95">
        <v>44041</v>
      </c>
      <c r="C11348" s="96">
        <v>1.24</v>
      </c>
    </row>
    <row r="11349" spans="1:3">
      <c r="A11349" s="94">
        <f t="shared" si="180"/>
        <v>2020</v>
      </c>
      <c r="B11349" s="95">
        <v>44042</v>
      </c>
      <c r="C11349" s="96">
        <v>1.2</v>
      </c>
    </row>
    <row r="11350" spans="1:3">
      <c r="A11350" s="94">
        <f t="shared" si="180"/>
        <v>2020</v>
      </c>
      <c r="B11350" s="95">
        <v>44043</v>
      </c>
      <c r="C11350" s="96">
        <v>1.2</v>
      </c>
    </row>
    <row r="11351" spans="1:3">
      <c r="A11351" s="94">
        <f t="shared" si="180"/>
        <v>2020</v>
      </c>
      <c r="B11351" s="95">
        <v>44046</v>
      </c>
      <c r="C11351" s="96">
        <v>1.23</v>
      </c>
    </row>
    <row r="11352" spans="1:3">
      <c r="A11352" s="94">
        <f t="shared" si="180"/>
        <v>2020</v>
      </c>
      <c r="B11352" s="95">
        <v>44047</v>
      </c>
      <c r="C11352" s="96">
        <v>1.19</v>
      </c>
    </row>
    <row r="11353" spans="1:3">
      <c r="A11353" s="94">
        <f t="shared" si="180"/>
        <v>2020</v>
      </c>
      <c r="B11353" s="95">
        <v>44048</v>
      </c>
      <c r="C11353" s="96">
        <v>1.22</v>
      </c>
    </row>
    <row r="11354" spans="1:3">
      <c r="A11354" s="94">
        <f t="shared" si="180"/>
        <v>2020</v>
      </c>
      <c r="B11354" s="95">
        <v>44049</v>
      </c>
      <c r="C11354" s="96">
        <v>1.2</v>
      </c>
    </row>
    <row r="11355" spans="1:3">
      <c r="A11355" s="94">
        <f t="shared" si="180"/>
        <v>2020</v>
      </c>
      <c r="B11355" s="95">
        <v>44050</v>
      </c>
      <c r="C11355" s="96">
        <v>1.23</v>
      </c>
    </row>
    <row r="11356" spans="1:3">
      <c r="A11356" s="94">
        <f t="shared" si="180"/>
        <v>2020</v>
      </c>
      <c r="B11356" s="95">
        <v>44053</v>
      </c>
      <c r="C11356" s="96">
        <v>1.25</v>
      </c>
    </row>
    <row r="11357" spans="1:3">
      <c r="A11357" s="94">
        <f t="shared" si="180"/>
        <v>2020</v>
      </c>
      <c r="B11357" s="95">
        <v>44054</v>
      </c>
      <c r="C11357" s="96">
        <v>1.32</v>
      </c>
    </row>
    <row r="11358" spans="1:3">
      <c r="A11358" s="94">
        <f t="shared" si="180"/>
        <v>2020</v>
      </c>
      <c r="B11358" s="95">
        <v>44055</v>
      </c>
      <c r="C11358" s="96">
        <v>1.37</v>
      </c>
    </row>
    <row r="11359" spans="1:3">
      <c r="A11359" s="94">
        <f t="shared" si="180"/>
        <v>2020</v>
      </c>
      <c r="B11359" s="95">
        <v>44056</v>
      </c>
      <c r="C11359" s="96">
        <v>1.42</v>
      </c>
    </row>
    <row r="11360" spans="1:3">
      <c r="A11360" s="94">
        <f t="shared" si="180"/>
        <v>2020</v>
      </c>
      <c r="B11360" s="95">
        <v>44057</v>
      </c>
      <c r="C11360" s="96">
        <v>1.45</v>
      </c>
    </row>
    <row r="11361" spans="1:3">
      <c r="A11361" s="94">
        <f t="shared" si="180"/>
        <v>2020</v>
      </c>
      <c r="B11361" s="95">
        <v>44060</v>
      </c>
      <c r="C11361" s="96">
        <v>1.43</v>
      </c>
    </row>
    <row r="11362" spans="1:3">
      <c r="A11362" s="94">
        <f t="shared" si="180"/>
        <v>2020</v>
      </c>
      <c r="B11362" s="95">
        <v>44061</v>
      </c>
      <c r="C11362" s="96">
        <v>1.4</v>
      </c>
    </row>
    <row r="11363" spans="1:3">
      <c r="A11363" s="94">
        <f t="shared" si="180"/>
        <v>2020</v>
      </c>
      <c r="B11363" s="95">
        <v>44062</v>
      </c>
      <c r="C11363" s="96">
        <v>1.42</v>
      </c>
    </row>
    <row r="11364" spans="1:3">
      <c r="A11364" s="94">
        <f t="shared" si="180"/>
        <v>2020</v>
      </c>
      <c r="B11364" s="95">
        <v>44063</v>
      </c>
      <c r="C11364" s="96">
        <v>1.38</v>
      </c>
    </row>
    <row r="11365" spans="1:3">
      <c r="A11365" s="94">
        <f t="shared" si="180"/>
        <v>2020</v>
      </c>
      <c r="B11365" s="95">
        <v>44064</v>
      </c>
      <c r="C11365" s="96">
        <v>1.35</v>
      </c>
    </row>
    <row r="11366" spans="1:3">
      <c r="A11366" s="94">
        <f t="shared" si="180"/>
        <v>2020</v>
      </c>
      <c r="B11366" s="95">
        <v>44067</v>
      </c>
      <c r="C11366" s="96">
        <v>1.35</v>
      </c>
    </row>
    <row r="11367" spans="1:3">
      <c r="A11367" s="94">
        <f t="shared" si="180"/>
        <v>2020</v>
      </c>
      <c r="B11367" s="95">
        <v>44068</v>
      </c>
      <c r="C11367" s="96">
        <v>1.39</v>
      </c>
    </row>
    <row r="11368" spans="1:3">
      <c r="A11368" s="94">
        <f t="shared" si="180"/>
        <v>2020</v>
      </c>
      <c r="B11368" s="95">
        <v>44069</v>
      </c>
      <c r="C11368" s="96">
        <v>1.41</v>
      </c>
    </row>
    <row r="11369" spans="1:3">
      <c r="A11369" s="94">
        <f t="shared" si="180"/>
        <v>2020</v>
      </c>
      <c r="B11369" s="95">
        <v>44070</v>
      </c>
      <c r="C11369" s="96">
        <v>1.5</v>
      </c>
    </row>
    <row r="11370" spans="1:3">
      <c r="A11370" s="94">
        <f t="shared" si="180"/>
        <v>2020</v>
      </c>
      <c r="B11370" s="95">
        <v>44071</v>
      </c>
      <c r="C11370" s="96">
        <v>1.52</v>
      </c>
    </row>
    <row r="11371" spans="1:3">
      <c r="A11371" s="94">
        <f t="shared" si="180"/>
        <v>2020</v>
      </c>
      <c r="B11371" s="95">
        <v>44074</v>
      </c>
      <c r="C11371" s="96">
        <v>1.49</v>
      </c>
    </row>
    <row r="11372" spans="1:3">
      <c r="A11372" s="94">
        <f t="shared" si="180"/>
        <v>2020</v>
      </c>
      <c r="B11372" s="95">
        <v>44075</v>
      </c>
      <c r="C11372" s="96">
        <v>1.43</v>
      </c>
    </row>
    <row r="11373" spans="1:3">
      <c r="A11373" s="94">
        <f t="shared" si="180"/>
        <v>2020</v>
      </c>
      <c r="B11373" s="95">
        <v>44076</v>
      </c>
      <c r="C11373" s="96">
        <v>1.38</v>
      </c>
    </row>
    <row r="11374" spans="1:3">
      <c r="A11374" s="94">
        <f t="shared" si="180"/>
        <v>2020</v>
      </c>
      <c r="B11374" s="95">
        <v>44077</v>
      </c>
      <c r="C11374" s="96">
        <v>1.34</v>
      </c>
    </row>
    <row r="11375" spans="1:3">
      <c r="A11375" s="94">
        <f t="shared" si="180"/>
        <v>2020</v>
      </c>
      <c r="B11375" s="95">
        <v>44078</v>
      </c>
      <c r="C11375" s="96">
        <v>1.46</v>
      </c>
    </row>
    <row r="11376" spans="1:3">
      <c r="A11376" s="94">
        <f t="shared" si="180"/>
        <v>2020</v>
      </c>
      <c r="B11376" s="95">
        <v>44081</v>
      </c>
      <c r="C11376" s="99"/>
    </row>
    <row r="11377" spans="1:3">
      <c r="A11377" s="94">
        <f t="shared" si="180"/>
        <v>2020</v>
      </c>
      <c r="B11377" s="95">
        <v>44082</v>
      </c>
      <c r="C11377" s="96">
        <v>1.43</v>
      </c>
    </row>
    <row r="11378" spans="1:3">
      <c r="A11378" s="94">
        <f t="shared" si="180"/>
        <v>2020</v>
      </c>
      <c r="B11378" s="95">
        <v>44083</v>
      </c>
      <c r="C11378" s="96">
        <v>1.45</v>
      </c>
    </row>
    <row r="11379" spans="1:3">
      <c r="A11379" s="94">
        <f t="shared" si="180"/>
        <v>2020</v>
      </c>
      <c r="B11379" s="95">
        <v>44084</v>
      </c>
      <c r="C11379" s="96">
        <v>1.43</v>
      </c>
    </row>
    <row r="11380" spans="1:3">
      <c r="A11380" s="94">
        <f t="shared" si="180"/>
        <v>2020</v>
      </c>
      <c r="B11380" s="95">
        <v>44085</v>
      </c>
      <c r="C11380" s="96">
        <v>1.42</v>
      </c>
    </row>
    <row r="11381" spans="1:3">
      <c r="A11381" s="94">
        <f t="shared" si="180"/>
        <v>2020</v>
      </c>
      <c r="B11381" s="95">
        <v>44088</v>
      </c>
      <c r="C11381" s="96">
        <v>1.42</v>
      </c>
    </row>
    <row r="11382" spans="1:3">
      <c r="A11382" s="94">
        <f t="shared" si="180"/>
        <v>2020</v>
      </c>
      <c r="B11382" s="95">
        <v>44089</v>
      </c>
      <c r="C11382" s="96">
        <v>1.43</v>
      </c>
    </row>
    <row r="11383" spans="1:3">
      <c r="A11383" s="94">
        <f t="shared" si="180"/>
        <v>2020</v>
      </c>
      <c r="B11383" s="95">
        <v>44090</v>
      </c>
      <c r="C11383" s="96">
        <v>1.45</v>
      </c>
    </row>
    <row r="11384" spans="1:3">
      <c r="A11384" s="94">
        <f t="shared" si="180"/>
        <v>2020</v>
      </c>
      <c r="B11384" s="95">
        <v>44091</v>
      </c>
      <c r="C11384" s="96">
        <v>1.43</v>
      </c>
    </row>
    <row r="11385" spans="1:3">
      <c r="A11385" s="94">
        <f t="shared" si="180"/>
        <v>2020</v>
      </c>
      <c r="B11385" s="95">
        <v>44092</v>
      </c>
      <c r="C11385" s="96">
        <v>1.45</v>
      </c>
    </row>
    <row r="11386" spans="1:3">
      <c r="A11386" s="94">
        <f t="shared" si="180"/>
        <v>2020</v>
      </c>
      <c r="B11386" s="95">
        <v>44095</v>
      </c>
      <c r="C11386" s="96">
        <v>1.43</v>
      </c>
    </row>
    <row r="11387" spans="1:3">
      <c r="A11387" s="94">
        <f t="shared" si="180"/>
        <v>2020</v>
      </c>
      <c r="B11387" s="95">
        <v>44096</v>
      </c>
      <c r="C11387" s="96">
        <v>1.42</v>
      </c>
    </row>
    <row r="11388" spans="1:3">
      <c r="A11388" s="94">
        <f t="shared" si="180"/>
        <v>2020</v>
      </c>
      <c r="B11388" s="95">
        <v>44097</v>
      </c>
      <c r="C11388" s="96">
        <v>1.42</v>
      </c>
    </row>
    <row r="11389" spans="1:3">
      <c r="A11389" s="94">
        <f t="shared" si="180"/>
        <v>2020</v>
      </c>
      <c r="B11389" s="95">
        <v>44098</v>
      </c>
      <c r="C11389" s="96">
        <v>1.4</v>
      </c>
    </row>
    <row r="11390" spans="1:3">
      <c r="A11390" s="94">
        <f t="shared" si="180"/>
        <v>2020</v>
      </c>
      <c r="B11390" s="95">
        <v>44099</v>
      </c>
      <c r="C11390" s="96">
        <v>1.4</v>
      </c>
    </row>
    <row r="11391" spans="1:3">
      <c r="A11391" s="94">
        <f t="shared" si="180"/>
        <v>2020</v>
      </c>
      <c r="B11391" s="95">
        <v>44102</v>
      </c>
      <c r="C11391" s="96">
        <v>1.42</v>
      </c>
    </row>
    <row r="11392" spans="1:3">
      <c r="A11392" s="94">
        <f t="shared" si="180"/>
        <v>2020</v>
      </c>
      <c r="B11392" s="95">
        <v>44103</v>
      </c>
      <c r="C11392" s="96">
        <v>1.41</v>
      </c>
    </row>
    <row r="11393" spans="1:3">
      <c r="A11393" s="94">
        <f t="shared" si="180"/>
        <v>2020</v>
      </c>
      <c r="B11393" s="95">
        <v>44104</v>
      </c>
      <c r="C11393" s="96">
        <v>1.46</v>
      </c>
    </row>
    <row r="11394" spans="1:3">
      <c r="A11394" s="94">
        <f t="shared" si="180"/>
        <v>2020</v>
      </c>
      <c r="B11394" s="95">
        <v>44105</v>
      </c>
      <c r="C11394" s="96">
        <v>1.45</v>
      </c>
    </row>
    <row r="11395" spans="1:3">
      <c r="A11395" s="94">
        <f t="shared" si="180"/>
        <v>2020</v>
      </c>
      <c r="B11395" s="95">
        <v>44106</v>
      </c>
      <c r="C11395" s="96">
        <v>1.48</v>
      </c>
    </row>
    <row r="11396" spans="1:3">
      <c r="A11396" s="94">
        <f t="shared" si="180"/>
        <v>2020</v>
      </c>
      <c r="B11396" s="95">
        <v>44109</v>
      </c>
      <c r="C11396" s="96">
        <v>1.57</v>
      </c>
    </row>
    <row r="11397" spans="1:3">
      <c r="A11397" s="94">
        <f t="shared" si="180"/>
        <v>2020</v>
      </c>
      <c r="B11397" s="95">
        <v>44110</v>
      </c>
      <c r="C11397" s="96">
        <v>1.56</v>
      </c>
    </row>
    <row r="11398" spans="1:3">
      <c r="A11398" s="94">
        <f t="shared" si="180"/>
        <v>2020</v>
      </c>
      <c r="B11398" s="95">
        <v>44111</v>
      </c>
      <c r="C11398" s="96">
        <v>1.6</v>
      </c>
    </row>
    <row r="11399" spans="1:3">
      <c r="A11399" s="94">
        <f t="shared" si="180"/>
        <v>2020</v>
      </c>
      <c r="B11399" s="95">
        <v>44112</v>
      </c>
      <c r="C11399" s="96">
        <v>1.57</v>
      </c>
    </row>
    <row r="11400" spans="1:3">
      <c r="A11400" s="94">
        <f t="shared" si="180"/>
        <v>2020</v>
      </c>
      <c r="B11400" s="95">
        <v>44113</v>
      </c>
      <c r="C11400" s="96">
        <v>1.58</v>
      </c>
    </row>
    <row r="11401" spans="1:3">
      <c r="A11401" s="94">
        <f t="shared" si="180"/>
        <v>2020</v>
      </c>
      <c r="B11401" s="95">
        <v>44116</v>
      </c>
      <c r="C11401" s="99"/>
    </row>
    <row r="11402" spans="1:3">
      <c r="A11402" s="94">
        <f t="shared" si="180"/>
        <v>2020</v>
      </c>
      <c r="B11402" s="95">
        <v>44117</v>
      </c>
      <c r="C11402" s="96">
        <v>1.52</v>
      </c>
    </row>
    <row r="11403" spans="1:3">
      <c r="A11403" s="94">
        <f t="shared" si="180"/>
        <v>2020</v>
      </c>
      <c r="B11403" s="95">
        <v>44118</v>
      </c>
      <c r="C11403" s="96">
        <v>1.5</v>
      </c>
    </row>
    <row r="11404" spans="1:3">
      <c r="A11404" s="94">
        <f t="shared" si="180"/>
        <v>2020</v>
      </c>
      <c r="B11404" s="95">
        <v>44119</v>
      </c>
      <c r="C11404" s="96">
        <v>1.52</v>
      </c>
    </row>
    <row r="11405" spans="1:3">
      <c r="A11405" s="94">
        <f t="shared" ref="A11405:A11468" si="181">YEAR(B11405)</f>
        <v>2020</v>
      </c>
      <c r="B11405" s="95">
        <v>44120</v>
      </c>
      <c r="C11405" s="96">
        <v>1.52</v>
      </c>
    </row>
    <row r="11406" spans="1:3">
      <c r="A11406" s="94">
        <f t="shared" si="181"/>
        <v>2020</v>
      </c>
      <c r="B11406" s="95">
        <v>44123</v>
      </c>
      <c r="C11406" s="96">
        <v>1.55</v>
      </c>
    </row>
    <row r="11407" spans="1:3">
      <c r="A11407" s="94">
        <f t="shared" si="181"/>
        <v>2020</v>
      </c>
      <c r="B11407" s="95">
        <v>44124</v>
      </c>
      <c r="C11407" s="96">
        <v>1.6</v>
      </c>
    </row>
    <row r="11408" spans="1:3">
      <c r="A11408" s="94">
        <f t="shared" si="181"/>
        <v>2020</v>
      </c>
      <c r="B11408" s="95">
        <v>44125</v>
      </c>
      <c r="C11408" s="96">
        <v>1.62</v>
      </c>
    </row>
    <row r="11409" spans="1:3">
      <c r="A11409" s="94">
        <f t="shared" si="181"/>
        <v>2020</v>
      </c>
      <c r="B11409" s="95">
        <v>44126</v>
      </c>
      <c r="C11409" s="96">
        <v>1.67</v>
      </c>
    </row>
    <row r="11410" spans="1:3">
      <c r="A11410" s="94">
        <f t="shared" si="181"/>
        <v>2020</v>
      </c>
      <c r="B11410" s="95">
        <v>44127</v>
      </c>
      <c r="C11410" s="96">
        <v>1.64</v>
      </c>
    </row>
    <row r="11411" spans="1:3">
      <c r="A11411" s="94">
        <f t="shared" si="181"/>
        <v>2020</v>
      </c>
      <c r="B11411" s="95">
        <v>44130</v>
      </c>
      <c r="C11411" s="96">
        <v>1.59</v>
      </c>
    </row>
    <row r="11412" spans="1:3">
      <c r="A11412" s="94">
        <f t="shared" si="181"/>
        <v>2020</v>
      </c>
      <c r="B11412" s="95">
        <v>44131</v>
      </c>
      <c r="C11412" s="96">
        <v>1.57</v>
      </c>
    </row>
    <row r="11413" spans="1:3">
      <c r="A11413" s="94">
        <f t="shared" si="181"/>
        <v>2020</v>
      </c>
      <c r="B11413" s="95">
        <v>44132</v>
      </c>
      <c r="C11413" s="96">
        <v>1.56</v>
      </c>
    </row>
    <row r="11414" spans="1:3">
      <c r="A11414" s="94">
        <f t="shared" si="181"/>
        <v>2020</v>
      </c>
      <c r="B11414" s="95">
        <v>44133</v>
      </c>
      <c r="C11414" s="96">
        <v>1.62</v>
      </c>
    </row>
    <row r="11415" spans="1:3">
      <c r="A11415" s="94">
        <f t="shared" si="181"/>
        <v>2020</v>
      </c>
      <c r="B11415" s="95">
        <v>44134</v>
      </c>
      <c r="C11415" s="96">
        <v>1.65</v>
      </c>
    </row>
    <row r="11416" spans="1:3">
      <c r="A11416" s="94">
        <f t="shared" si="181"/>
        <v>2020</v>
      </c>
      <c r="B11416" s="95">
        <v>44137</v>
      </c>
      <c r="C11416" s="96">
        <v>1.63</v>
      </c>
    </row>
    <row r="11417" spans="1:3">
      <c r="A11417" s="94">
        <f t="shared" si="181"/>
        <v>2020</v>
      </c>
      <c r="B11417" s="95">
        <v>44138</v>
      </c>
      <c r="C11417" s="96">
        <v>1.66</v>
      </c>
    </row>
    <row r="11418" spans="1:3">
      <c r="A11418" s="94">
        <f t="shared" si="181"/>
        <v>2020</v>
      </c>
      <c r="B11418" s="95">
        <v>44139</v>
      </c>
      <c r="C11418" s="96">
        <v>1.55</v>
      </c>
    </row>
    <row r="11419" spans="1:3">
      <c r="A11419" s="94">
        <f t="shared" si="181"/>
        <v>2020</v>
      </c>
      <c r="B11419" s="95">
        <v>44140</v>
      </c>
      <c r="C11419" s="96">
        <v>1.54</v>
      </c>
    </row>
    <row r="11420" spans="1:3">
      <c r="A11420" s="94">
        <f t="shared" si="181"/>
        <v>2020</v>
      </c>
      <c r="B11420" s="95">
        <v>44141</v>
      </c>
      <c r="C11420" s="96">
        <v>1.6</v>
      </c>
    </row>
    <row r="11421" spans="1:3">
      <c r="A11421" s="94">
        <f t="shared" si="181"/>
        <v>2020</v>
      </c>
      <c r="B11421" s="95">
        <v>44144</v>
      </c>
      <c r="C11421" s="96">
        <v>1.73</v>
      </c>
    </row>
    <row r="11422" spans="1:3">
      <c r="A11422" s="94">
        <f t="shared" si="181"/>
        <v>2020</v>
      </c>
      <c r="B11422" s="95">
        <v>44145</v>
      </c>
      <c r="C11422" s="96">
        <v>1.75</v>
      </c>
    </row>
    <row r="11423" spans="1:3">
      <c r="A11423" s="94">
        <f t="shared" si="181"/>
        <v>2020</v>
      </c>
      <c r="B11423" s="95">
        <v>44146</v>
      </c>
      <c r="C11423" s="99"/>
    </row>
    <row r="11424" spans="1:3">
      <c r="A11424" s="94">
        <f t="shared" si="181"/>
        <v>2020</v>
      </c>
      <c r="B11424" s="95">
        <v>44147</v>
      </c>
      <c r="C11424" s="96">
        <v>1.64</v>
      </c>
    </row>
    <row r="11425" spans="1:3">
      <c r="A11425" s="94">
        <f t="shared" si="181"/>
        <v>2020</v>
      </c>
      <c r="B11425" s="95">
        <v>44148</v>
      </c>
      <c r="C11425" s="96">
        <v>1.65</v>
      </c>
    </row>
    <row r="11426" spans="1:3">
      <c r="A11426" s="94">
        <f t="shared" si="181"/>
        <v>2020</v>
      </c>
      <c r="B11426" s="95">
        <v>44151</v>
      </c>
      <c r="C11426" s="96">
        <v>1.66</v>
      </c>
    </row>
    <row r="11427" spans="1:3">
      <c r="A11427" s="94">
        <f t="shared" si="181"/>
        <v>2020</v>
      </c>
      <c r="B11427" s="95">
        <v>44152</v>
      </c>
      <c r="C11427" s="96">
        <v>1.62</v>
      </c>
    </row>
    <row r="11428" spans="1:3">
      <c r="A11428" s="94">
        <f t="shared" si="181"/>
        <v>2020</v>
      </c>
      <c r="B11428" s="95">
        <v>44153</v>
      </c>
      <c r="C11428" s="96">
        <v>1.62</v>
      </c>
    </row>
    <row r="11429" spans="1:3">
      <c r="A11429" s="94">
        <f t="shared" si="181"/>
        <v>2020</v>
      </c>
      <c r="B11429" s="95">
        <v>44154</v>
      </c>
      <c r="C11429" s="96">
        <v>1.58</v>
      </c>
    </row>
    <row r="11430" spans="1:3">
      <c r="A11430" s="94">
        <f t="shared" si="181"/>
        <v>2020</v>
      </c>
      <c r="B11430" s="95">
        <v>44155</v>
      </c>
      <c r="C11430" s="96">
        <v>1.53</v>
      </c>
    </row>
    <row r="11431" spans="1:3">
      <c r="A11431" s="94">
        <f t="shared" si="181"/>
        <v>2020</v>
      </c>
      <c r="B11431" s="95">
        <v>44158</v>
      </c>
      <c r="C11431" s="96">
        <v>1.56</v>
      </c>
    </row>
    <row r="11432" spans="1:3">
      <c r="A11432" s="94">
        <f t="shared" si="181"/>
        <v>2020</v>
      </c>
      <c r="B11432" s="95">
        <v>44159</v>
      </c>
      <c r="C11432" s="96">
        <v>1.6</v>
      </c>
    </row>
    <row r="11433" spans="1:3">
      <c r="A11433" s="94">
        <f t="shared" si="181"/>
        <v>2020</v>
      </c>
      <c r="B11433" s="95">
        <v>44160</v>
      </c>
      <c r="C11433" s="96">
        <v>1.62</v>
      </c>
    </row>
    <row r="11434" spans="1:3">
      <c r="A11434" s="94">
        <f t="shared" si="181"/>
        <v>2020</v>
      </c>
      <c r="B11434" s="95">
        <v>44161</v>
      </c>
      <c r="C11434" s="99"/>
    </row>
    <row r="11435" spans="1:3">
      <c r="A11435" s="94">
        <f t="shared" si="181"/>
        <v>2020</v>
      </c>
      <c r="B11435" s="95">
        <v>44162</v>
      </c>
      <c r="C11435" s="96">
        <v>1.57</v>
      </c>
    </row>
    <row r="11436" spans="1:3">
      <c r="A11436" s="94">
        <f t="shared" si="181"/>
        <v>2020</v>
      </c>
      <c r="B11436" s="95">
        <v>44165</v>
      </c>
      <c r="C11436" s="96">
        <v>1.58</v>
      </c>
    </row>
    <row r="11437" spans="1:3">
      <c r="A11437" s="94">
        <f t="shared" si="181"/>
        <v>2020</v>
      </c>
      <c r="B11437" s="95">
        <v>44166</v>
      </c>
      <c r="C11437" s="96">
        <v>1.66</v>
      </c>
    </row>
    <row r="11438" spans="1:3">
      <c r="A11438" s="94">
        <f t="shared" si="181"/>
        <v>2020</v>
      </c>
      <c r="B11438" s="95">
        <v>44167</v>
      </c>
      <c r="C11438" s="96">
        <v>1.7</v>
      </c>
    </row>
    <row r="11439" spans="1:3">
      <c r="A11439" s="94">
        <f t="shared" si="181"/>
        <v>2020</v>
      </c>
      <c r="B11439" s="95">
        <v>44168</v>
      </c>
      <c r="C11439" s="96">
        <v>1.67</v>
      </c>
    </row>
    <row r="11440" spans="1:3">
      <c r="A11440" s="94">
        <f t="shared" si="181"/>
        <v>2020</v>
      </c>
      <c r="B11440" s="95">
        <v>44169</v>
      </c>
      <c r="C11440" s="96">
        <v>1.73</v>
      </c>
    </row>
    <row r="11441" spans="1:3">
      <c r="A11441" s="94">
        <f t="shared" si="181"/>
        <v>2020</v>
      </c>
      <c r="B11441" s="95">
        <v>44172</v>
      </c>
      <c r="C11441" s="96">
        <v>1.69</v>
      </c>
    </row>
    <row r="11442" spans="1:3">
      <c r="A11442" s="94">
        <f t="shared" si="181"/>
        <v>2020</v>
      </c>
      <c r="B11442" s="95">
        <v>44173</v>
      </c>
      <c r="C11442" s="96">
        <v>1.67</v>
      </c>
    </row>
    <row r="11443" spans="1:3">
      <c r="A11443" s="94">
        <f t="shared" si="181"/>
        <v>2020</v>
      </c>
      <c r="B11443" s="95">
        <v>44174</v>
      </c>
      <c r="C11443" s="96">
        <v>1.69</v>
      </c>
    </row>
    <row r="11444" spans="1:3">
      <c r="A11444" s="94">
        <f t="shared" si="181"/>
        <v>2020</v>
      </c>
      <c r="B11444" s="95">
        <v>44175</v>
      </c>
      <c r="C11444" s="96">
        <v>1.65</v>
      </c>
    </row>
    <row r="11445" spans="1:3">
      <c r="A11445" s="94">
        <f t="shared" si="181"/>
        <v>2020</v>
      </c>
      <c r="B11445" s="95">
        <v>44176</v>
      </c>
      <c r="C11445" s="96">
        <v>1.63</v>
      </c>
    </row>
    <row r="11446" spans="1:3">
      <c r="A11446" s="94">
        <f t="shared" si="181"/>
        <v>2020</v>
      </c>
      <c r="B11446" s="95">
        <v>44179</v>
      </c>
      <c r="C11446" s="96">
        <v>1.63</v>
      </c>
    </row>
    <row r="11447" spans="1:3">
      <c r="A11447" s="94">
        <f t="shared" si="181"/>
        <v>2020</v>
      </c>
      <c r="B11447" s="95">
        <v>44180</v>
      </c>
      <c r="C11447" s="96">
        <v>1.65</v>
      </c>
    </row>
    <row r="11448" spans="1:3">
      <c r="A11448" s="94">
        <f t="shared" si="181"/>
        <v>2020</v>
      </c>
      <c r="B11448" s="95">
        <v>44181</v>
      </c>
      <c r="C11448" s="96">
        <v>1.66</v>
      </c>
    </row>
    <row r="11449" spans="1:3">
      <c r="A11449" s="94">
        <f t="shared" si="181"/>
        <v>2020</v>
      </c>
      <c r="B11449" s="95">
        <v>44182</v>
      </c>
      <c r="C11449" s="96">
        <v>1.68</v>
      </c>
    </row>
    <row r="11450" spans="1:3">
      <c r="A11450" s="94">
        <f t="shared" si="181"/>
        <v>2020</v>
      </c>
      <c r="B11450" s="95">
        <v>44183</v>
      </c>
      <c r="C11450" s="96">
        <v>1.7</v>
      </c>
    </row>
    <row r="11451" spans="1:3">
      <c r="A11451" s="94">
        <f t="shared" si="181"/>
        <v>2020</v>
      </c>
      <c r="B11451" s="95">
        <v>44186</v>
      </c>
      <c r="C11451" s="96">
        <v>1.68</v>
      </c>
    </row>
    <row r="11452" spans="1:3">
      <c r="A11452" s="94">
        <f t="shared" si="181"/>
        <v>2020</v>
      </c>
      <c r="B11452" s="95">
        <v>44187</v>
      </c>
      <c r="C11452" s="96">
        <v>1.65</v>
      </c>
    </row>
    <row r="11453" spans="1:3">
      <c r="A11453" s="94">
        <f t="shared" si="181"/>
        <v>2020</v>
      </c>
      <c r="B11453" s="95">
        <v>44188</v>
      </c>
      <c r="C11453" s="96">
        <v>1.7</v>
      </c>
    </row>
    <row r="11454" spans="1:3">
      <c r="A11454" s="94">
        <f t="shared" si="181"/>
        <v>2020</v>
      </c>
      <c r="B11454" s="95">
        <v>44189</v>
      </c>
      <c r="C11454" s="96">
        <v>1.66</v>
      </c>
    </row>
    <row r="11455" spans="1:3">
      <c r="A11455" s="94">
        <f t="shared" si="181"/>
        <v>2020</v>
      </c>
      <c r="B11455" s="95">
        <v>44190</v>
      </c>
      <c r="C11455" s="99"/>
    </row>
    <row r="11456" spans="1:3">
      <c r="A11456" s="94">
        <f t="shared" si="181"/>
        <v>2020</v>
      </c>
      <c r="B11456" s="95">
        <v>44193</v>
      </c>
      <c r="C11456" s="96">
        <v>1.67</v>
      </c>
    </row>
    <row r="11457" spans="1:3">
      <c r="A11457" s="94">
        <f t="shared" si="181"/>
        <v>2020</v>
      </c>
      <c r="B11457" s="95">
        <v>44194</v>
      </c>
      <c r="C11457" s="96">
        <v>1.67</v>
      </c>
    </row>
    <row r="11458" spans="1:3">
      <c r="A11458" s="94">
        <f t="shared" si="181"/>
        <v>2020</v>
      </c>
      <c r="B11458" s="95">
        <v>44195</v>
      </c>
      <c r="C11458" s="96">
        <v>1.66</v>
      </c>
    </row>
    <row r="11459" spans="1:3">
      <c r="A11459" s="94">
        <f t="shared" si="181"/>
        <v>2020</v>
      </c>
      <c r="B11459" s="95">
        <v>44196</v>
      </c>
      <c r="C11459" s="96">
        <v>1.65</v>
      </c>
    </row>
    <row r="11460" spans="1:3">
      <c r="A11460" s="94">
        <f t="shared" si="181"/>
        <v>2021</v>
      </c>
      <c r="B11460" s="95">
        <v>44197</v>
      </c>
      <c r="C11460" s="99"/>
    </row>
    <row r="11461" spans="1:3">
      <c r="A11461" s="94">
        <f t="shared" si="181"/>
        <v>2021</v>
      </c>
      <c r="B11461" s="95">
        <v>44200</v>
      </c>
      <c r="C11461" s="96">
        <v>1.66</v>
      </c>
    </row>
    <row r="11462" spans="1:3">
      <c r="A11462" s="94">
        <f t="shared" si="181"/>
        <v>2021</v>
      </c>
      <c r="B11462" s="95">
        <v>44201</v>
      </c>
      <c r="C11462" s="96">
        <v>1.7</v>
      </c>
    </row>
    <row r="11463" spans="1:3">
      <c r="A11463" s="94">
        <f t="shared" si="181"/>
        <v>2021</v>
      </c>
      <c r="B11463" s="95">
        <v>44202</v>
      </c>
      <c r="C11463" s="96">
        <v>1.81</v>
      </c>
    </row>
    <row r="11464" spans="1:3">
      <c r="A11464" s="94">
        <f t="shared" si="181"/>
        <v>2021</v>
      </c>
      <c r="B11464" s="95">
        <v>44203</v>
      </c>
      <c r="C11464" s="96">
        <v>1.85</v>
      </c>
    </row>
    <row r="11465" spans="1:3">
      <c r="A11465" s="94">
        <f t="shared" si="181"/>
        <v>2021</v>
      </c>
      <c r="B11465" s="95">
        <v>44204</v>
      </c>
      <c r="C11465" s="96">
        <v>1.87</v>
      </c>
    </row>
    <row r="11466" spans="1:3">
      <c r="A11466" s="94">
        <f t="shared" si="181"/>
        <v>2021</v>
      </c>
      <c r="B11466" s="95">
        <v>44207</v>
      </c>
      <c r="C11466" s="96">
        <v>1.88</v>
      </c>
    </row>
    <row r="11467" spans="1:3">
      <c r="A11467" s="94">
        <f t="shared" si="181"/>
        <v>2021</v>
      </c>
      <c r="B11467" s="95">
        <v>44208</v>
      </c>
      <c r="C11467" s="96">
        <v>1.88</v>
      </c>
    </row>
    <row r="11468" spans="1:3">
      <c r="A11468" s="94">
        <f t="shared" si="181"/>
        <v>2021</v>
      </c>
      <c r="B11468" s="95">
        <v>44209</v>
      </c>
      <c r="C11468" s="96">
        <v>1.82</v>
      </c>
    </row>
    <row r="11469" spans="1:3">
      <c r="A11469" s="94">
        <f t="shared" ref="A11469:A11532" si="182">YEAR(B11469)</f>
        <v>2021</v>
      </c>
      <c r="B11469" s="95">
        <v>44210</v>
      </c>
      <c r="C11469" s="96">
        <v>1.88</v>
      </c>
    </row>
    <row r="11470" spans="1:3">
      <c r="A11470" s="94">
        <f t="shared" si="182"/>
        <v>2021</v>
      </c>
      <c r="B11470" s="95">
        <v>44211</v>
      </c>
      <c r="C11470" s="96">
        <v>1.85</v>
      </c>
    </row>
    <row r="11471" spans="1:3">
      <c r="A11471" s="94">
        <f t="shared" si="182"/>
        <v>2021</v>
      </c>
      <c r="B11471" s="95">
        <v>44214</v>
      </c>
      <c r="C11471" s="99"/>
    </row>
    <row r="11472" spans="1:3">
      <c r="A11472" s="94">
        <f t="shared" si="182"/>
        <v>2021</v>
      </c>
      <c r="B11472" s="95">
        <v>44215</v>
      </c>
      <c r="C11472" s="96">
        <v>1.84</v>
      </c>
    </row>
    <row r="11473" spans="1:3">
      <c r="A11473" s="94">
        <f t="shared" si="182"/>
        <v>2021</v>
      </c>
      <c r="B11473" s="95">
        <v>44216</v>
      </c>
      <c r="C11473" s="96">
        <v>1.84</v>
      </c>
    </row>
    <row r="11474" spans="1:3">
      <c r="A11474" s="94">
        <f t="shared" si="182"/>
        <v>2021</v>
      </c>
      <c r="B11474" s="95">
        <v>44217</v>
      </c>
      <c r="C11474" s="96">
        <v>1.87</v>
      </c>
    </row>
    <row r="11475" spans="1:3">
      <c r="A11475" s="94">
        <f t="shared" si="182"/>
        <v>2021</v>
      </c>
      <c r="B11475" s="95">
        <v>44218</v>
      </c>
      <c r="C11475" s="96">
        <v>1.85</v>
      </c>
    </row>
    <row r="11476" spans="1:3">
      <c r="A11476" s="94">
        <f t="shared" si="182"/>
        <v>2021</v>
      </c>
      <c r="B11476" s="95">
        <v>44221</v>
      </c>
      <c r="C11476" s="96">
        <v>1.8</v>
      </c>
    </row>
    <row r="11477" spans="1:3">
      <c r="A11477" s="94">
        <f t="shared" si="182"/>
        <v>2021</v>
      </c>
      <c r="B11477" s="95">
        <v>44222</v>
      </c>
      <c r="C11477" s="96">
        <v>1.8</v>
      </c>
    </row>
    <row r="11478" spans="1:3">
      <c r="A11478" s="94">
        <f t="shared" si="182"/>
        <v>2021</v>
      </c>
      <c r="B11478" s="95">
        <v>44223</v>
      </c>
      <c r="C11478" s="96">
        <v>1.79</v>
      </c>
    </row>
    <row r="11479" spans="1:3">
      <c r="A11479" s="94">
        <f t="shared" si="182"/>
        <v>2021</v>
      </c>
      <c r="B11479" s="95">
        <v>44224</v>
      </c>
      <c r="C11479" s="96">
        <v>1.81</v>
      </c>
    </row>
    <row r="11480" spans="1:3">
      <c r="A11480" s="94">
        <f t="shared" si="182"/>
        <v>2021</v>
      </c>
      <c r="B11480" s="95">
        <v>44225</v>
      </c>
      <c r="C11480" s="96">
        <v>1.87</v>
      </c>
    </row>
    <row r="11481" spans="1:3">
      <c r="A11481" s="94">
        <f t="shared" si="182"/>
        <v>2021</v>
      </c>
      <c r="B11481" s="95">
        <v>44228</v>
      </c>
      <c r="C11481" s="96">
        <v>1.84</v>
      </c>
    </row>
    <row r="11482" spans="1:3">
      <c r="A11482" s="94">
        <f t="shared" si="182"/>
        <v>2021</v>
      </c>
      <c r="B11482" s="95">
        <v>44229</v>
      </c>
      <c r="C11482" s="96">
        <v>1.87</v>
      </c>
    </row>
    <row r="11483" spans="1:3">
      <c r="A11483" s="94">
        <f t="shared" si="182"/>
        <v>2021</v>
      </c>
      <c r="B11483" s="95">
        <v>44230</v>
      </c>
      <c r="C11483" s="96">
        <v>1.92</v>
      </c>
    </row>
    <row r="11484" spans="1:3">
      <c r="A11484" s="94">
        <f t="shared" si="182"/>
        <v>2021</v>
      </c>
      <c r="B11484" s="95">
        <v>44231</v>
      </c>
      <c r="C11484" s="96">
        <v>1.93</v>
      </c>
    </row>
    <row r="11485" spans="1:3">
      <c r="A11485" s="94">
        <f t="shared" si="182"/>
        <v>2021</v>
      </c>
      <c r="B11485" s="95">
        <v>44232</v>
      </c>
      <c r="C11485" s="96">
        <v>1.97</v>
      </c>
    </row>
    <row r="11486" spans="1:3">
      <c r="A11486" s="94">
        <f t="shared" si="182"/>
        <v>2021</v>
      </c>
      <c r="B11486" s="95">
        <v>44235</v>
      </c>
      <c r="C11486" s="96">
        <v>1.96</v>
      </c>
    </row>
    <row r="11487" spans="1:3">
      <c r="A11487" s="94">
        <f t="shared" si="182"/>
        <v>2021</v>
      </c>
      <c r="B11487" s="95">
        <v>44236</v>
      </c>
      <c r="C11487" s="96">
        <v>1.95</v>
      </c>
    </row>
    <row r="11488" spans="1:3">
      <c r="A11488" s="94">
        <f t="shared" si="182"/>
        <v>2021</v>
      </c>
      <c r="B11488" s="95">
        <v>44237</v>
      </c>
      <c r="C11488" s="96">
        <v>1.92</v>
      </c>
    </row>
    <row r="11489" spans="1:3">
      <c r="A11489" s="94">
        <f t="shared" si="182"/>
        <v>2021</v>
      </c>
      <c r="B11489" s="95">
        <v>44238</v>
      </c>
      <c r="C11489" s="96">
        <v>1.94</v>
      </c>
    </row>
    <row r="11490" spans="1:3">
      <c r="A11490" s="94">
        <f t="shared" si="182"/>
        <v>2021</v>
      </c>
      <c r="B11490" s="95">
        <v>44239</v>
      </c>
      <c r="C11490" s="96">
        <v>2.0099999999999998</v>
      </c>
    </row>
    <row r="11491" spans="1:3">
      <c r="A11491" s="94">
        <f t="shared" si="182"/>
        <v>2021</v>
      </c>
      <c r="B11491" s="95">
        <v>44242</v>
      </c>
      <c r="C11491" s="99"/>
    </row>
    <row r="11492" spans="1:3">
      <c r="A11492" s="94">
        <f t="shared" si="182"/>
        <v>2021</v>
      </c>
      <c r="B11492" s="95">
        <v>44243</v>
      </c>
      <c r="C11492" s="96">
        <v>2.08</v>
      </c>
    </row>
    <row r="11493" spans="1:3">
      <c r="A11493" s="94">
        <f t="shared" si="182"/>
        <v>2021</v>
      </c>
      <c r="B11493" s="95">
        <v>44244</v>
      </c>
      <c r="C11493" s="96">
        <v>2.06</v>
      </c>
    </row>
    <row r="11494" spans="1:3">
      <c r="A11494" s="94">
        <f t="shared" si="182"/>
        <v>2021</v>
      </c>
      <c r="B11494" s="95">
        <v>44245</v>
      </c>
      <c r="C11494" s="96">
        <v>2.08</v>
      </c>
    </row>
    <row r="11495" spans="1:3">
      <c r="A11495" s="94">
        <f t="shared" si="182"/>
        <v>2021</v>
      </c>
      <c r="B11495" s="95">
        <v>44246</v>
      </c>
      <c r="C11495" s="96">
        <v>2.14</v>
      </c>
    </row>
    <row r="11496" spans="1:3">
      <c r="A11496" s="94">
        <f t="shared" si="182"/>
        <v>2021</v>
      </c>
      <c r="B11496" s="95">
        <v>44249</v>
      </c>
      <c r="C11496" s="96">
        <v>2.19</v>
      </c>
    </row>
    <row r="11497" spans="1:3">
      <c r="A11497" s="94">
        <f t="shared" si="182"/>
        <v>2021</v>
      </c>
      <c r="B11497" s="95">
        <v>44250</v>
      </c>
      <c r="C11497" s="96">
        <v>2.21</v>
      </c>
    </row>
    <row r="11498" spans="1:3">
      <c r="A11498" s="94">
        <f t="shared" si="182"/>
        <v>2021</v>
      </c>
      <c r="B11498" s="95">
        <v>44251</v>
      </c>
      <c r="C11498" s="96">
        <v>2.2400000000000002</v>
      </c>
    </row>
    <row r="11499" spans="1:3">
      <c r="A11499" s="94">
        <f t="shared" si="182"/>
        <v>2021</v>
      </c>
      <c r="B11499" s="95">
        <v>44252</v>
      </c>
      <c r="C11499" s="96">
        <v>2.33</v>
      </c>
    </row>
    <row r="11500" spans="1:3">
      <c r="A11500" s="94">
        <f t="shared" si="182"/>
        <v>2021</v>
      </c>
      <c r="B11500" s="95">
        <v>44253</v>
      </c>
      <c r="C11500" s="96">
        <v>2.17</v>
      </c>
    </row>
    <row r="11501" spans="1:3">
      <c r="A11501" s="94">
        <f t="shared" si="182"/>
        <v>2021</v>
      </c>
      <c r="B11501" s="95">
        <v>44256</v>
      </c>
      <c r="C11501" s="96">
        <v>2.23</v>
      </c>
    </row>
    <row r="11502" spans="1:3">
      <c r="A11502" s="94">
        <f t="shared" si="182"/>
        <v>2021</v>
      </c>
      <c r="B11502" s="95">
        <v>44257</v>
      </c>
      <c r="C11502" s="96">
        <v>2.21</v>
      </c>
    </row>
    <row r="11503" spans="1:3">
      <c r="A11503" s="94">
        <f t="shared" si="182"/>
        <v>2021</v>
      </c>
      <c r="B11503" s="95">
        <v>44258</v>
      </c>
      <c r="C11503" s="96">
        <v>2.25</v>
      </c>
    </row>
    <row r="11504" spans="1:3">
      <c r="A11504" s="94">
        <f t="shared" si="182"/>
        <v>2021</v>
      </c>
      <c r="B11504" s="95">
        <v>44259</v>
      </c>
      <c r="C11504" s="96">
        <v>2.2999999999999998</v>
      </c>
    </row>
    <row r="11505" spans="1:3">
      <c r="A11505" s="94">
        <f t="shared" si="182"/>
        <v>2021</v>
      </c>
      <c r="B11505" s="95">
        <v>44260</v>
      </c>
      <c r="C11505" s="96">
        <v>2.2799999999999998</v>
      </c>
    </row>
    <row r="11506" spans="1:3">
      <c r="A11506" s="94">
        <f t="shared" si="182"/>
        <v>2021</v>
      </c>
      <c r="B11506" s="95">
        <v>44263</v>
      </c>
      <c r="C11506" s="96">
        <v>2.31</v>
      </c>
    </row>
    <row r="11507" spans="1:3">
      <c r="A11507" s="94">
        <f t="shared" si="182"/>
        <v>2021</v>
      </c>
      <c r="B11507" s="95">
        <v>44264</v>
      </c>
      <c r="C11507" s="96">
        <v>2.2599999999999998</v>
      </c>
    </row>
    <row r="11508" spans="1:3">
      <c r="A11508" s="94">
        <f t="shared" si="182"/>
        <v>2021</v>
      </c>
      <c r="B11508" s="95">
        <v>44265</v>
      </c>
      <c r="C11508" s="96">
        <v>2.2400000000000002</v>
      </c>
    </row>
    <row r="11509" spans="1:3">
      <c r="A11509" s="94">
        <f t="shared" si="182"/>
        <v>2021</v>
      </c>
      <c r="B11509" s="95">
        <v>44266</v>
      </c>
      <c r="C11509" s="96">
        <v>2.29</v>
      </c>
    </row>
    <row r="11510" spans="1:3">
      <c r="A11510" s="94">
        <f t="shared" si="182"/>
        <v>2021</v>
      </c>
      <c r="B11510" s="95">
        <v>44267</v>
      </c>
      <c r="C11510" s="96">
        <v>2.4</v>
      </c>
    </row>
    <row r="11511" spans="1:3">
      <c r="A11511" s="94">
        <f t="shared" si="182"/>
        <v>2021</v>
      </c>
      <c r="B11511" s="95">
        <v>44270</v>
      </c>
      <c r="C11511" s="96">
        <v>2.37</v>
      </c>
    </row>
    <row r="11512" spans="1:3">
      <c r="A11512" s="94">
        <f t="shared" si="182"/>
        <v>2021</v>
      </c>
      <c r="B11512" s="95">
        <v>44271</v>
      </c>
      <c r="C11512" s="96">
        <v>2.38</v>
      </c>
    </row>
    <row r="11513" spans="1:3">
      <c r="A11513" s="94">
        <f t="shared" si="182"/>
        <v>2021</v>
      </c>
      <c r="B11513" s="95">
        <v>44272</v>
      </c>
      <c r="C11513" s="96">
        <v>2.42</v>
      </c>
    </row>
    <row r="11514" spans="1:3">
      <c r="A11514" s="94">
        <f t="shared" si="182"/>
        <v>2021</v>
      </c>
      <c r="B11514" s="95">
        <v>44273</v>
      </c>
      <c r="C11514" s="96">
        <v>2.4500000000000002</v>
      </c>
    </row>
    <row r="11515" spans="1:3">
      <c r="A11515" s="94">
        <f t="shared" si="182"/>
        <v>2021</v>
      </c>
      <c r="B11515" s="95">
        <v>44274</v>
      </c>
      <c r="C11515" s="96">
        <v>2.4500000000000002</v>
      </c>
    </row>
    <row r="11516" spans="1:3">
      <c r="A11516" s="94">
        <f t="shared" si="182"/>
        <v>2021</v>
      </c>
      <c r="B11516" s="95">
        <v>44277</v>
      </c>
      <c r="C11516" s="96">
        <v>2.38</v>
      </c>
    </row>
    <row r="11517" spans="1:3">
      <c r="A11517" s="94">
        <f t="shared" si="182"/>
        <v>2021</v>
      </c>
      <c r="B11517" s="95">
        <v>44278</v>
      </c>
      <c r="C11517" s="96">
        <v>2.34</v>
      </c>
    </row>
    <row r="11518" spans="1:3">
      <c r="A11518" s="94">
        <f t="shared" si="182"/>
        <v>2021</v>
      </c>
      <c r="B11518" s="95">
        <v>44279</v>
      </c>
      <c r="C11518" s="96">
        <v>2.31</v>
      </c>
    </row>
    <row r="11519" spans="1:3">
      <c r="A11519" s="94">
        <f t="shared" si="182"/>
        <v>2021</v>
      </c>
      <c r="B11519" s="95">
        <v>44280</v>
      </c>
      <c r="C11519" s="96">
        <v>2.34</v>
      </c>
    </row>
    <row r="11520" spans="1:3">
      <c r="A11520" s="94">
        <f t="shared" si="182"/>
        <v>2021</v>
      </c>
      <c r="B11520" s="95">
        <v>44281</v>
      </c>
      <c r="C11520" s="96">
        <v>2.37</v>
      </c>
    </row>
    <row r="11521" spans="1:3">
      <c r="A11521" s="94">
        <f t="shared" si="182"/>
        <v>2021</v>
      </c>
      <c r="B11521" s="95">
        <v>44284</v>
      </c>
      <c r="C11521" s="96">
        <v>2.4300000000000002</v>
      </c>
    </row>
    <row r="11522" spans="1:3">
      <c r="A11522" s="94">
        <f t="shared" si="182"/>
        <v>2021</v>
      </c>
      <c r="B11522" s="95">
        <v>44285</v>
      </c>
      <c r="C11522" s="96">
        <v>2.38</v>
      </c>
    </row>
    <row r="11523" spans="1:3">
      <c r="A11523" s="94">
        <f t="shared" si="182"/>
        <v>2021</v>
      </c>
      <c r="B11523" s="95">
        <v>44286</v>
      </c>
      <c r="C11523" s="96">
        <v>2.41</v>
      </c>
    </row>
    <row r="11524" spans="1:3">
      <c r="A11524" s="94">
        <f t="shared" si="182"/>
        <v>2021</v>
      </c>
      <c r="B11524" s="95">
        <v>44287</v>
      </c>
      <c r="C11524" s="96">
        <v>2.34</v>
      </c>
    </row>
    <row r="11525" spans="1:3">
      <c r="A11525" s="94">
        <f t="shared" si="182"/>
        <v>2021</v>
      </c>
      <c r="B11525" s="95">
        <v>44288</v>
      </c>
      <c r="C11525" s="96">
        <v>2.35</v>
      </c>
    </row>
    <row r="11526" spans="1:3">
      <c r="A11526" s="94">
        <f t="shared" si="182"/>
        <v>2021</v>
      </c>
      <c r="B11526" s="95">
        <v>44291</v>
      </c>
      <c r="C11526" s="96">
        <v>2.36</v>
      </c>
    </row>
    <row r="11527" spans="1:3">
      <c r="A11527" s="94">
        <f t="shared" si="182"/>
        <v>2021</v>
      </c>
      <c r="B11527" s="95">
        <v>44292</v>
      </c>
      <c r="C11527" s="96">
        <v>2.3199999999999998</v>
      </c>
    </row>
    <row r="11528" spans="1:3">
      <c r="A11528" s="94">
        <f t="shared" si="182"/>
        <v>2021</v>
      </c>
      <c r="B11528" s="95">
        <v>44293</v>
      </c>
      <c r="C11528" s="96">
        <v>2.35</v>
      </c>
    </row>
    <row r="11529" spans="1:3">
      <c r="A11529" s="94">
        <f t="shared" si="182"/>
        <v>2021</v>
      </c>
      <c r="B11529" s="95">
        <v>44294</v>
      </c>
      <c r="C11529" s="96">
        <v>2.3199999999999998</v>
      </c>
    </row>
    <row r="11530" spans="1:3">
      <c r="A11530" s="94">
        <f t="shared" si="182"/>
        <v>2021</v>
      </c>
      <c r="B11530" s="95">
        <v>44295</v>
      </c>
      <c r="C11530" s="96">
        <v>2.34</v>
      </c>
    </row>
    <row r="11531" spans="1:3">
      <c r="A11531" s="94">
        <f t="shared" si="182"/>
        <v>2021</v>
      </c>
      <c r="B11531" s="95">
        <v>44298</v>
      </c>
      <c r="C11531" s="96">
        <v>2.34</v>
      </c>
    </row>
    <row r="11532" spans="1:3">
      <c r="A11532" s="94">
        <f t="shared" si="182"/>
        <v>2021</v>
      </c>
      <c r="B11532" s="95">
        <v>44299</v>
      </c>
      <c r="C11532" s="96">
        <v>2.3199999999999998</v>
      </c>
    </row>
    <row r="11533" spans="1:3">
      <c r="A11533" s="94">
        <f t="shared" ref="A11533:A11596" si="183">YEAR(B11533)</f>
        <v>2021</v>
      </c>
      <c r="B11533" s="95">
        <v>44300</v>
      </c>
      <c r="C11533" s="96">
        <v>2.3199999999999998</v>
      </c>
    </row>
    <row r="11534" spans="1:3">
      <c r="A11534" s="94">
        <f t="shared" si="183"/>
        <v>2021</v>
      </c>
      <c r="B11534" s="95">
        <v>44301</v>
      </c>
      <c r="C11534" s="96">
        <v>2.23</v>
      </c>
    </row>
    <row r="11535" spans="1:3">
      <c r="A11535" s="94">
        <f t="shared" si="183"/>
        <v>2021</v>
      </c>
      <c r="B11535" s="95">
        <v>44302</v>
      </c>
      <c r="C11535" s="96">
        <v>2.2599999999999998</v>
      </c>
    </row>
    <row r="11536" spans="1:3">
      <c r="A11536" s="94">
        <f t="shared" si="183"/>
        <v>2021</v>
      </c>
      <c r="B11536" s="95">
        <v>44305</v>
      </c>
      <c r="C11536" s="96">
        <v>2.29</v>
      </c>
    </row>
    <row r="11537" spans="1:3">
      <c r="A11537" s="94">
        <f t="shared" si="183"/>
        <v>2021</v>
      </c>
      <c r="B11537" s="95">
        <v>44306</v>
      </c>
      <c r="C11537" s="96">
        <v>2.27</v>
      </c>
    </row>
    <row r="11538" spans="1:3">
      <c r="A11538" s="94">
        <f t="shared" si="183"/>
        <v>2021</v>
      </c>
      <c r="B11538" s="95">
        <v>44307</v>
      </c>
      <c r="C11538" s="96">
        <v>2.2599999999999998</v>
      </c>
    </row>
    <row r="11539" spans="1:3">
      <c r="A11539" s="94">
        <f t="shared" si="183"/>
        <v>2021</v>
      </c>
      <c r="B11539" s="95">
        <v>44308</v>
      </c>
      <c r="C11539" s="96">
        <v>2.2400000000000002</v>
      </c>
    </row>
    <row r="11540" spans="1:3">
      <c r="A11540" s="94">
        <f t="shared" si="183"/>
        <v>2021</v>
      </c>
      <c r="B11540" s="95">
        <v>44309</v>
      </c>
      <c r="C11540" s="96">
        <v>2.25</v>
      </c>
    </row>
    <row r="11541" spans="1:3">
      <c r="A11541" s="94">
        <f t="shared" si="183"/>
        <v>2021</v>
      </c>
      <c r="B11541" s="95">
        <v>44312</v>
      </c>
      <c r="C11541" s="96">
        <v>2.2400000000000002</v>
      </c>
    </row>
    <row r="11542" spans="1:3">
      <c r="A11542" s="94">
        <f t="shared" si="183"/>
        <v>2021</v>
      </c>
      <c r="B11542" s="95">
        <v>44313</v>
      </c>
      <c r="C11542" s="96">
        <v>2.29</v>
      </c>
    </row>
    <row r="11543" spans="1:3">
      <c r="A11543" s="94">
        <f t="shared" si="183"/>
        <v>2021</v>
      </c>
      <c r="B11543" s="95">
        <v>44314</v>
      </c>
      <c r="C11543" s="96">
        <v>2.29</v>
      </c>
    </row>
    <row r="11544" spans="1:3">
      <c r="A11544" s="94">
        <f t="shared" si="183"/>
        <v>2021</v>
      </c>
      <c r="B11544" s="95">
        <v>44315</v>
      </c>
      <c r="C11544" s="96">
        <v>2.31</v>
      </c>
    </row>
    <row r="11545" spans="1:3">
      <c r="A11545" s="94">
        <f t="shared" si="183"/>
        <v>2021</v>
      </c>
      <c r="B11545" s="95">
        <v>44316</v>
      </c>
      <c r="C11545" s="96">
        <v>2.2999999999999998</v>
      </c>
    </row>
    <row r="11546" spans="1:3">
      <c r="A11546" s="94">
        <f t="shared" si="183"/>
        <v>2021</v>
      </c>
      <c r="B11546" s="95">
        <v>44319</v>
      </c>
      <c r="C11546" s="96">
        <v>2.2999999999999998</v>
      </c>
    </row>
    <row r="11547" spans="1:3">
      <c r="A11547" s="94">
        <f t="shared" si="183"/>
        <v>2021</v>
      </c>
      <c r="B11547" s="95">
        <v>44320</v>
      </c>
      <c r="C11547" s="96">
        <v>2.27</v>
      </c>
    </row>
    <row r="11548" spans="1:3">
      <c r="A11548" s="94">
        <f t="shared" si="183"/>
        <v>2021</v>
      </c>
      <c r="B11548" s="95">
        <v>44321</v>
      </c>
      <c r="C11548" s="96">
        <v>2.25</v>
      </c>
    </row>
    <row r="11549" spans="1:3">
      <c r="A11549" s="94">
        <f t="shared" si="183"/>
        <v>2021</v>
      </c>
      <c r="B11549" s="95">
        <v>44322</v>
      </c>
      <c r="C11549" s="96">
        <v>2.2400000000000002</v>
      </c>
    </row>
    <row r="11550" spans="1:3">
      <c r="A11550" s="94">
        <f t="shared" si="183"/>
        <v>2021</v>
      </c>
      <c r="B11550" s="95">
        <v>44323</v>
      </c>
      <c r="C11550" s="96">
        <v>2.2799999999999998</v>
      </c>
    </row>
    <row r="11551" spans="1:3">
      <c r="A11551" s="94">
        <f t="shared" si="183"/>
        <v>2021</v>
      </c>
      <c r="B11551" s="95">
        <v>44326</v>
      </c>
      <c r="C11551" s="96">
        <v>2.3199999999999998</v>
      </c>
    </row>
    <row r="11552" spans="1:3">
      <c r="A11552" s="94">
        <f t="shared" si="183"/>
        <v>2021</v>
      </c>
      <c r="B11552" s="95">
        <v>44327</v>
      </c>
      <c r="C11552" s="96">
        <v>2.35</v>
      </c>
    </row>
    <row r="11553" spans="1:3">
      <c r="A11553" s="94">
        <f t="shared" si="183"/>
        <v>2021</v>
      </c>
      <c r="B11553" s="95">
        <v>44328</v>
      </c>
      <c r="C11553" s="96">
        <v>2.4</v>
      </c>
    </row>
    <row r="11554" spans="1:3">
      <c r="A11554" s="94">
        <f t="shared" si="183"/>
        <v>2021</v>
      </c>
      <c r="B11554" s="95">
        <v>44329</v>
      </c>
      <c r="C11554" s="96">
        <v>2.39</v>
      </c>
    </row>
    <row r="11555" spans="1:3">
      <c r="A11555" s="94">
        <f t="shared" si="183"/>
        <v>2021</v>
      </c>
      <c r="B11555" s="95">
        <v>44330</v>
      </c>
      <c r="C11555" s="96">
        <v>2.35</v>
      </c>
    </row>
    <row r="11556" spans="1:3">
      <c r="A11556" s="94">
        <f t="shared" si="183"/>
        <v>2021</v>
      </c>
      <c r="B11556" s="95">
        <v>44333</v>
      </c>
      <c r="C11556" s="96">
        <v>2.36</v>
      </c>
    </row>
    <row r="11557" spans="1:3">
      <c r="A11557" s="94">
        <f t="shared" si="183"/>
        <v>2021</v>
      </c>
      <c r="B11557" s="95">
        <v>44334</v>
      </c>
      <c r="C11557" s="96">
        <v>2.37</v>
      </c>
    </row>
    <row r="11558" spans="1:3">
      <c r="A11558" s="94">
        <f t="shared" si="183"/>
        <v>2021</v>
      </c>
      <c r="B11558" s="95">
        <v>44335</v>
      </c>
      <c r="C11558" s="96">
        <v>2.38</v>
      </c>
    </row>
    <row r="11559" spans="1:3">
      <c r="A11559" s="94">
        <f t="shared" si="183"/>
        <v>2021</v>
      </c>
      <c r="B11559" s="95">
        <v>44336</v>
      </c>
      <c r="C11559" s="96">
        <v>2.34</v>
      </c>
    </row>
    <row r="11560" spans="1:3">
      <c r="A11560" s="94">
        <f t="shared" si="183"/>
        <v>2021</v>
      </c>
      <c r="B11560" s="95">
        <v>44337</v>
      </c>
      <c r="C11560" s="96">
        <v>2.33</v>
      </c>
    </row>
    <row r="11561" spans="1:3">
      <c r="A11561" s="94">
        <f t="shared" si="183"/>
        <v>2021</v>
      </c>
      <c r="B11561" s="95">
        <v>44340</v>
      </c>
      <c r="C11561" s="96">
        <v>2.31</v>
      </c>
    </row>
    <row r="11562" spans="1:3">
      <c r="A11562" s="94">
        <f t="shared" si="183"/>
        <v>2021</v>
      </c>
      <c r="B11562" s="95">
        <v>44341</v>
      </c>
      <c r="C11562" s="96">
        <v>2.2599999999999998</v>
      </c>
    </row>
    <row r="11563" spans="1:3">
      <c r="A11563" s="94">
        <f t="shared" si="183"/>
        <v>2021</v>
      </c>
      <c r="B11563" s="95">
        <v>44342</v>
      </c>
      <c r="C11563" s="96">
        <v>2.27</v>
      </c>
    </row>
    <row r="11564" spans="1:3">
      <c r="A11564" s="94">
        <f t="shared" si="183"/>
        <v>2021</v>
      </c>
      <c r="B11564" s="95">
        <v>44343</v>
      </c>
      <c r="C11564" s="96">
        <v>2.29</v>
      </c>
    </row>
    <row r="11565" spans="1:3">
      <c r="A11565" s="94">
        <f t="shared" si="183"/>
        <v>2021</v>
      </c>
      <c r="B11565" s="95">
        <v>44344</v>
      </c>
      <c r="C11565" s="96">
        <v>2.2599999999999998</v>
      </c>
    </row>
    <row r="11566" spans="1:3">
      <c r="A11566" s="94">
        <f t="shared" si="183"/>
        <v>2021</v>
      </c>
      <c r="B11566" s="95">
        <v>44347</v>
      </c>
      <c r="C11566" s="99"/>
    </row>
    <row r="11567" spans="1:3">
      <c r="A11567" s="94">
        <f t="shared" si="183"/>
        <v>2021</v>
      </c>
      <c r="B11567" s="95">
        <v>44348</v>
      </c>
      <c r="C11567" s="96">
        <v>2.2999999999999998</v>
      </c>
    </row>
    <row r="11568" spans="1:3">
      <c r="A11568" s="94">
        <f t="shared" si="183"/>
        <v>2021</v>
      </c>
      <c r="B11568" s="95">
        <v>44349</v>
      </c>
      <c r="C11568" s="96">
        <v>2.2799999999999998</v>
      </c>
    </row>
    <row r="11569" spans="1:3">
      <c r="A11569" s="94">
        <f t="shared" si="183"/>
        <v>2021</v>
      </c>
      <c r="B11569" s="95">
        <v>44350</v>
      </c>
      <c r="C11569" s="96">
        <v>2.2999999999999998</v>
      </c>
    </row>
    <row r="11570" spans="1:3">
      <c r="A11570" s="94">
        <f t="shared" si="183"/>
        <v>2021</v>
      </c>
      <c r="B11570" s="95">
        <v>44351</v>
      </c>
      <c r="C11570" s="96">
        <v>2.2400000000000002</v>
      </c>
    </row>
    <row r="11571" spans="1:3">
      <c r="A11571" s="94">
        <f t="shared" si="183"/>
        <v>2021</v>
      </c>
      <c r="B11571" s="95">
        <v>44354</v>
      </c>
      <c r="C11571" s="96">
        <v>2.25</v>
      </c>
    </row>
    <row r="11572" spans="1:3">
      <c r="A11572" s="94">
        <f t="shared" si="183"/>
        <v>2021</v>
      </c>
      <c r="B11572" s="95">
        <v>44355</v>
      </c>
      <c r="C11572" s="96">
        <v>2.21</v>
      </c>
    </row>
    <row r="11573" spans="1:3">
      <c r="A11573" s="94">
        <f t="shared" si="183"/>
        <v>2021</v>
      </c>
      <c r="B11573" s="95">
        <v>44356</v>
      </c>
      <c r="C11573" s="96">
        <v>2.17</v>
      </c>
    </row>
    <row r="11574" spans="1:3">
      <c r="A11574" s="94">
        <f t="shared" si="183"/>
        <v>2021</v>
      </c>
      <c r="B11574" s="95">
        <v>44357</v>
      </c>
      <c r="C11574" s="96">
        <v>2.15</v>
      </c>
    </row>
    <row r="11575" spans="1:3">
      <c r="A11575" s="94">
        <f t="shared" si="183"/>
        <v>2021</v>
      </c>
      <c r="B11575" s="95">
        <v>44358</v>
      </c>
      <c r="C11575" s="96">
        <v>2.15</v>
      </c>
    </row>
    <row r="11576" spans="1:3">
      <c r="A11576" s="94">
        <f t="shared" si="183"/>
        <v>2021</v>
      </c>
      <c r="B11576" s="95">
        <v>44361</v>
      </c>
      <c r="C11576" s="96">
        <v>2.19</v>
      </c>
    </row>
    <row r="11577" spans="1:3">
      <c r="A11577" s="94">
        <f t="shared" si="183"/>
        <v>2021</v>
      </c>
      <c r="B11577" s="95">
        <v>44362</v>
      </c>
      <c r="C11577" s="96">
        <v>2.2000000000000002</v>
      </c>
    </row>
    <row r="11578" spans="1:3">
      <c r="A11578" s="94">
        <f t="shared" si="183"/>
        <v>2021</v>
      </c>
      <c r="B11578" s="95">
        <v>44363</v>
      </c>
      <c r="C11578" s="96">
        <v>2.2000000000000002</v>
      </c>
    </row>
    <row r="11579" spans="1:3">
      <c r="A11579" s="94">
        <f t="shared" si="183"/>
        <v>2021</v>
      </c>
      <c r="B11579" s="95">
        <v>44364</v>
      </c>
      <c r="C11579" s="96">
        <v>2.11</v>
      </c>
    </row>
    <row r="11580" spans="1:3">
      <c r="A11580" s="94">
        <f t="shared" si="183"/>
        <v>2021</v>
      </c>
      <c r="B11580" s="95">
        <v>44365</v>
      </c>
      <c r="C11580" s="96">
        <v>2.0099999999999998</v>
      </c>
    </row>
    <row r="11581" spans="1:3">
      <c r="A11581" s="94">
        <f t="shared" si="183"/>
        <v>2021</v>
      </c>
      <c r="B11581" s="95">
        <v>44368</v>
      </c>
      <c r="C11581" s="96">
        <v>2.11</v>
      </c>
    </row>
    <row r="11582" spans="1:3">
      <c r="A11582" s="94">
        <f t="shared" si="183"/>
        <v>2021</v>
      </c>
      <c r="B11582" s="95">
        <v>44369</v>
      </c>
      <c r="C11582" s="96">
        <v>2.1</v>
      </c>
    </row>
    <row r="11583" spans="1:3">
      <c r="A11583" s="94">
        <f t="shared" si="183"/>
        <v>2021</v>
      </c>
      <c r="B11583" s="95">
        <v>44370</v>
      </c>
      <c r="C11583" s="96">
        <v>2.11</v>
      </c>
    </row>
    <row r="11584" spans="1:3">
      <c r="A11584" s="94">
        <f t="shared" si="183"/>
        <v>2021</v>
      </c>
      <c r="B11584" s="95">
        <v>44371</v>
      </c>
      <c r="C11584" s="96">
        <v>2.1</v>
      </c>
    </row>
    <row r="11585" spans="1:3">
      <c r="A11585" s="94">
        <f t="shared" si="183"/>
        <v>2021</v>
      </c>
      <c r="B11585" s="95">
        <v>44372</v>
      </c>
      <c r="C11585" s="96">
        <v>2.16</v>
      </c>
    </row>
    <row r="11586" spans="1:3">
      <c r="A11586" s="94">
        <f t="shared" si="183"/>
        <v>2021</v>
      </c>
      <c r="B11586" s="95">
        <v>44375</v>
      </c>
      <c r="C11586" s="96">
        <v>2.1</v>
      </c>
    </row>
    <row r="11587" spans="1:3">
      <c r="A11587" s="94">
        <f t="shared" si="183"/>
        <v>2021</v>
      </c>
      <c r="B11587" s="95">
        <v>44376</v>
      </c>
      <c r="C11587" s="96">
        <v>2.1</v>
      </c>
    </row>
    <row r="11588" spans="1:3">
      <c r="A11588" s="94">
        <f t="shared" si="183"/>
        <v>2021</v>
      </c>
      <c r="B11588" s="95">
        <v>44377</v>
      </c>
      <c r="C11588" s="96">
        <v>2.06</v>
      </c>
    </row>
    <row r="11589" spans="1:3">
      <c r="A11589" s="94">
        <f t="shared" si="183"/>
        <v>2021</v>
      </c>
      <c r="B11589" s="95">
        <v>44378</v>
      </c>
      <c r="C11589" s="96">
        <v>2.0699999999999998</v>
      </c>
    </row>
    <row r="11590" spans="1:3">
      <c r="A11590" s="94">
        <f t="shared" si="183"/>
        <v>2021</v>
      </c>
      <c r="B11590" s="95">
        <v>44379</v>
      </c>
      <c r="C11590" s="96">
        <v>2.0499999999999998</v>
      </c>
    </row>
    <row r="11591" spans="1:3">
      <c r="A11591" s="94">
        <f t="shared" si="183"/>
        <v>2021</v>
      </c>
      <c r="B11591" s="95">
        <v>44382</v>
      </c>
      <c r="C11591" s="99"/>
    </row>
    <row r="11592" spans="1:3">
      <c r="A11592" s="94">
        <f t="shared" si="183"/>
        <v>2021</v>
      </c>
      <c r="B11592" s="95">
        <v>44383</v>
      </c>
      <c r="C11592" s="96">
        <v>2</v>
      </c>
    </row>
    <row r="11593" spans="1:3">
      <c r="A11593" s="94">
        <f t="shared" si="183"/>
        <v>2021</v>
      </c>
      <c r="B11593" s="95">
        <v>44384</v>
      </c>
      <c r="C11593" s="96">
        <v>1.94</v>
      </c>
    </row>
    <row r="11594" spans="1:3">
      <c r="A11594" s="94">
        <f t="shared" si="183"/>
        <v>2021</v>
      </c>
      <c r="B11594" s="95">
        <v>44385</v>
      </c>
      <c r="C11594" s="96">
        <v>1.91</v>
      </c>
    </row>
    <row r="11595" spans="1:3">
      <c r="A11595" s="94">
        <f t="shared" si="183"/>
        <v>2021</v>
      </c>
      <c r="B11595" s="95">
        <v>44386</v>
      </c>
      <c r="C11595" s="96">
        <v>1.99</v>
      </c>
    </row>
    <row r="11596" spans="1:3">
      <c r="A11596" s="94">
        <f t="shared" si="183"/>
        <v>2021</v>
      </c>
      <c r="B11596" s="95">
        <v>44389</v>
      </c>
      <c r="C11596" s="96">
        <v>2</v>
      </c>
    </row>
    <row r="11597" spans="1:3">
      <c r="A11597" s="94">
        <f t="shared" ref="A11597:A11660" si="184">YEAR(B11597)</f>
        <v>2021</v>
      </c>
      <c r="B11597" s="95">
        <v>44390</v>
      </c>
      <c r="C11597" s="96">
        <v>2.04</v>
      </c>
    </row>
    <row r="11598" spans="1:3">
      <c r="A11598" s="94">
        <f t="shared" si="184"/>
        <v>2021</v>
      </c>
      <c r="B11598" s="95">
        <v>44391</v>
      </c>
      <c r="C11598" s="96">
        <v>1.98</v>
      </c>
    </row>
    <row r="11599" spans="1:3">
      <c r="A11599" s="94">
        <f t="shared" si="184"/>
        <v>2021</v>
      </c>
      <c r="B11599" s="95">
        <v>44392</v>
      </c>
      <c r="C11599" s="96">
        <v>1.92</v>
      </c>
    </row>
    <row r="11600" spans="1:3">
      <c r="A11600" s="94">
        <f t="shared" si="184"/>
        <v>2021</v>
      </c>
      <c r="B11600" s="95">
        <v>44393</v>
      </c>
      <c r="C11600" s="96">
        <v>1.93</v>
      </c>
    </row>
    <row r="11601" spans="1:3">
      <c r="A11601" s="94">
        <f t="shared" si="184"/>
        <v>2021</v>
      </c>
      <c r="B11601" s="95">
        <v>44396</v>
      </c>
      <c r="C11601" s="96">
        <v>1.81</v>
      </c>
    </row>
    <row r="11602" spans="1:3">
      <c r="A11602" s="94">
        <f t="shared" si="184"/>
        <v>2021</v>
      </c>
      <c r="B11602" s="95">
        <v>44397</v>
      </c>
      <c r="C11602" s="96">
        <v>1.88</v>
      </c>
    </row>
    <row r="11603" spans="1:3">
      <c r="A11603" s="94">
        <f t="shared" si="184"/>
        <v>2021</v>
      </c>
      <c r="B11603" s="95">
        <v>44398</v>
      </c>
      <c r="C11603" s="96">
        <v>1.94</v>
      </c>
    </row>
    <row r="11604" spans="1:3">
      <c r="A11604" s="94">
        <f t="shared" si="184"/>
        <v>2021</v>
      </c>
      <c r="B11604" s="95">
        <v>44399</v>
      </c>
      <c r="C11604" s="96">
        <v>1.9</v>
      </c>
    </row>
    <row r="11605" spans="1:3">
      <c r="A11605" s="94">
        <f t="shared" si="184"/>
        <v>2021</v>
      </c>
      <c r="B11605" s="95">
        <v>44400</v>
      </c>
      <c r="C11605" s="96">
        <v>1.92</v>
      </c>
    </row>
    <row r="11606" spans="1:3">
      <c r="A11606" s="94">
        <f t="shared" si="184"/>
        <v>2021</v>
      </c>
      <c r="B11606" s="95">
        <v>44403</v>
      </c>
      <c r="C11606" s="96">
        <v>1.93</v>
      </c>
    </row>
    <row r="11607" spans="1:3">
      <c r="A11607" s="94">
        <f t="shared" si="184"/>
        <v>2021</v>
      </c>
      <c r="B11607" s="95">
        <v>44404</v>
      </c>
      <c r="C11607" s="96">
        <v>1.89</v>
      </c>
    </row>
    <row r="11608" spans="1:3">
      <c r="A11608" s="94">
        <f t="shared" si="184"/>
        <v>2021</v>
      </c>
      <c r="B11608" s="95">
        <v>44405</v>
      </c>
      <c r="C11608" s="96">
        <v>1.9</v>
      </c>
    </row>
    <row r="11609" spans="1:3">
      <c r="A11609" s="94">
        <f t="shared" si="184"/>
        <v>2021</v>
      </c>
      <c r="B11609" s="95">
        <v>44406</v>
      </c>
      <c r="C11609" s="96">
        <v>1.91</v>
      </c>
    </row>
    <row r="11610" spans="1:3">
      <c r="A11610" s="94">
        <f t="shared" si="184"/>
        <v>2021</v>
      </c>
      <c r="B11610" s="95">
        <v>44407</v>
      </c>
      <c r="C11610" s="96">
        <v>1.89</v>
      </c>
    </row>
    <row r="11611" spans="1:3">
      <c r="A11611" s="94">
        <f t="shared" si="184"/>
        <v>2021</v>
      </c>
      <c r="B11611" s="95">
        <v>44410</v>
      </c>
      <c r="C11611" s="96">
        <v>1.86</v>
      </c>
    </row>
    <row r="11612" spans="1:3">
      <c r="A11612" s="94">
        <f t="shared" si="184"/>
        <v>2021</v>
      </c>
      <c r="B11612" s="95">
        <v>44411</v>
      </c>
      <c r="C11612" s="96">
        <v>1.85</v>
      </c>
    </row>
    <row r="11613" spans="1:3">
      <c r="A11613" s="94">
        <f t="shared" si="184"/>
        <v>2021</v>
      </c>
      <c r="B11613" s="95">
        <v>44412</v>
      </c>
      <c r="C11613" s="96">
        <v>1.83</v>
      </c>
    </row>
    <row r="11614" spans="1:3">
      <c r="A11614" s="94">
        <f t="shared" si="184"/>
        <v>2021</v>
      </c>
      <c r="B11614" s="95">
        <v>44413</v>
      </c>
      <c r="C11614" s="96">
        <v>1.86</v>
      </c>
    </row>
    <row r="11615" spans="1:3">
      <c r="A11615" s="94">
        <f t="shared" si="184"/>
        <v>2021</v>
      </c>
      <c r="B11615" s="95">
        <v>44414</v>
      </c>
      <c r="C11615" s="96">
        <v>1.94</v>
      </c>
    </row>
    <row r="11616" spans="1:3">
      <c r="A11616" s="94">
        <f t="shared" si="184"/>
        <v>2021</v>
      </c>
      <c r="B11616" s="95">
        <v>44417</v>
      </c>
      <c r="C11616" s="96">
        <v>1.96</v>
      </c>
    </row>
    <row r="11617" spans="1:3">
      <c r="A11617" s="94">
        <f t="shared" si="184"/>
        <v>2021</v>
      </c>
      <c r="B11617" s="95">
        <v>44418</v>
      </c>
      <c r="C11617" s="96">
        <v>1.99</v>
      </c>
    </row>
    <row r="11618" spans="1:3">
      <c r="A11618" s="94">
        <f t="shared" si="184"/>
        <v>2021</v>
      </c>
      <c r="B11618" s="95">
        <v>44419</v>
      </c>
      <c r="C11618" s="96">
        <v>1.99</v>
      </c>
    </row>
    <row r="11619" spans="1:3">
      <c r="A11619" s="94">
        <f t="shared" si="184"/>
        <v>2021</v>
      </c>
      <c r="B11619" s="95">
        <v>44420</v>
      </c>
      <c r="C11619" s="96">
        <v>2.0299999999999998</v>
      </c>
    </row>
    <row r="11620" spans="1:3">
      <c r="A11620" s="94">
        <f t="shared" si="184"/>
        <v>2021</v>
      </c>
      <c r="B11620" s="95">
        <v>44421</v>
      </c>
      <c r="C11620" s="96">
        <v>1.94</v>
      </c>
    </row>
    <row r="11621" spans="1:3">
      <c r="A11621" s="94">
        <f t="shared" si="184"/>
        <v>2021</v>
      </c>
      <c r="B11621" s="95">
        <v>44424</v>
      </c>
      <c r="C11621" s="96">
        <v>1.92</v>
      </c>
    </row>
    <row r="11622" spans="1:3">
      <c r="A11622" s="94">
        <f t="shared" si="184"/>
        <v>2021</v>
      </c>
      <c r="B11622" s="95">
        <v>44425</v>
      </c>
      <c r="C11622" s="96">
        <v>1.92</v>
      </c>
    </row>
    <row r="11623" spans="1:3">
      <c r="A11623" s="94">
        <f t="shared" si="184"/>
        <v>2021</v>
      </c>
      <c r="B11623" s="95">
        <v>44426</v>
      </c>
      <c r="C11623" s="96">
        <v>1.91</v>
      </c>
    </row>
    <row r="11624" spans="1:3">
      <c r="A11624" s="94">
        <f t="shared" si="184"/>
        <v>2021</v>
      </c>
      <c r="B11624" s="95">
        <v>44427</v>
      </c>
      <c r="C11624" s="96">
        <v>1.88</v>
      </c>
    </row>
    <row r="11625" spans="1:3">
      <c r="A11625" s="94">
        <f t="shared" si="184"/>
        <v>2021</v>
      </c>
      <c r="B11625" s="95">
        <v>44428</v>
      </c>
      <c r="C11625" s="96">
        <v>1.87</v>
      </c>
    </row>
    <row r="11626" spans="1:3">
      <c r="A11626" s="94">
        <f t="shared" si="184"/>
        <v>2021</v>
      </c>
      <c r="B11626" s="95">
        <v>44431</v>
      </c>
      <c r="C11626" s="96">
        <v>1.87</v>
      </c>
    </row>
    <row r="11627" spans="1:3">
      <c r="A11627" s="94">
        <f t="shared" si="184"/>
        <v>2021</v>
      </c>
      <c r="B11627" s="95">
        <v>44432</v>
      </c>
      <c r="C11627" s="96">
        <v>1.91</v>
      </c>
    </row>
    <row r="11628" spans="1:3">
      <c r="A11628" s="94">
        <f t="shared" si="184"/>
        <v>2021</v>
      </c>
      <c r="B11628" s="95">
        <v>44433</v>
      </c>
      <c r="C11628" s="96">
        <v>1.96</v>
      </c>
    </row>
    <row r="11629" spans="1:3">
      <c r="A11629" s="94">
        <f t="shared" si="184"/>
        <v>2021</v>
      </c>
      <c r="B11629" s="95">
        <v>44434</v>
      </c>
      <c r="C11629" s="96">
        <v>1.94</v>
      </c>
    </row>
    <row r="11630" spans="1:3">
      <c r="A11630" s="94">
        <f t="shared" si="184"/>
        <v>2021</v>
      </c>
      <c r="B11630" s="95">
        <v>44435</v>
      </c>
      <c r="C11630" s="96">
        <v>1.91</v>
      </c>
    </row>
    <row r="11631" spans="1:3">
      <c r="A11631" s="94">
        <f t="shared" si="184"/>
        <v>2021</v>
      </c>
      <c r="B11631" s="95">
        <v>44438</v>
      </c>
      <c r="C11631" s="96">
        <v>1.9</v>
      </c>
    </row>
    <row r="11632" spans="1:3">
      <c r="A11632" s="94">
        <f t="shared" si="184"/>
        <v>2021</v>
      </c>
      <c r="B11632" s="95">
        <v>44439</v>
      </c>
      <c r="C11632" s="96">
        <v>1.92</v>
      </c>
    </row>
    <row r="11633" spans="1:3">
      <c r="A11633" s="94">
        <f t="shared" si="184"/>
        <v>2021</v>
      </c>
      <c r="B11633" s="95">
        <v>44440</v>
      </c>
      <c r="C11633" s="96">
        <v>1.92</v>
      </c>
    </row>
    <row r="11634" spans="1:3">
      <c r="A11634" s="94">
        <f t="shared" si="184"/>
        <v>2021</v>
      </c>
      <c r="B11634" s="95">
        <v>44441</v>
      </c>
      <c r="C11634" s="96">
        <v>1.9</v>
      </c>
    </row>
    <row r="11635" spans="1:3">
      <c r="A11635" s="94">
        <f t="shared" si="184"/>
        <v>2021</v>
      </c>
      <c r="B11635" s="95">
        <v>44442</v>
      </c>
      <c r="C11635" s="96">
        <v>1.94</v>
      </c>
    </row>
    <row r="11636" spans="1:3">
      <c r="A11636" s="94">
        <f t="shared" si="184"/>
        <v>2021</v>
      </c>
      <c r="B11636" s="95">
        <v>44445</v>
      </c>
      <c r="C11636" s="99"/>
    </row>
    <row r="11637" spans="1:3">
      <c r="A11637" s="94">
        <f t="shared" si="184"/>
        <v>2021</v>
      </c>
      <c r="B11637" s="95">
        <v>44446</v>
      </c>
      <c r="C11637" s="96">
        <v>1.99</v>
      </c>
    </row>
    <row r="11638" spans="1:3">
      <c r="A11638" s="94">
        <f t="shared" si="184"/>
        <v>2021</v>
      </c>
      <c r="B11638" s="95">
        <v>44447</v>
      </c>
      <c r="C11638" s="96">
        <v>1.95</v>
      </c>
    </row>
    <row r="11639" spans="1:3">
      <c r="A11639" s="94">
        <f t="shared" si="184"/>
        <v>2021</v>
      </c>
      <c r="B11639" s="95">
        <v>44448</v>
      </c>
      <c r="C11639" s="96">
        <v>1.9</v>
      </c>
    </row>
    <row r="11640" spans="1:3">
      <c r="A11640" s="94">
        <f t="shared" si="184"/>
        <v>2021</v>
      </c>
      <c r="B11640" s="95">
        <v>44449</v>
      </c>
      <c r="C11640" s="96">
        <v>1.94</v>
      </c>
    </row>
    <row r="11641" spans="1:3">
      <c r="A11641" s="94">
        <f t="shared" si="184"/>
        <v>2021</v>
      </c>
      <c r="B11641" s="95">
        <v>44452</v>
      </c>
      <c r="C11641" s="96">
        <v>1.91</v>
      </c>
    </row>
    <row r="11642" spans="1:3">
      <c r="A11642" s="94">
        <f t="shared" si="184"/>
        <v>2021</v>
      </c>
      <c r="B11642" s="95">
        <v>44453</v>
      </c>
      <c r="C11642" s="96">
        <v>1.85</v>
      </c>
    </row>
    <row r="11643" spans="1:3">
      <c r="A11643" s="94">
        <f t="shared" si="184"/>
        <v>2021</v>
      </c>
      <c r="B11643" s="95">
        <v>44454</v>
      </c>
      <c r="C11643" s="96">
        <v>1.87</v>
      </c>
    </row>
    <row r="11644" spans="1:3">
      <c r="A11644" s="94">
        <f t="shared" si="184"/>
        <v>2021</v>
      </c>
      <c r="B11644" s="95">
        <v>44455</v>
      </c>
      <c r="C11644" s="96">
        <v>1.88</v>
      </c>
    </row>
    <row r="11645" spans="1:3">
      <c r="A11645" s="94">
        <f t="shared" si="184"/>
        <v>2021</v>
      </c>
      <c r="B11645" s="95">
        <v>44456</v>
      </c>
      <c r="C11645" s="96">
        <v>1.91</v>
      </c>
    </row>
    <row r="11646" spans="1:3">
      <c r="A11646" s="94">
        <f t="shared" si="184"/>
        <v>2021</v>
      </c>
      <c r="B11646" s="95">
        <v>44459</v>
      </c>
      <c r="C11646" s="96">
        <v>1.85</v>
      </c>
    </row>
    <row r="11647" spans="1:3">
      <c r="A11647" s="94">
        <f t="shared" si="184"/>
        <v>2021</v>
      </c>
      <c r="B11647" s="95">
        <v>44460</v>
      </c>
      <c r="C11647" s="96">
        <v>1.86</v>
      </c>
    </row>
    <row r="11648" spans="1:3">
      <c r="A11648" s="94">
        <f t="shared" si="184"/>
        <v>2021</v>
      </c>
      <c r="B11648" s="95">
        <v>44461</v>
      </c>
      <c r="C11648" s="96">
        <v>1.84</v>
      </c>
    </row>
    <row r="11649" spans="1:3">
      <c r="A11649" s="94">
        <f t="shared" si="184"/>
        <v>2021</v>
      </c>
      <c r="B11649" s="95">
        <v>44462</v>
      </c>
      <c r="C11649" s="96">
        <v>1.92</v>
      </c>
    </row>
    <row r="11650" spans="1:3">
      <c r="A11650" s="94">
        <f t="shared" si="184"/>
        <v>2021</v>
      </c>
      <c r="B11650" s="95">
        <v>44463</v>
      </c>
      <c r="C11650" s="96">
        <v>1.99</v>
      </c>
    </row>
    <row r="11651" spans="1:3">
      <c r="A11651" s="94">
        <f t="shared" si="184"/>
        <v>2021</v>
      </c>
      <c r="B11651" s="95">
        <v>44466</v>
      </c>
      <c r="C11651" s="96">
        <v>1.99</v>
      </c>
    </row>
    <row r="11652" spans="1:3">
      <c r="A11652" s="94">
        <f t="shared" si="184"/>
        <v>2021</v>
      </c>
      <c r="B11652" s="95">
        <v>44467</v>
      </c>
      <c r="C11652" s="96">
        <v>2.0699999999999998</v>
      </c>
    </row>
    <row r="11653" spans="1:3">
      <c r="A11653" s="94">
        <f t="shared" si="184"/>
        <v>2021</v>
      </c>
      <c r="B11653" s="95">
        <v>44468</v>
      </c>
      <c r="C11653" s="96">
        <v>2.09</v>
      </c>
    </row>
    <row r="11654" spans="1:3">
      <c r="A11654" s="94">
        <f t="shared" si="184"/>
        <v>2021</v>
      </c>
      <c r="B11654" s="95">
        <v>44469</v>
      </c>
      <c r="C11654" s="96">
        <v>2.08</v>
      </c>
    </row>
    <row r="11655" spans="1:3">
      <c r="A11655" s="94">
        <f t="shared" si="184"/>
        <v>2021</v>
      </c>
      <c r="B11655" s="95">
        <v>44470</v>
      </c>
      <c r="C11655" s="96">
        <v>2.04</v>
      </c>
    </row>
    <row r="11656" spans="1:3">
      <c r="A11656" s="94">
        <f t="shared" si="184"/>
        <v>2021</v>
      </c>
      <c r="B11656" s="95">
        <v>44473</v>
      </c>
      <c r="C11656" s="96">
        <v>2.0499999999999998</v>
      </c>
    </row>
    <row r="11657" spans="1:3">
      <c r="A11657" s="94">
        <f t="shared" si="184"/>
        <v>2021</v>
      </c>
      <c r="B11657" s="95">
        <v>44474</v>
      </c>
      <c r="C11657" s="96">
        <v>2.1</v>
      </c>
    </row>
    <row r="11658" spans="1:3">
      <c r="A11658" s="94">
        <f t="shared" si="184"/>
        <v>2021</v>
      </c>
      <c r="B11658" s="95">
        <v>44475</v>
      </c>
      <c r="C11658" s="96">
        <v>2.08</v>
      </c>
    </row>
    <row r="11659" spans="1:3">
      <c r="A11659" s="94">
        <f t="shared" si="184"/>
        <v>2021</v>
      </c>
      <c r="B11659" s="95">
        <v>44476</v>
      </c>
      <c r="C11659" s="96">
        <v>2.13</v>
      </c>
    </row>
    <row r="11660" spans="1:3">
      <c r="A11660" s="94">
        <f t="shared" si="184"/>
        <v>2021</v>
      </c>
      <c r="B11660" s="95">
        <v>44477</v>
      </c>
      <c r="C11660" s="96">
        <v>2.16</v>
      </c>
    </row>
    <row r="11661" spans="1:3">
      <c r="A11661" s="94">
        <f t="shared" ref="A11661:A11724" si="185">YEAR(B11661)</f>
        <v>2021</v>
      </c>
      <c r="B11661" s="95">
        <v>44480</v>
      </c>
      <c r="C11661" s="99"/>
    </row>
    <row r="11662" spans="1:3">
      <c r="A11662" s="94">
        <f t="shared" si="185"/>
        <v>2021</v>
      </c>
      <c r="B11662" s="95">
        <v>44481</v>
      </c>
      <c r="C11662" s="96">
        <v>2.1</v>
      </c>
    </row>
    <row r="11663" spans="1:3">
      <c r="A11663" s="94">
        <f t="shared" si="185"/>
        <v>2021</v>
      </c>
      <c r="B11663" s="95">
        <v>44482</v>
      </c>
      <c r="C11663" s="96">
        <v>2.0499999999999998</v>
      </c>
    </row>
    <row r="11664" spans="1:3">
      <c r="A11664" s="94">
        <f t="shared" si="185"/>
        <v>2021</v>
      </c>
      <c r="B11664" s="95">
        <v>44483</v>
      </c>
      <c r="C11664" s="96">
        <v>2.02</v>
      </c>
    </row>
    <row r="11665" spans="1:3">
      <c r="A11665" s="94">
        <f t="shared" si="185"/>
        <v>2021</v>
      </c>
      <c r="B11665" s="95">
        <v>44484</v>
      </c>
      <c r="C11665" s="96">
        <v>2.0499999999999998</v>
      </c>
    </row>
    <row r="11666" spans="1:3">
      <c r="A11666" s="94">
        <f t="shared" si="185"/>
        <v>2021</v>
      </c>
      <c r="B11666" s="95">
        <v>44487</v>
      </c>
      <c r="C11666" s="96">
        <v>2.0099999999999998</v>
      </c>
    </row>
    <row r="11667" spans="1:3">
      <c r="A11667" s="94">
        <f t="shared" si="185"/>
        <v>2021</v>
      </c>
      <c r="B11667" s="95">
        <v>44488</v>
      </c>
      <c r="C11667" s="96">
        <v>2.09</v>
      </c>
    </row>
    <row r="11668" spans="1:3">
      <c r="A11668" s="94">
        <f t="shared" si="185"/>
        <v>2021</v>
      </c>
      <c r="B11668" s="95">
        <v>44489</v>
      </c>
      <c r="C11668" s="96">
        <v>2.12</v>
      </c>
    </row>
    <row r="11669" spans="1:3">
      <c r="A11669" s="94">
        <f t="shared" si="185"/>
        <v>2021</v>
      </c>
      <c r="B11669" s="95">
        <v>44490</v>
      </c>
      <c r="C11669" s="96">
        <v>2.13</v>
      </c>
    </row>
    <row r="11670" spans="1:3">
      <c r="A11670" s="94">
        <f t="shared" si="185"/>
        <v>2021</v>
      </c>
      <c r="B11670" s="95">
        <v>44491</v>
      </c>
      <c r="C11670" s="96">
        <v>2.08</v>
      </c>
    </row>
    <row r="11671" spans="1:3">
      <c r="A11671" s="94">
        <f t="shared" si="185"/>
        <v>2021</v>
      </c>
      <c r="B11671" s="95">
        <v>44494</v>
      </c>
      <c r="C11671" s="96">
        <v>2.09</v>
      </c>
    </row>
    <row r="11672" spans="1:3">
      <c r="A11672" s="94">
        <f t="shared" si="185"/>
        <v>2021</v>
      </c>
      <c r="B11672" s="95">
        <v>44495</v>
      </c>
      <c r="C11672" s="96">
        <v>2.0499999999999998</v>
      </c>
    </row>
    <row r="11673" spans="1:3">
      <c r="A11673" s="94">
        <f t="shared" si="185"/>
        <v>2021</v>
      </c>
      <c r="B11673" s="95">
        <v>44496</v>
      </c>
      <c r="C11673" s="96">
        <v>1.95</v>
      </c>
    </row>
    <row r="11674" spans="1:3">
      <c r="A11674" s="94">
        <f t="shared" si="185"/>
        <v>2021</v>
      </c>
      <c r="B11674" s="95">
        <v>44497</v>
      </c>
      <c r="C11674" s="96">
        <v>1.96</v>
      </c>
    </row>
    <row r="11675" spans="1:3">
      <c r="A11675" s="94">
        <f t="shared" si="185"/>
        <v>2021</v>
      </c>
      <c r="B11675" s="95">
        <v>44498</v>
      </c>
      <c r="C11675" s="96">
        <v>1.93</v>
      </c>
    </row>
    <row r="11676" spans="1:3">
      <c r="A11676" s="94">
        <f t="shared" si="185"/>
        <v>2021</v>
      </c>
      <c r="B11676" s="95">
        <v>44501</v>
      </c>
      <c r="C11676" s="96">
        <v>1.98</v>
      </c>
    </row>
    <row r="11677" spans="1:3">
      <c r="A11677" s="94">
        <f t="shared" si="185"/>
        <v>2021</v>
      </c>
      <c r="B11677" s="95">
        <v>44502</v>
      </c>
      <c r="C11677" s="96">
        <v>1.96</v>
      </c>
    </row>
    <row r="11678" spans="1:3">
      <c r="A11678" s="94">
        <f t="shared" si="185"/>
        <v>2021</v>
      </c>
      <c r="B11678" s="95">
        <v>44503</v>
      </c>
      <c r="C11678" s="96">
        <v>2</v>
      </c>
    </row>
    <row r="11679" spans="1:3">
      <c r="A11679" s="94">
        <f t="shared" si="185"/>
        <v>2021</v>
      </c>
      <c r="B11679" s="95">
        <v>44504</v>
      </c>
      <c r="C11679" s="96">
        <v>1.96</v>
      </c>
    </row>
    <row r="11680" spans="1:3">
      <c r="A11680" s="94">
        <f t="shared" si="185"/>
        <v>2021</v>
      </c>
      <c r="B11680" s="95">
        <v>44505</v>
      </c>
      <c r="C11680" s="96">
        <v>1.87</v>
      </c>
    </row>
    <row r="11681" spans="1:3">
      <c r="A11681" s="94">
        <f t="shared" si="185"/>
        <v>2021</v>
      </c>
      <c r="B11681" s="95">
        <v>44508</v>
      </c>
      <c r="C11681" s="96">
        <v>1.89</v>
      </c>
    </row>
    <row r="11682" spans="1:3">
      <c r="A11682" s="94">
        <f t="shared" si="185"/>
        <v>2021</v>
      </c>
      <c r="B11682" s="95">
        <v>44509</v>
      </c>
      <c r="C11682" s="96">
        <v>1.83</v>
      </c>
    </row>
    <row r="11683" spans="1:3">
      <c r="A11683" s="94">
        <f t="shared" si="185"/>
        <v>2021</v>
      </c>
      <c r="B11683" s="95">
        <v>44510</v>
      </c>
      <c r="C11683" s="96">
        <v>1.92</v>
      </c>
    </row>
    <row r="11684" spans="1:3">
      <c r="A11684" s="94">
        <f t="shared" si="185"/>
        <v>2021</v>
      </c>
      <c r="B11684" s="95">
        <v>44511</v>
      </c>
      <c r="C11684" s="99"/>
    </row>
    <row r="11685" spans="1:3">
      <c r="A11685" s="94">
        <f t="shared" si="185"/>
        <v>2021</v>
      </c>
      <c r="B11685" s="95">
        <v>44512</v>
      </c>
      <c r="C11685" s="96">
        <v>1.95</v>
      </c>
    </row>
    <row r="11686" spans="1:3">
      <c r="A11686" s="94">
        <f t="shared" si="185"/>
        <v>2021</v>
      </c>
      <c r="B11686" s="95">
        <v>44515</v>
      </c>
      <c r="C11686" s="96">
        <v>2.0099999999999998</v>
      </c>
    </row>
    <row r="11687" spans="1:3">
      <c r="A11687" s="94">
        <f t="shared" si="185"/>
        <v>2021</v>
      </c>
      <c r="B11687" s="95">
        <v>44516</v>
      </c>
      <c r="C11687" s="96">
        <v>2.02</v>
      </c>
    </row>
    <row r="11688" spans="1:3">
      <c r="A11688" s="94">
        <f t="shared" si="185"/>
        <v>2021</v>
      </c>
      <c r="B11688" s="95">
        <v>44517</v>
      </c>
      <c r="C11688" s="96">
        <v>2</v>
      </c>
    </row>
    <row r="11689" spans="1:3">
      <c r="A11689" s="94">
        <f t="shared" si="185"/>
        <v>2021</v>
      </c>
      <c r="B11689" s="95">
        <v>44518</v>
      </c>
      <c r="C11689" s="96">
        <v>1.97</v>
      </c>
    </row>
    <row r="11690" spans="1:3">
      <c r="A11690" s="94">
        <f t="shared" si="185"/>
        <v>2021</v>
      </c>
      <c r="B11690" s="95">
        <v>44519</v>
      </c>
      <c r="C11690" s="96">
        <v>1.91</v>
      </c>
    </row>
    <row r="11691" spans="1:3">
      <c r="A11691" s="94">
        <f t="shared" si="185"/>
        <v>2021</v>
      </c>
      <c r="B11691" s="95">
        <v>44522</v>
      </c>
      <c r="C11691" s="96">
        <v>1.98</v>
      </c>
    </row>
    <row r="11692" spans="1:3">
      <c r="A11692" s="94">
        <f t="shared" si="185"/>
        <v>2021</v>
      </c>
      <c r="B11692" s="95">
        <v>44523</v>
      </c>
      <c r="C11692" s="96">
        <v>2.02</v>
      </c>
    </row>
    <row r="11693" spans="1:3">
      <c r="A11693" s="94">
        <f t="shared" si="185"/>
        <v>2021</v>
      </c>
      <c r="B11693" s="95">
        <v>44524</v>
      </c>
      <c r="C11693" s="96">
        <v>1.96</v>
      </c>
    </row>
    <row r="11694" spans="1:3">
      <c r="A11694" s="94">
        <f t="shared" si="185"/>
        <v>2021</v>
      </c>
      <c r="B11694" s="95">
        <v>44525</v>
      </c>
      <c r="C11694" s="99"/>
    </row>
    <row r="11695" spans="1:3">
      <c r="A11695" s="94">
        <f t="shared" si="185"/>
        <v>2021</v>
      </c>
      <c r="B11695" s="95">
        <v>44526</v>
      </c>
      <c r="C11695" s="96">
        <v>1.83</v>
      </c>
    </row>
    <row r="11696" spans="1:3">
      <c r="A11696" s="94">
        <f t="shared" si="185"/>
        <v>2021</v>
      </c>
      <c r="B11696" s="95">
        <v>44529</v>
      </c>
      <c r="C11696" s="96">
        <v>1.87</v>
      </c>
    </row>
    <row r="11697" spans="1:3">
      <c r="A11697" s="94">
        <f t="shared" si="185"/>
        <v>2021</v>
      </c>
      <c r="B11697" s="95">
        <v>44530</v>
      </c>
      <c r="C11697" s="96">
        <v>1.78</v>
      </c>
    </row>
    <row r="11698" spans="1:3">
      <c r="A11698" s="94">
        <f t="shared" si="185"/>
        <v>2021</v>
      </c>
      <c r="B11698" s="95">
        <v>44531</v>
      </c>
      <c r="C11698" s="96">
        <v>1.77</v>
      </c>
    </row>
    <row r="11699" spans="1:3">
      <c r="A11699" s="94">
        <f t="shared" si="185"/>
        <v>2021</v>
      </c>
      <c r="B11699" s="95">
        <v>44532</v>
      </c>
      <c r="C11699" s="96">
        <v>1.76</v>
      </c>
    </row>
    <row r="11700" spans="1:3">
      <c r="A11700" s="94">
        <f t="shared" si="185"/>
        <v>2021</v>
      </c>
      <c r="B11700" s="95">
        <v>44533</v>
      </c>
      <c r="C11700" s="96">
        <v>1.69</v>
      </c>
    </row>
    <row r="11701" spans="1:3">
      <c r="A11701" s="94">
        <f t="shared" si="185"/>
        <v>2021</v>
      </c>
      <c r="B11701" s="95">
        <v>44536</v>
      </c>
      <c r="C11701" s="96">
        <v>1.75</v>
      </c>
    </row>
    <row r="11702" spans="1:3">
      <c r="A11702" s="94">
        <f t="shared" si="185"/>
        <v>2021</v>
      </c>
      <c r="B11702" s="95">
        <v>44537</v>
      </c>
      <c r="C11702" s="96">
        <v>1.8</v>
      </c>
    </row>
    <row r="11703" spans="1:3">
      <c r="A11703" s="94">
        <f t="shared" si="185"/>
        <v>2021</v>
      </c>
      <c r="B11703" s="95">
        <v>44538</v>
      </c>
      <c r="C11703" s="96">
        <v>1.87</v>
      </c>
    </row>
    <row r="11704" spans="1:3">
      <c r="A11704" s="94">
        <f t="shared" si="185"/>
        <v>2021</v>
      </c>
      <c r="B11704" s="95">
        <v>44539</v>
      </c>
      <c r="C11704" s="96">
        <v>1.87</v>
      </c>
    </row>
    <row r="11705" spans="1:3">
      <c r="A11705" s="94">
        <f t="shared" si="185"/>
        <v>2021</v>
      </c>
      <c r="B11705" s="95">
        <v>44540</v>
      </c>
      <c r="C11705" s="96">
        <v>1.88</v>
      </c>
    </row>
    <row r="11706" spans="1:3">
      <c r="A11706" s="94">
        <f t="shared" si="185"/>
        <v>2021</v>
      </c>
      <c r="B11706" s="95">
        <v>44543</v>
      </c>
      <c r="C11706" s="96">
        <v>1.81</v>
      </c>
    </row>
    <row r="11707" spans="1:3">
      <c r="A11707" s="94">
        <f t="shared" si="185"/>
        <v>2021</v>
      </c>
      <c r="B11707" s="95">
        <v>44544</v>
      </c>
      <c r="C11707" s="96">
        <v>1.82</v>
      </c>
    </row>
    <row r="11708" spans="1:3">
      <c r="A11708" s="94">
        <f t="shared" si="185"/>
        <v>2021</v>
      </c>
      <c r="B11708" s="95">
        <v>44545</v>
      </c>
      <c r="C11708" s="96">
        <v>1.86</v>
      </c>
    </row>
    <row r="11709" spans="1:3">
      <c r="A11709" s="94">
        <f t="shared" si="185"/>
        <v>2021</v>
      </c>
      <c r="B11709" s="95">
        <v>44546</v>
      </c>
      <c r="C11709" s="96">
        <v>1.87</v>
      </c>
    </row>
    <row r="11710" spans="1:3">
      <c r="A11710" s="94">
        <f t="shared" si="185"/>
        <v>2021</v>
      </c>
      <c r="B11710" s="95">
        <v>44547</v>
      </c>
      <c r="C11710" s="96">
        <v>1.82</v>
      </c>
    </row>
    <row r="11711" spans="1:3">
      <c r="A11711" s="94">
        <f t="shared" si="185"/>
        <v>2021</v>
      </c>
      <c r="B11711" s="95">
        <v>44550</v>
      </c>
      <c r="C11711" s="96">
        <v>1.85</v>
      </c>
    </row>
    <row r="11712" spans="1:3">
      <c r="A11712" s="94">
        <f t="shared" si="185"/>
        <v>2021</v>
      </c>
      <c r="B11712" s="95">
        <v>44551</v>
      </c>
      <c r="C11712" s="96">
        <v>1.89</v>
      </c>
    </row>
    <row r="11713" spans="1:3">
      <c r="A11713" s="94">
        <f t="shared" si="185"/>
        <v>2021</v>
      </c>
      <c r="B11713" s="95">
        <v>44552</v>
      </c>
      <c r="C11713" s="96">
        <v>1.86</v>
      </c>
    </row>
    <row r="11714" spans="1:3">
      <c r="A11714" s="94">
        <f t="shared" si="185"/>
        <v>2021</v>
      </c>
      <c r="B11714" s="95">
        <v>44553</v>
      </c>
      <c r="C11714" s="96">
        <v>1.91</v>
      </c>
    </row>
    <row r="11715" spans="1:3">
      <c r="A11715" s="94">
        <f t="shared" si="185"/>
        <v>2021</v>
      </c>
      <c r="B11715" s="95">
        <v>44554</v>
      </c>
      <c r="C11715" s="99"/>
    </row>
    <row r="11716" spans="1:3">
      <c r="A11716" s="94">
        <f t="shared" si="185"/>
        <v>2021</v>
      </c>
      <c r="B11716" s="95">
        <v>44557</v>
      </c>
      <c r="C11716" s="96">
        <v>1.88</v>
      </c>
    </row>
    <row r="11717" spans="1:3">
      <c r="A11717" s="94">
        <f t="shared" si="185"/>
        <v>2021</v>
      </c>
      <c r="B11717" s="95">
        <v>44558</v>
      </c>
      <c r="C11717" s="96">
        <v>1.9</v>
      </c>
    </row>
    <row r="11718" spans="1:3">
      <c r="A11718" s="94">
        <f t="shared" si="185"/>
        <v>2021</v>
      </c>
      <c r="B11718" s="95">
        <v>44559</v>
      </c>
      <c r="C11718" s="96">
        <v>1.96</v>
      </c>
    </row>
    <row r="11719" spans="1:3">
      <c r="A11719" s="94">
        <f t="shared" si="185"/>
        <v>2021</v>
      </c>
      <c r="B11719" s="95">
        <v>44560</v>
      </c>
      <c r="C11719" s="96">
        <v>1.93</v>
      </c>
    </row>
    <row r="11720" spans="1:3">
      <c r="A11720" s="94">
        <f t="shared" si="185"/>
        <v>2021</v>
      </c>
      <c r="B11720" s="95">
        <v>44561</v>
      </c>
      <c r="C11720" s="96">
        <v>1.9</v>
      </c>
    </row>
    <row r="11721" spans="1:3">
      <c r="A11721" s="94">
        <f t="shared" si="185"/>
        <v>2022</v>
      </c>
      <c r="B11721" s="95">
        <v>44564</v>
      </c>
      <c r="C11721" s="96">
        <v>2.0099999999999998</v>
      </c>
    </row>
    <row r="11722" spans="1:3">
      <c r="A11722" s="94">
        <f t="shared" si="185"/>
        <v>2022</v>
      </c>
      <c r="B11722" s="95">
        <v>44565</v>
      </c>
      <c r="C11722" s="96">
        <v>2.0699999999999998</v>
      </c>
    </row>
    <row r="11723" spans="1:3">
      <c r="A11723" s="94">
        <f t="shared" si="185"/>
        <v>2022</v>
      </c>
      <c r="B11723" s="95">
        <v>44566</v>
      </c>
      <c r="C11723" s="96">
        <v>2.09</v>
      </c>
    </row>
    <row r="11724" spans="1:3">
      <c r="A11724" s="94">
        <f t="shared" si="185"/>
        <v>2022</v>
      </c>
      <c r="B11724" s="95">
        <v>44567</v>
      </c>
      <c r="C11724" s="96">
        <v>2.09</v>
      </c>
    </row>
    <row r="11725" spans="1:3">
      <c r="A11725" s="94">
        <f t="shared" ref="A11725:A11788" si="186">YEAR(B11725)</f>
        <v>2022</v>
      </c>
      <c r="B11725" s="95">
        <v>44568</v>
      </c>
      <c r="C11725" s="96">
        <v>2.11</v>
      </c>
    </row>
    <row r="11726" spans="1:3">
      <c r="A11726" s="94">
        <f t="shared" si="186"/>
        <v>2022</v>
      </c>
      <c r="B11726" s="95">
        <v>44571</v>
      </c>
      <c r="C11726" s="96">
        <v>2.11</v>
      </c>
    </row>
    <row r="11727" spans="1:3">
      <c r="A11727" s="94">
        <f t="shared" si="186"/>
        <v>2022</v>
      </c>
      <c r="B11727" s="95">
        <v>44572</v>
      </c>
      <c r="C11727" s="96">
        <v>2.08</v>
      </c>
    </row>
    <row r="11728" spans="1:3">
      <c r="A11728" s="94">
        <f t="shared" si="186"/>
        <v>2022</v>
      </c>
      <c r="B11728" s="95">
        <v>44573</v>
      </c>
      <c r="C11728" s="96">
        <v>2.08</v>
      </c>
    </row>
    <row r="11729" spans="1:3">
      <c r="A11729" s="94">
        <f t="shared" si="186"/>
        <v>2022</v>
      </c>
      <c r="B11729" s="95">
        <v>44574</v>
      </c>
      <c r="C11729" s="96">
        <v>2.0499999999999998</v>
      </c>
    </row>
    <row r="11730" spans="1:3">
      <c r="A11730" s="94">
        <f t="shared" si="186"/>
        <v>2022</v>
      </c>
      <c r="B11730" s="95">
        <v>44575</v>
      </c>
      <c r="C11730" s="96">
        <v>2.12</v>
      </c>
    </row>
    <row r="11731" spans="1:3">
      <c r="A11731" s="94">
        <f t="shared" si="186"/>
        <v>2022</v>
      </c>
      <c r="B11731" s="95">
        <v>44578</v>
      </c>
      <c r="C11731" s="99"/>
    </row>
    <row r="11732" spans="1:3">
      <c r="A11732" s="94">
        <f t="shared" si="186"/>
        <v>2022</v>
      </c>
      <c r="B11732" s="95">
        <v>44579</v>
      </c>
      <c r="C11732" s="96">
        <v>2.1800000000000002</v>
      </c>
    </row>
    <row r="11733" spans="1:3">
      <c r="A11733" s="94">
        <f t="shared" si="186"/>
        <v>2022</v>
      </c>
      <c r="B11733" s="95">
        <v>44580</v>
      </c>
      <c r="C11733" s="96">
        <v>2.14</v>
      </c>
    </row>
    <row r="11734" spans="1:3">
      <c r="A11734" s="94">
        <f t="shared" si="186"/>
        <v>2022</v>
      </c>
      <c r="B11734" s="95">
        <v>44581</v>
      </c>
      <c r="C11734" s="96">
        <v>2.14</v>
      </c>
    </row>
    <row r="11735" spans="1:3">
      <c r="A11735" s="94">
        <f t="shared" si="186"/>
        <v>2022</v>
      </c>
      <c r="B11735" s="95">
        <v>44582</v>
      </c>
      <c r="C11735" s="96">
        <v>2.0699999999999998</v>
      </c>
    </row>
    <row r="11736" spans="1:3">
      <c r="A11736" s="94">
        <f t="shared" si="186"/>
        <v>2022</v>
      </c>
      <c r="B11736" s="95">
        <v>44585</v>
      </c>
      <c r="C11736" s="96">
        <v>2.1</v>
      </c>
    </row>
    <row r="11737" spans="1:3">
      <c r="A11737" s="94">
        <f t="shared" si="186"/>
        <v>2022</v>
      </c>
      <c r="B11737" s="95">
        <v>44586</v>
      </c>
      <c r="C11737" s="96">
        <v>2.12</v>
      </c>
    </row>
    <row r="11738" spans="1:3">
      <c r="A11738" s="94">
        <f t="shared" si="186"/>
        <v>2022</v>
      </c>
      <c r="B11738" s="95">
        <v>44587</v>
      </c>
      <c r="C11738" s="96">
        <v>2.16</v>
      </c>
    </row>
    <row r="11739" spans="1:3">
      <c r="A11739" s="94">
        <f t="shared" si="186"/>
        <v>2022</v>
      </c>
      <c r="B11739" s="95">
        <v>44588</v>
      </c>
      <c r="C11739" s="96">
        <v>2.09</v>
      </c>
    </row>
    <row r="11740" spans="1:3">
      <c r="A11740" s="94">
        <f t="shared" si="186"/>
        <v>2022</v>
      </c>
      <c r="B11740" s="95">
        <v>44589</v>
      </c>
      <c r="C11740" s="96">
        <v>2.0699999999999998</v>
      </c>
    </row>
    <row r="11741" spans="1:3">
      <c r="A11741" s="94">
        <f t="shared" si="186"/>
        <v>2022</v>
      </c>
      <c r="B11741" s="95">
        <v>44592</v>
      </c>
      <c r="C11741" s="96">
        <v>2.11</v>
      </c>
    </row>
    <row r="11742" spans="1:3">
      <c r="A11742" s="94">
        <f t="shared" si="186"/>
        <v>2022</v>
      </c>
      <c r="B11742" s="95">
        <v>44593</v>
      </c>
      <c r="C11742" s="96">
        <v>2.12</v>
      </c>
    </row>
    <row r="11743" spans="1:3">
      <c r="A11743" s="94">
        <f t="shared" si="186"/>
        <v>2022</v>
      </c>
      <c r="B11743" s="95">
        <v>44594</v>
      </c>
      <c r="C11743" s="96">
        <v>2.11</v>
      </c>
    </row>
    <row r="11744" spans="1:3">
      <c r="A11744" s="94">
        <f t="shared" si="186"/>
        <v>2022</v>
      </c>
      <c r="B11744" s="95">
        <v>44595</v>
      </c>
      <c r="C11744" s="96">
        <v>2.14</v>
      </c>
    </row>
    <row r="11745" spans="1:3">
      <c r="A11745" s="94">
        <f t="shared" si="186"/>
        <v>2022</v>
      </c>
      <c r="B11745" s="95">
        <v>44596</v>
      </c>
      <c r="C11745" s="96">
        <v>2.23</v>
      </c>
    </row>
    <row r="11746" spans="1:3">
      <c r="A11746" s="94">
        <f t="shared" si="186"/>
        <v>2022</v>
      </c>
      <c r="B11746" s="95">
        <v>44599</v>
      </c>
      <c r="C11746" s="96">
        <v>2.2200000000000002</v>
      </c>
    </row>
    <row r="11747" spans="1:3">
      <c r="A11747" s="94">
        <f t="shared" si="186"/>
        <v>2022</v>
      </c>
      <c r="B11747" s="95">
        <v>44600</v>
      </c>
      <c r="C11747" s="96">
        <v>2.25</v>
      </c>
    </row>
    <row r="11748" spans="1:3">
      <c r="A11748" s="94">
        <f t="shared" si="186"/>
        <v>2022</v>
      </c>
      <c r="B11748" s="95">
        <v>44601</v>
      </c>
      <c r="C11748" s="96">
        <v>2.25</v>
      </c>
    </row>
    <row r="11749" spans="1:3">
      <c r="A11749" s="94">
        <f t="shared" si="186"/>
        <v>2022</v>
      </c>
      <c r="B11749" s="95">
        <v>44602</v>
      </c>
      <c r="C11749" s="96">
        <v>2.2999999999999998</v>
      </c>
    </row>
    <row r="11750" spans="1:3">
      <c r="A11750" s="94">
        <f t="shared" si="186"/>
        <v>2022</v>
      </c>
      <c r="B11750" s="95">
        <v>44603</v>
      </c>
      <c r="C11750" s="96">
        <v>2.2400000000000002</v>
      </c>
    </row>
    <row r="11751" spans="1:3">
      <c r="A11751" s="94">
        <f t="shared" si="186"/>
        <v>2022</v>
      </c>
      <c r="B11751" s="95">
        <v>44606</v>
      </c>
      <c r="C11751" s="96">
        <v>2.29</v>
      </c>
    </row>
    <row r="11752" spans="1:3">
      <c r="A11752" s="94">
        <f t="shared" si="186"/>
        <v>2022</v>
      </c>
      <c r="B11752" s="95">
        <v>44607</v>
      </c>
      <c r="C11752" s="96">
        <v>2.37</v>
      </c>
    </row>
    <row r="11753" spans="1:3">
      <c r="A11753" s="94">
        <f t="shared" si="186"/>
        <v>2022</v>
      </c>
      <c r="B11753" s="95">
        <v>44608</v>
      </c>
      <c r="C11753" s="96">
        <v>2.34</v>
      </c>
    </row>
    <row r="11754" spans="1:3">
      <c r="A11754" s="94">
        <f t="shared" si="186"/>
        <v>2022</v>
      </c>
      <c r="B11754" s="95">
        <v>44609</v>
      </c>
      <c r="C11754" s="96">
        <v>2.31</v>
      </c>
    </row>
    <row r="11755" spans="1:3">
      <c r="A11755" s="94">
        <f t="shared" si="186"/>
        <v>2022</v>
      </c>
      <c r="B11755" s="95">
        <v>44610</v>
      </c>
      <c r="C11755" s="96">
        <v>2.2400000000000002</v>
      </c>
    </row>
    <row r="11756" spans="1:3">
      <c r="A11756" s="94">
        <f t="shared" si="186"/>
        <v>2022</v>
      </c>
      <c r="B11756" s="95">
        <v>44613</v>
      </c>
      <c r="C11756" s="99"/>
    </row>
    <row r="11757" spans="1:3">
      <c r="A11757" s="94">
        <f t="shared" si="186"/>
        <v>2022</v>
      </c>
      <c r="B11757" s="95">
        <v>44614</v>
      </c>
      <c r="C11757" s="96">
        <v>2.2400000000000002</v>
      </c>
    </row>
    <row r="11758" spans="1:3">
      <c r="A11758" s="94">
        <f t="shared" si="186"/>
        <v>2022</v>
      </c>
      <c r="B11758" s="95">
        <v>44615</v>
      </c>
      <c r="C11758" s="96">
        <v>2.29</v>
      </c>
    </row>
    <row r="11759" spans="1:3">
      <c r="A11759" s="94">
        <f t="shared" si="186"/>
        <v>2022</v>
      </c>
      <c r="B11759" s="95">
        <v>44616</v>
      </c>
      <c r="C11759" s="96">
        <v>2.2799999999999998</v>
      </c>
    </row>
    <row r="11760" spans="1:3">
      <c r="A11760" s="94">
        <f t="shared" si="186"/>
        <v>2022</v>
      </c>
      <c r="B11760" s="95">
        <v>44617</v>
      </c>
      <c r="C11760" s="96">
        <v>2.29</v>
      </c>
    </row>
    <row r="11761" spans="1:3">
      <c r="A11761" s="94">
        <f t="shared" si="186"/>
        <v>2022</v>
      </c>
      <c r="B11761" s="95">
        <v>44620</v>
      </c>
      <c r="C11761" s="96">
        <v>2.17</v>
      </c>
    </row>
    <row r="11762" spans="1:3">
      <c r="A11762" s="94">
        <f t="shared" si="186"/>
        <v>2022</v>
      </c>
      <c r="B11762" s="95">
        <v>44621</v>
      </c>
      <c r="C11762" s="96">
        <v>2.11</v>
      </c>
    </row>
    <row r="11763" spans="1:3">
      <c r="A11763" s="94">
        <f t="shared" si="186"/>
        <v>2022</v>
      </c>
      <c r="B11763" s="95">
        <v>44622</v>
      </c>
      <c r="C11763" s="96">
        <v>2.2400000000000002</v>
      </c>
    </row>
    <row r="11764" spans="1:3">
      <c r="A11764" s="94">
        <f t="shared" si="186"/>
        <v>2022</v>
      </c>
      <c r="B11764" s="95">
        <v>44623</v>
      </c>
      <c r="C11764" s="96">
        <v>2.2400000000000002</v>
      </c>
    </row>
    <row r="11765" spans="1:3">
      <c r="A11765" s="94">
        <f t="shared" si="186"/>
        <v>2022</v>
      </c>
      <c r="B11765" s="95">
        <v>44624</v>
      </c>
      <c r="C11765" s="96">
        <v>2.16</v>
      </c>
    </row>
    <row r="11766" spans="1:3">
      <c r="A11766" s="94">
        <f t="shared" si="186"/>
        <v>2022</v>
      </c>
      <c r="B11766" s="95">
        <v>44627</v>
      </c>
      <c r="C11766" s="96">
        <v>2.19</v>
      </c>
    </row>
    <row r="11767" spans="1:3">
      <c r="A11767" s="94">
        <f t="shared" si="186"/>
        <v>2022</v>
      </c>
      <c r="B11767" s="95">
        <v>44628</v>
      </c>
      <c r="C11767" s="96">
        <v>2.2400000000000002</v>
      </c>
    </row>
    <row r="11768" spans="1:3">
      <c r="A11768" s="94">
        <f t="shared" si="186"/>
        <v>2022</v>
      </c>
      <c r="B11768" s="95">
        <v>44629</v>
      </c>
      <c r="C11768" s="96">
        <v>2.29</v>
      </c>
    </row>
    <row r="11769" spans="1:3">
      <c r="A11769" s="94">
        <f t="shared" si="186"/>
        <v>2022</v>
      </c>
      <c r="B11769" s="95">
        <v>44630</v>
      </c>
      <c r="C11769" s="96">
        <v>2.38</v>
      </c>
    </row>
    <row r="11770" spans="1:3">
      <c r="A11770" s="94">
        <f t="shared" si="186"/>
        <v>2022</v>
      </c>
      <c r="B11770" s="95">
        <v>44631</v>
      </c>
      <c r="C11770" s="96">
        <v>2.36</v>
      </c>
    </row>
    <row r="11771" spans="1:3">
      <c r="A11771" s="94">
        <f t="shared" si="186"/>
        <v>2022</v>
      </c>
      <c r="B11771" s="95">
        <v>44634</v>
      </c>
      <c r="C11771" s="96">
        <v>2.4700000000000002</v>
      </c>
    </row>
    <row r="11772" spans="1:3">
      <c r="A11772" s="94">
        <f t="shared" si="186"/>
        <v>2022</v>
      </c>
      <c r="B11772" s="95">
        <v>44635</v>
      </c>
      <c r="C11772" s="96">
        <v>2.4900000000000002</v>
      </c>
    </row>
    <row r="11773" spans="1:3">
      <c r="A11773" s="94">
        <f t="shared" si="186"/>
        <v>2022</v>
      </c>
      <c r="B11773" s="95">
        <v>44636</v>
      </c>
      <c r="C11773" s="96">
        <v>2.46</v>
      </c>
    </row>
    <row r="11774" spans="1:3">
      <c r="A11774" s="94">
        <f t="shared" si="186"/>
        <v>2022</v>
      </c>
      <c r="B11774" s="95">
        <v>44637</v>
      </c>
      <c r="C11774" s="96">
        <v>2.5</v>
      </c>
    </row>
    <row r="11775" spans="1:3">
      <c r="A11775" s="94">
        <f t="shared" si="186"/>
        <v>2022</v>
      </c>
      <c r="B11775" s="95">
        <v>44638</v>
      </c>
      <c r="C11775" s="96">
        <v>2.42</v>
      </c>
    </row>
    <row r="11776" spans="1:3">
      <c r="A11776" s="94">
        <f t="shared" si="186"/>
        <v>2022</v>
      </c>
      <c r="B11776" s="95">
        <v>44641</v>
      </c>
      <c r="C11776" s="96">
        <v>2.5499999999999998</v>
      </c>
    </row>
    <row r="11777" spans="1:3">
      <c r="A11777" s="94">
        <f t="shared" si="186"/>
        <v>2022</v>
      </c>
      <c r="B11777" s="95">
        <v>44642</v>
      </c>
      <c r="C11777" s="96">
        <v>2.6</v>
      </c>
    </row>
    <row r="11778" spans="1:3">
      <c r="A11778" s="94">
        <f t="shared" si="186"/>
        <v>2022</v>
      </c>
      <c r="B11778" s="95">
        <v>44643</v>
      </c>
      <c r="C11778" s="96">
        <v>2.52</v>
      </c>
    </row>
    <row r="11779" spans="1:3">
      <c r="A11779" s="94">
        <f t="shared" si="186"/>
        <v>2022</v>
      </c>
      <c r="B11779" s="95">
        <v>44644</v>
      </c>
      <c r="C11779" s="96">
        <v>2.5099999999999998</v>
      </c>
    </row>
    <row r="11780" spans="1:3">
      <c r="A11780" s="94">
        <f t="shared" si="186"/>
        <v>2022</v>
      </c>
      <c r="B11780" s="95">
        <v>44645</v>
      </c>
      <c r="C11780" s="96">
        <v>2.6</v>
      </c>
    </row>
    <row r="11781" spans="1:3">
      <c r="A11781" s="94">
        <f t="shared" si="186"/>
        <v>2022</v>
      </c>
      <c r="B11781" s="95">
        <v>44648</v>
      </c>
      <c r="C11781" s="96">
        <v>2.57</v>
      </c>
    </row>
    <row r="11782" spans="1:3">
      <c r="A11782" s="94">
        <f t="shared" si="186"/>
        <v>2022</v>
      </c>
      <c r="B11782" s="95">
        <v>44649</v>
      </c>
      <c r="C11782" s="96">
        <v>2.5299999999999998</v>
      </c>
    </row>
    <row r="11783" spans="1:3">
      <c r="A11783" s="94">
        <f t="shared" si="186"/>
        <v>2022</v>
      </c>
      <c r="B11783" s="95">
        <v>44650</v>
      </c>
      <c r="C11783" s="96">
        <v>2.48</v>
      </c>
    </row>
    <row r="11784" spans="1:3">
      <c r="A11784" s="94">
        <f t="shared" si="186"/>
        <v>2022</v>
      </c>
      <c r="B11784" s="95">
        <v>44651</v>
      </c>
      <c r="C11784" s="96">
        <v>2.44</v>
      </c>
    </row>
    <row r="11785" spans="1:3">
      <c r="A11785" s="94">
        <f t="shared" si="186"/>
        <v>2022</v>
      </c>
      <c r="B11785" s="95">
        <v>44652</v>
      </c>
      <c r="C11785" s="96">
        <v>2.44</v>
      </c>
    </row>
    <row r="11786" spans="1:3">
      <c r="A11786" s="94">
        <f t="shared" si="186"/>
        <v>2022</v>
      </c>
      <c r="B11786" s="95">
        <v>44655</v>
      </c>
      <c r="C11786" s="96">
        <v>2.48</v>
      </c>
    </row>
    <row r="11787" spans="1:3">
      <c r="A11787" s="94">
        <f t="shared" si="186"/>
        <v>2022</v>
      </c>
      <c r="B11787" s="95">
        <v>44656</v>
      </c>
      <c r="C11787" s="96">
        <v>2.57</v>
      </c>
    </row>
    <row r="11788" spans="1:3">
      <c r="A11788" s="94">
        <f t="shared" si="186"/>
        <v>2022</v>
      </c>
      <c r="B11788" s="95">
        <v>44657</v>
      </c>
      <c r="C11788" s="96">
        <v>2.63</v>
      </c>
    </row>
    <row r="11789" spans="1:3">
      <c r="A11789" s="94">
        <f t="shared" ref="A11789:A11852" si="187">YEAR(B11789)</f>
        <v>2022</v>
      </c>
      <c r="B11789" s="95">
        <v>44658</v>
      </c>
      <c r="C11789" s="96">
        <v>2.69</v>
      </c>
    </row>
    <row r="11790" spans="1:3">
      <c r="A11790" s="94">
        <f t="shared" si="187"/>
        <v>2022</v>
      </c>
      <c r="B11790" s="95">
        <v>44659</v>
      </c>
      <c r="C11790" s="96">
        <v>2.76</v>
      </c>
    </row>
    <row r="11791" spans="1:3">
      <c r="A11791" s="94">
        <f t="shared" si="187"/>
        <v>2022</v>
      </c>
      <c r="B11791" s="95">
        <v>44662</v>
      </c>
      <c r="C11791" s="96">
        <v>2.84</v>
      </c>
    </row>
    <row r="11792" spans="1:3">
      <c r="A11792" s="94">
        <f t="shared" si="187"/>
        <v>2022</v>
      </c>
      <c r="B11792" s="95">
        <v>44663</v>
      </c>
      <c r="C11792" s="96">
        <v>2.82</v>
      </c>
    </row>
    <row r="11793" spans="1:3">
      <c r="A11793" s="94">
        <f t="shared" si="187"/>
        <v>2022</v>
      </c>
      <c r="B11793" s="95">
        <v>44664</v>
      </c>
      <c r="C11793" s="96">
        <v>2.81</v>
      </c>
    </row>
    <row r="11794" spans="1:3">
      <c r="A11794" s="94">
        <f t="shared" si="187"/>
        <v>2022</v>
      </c>
      <c r="B11794" s="95">
        <v>44665</v>
      </c>
      <c r="C11794" s="96">
        <v>2.92</v>
      </c>
    </row>
    <row r="11795" spans="1:3">
      <c r="A11795" s="94">
        <f t="shared" si="187"/>
        <v>2022</v>
      </c>
      <c r="B11795" s="95">
        <v>44666</v>
      </c>
      <c r="C11795" s="99"/>
    </row>
    <row r="11796" spans="1:3">
      <c r="A11796" s="94">
        <f t="shared" si="187"/>
        <v>2022</v>
      </c>
      <c r="B11796" s="95">
        <v>44669</v>
      </c>
      <c r="C11796" s="96">
        <v>2.95</v>
      </c>
    </row>
    <row r="11797" spans="1:3">
      <c r="A11797" s="94">
        <f t="shared" si="187"/>
        <v>2022</v>
      </c>
      <c r="B11797" s="95">
        <v>44670</v>
      </c>
      <c r="C11797" s="96">
        <v>3.01</v>
      </c>
    </row>
    <row r="11798" spans="1:3">
      <c r="A11798" s="94">
        <f t="shared" si="187"/>
        <v>2022</v>
      </c>
      <c r="B11798" s="95">
        <v>44671</v>
      </c>
      <c r="C11798" s="96">
        <v>2.9</v>
      </c>
    </row>
    <row r="11799" spans="1:3">
      <c r="A11799" s="94">
        <f t="shared" si="187"/>
        <v>2022</v>
      </c>
      <c r="B11799" s="95">
        <v>44672</v>
      </c>
      <c r="C11799" s="96">
        <v>2.94</v>
      </c>
    </row>
    <row r="11800" spans="1:3">
      <c r="A11800" s="94">
        <f t="shared" si="187"/>
        <v>2022</v>
      </c>
      <c r="B11800" s="95">
        <v>44673</v>
      </c>
      <c r="C11800" s="96">
        <v>2.95</v>
      </c>
    </row>
    <row r="11801" spans="1:3">
      <c r="A11801" s="94">
        <f t="shared" si="187"/>
        <v>2022</v>
      </c>
      <c r="B11801" s="95">
        <v>44676</v>
      </c>
      <c r="C11801" s="96">
        <v>2.88</v>
      </c>
    </row>
    <row r="11802" spans="1:3">
      <c r="A11802" s="94">
        <f t="shared" si="187"/>
        <v>2022</v>
      </c>
      <c r="B11802" s="95">
        <v>44677</v>
      </c>
      <c r="C11802" s="96">
        <v>2.86</v>
      </c>
    </row>
    <row r="11803" spans="1:3">
      <c r="A11803" s="94">
        <f t="shared" si="187"/>
        <v>2022</v>
      </c>
      <c r="B11803" s="95">
        <v>44678</v>
      </c>
      <c r="C11803" s="96">
        <v>2.91</v>
      </c>
    </row>
    <row r="11804" spans="1:3">
      <c r="A11804" s="94">
        <f t="shared" si="187"/>
        <v>2022</v>
      </c>
      <c r="B11804" s="95">
        <v>44679</v>
      </c>
      <c r="C11804" s="96">
        <v>2.92</v>
      </c>
    </row>
    <row r="11805" spans="1:3">
      <c r="A11805" s="94">
        <f t="shared" si="187"/>
        <v>2022</v>
      </c>
      <c r="B11805" s="95">
        <v>44680</v>
      </c>
      <c r="C11805" s="96">
        <v>2.96</v>
      </c>
    </row>
    <row r="11806" spans="1:3">
      <c r="A11806" s="94">
        <f t="shared" si="187"/>
        <v>2022</v>
      </c>
      <c r="B11806" s="95">
        <v>44683</v>
      </c>
      <c r="C11806" s="96">
        <v>3.07</v>
      </c>
    </row>
    <row r="11807" spans="1:3">
      <c r="A11807" s="94">
        <f t="shared" si="187"/>
        <v>2022</v>
      </c>
      <c r="B11807" s="95">
        <v>44684</v>
      </c>
      <c r="C11807" s="96">
        <v>3.03</v>
      </c>
    </row>
    <row r="11808" spans="1:3">
      <c r="A11808" s="94">
        <f t="shared" si="187"/>
        <v>2022</v>
      </c>
      <c r="B11808" s="95">
        <v>44685</v>
      </c>
      <c r="C11808" s="96">
        <v>3.01</v>
      </c>
    </row>
    <row r="11809" spans="1:3">
      <c r="A11809" s="94">
        <f t="shared" si="187"/>
        <v>2022</v>
      </c>
      <c r="B11809" s="95">
        <v>44686</v>
      </c>
      <c r="C11809" s="96">
        <v>3.15</v>
      </c>
    </row>
    <row r="11810" spans="1:3">
      <c r="A11810" s="94">
        <f t="shared" si="187"/>
        <v>2022</v>
      </c>
      <c r="B11810" s="95">
        <v>44687</v>
      </c>
      <c r="C11810" s="96">
        <v>3.23</v>
      </c>
    </row>
    <row r="11811" spans="1:3">
      <c r="A11811" s="94">
        <f t="shared" si="187"/>
        <v>2022</v>
      </c>
      <c r="B11811" s="95">
        <v>44690</v>
      </c>
      <c r="C11811" s="96">
        <v>3.19</v>
      </c>
    </row>
    <row r="11812" spans="1:3">
      <c r="A11812" s="94">
        <f t="shared" si="187"/>
        <v>2022</v>
      </c>
      <c r="B11812" s="95">
        <v>44691</v>
      </c>
      <c r="C11812" s="96">
        <v>3.12</v>
      </c>
    </row>
    <row r="11813" spans="1:3">
      <c r="A11813" s="94">
        <f t="shared" si="187"/>
        <v>2022</v>
      </c>
      <c r="B11813" s="95">
        <v>44692</v>
      </c>
      <c r="C11813" s="96">
        <v>3.05</v>
      </c>
    </row>
    <row r="11814" spans="1:3">
      <c r="A11814" s="94">
        <f t="shared" si="187"/>
        <v>2022</v>
      </c>
      <c r="B11814" s="95">
        <v>44693</v>
      </c>
      <c r="C11814" s="96">
        <v>3</v>
      </c>
    </row>
    <row r="11815" spans="1:3">
      <c r="A11815" s="94">
        <f t="shared" si="187"/>
        <v>2022</v>
      </c>
      <c r="B11815" s="95">
        <v>44694</v>
      </c>
      <c r="C11815" s="96">
        <v>3.1</v>
      </c>
    </row>
    <row r="11816" spans="1:3">
      <c r="A11816" s="94">
        <f t="shared" si="187"/>
        <v>2022</v>
      </c>
      <c r="B11816" s="95">
        <v>44697</v>
      </c>
      <c r="C11816" s="96">
        <v>3.09</v>
      </c>
    </row>
    <row r="11817" spans="1:3">
      <c r="A11817" s="94">
        <f t="shared" si="187"/>
        <v>2022</v>
      </c>
      <c r="B11817" s="95">
        <v>44698</v>
      </c>
      <c r="C11817" s="96">
        <v>3.17</v>
      </c>
    </row>
    <row r="11818" spans="1:3">
      <c r="A11818" s="94">
        <f t="shared" si="187"/>
        <v>2022</v>
      </c>
      <c r="B11818" s="95">
        <v>44699</v>
      </c>
      <c r="C11818" s="96">
        <v>3.07</v>
      </c>
    </row>
    <row r="11819" spans="1:3">
      <c r="A11819" s="94">
        <f t="shared" si="187"/>
        <v>2022</v>
      </c>
      <c r="B11819" s="95">
        <v>44700</v>
      </c>
      <c r="C11819" s="96">
        <v>3.05</v>
      </c>
    </row>
    <row r="11820" spans="1:3">
      <c r="A11820" s="94">
        <f t="shared" si="187"/>
        <v>2022</v>
      </c>
      <c r="B11820" s="95">
        <v>44701</v>
      </c>
      <c r="C11820" s="96">
        <v>2.99</v>
      </c>
    </row>
    <row r="11821" spans="1:3">
      <c r="A11821" s="94">
        <f t="shared" si="187"/>
        <v>2022</v>
      </c>
      <c r="B11821" s="95">
        <v>44704</v>
      </c>
      <c r="C11821" s="96">
        <v>3.08</v>
      </c>
    </row>
    <row r="11822" spans="1:3">
      <c r="A11822" s="94">
        <f t="shared" si="187"/>
        <v>2022</v>
      </c>
      <c r="B11822" s="95">
        <v>44705</v>
      </c>
      <c r="C11822" s="96">
        <v>2.98</v>
      </c>
    </row>
    <row r="11823" spans="1:3">
      <c r="A11823" s="94">
        <f t="shared" si="187"/>
        <v>2022</v>
      </c>
      <c r="B11823" s="95">
        <v>44706</v>
      </c>
      <c r="C11823" s="96">
        <v>2.97</v>
      </c>
    </row>
    <row r="11824" spans="1:3">
      <c r="A11824" s="94">
        <f t="shared" si="187"/>
        <v>2022</v>
      </c>
      <c r="B11824" s="95">
        <v>44707</v>
      </c>
      <c r="C11824" s="96">
        <v>2.99</v>
      </c>
    </row>
    <row r="11825" spans="1:3">
      <c r="A11825" s="94">
        <f t="shared" si="187"/>
        <v>2022</v>
      </c>
      <c r="B11825" s="95">
        <v>44708</v>
      </c>
      <c r="C11825" s="96">
        <v>2.97</v>
      </c>
    </row>
    <row r="11826" spans="1:3">
      <c r="A11826" s="94">
        <f t="shared" si="187"/>
        <v>2022</v>
      </c>
      <c r="B11826" s="95">
        <v>44711</v>
      </c>
      <c r="C11826" s="99"/>
    </row>
    <row r="11827" spans="1:3">
      <c r="A11827" s="94">
        <f t="shared" si="187"/>
        <v>2022</v>
      </c>
      <c r="B11827" s="95">
        <v>44712</v>
      </c>
      <c r="C11827" s="96">
        <v>3.07</v>
      </c>
    </row>
    <row r="11828" spans="1:3">
      <c r="A11828" s="94">
        <f t="shared" si="187"/>
        <v>2022</v>
      </c>
      <c r="B11828" s="95">
        <v>44713</v>
      </c>
      <c r="C11828" s="96">
        <v>3.09</v>
      </c>
    </row>
    <row r="11829" spans="1:3">
      <c r="A11829" s="94">
        <f t="shared" si="187"/>
        <v>2022</v>
      </c>
      <c r="B11829" s="95">
        <v>44714</v>
      </c>
      <c r="C11829" s="96">
        <v>3.09</v>
      </c>
    </row>
    <row r="11830" spans="1:3">
      <c r="A11830" s="94">
        <f t="shared" si="187"/>
        <v>2022</v>
      </c>
      <c r="B11830" s="95">
        <v>44715</v>
      </c>
      <c r="C11830" s="96">
        <v>3.11</v>
      </c>
    </row>
    <row r="11831" spans="1:3">
      <c r="A11831" s="94">
        <f t="shared" si="187"/>
        <v>2022</v>
      </c>
      <c r="B11831" s="95">
        <v>44718</v>
      </c>
      <c r="C11831" s="96">
        <v>3.19</v>
      </c>
    </row>
    <row r="11832" spans="1:3">
      <c r="A11832" s="94">
        <f t="shared" si="187"/>
        <v>2022</v>
      </c>
      <c r="B11832" s="95">
        <v>44719</v>
      </c>
      <c r="C11832" s="96">
        <v>3.13</v>
      </c>
    </row>
    <row r="11833" spans="1:3">
      <c r="A11833" s="94">
        <f t="shared" si="187"/>
        <v>2022</v>
      </c>
      <c r="B11833" s="95">
        <v>44720</v>
      </c>
      <c r="C11833" s="96">
        <v>3.18</v>
      </c>
    </row>
    <row r="11834" spans="1:3">
      <c r="A11834" s="94">
        <f t="shared" si="187"/>
        <v>2022</v>
      </c>
      <c r="B11834" s="95">
        <v>44721</v>
      </c>
      <c r="C11834" s="96">
        <v>3.18</v>
      </c>
    </row>
    <row r="11835" spans="1:3">
      <c r="A11835" s="94">
        <f t="shared" si="187"/>
        <v>2022</v>
      </c>
      <c r="B11835" s="95">
        <v>44722</v>
      </c>
      <c r="C11835" s="96">
        <v>3.2</v>
      </c>
    </row>
    <row r="11836" spans="1:3">
      <c r="A11836" s="94">
        <f t="shared" si="187"/>
        <v>2022</v>
      </c>
      <c r="B11836" s="95">
        <v>44725</v>
      </c>
      <c r="C11836" s="96">
        <v>3.42</v>
      </c>
    </row>
    <row r="11837" spans="1:3">
      <c r="A11837" s="94">
        <f t="shared" si="187"/>
        <v>2022</v>
      </c>
      <c r="B11837" s="95">
        <v>44726</v>
      </c>
      <c r="C11837" s="96">
        <v>3.45</v>
      </c>
    </row>
    <row r="11838" spans="1:3">
      <c r="A11838" s="94">
        <f t="shared" si="187"/>
        <v>2022</v>
      </c>
      <c r="B11838" s="95">
        <v>44727</v>
      </c>
      <c r="C11838" s="96">
        <v>3.39</v>
      </c>
    </row>
    <row r="11839" spans="1:3">
      <c r="A11839" s="94">
        <f t="shared" si="187"/>
        <v>2022</v>
      </c>
      <c r="B11839" s="95">
        <v>44728</v>
      </c>
      <c r="C11839" s="96">
        <v>3.35</v>
      </c>
    </row>
    <row r="11840" spans="1:3">
      <c r="A11840" s="94">
        <f t="shared" si="187"/>
        <v>2022</v>
      </c>
      <c r="B11840" s="95">
        <v>44729</v>
      </c>
      <c r="C11840" s="96">
        <v>3.3</v>
      </c>
    </row>
    <row r="11841" spans="1:3">
      <c r="A11841" s="94">
        <f t="shared" si="187"/>
        <v>2022</v>
      </c>
      <c r="B11841" s="95">
        <v>44732</v>
      </c>
      <c r="C11841" s="99"/>
    </row>
    <row r="11842" spans="1:3">
      <c r="A11842" s="94">
        <f t="shared" si="187"/>
        <v>2022</v>
      </c>
      <c r="B11842" s="95">
        <v>44733</v>
      </c>
      <c r="C11842" s="96">
        <v>3.39</v>
      </c>
    </row>
    <row r="11843" spans="1:3">
      <c r="A11843" s="94">
        <f t="shared" si="187"/>
        <v>2022</v>
      </c>
      <c r="B11843" s="95">
        <v>44734</v>
      </c>
      <c r="C11843" s="96">
        <v>3.25</v>
      </c>
    </row>
    <row r="11844" spans="1:3">
      <c r="A11844" s="94">
        <f t="shared" si="187"/>
        <v>2022</v>
      </c>
      <c r="B11844" s="95">
        <v>44735</v>
      </c>
      <c r="C11844" s="96">
        <v>3.21</v>
      </c>
    </row>
    <row r="11845" spans="1:3">
      <c r="A11845" s="94">
        <f t="shared" si="187"/>
        <v>2022</v>
      </c>
      <c r="B11845" s="95">
        <v>44736</v>
      </c>
      <c r="C11845" s="96">
        <v>3.26</v>
      </c>
    </row>
    <row r="11846" spans="1:3">
      <c r="A11846" s="94">
        <f t="shared" si="187"/>
        <v>2022</v>
      </c>
      <c r="B11846" s="95">
        <v>44739</v>
      </c>
      <c r="C11846" s="96">
        <v>3.31</v>
      </c>
    </row>
    <row r="11847" spans="1:3">
      <c r="A11847" s="94">
        <f t="shared" si="187"/>
        <v>2022</v>
      </c>
      <c r="B11847" s="95">
        <v>44740</v>
      </c>
      <c r="C11847" s="96">
        <v>3.3</v>
      </c>
    </row>
    <row r="11848" spans="1:3">
      <c r="A11848" s="94">
        <f t="shared" si="187"/>
        <v>2022</v>
      </c>
      <c r="B11848" s="95">
        <v>44741</v>
      </c>
      <c r="C11848" s="96">
        <v>3.22</v>
      </c>
    </row>
    <row r="11849" spans="1:3">
      <c r="A11849" s="94">
        <f t="shared" si="187"/>
        <v>2022</v>
      </c>
      <c r="B11849" s="95">
        <v>44742</v>
      </c>
      <c r="C11849" s="96">
        <v>3.14</v>
      </c>
    </row>
    <row r="11850" spans="1:3">
      <c r="A11850" s="94">
        <f t="shared" si="187"/>
        <v>2022</v>
      </c>
      <c r="B11850" s="95">
        <v>44743</v>
      </c>
      <c r="C11850" s="96">
        <v>3.11</v>
      </c>
    </row>
    <row r="11851" spans="1:3">
      <c r="A11851" s="94">
        <f t="shared" si="187"/>
        <v>2022</v>
      </c>
      <c r="B11851" s="95">
        <v>44746</v>
      </c>
      <c r="C11851" s="99"/>
    </row>
    <row r="11852" spans="1:3">
      <c r="A11852" s="94">
        <f t="shared" si="187"/>
        <v>2022</v>
      </c>
      <c r="B11852" s="95">
        <v>44747</v>
      </c>
      <c r="C11852" s="96">
        <v>3.05</v>
      </c>
    </row>
    <row r="11853" spans="1:3">
      <c r="A11853" s="94">
        <f t="shared" ref="A11853:A11916" si="188">YEAR(B11853)</f>
        <v>2022</v>
      </c>
      <c r="B11853" s="95">
        <v>44748</v>
      </c>
      <c r="C11853" s="96">
        <v>3.14</v>
      </c>
    </row>
    <row r="11854" spans="1:3">
      <c r="A11854" s="94">
        <f t="shared" si="188"/>
        <v>2022</v>
      </c>
      <c r="B11854" s="95">
        <v>44749</v>
      </c>
      <c r="C11854" s="96">
        <v>3.2</v>
      </c>
    </row>
    <row r="11855" spans="1:3">
      <c r="A11855" s="94">
        <f t="shared" si="188"/>
        <v>2022</v>
      </c>
      <c r="B11855" s="95">
        <v>44750</v>
      </c>
      <c r="C11855" s="96">
        <v>3.27</v>
      </c>
    </row>
    <row r="11856" spans="1:3">
      <c r="A11856" s="94">
        <f t="shared" si="188"/>
        <v>2022</v>
      </c>
      <c r="B11856" s="95">
        <v>44753</v>
      </c>
      <c r="C11856" s="96">
        <v>3.18</v>
      </c>
    </row>
    <row r="11857" spans="1:3">
      <c r="A11857" s="94">
        <f t="shared" si="188"/>
        <v>2022</v>
      </c>
      <c r="B11857" s="95">
        <v>44754</v>
      </c>
      <c r="C11857" s="96">
        <v>3.13</v>
      </c>
    </row>
    <row r="11858" spans="1:3">
      <c r="A11858" s="94">
        <f t="shared" si="188"/>
        <v>2022</v>
      </c>
      <c r="B11858" s="95">
        <v>44755</v>
      </c>
      <c r="C11858" s="96">
        <v>3.08</v>
      </c>
    </row>
    <row r="11859" spans="1:3">
      <c r="A11859" s="94">
        <f t="shared" si="188"/>
        <v>2022</v>
      </c>
      <c r="B11859" s="95">
        <v>44756</v>
      </c>
      <c r="C11859" s="96">
        <v>3.11</v>
      </c>
    </row>
    <row r="11860" spans="1:3">
      <c r="A11860" s="94">
        <f t="shared" si="188"/>
        <v>2022</v>
      </c>
      <c r="B11860" s="95">
        <v>44757</v>
      </c>
      <c r="C11860" s="96">
        <v>3.1</v>
      </c>
    </row>
    <row r="11861" spans="1:3">
      <c r="A11861" s="94">
        <f t="shared" si="188"/>
        <v>2022</v>
      </c>
      <c r="B11861" s="95">
        <v>44760</v>
      </c>
      <c r="C11861" s="96">
        <v>3.14</v>
      </c>
    </row>
    <row r="11862" spans="1:3">
      <c r="A11862" s="94">
        <f t="shared" si="188"/>
        <v>2022</v>
      </c>
      <c r="B11862" s="95">
        <v>44761</v>
      </c>
      <c r="C11862" s="96">
        <v>3.17</v>
      </c>
    </row>
    <row r="11863" spans="1:3">
      <c r="A11863" s="94">
        <f t="shared" si="188"/>
        <v>2022</v>
      </c>
      <c r="B11863" s="95">
        <v>44762</v>
      </c>
      <c r="C11863" s="96">
        <v>3.17</v>
      </c>
    </row>
    <row r="11864" spans="1:3">
      <c r="A11864" s="94">
        <f t="shared" si="188"/>
        <v>2022</v>
      </c>
      <c r="B11864" s="95">
        <v>44763</v>
      </c>
      <c r="C11864" s="96">
        <v>3.08</v>
      </c>
    </row>
    <row r="11865" spans="1:3">
      <c r="A11865" s="94">
        <f t="shared" si="188"/>
        <v>2022</v>
      </c>
      <c r="B11865" s="95">
        <v>44764</v>
      </c>
      <c r="C11865" s="96">
        <v>3</v>
      </c>
    </row>
    <row r="11866" spans="1:3">
      <c r="A11866" s="94">
        <f t="shared" si="188"/>
        <v>2022</v>
      </c>
      <c r="B11866" s="95">
        <v>44767</v>
      </c>
      <c r="C11866" s="96">
        <v>3.04</v>
      </c>
    </row>
    <row r="11867" spans="1:3">
      <c r="A11867" s="94">
        <f t="shared" si="188"/>
        <v>2022</v>
      </c>
      <c r="B11867" s="95">
        <v>44768</v>
      </c>
      <c r="C11867" s="96">
        <v>3.03</v>
      </c>
    </row>
    <row r="11868" spans="1:3">
      <c r="A11868" s="94">
        <f t="shared" si="188"/>
        <v>2022</v>
      </c>
      <c r="B11868" s="95">
        <v>44769</v>
      </c>
      <c r="C11868" s="96">
        <v>3.03</v>
      </c>
    </row>
    <row r="11869" spans="1:3">
      <c r="A11869" s="94">
        <f t="shared" si="188"/>
        <v>2022</v>
      </c>
      <c r="B11869" s="95">
        <v>44770</v>
      </c>
      <c r="C11869" s="96">
        <v>3.02</v>
      </c>
    </row>
    <row r="11870" spans="1:3">
      <c r="A11870" s="94">
        <f t="shared" si="188"/>
        <v>2022</v>
      </c>
      <c r="B11870" s="95">
        <v>44771</v>
      </c>
      <c r="C11870" s="96">
        <v>3</v>
      </c>
    </row>
    <row r="11871" spans="1:3">
      <c r="A11871" s="94">
        <f t="shared" si="188"/>
        <v>2022</v>
      </c>
      <c r="B11871" s="95">
        <v>44774</v>
      </c>
      <c r="C11871" s="96">
        <v>2.92</v>
      </c>
    </row>
    <row r="11872" spans="1:3">
      <c r="A11872" s="94">
        <f t="shared" si="188"/>
        <v>2022</v>
      </c>
      <c r="B11872" s="95">
        <v>44775</v>
      </c>
      <c r="C11872" s="96">
        <v>3</v>
      </c>
    </row>
    <row r="11873" spans="1:3">
      <c r="A11873" s="94">
        <f t="shared" si="188"/>
        <v>2022</v>
      </c>
      <c r="B11873" s="95">
        <v>44776</v>
      </c>
      <c r="C11873" s="96">
        <v>2.96</v>
      </c>
    </row>
    <row r="11874" spans="1:3">
      <c r="A11874" s="94">
        <f t="shared" si="188"/>
        <v>2022</v>
      </c>
      <c r="B11874" s="95">
        <v>44777</v>
      </c>
      <c r="C11874" s="96">
        <v>2.97</v>
      </c>
    </row>
    <row r="11875" spans="1:3">
      <c r="A11875" s="94">
        <f t="shared" si="188"/>
        <v>2022</v>
      </c>
      <c r="B11875" s="95">
        <v>44778</v>
      </c>
      <c r="C11875" s="96">
        <v>3.06</v>
      </c>
    </row>
    <row r="11876" spans="1:3">
      <c r="A11876" s="94">
        <f t="shared" si="188"/>
        <v>2022</v>
      </c>
      <c r="B11876" s="95">
        <v>44781</v>
      </c>
      <c r="C11876" s="96">
        <v>3</v>
      </c>
    </row>
    <row r="11877" spans="1:3">
      <c r="A11877" s="94">
        <f t="shared" si="188"/>
        <v>2022</v>
      </c>
      <c r="B11877" s="95">
        <v>44782</v>
      </c>
      <c r="C11877" s="96">
        <v>3.01</v>
      </c>
    </row>
    <row r="11878" spans="1:3">
      <c r="A11878" s="94">
        <f t="shared" si="188"/>
        <v>2022</v>
      </c>
      <c r="B11878" s="95">
        <v>44783</v>
      </c>
      <c r="C11878" s="96">
        <v>3.04</v>
      </c>
    </row>
    <row r="11879" spans="1:3">
      <c r="A11879" s="94">
        <f t="shared" si="188"/>
        <v>2022</v>
      </c>
      <c r="B11879" s="95">
        <v>44784</v>
      </c>
      <c r="C11879" s="96">
        <v>3.15</v>
      </c>
    </row>
    <row r="11880" spans="1:3">
      <c r="A11880" s="94">
        <f t="shared" si="188"/>
        <v>2022</v>
      </c>
      <c r="B11880" s="95">
        <v>44785</v>
      </c>
      <c r="C11880" s="96">
        <v>3.12</v>
      </c>
    </row>
    <row r="11881" spans="1:3">
      <c r="A11881" s="94">
        <f t="shared" si="188"/>
        <v>2022</v>
      </c>
      <c r="B11881" s="95">
        <v>44788</v>
      </c>
      <c r="C11881" s="96">
        <v>3.1</v>
      </c>
    </row>
    <row r="11882" spans="1:3">
      <c r="A11882" s="94">
        <f t="shared" si="188"/>
        <v>2022</v>
      </c>
      <c r="B11882" s="95">
        <v>44789</v>
      </c>
      <c r="C11882" s="96">
        <v>3.11</v>
      </c>
    </row>
    <row r="11883" spans="1:3">
      <c r="A11883" s="94">
        <f t="shared" si="188"/>
        <v>2022</v>
      </c>
      <c r="B11883" s="95">
        <v>44790</v>
      </c>
      <c r="C11883" s="96">
        <v>3.15</v>
      </c>
    </row>
    <row r="11884" spans="1:3">
      <c r="A11884" s="94">
        <f t="shared" si="188"/>
        <v>2022</v>
      </c>
      <c r="B11884" s="95">
        <v>44791</v>
      </c>
      <c r="C11884" s="96">
        <v>3.14</v>
      </c>
    </row>
    <row r="11885" spans="1:3">
      <c r="A11885" s="94">
        <f t="shared" si="188"/>
        <v>2022</v>
      </c>
      <c r="B11885" s="95">
        <v>44792</v>
      </c>
      <c r="C11885" s="96">
        <v>3.22</v>
      </c>
    </row>
    <row r="11886" spans="1:3">
      <c r="A11886" s="94">
        <f t="shared" si="188"/>
        <v>2022</v>
      </c>
      <c r="B11886" s="95">
        <v>44795</v>
      </c>
      <c r="C11886" s="96">
        <v>3.24</v>
      </c>
    </row>
    <row r="11887" spans="1:3">
      <c r="A11887" s="94">
        <f t="shared" si="188"/>
        <v>2022</v>
      </c>
      <c r="B11887" s="95">
        <v>44796</v>
      </c>
      <c r="C11887" s="96">
        <v>3.26</v>
      </c>
    </row>
    <row r="11888" spans="1:3">
      <c r="A11888" s="94">
        <f t="shared" si="188"/>
        <v>2022</v>
      </c>
      <c r="B11888" s="95">
        <v>44797</v>
      </c>
      <c r="C11888" s="96">
        <v>3.32</v>
      </c>
    </row>
    <row r="11889" spans="1:3">
      <c r="A11889" s="94">
        <f t="shared" si="188"/>
        <v>2022</v>
      </c>
      <c r="B11889" s="95">
        <v>44798</v>
      </c>
      <c r="C11889" s="96">
        <v>3.25</v>
      </c>
    </row>
    <row r="11890" spans="1:3">
      <c r="A11890" s="94">
        <f t="shared" si="188"/>
        <v>2022</v>
      </c>
      <c r="B11890" s="95">
        <v>44799</v>
      </c>
      <c r="C11890" s="96">
        <v>3.21</v>
      </c>
    </row>
    <row r="11891" spans="1:3">
      <c r="A11891" s="94">
        <f t="shared" si="188"/>
        <v>2022</v>
      </c>
      <c r="B11891" s="95">
        <v>44802</v>
      </c>
      <c r="C11891" s="96">
        <v>3.25</v>
      </c>
    </row>
    <row r="11892" spans="1:3">
      <c r="A11892" s="94">
        <f t="shared" si="188"/>
        <v>2022</v>
      </c>
      <c r="B11892" s="95">
        <v>44803</v>
      </c>
      <c r="C11892" s="96">
        <v>3.23</v>
      </c>
    </row>
    <row r="11893" spans="1:3">
      <c r="A11893" s="94">
        <f t="shared" si="188"/>
        <v>2022</v>
      </c>
      <c r="B11893" s="95">
        <v>44804</v>
      </c>
      <c r="C11893" s="96">
        <v>3.27</v>
      </c>
    </row>
    <row r="11894" spans="1:3">
      <c r="A11894" s="94">
        <f t="shared" si="188"/>
        <v>2022</v>
      </c>
      <c r="B11894" s="95">
        <v>44805</v>
      </c>
      <c r="C11894" s="96">
        <v>3.37</v>
      </c>
    </row>
    <row r="11895" spans="1:3">
      <c r="A11895" s="94">
        <f t="shared" si="188"/>
        <v>2022</v>
      </c>
      <c r="B11895" s="95">
        <v>44806</v>
      </c>
      <c r="C11895" s="96">
        <v>3.35</v>
      </c>
    </row>
    <row r="11896" spans="1:3">
      <c r="A11896" s="94">
        <f t="shared" si="188"/>
        <v>2022</v>
      </c>
      <c r="B11896" s="95">
        <v>44809</v>
      </c>
      <c r="C11896" s="99"/>
    </row>
    <row r="11897" spans="1:3">
      <c r="A11897" s="94">
        <f t="shared" si="188"/>
        <v>2022</v>
      </c>
      <c r="B11897" s="95">
        <v>44810</v>
      </c>
      <c r="C11897" s="96">
        <v>3.49</v>
      </c>
    </row>
    <row r="11898" spans="1:3">
      <c r="A11898" s="94">
        <f t="shared" si="188"/>
        <v>2022</v>
      </c>
      <c r="B11898" s="95">
        <v>44811</v>
      </c>
      <c r="C11898" s="96">
        <v>3.42</v>
      </c>
    </row>
    <row r="11899" spans="1:3">
      <c r="A11899" s="94">
        <f t="shared" si="188"/>
        <v>2022</v>
      </c>
      <c r="B11899" s="95">
        <v>44812</v>
      </c>
      <c r="C11899" s="96">
        <v>3.45</v>
      </c>
    </row>
    <row r="11900" spans="1:3">
      <c r="A11900" s="94">
        <f t="shared" si="188"/>
        <v>2022</v>
      </c>
      <c r="B11900" s="95">
        <v>44813</v>
      </c>
      <c r="C11900" s="96">
        <v>3.47</v>
      </c>
    </row>
    <row r="11901" spans="1:3">
      <c r="A11901" s="94">
        <f t="shared" si="188"/>
        <v>2022</v>
      </c>
      <c r="B11901" s="95">
        <v>44816</v>
      </c>
      <c r="C11901" s="96">
        <v>3.53</v>
      </c>
    </row>
    <row r="11902" spans="1:3">
      <c r="A11902" s="94">
        <f t="shared" si="188"/>
        <v>2022</v>
      </c>
      <c r="B11902" s="95">
        <v>44817</v>
      </c>
      <c r="C11902" s="96">
        <v>3.51</v>
      </c>
    </row>
    <row r="11903" spans="1:3">
      <c r="A11903" s="94">
        <f t="shared" si="188"/>
        <v>2022</v>
      </c>
      <c r="B11903" s="95">
        <v>44818</v>
      </c>
      <c r="C11903" s="96">
        <v>3.47</v>
      </c>
    </row>
    <row r="11904" spans="1:3">
      <c r="A11904" s="94">
        <f t="shared" si="188"/>
        <v>2022</v>
      </c>
      <c r="B11904" s="95">
        <v>44819</v>
      </c>
      <c r="C11904" s="96">
        <v>3.48</v>
      </c>
    </row>
    <row r="11905" spans="1:3">
      <c r="A11905" s="94">
        <f t="shared" si="188"/>
        <v>2022</v>
      </c>
      <c r="B11905" s="95">
        <v>44820</v>
      </c>
      <c r="C11905" s="96">
        <v>3.52</v>
      </c>
    </row>
    <row r="11906" spans="1:3">
      <c r="A11906" s="94">
        <f t="shared" si="188"/>
        <v>2022</v>
      </c>
      <c r="B11906" s="95">
        <v>44823</v>
      </c>
      <c r="C11906" s="96">
        <v>3.52</v>
      </c>
    </row>
    <row r="11907" spans="1:3">
      <c r="A11907" s="94">
        <f t="shared" si="188"/>
        <v>2022</v>
      </c>
      <c r="B11907" s="95">
        <v>44824</v>
      </c>
      <c r="C11907" s="96">
        <v>3.59</v>
      </c>
    </row>
    <row r="11908" spans="1:3">
      <c r="A11908" s="94">
        <f t="shared" si="188"/>
        <v>2022</v>
      </c>
      <c r="B11908" s="95">
        <v>44825</v>
      </c>
      <c r="C11908" s="96">
        <v>3.5</v>
      </c>
    </row>
    <row r="11909" spans="1:3">
      <c r="A11909" s="94">
        <f t="shared" si="188"/>
        <v>2022</v>
      </c>
      <c r="B11909" s="95">
        <v>44826</v>
      </c>
      <c r="C11909" s="96">
        <v>3.65</v>
      </c>
    </row>
    <row r="11910" spans="1:3">
      <c r="A11910" s="94">
        <f t="shared" si="188"/>
        <v>2022</v>
      </c>
      <c r="B11910" s="95">
        <v>44827</v>
      </c>
      <c r="C11910" s="96">
        <v>3.61</v>
      </c>
    </row>
    <row r="11911" spans="1:3">
      <c r="A11911" s="94">
        <f t="shared" si="188"/>
        <v>2022</v>
      </c>
      <c r="B11911" s="95">
        <v>44830</v>
      </c>
      <c r="C11911" s="96">
        <v>3.72</v>
      </c>
    </row>
    <row r="11912" spans="1:3">
      <c r="A11912" s="94">
        <f t="shared" si="188"/>
        <v>2022</v>
      </c>
      <c r="B11912" s="95">
        <v>44831</v>
      </c>
      <c r="C11912" s="96">
        <v>3.87</v>
      </c>
    </row>
    <row r="11913" spans="1:3">
      <c r="A11913" s="94">
        <f t="shared" si="188"/>
        <v>2022</v>
      </c>
      <c r="B11913" s="95">
        <v>44832</v>
      </c>
      <c r="C11913" s="96">
        <v>3.7</v>
      </c>
    </row>
    <row r="11914" spans="1:3">
      <c r="A11914" s="94">
        <f t="shared" si="188"/>
        <v>2022</v>
      </c>
      <c r="B11914" s="95">
        <v>44833</v>
      </c>
      <c r="C11914" s="96">
        <v>3.71</v>
      </c>
    </row>
    <row r="11915" spans="1:3">
      <c r="A11915" s="94">
        <f t="shared" si="188"/>
        <v>2022</v>
      </c>
      <c r="B11915" s="95">
        <v>44834</v>
      </c>
      <c r="C11915" s="96">
        <v>3.79</v>
      </c>
    </row>
    <row r="11916" spans="1:3">
      <c r="A11916" s="94">
        <f t="shared" si="188"/>
        <v>2022</v>
      </c>
      <c r="B11916" s="95">
        <v>44837</v>
      </c>
      <c r="C11916" s="96">
        <v>3.73</v>
      </c>
    </row>
    <row r="11917" spans="1:3">
      <c r="A11917" s="94">
        <f t="shared" ref="A11917:A11980" si="189">YEAR(B11917)</f>
        <v>2022</v>
      </c>
      <c r="B11917" s="95">
        <v>44838</v>
      </c>
      <c r="C11917" s="96">
        <v>3.7</v>
      </c>
    </row>
    <row r="11918" spans="1:3">
      <c r="A11918" s="94">
        <f t="shared" si="189"/>
        <v>2022</v>
      </c>
      <c r="B11918" s="95">
        <v>44839</v>
      </c>
      <c r="C11918" s="96">
        <v>3.78</v>
      </c>
    </row>
    <row r="11919" spans="1:3">
      <c r="A11919" s="94">
        <f t="shared" si="189"/>
        <v>2022</v>
      </c>
      <c r="B11919" s="95">
        <v>44840</v>
      </c>
      <c r="C11919" s="96">
        <v>3.81</v>
      </c>
    </row>
    <row r="11920" spans="1:3">
      <c r="A11920" s="94">
        <f t="shared" si="189"/>
        <v>2022</v>
      </c>
      <c r="B11920" s="95">
        <v>44841</v>
      </c>
      <c r="C11920" s="96">
        <v>3.86</v>
      </c>
    </row>
    <row r="11921" spans="1:3">
      <c r="A11921" s="94">
        <f t="shared" si="189"/>
        <v>2022</v>
      </c>
      <c r="B11921" s="95">
        <v>44844</v>
      </c>
      <c r="C11921" s="99"/>
    </row>
    <row r="11922" spans="1:3">
      <c r="A11922" s="94">
        <f t="shared" si="189"/>
        <v>2022</v>
      </c>
      <c r="B11922" s="95">
        <v>44845</v>
      </c>
      <c r="C11922" s="96">
        <v>3.92</v>
      </c>
    </row>
    <row r="11923" spans="1:3">
      <c r="A11923" s="94">
        <f t="shared" si="189"/>
        <v>2022</v>
      </c>
      <c r="B11923" s="95">
        <v>44846</v>
      </c>
      <c r="C11923" s="96">
        <v>3.9</v>
      </c>
    </row>
    <row r="11924" spans="1:3">
      <c r="A11924" s="94">
        <f t="shared" si="189"/>
        <v>2022</v>
      </c>
      <c r="B11924" s="95">
        <v>44847</v>
      </c>
      <c r="C11924" s="96">
        <v>3.97</v>
      </c>
    </row>
    <row r="11925" spans="1:3">
      <c r="A11925" s="94">
        <f t="shared" si="189"/>
        <v>2022</v>
      </c>
      <c r="B11925" s="95">
        <v>44848</v>
      </c>
      <c r="C11925" s="96">
        <v>3.99</v>
      </c>
    </row>
    <row r="11926" spans="1:3">
      <c r="A11926" s="94">
        <f t="shared" si="189"/>
        <v>2022</v>
      </c>
      <c r="B11926" s="95">
        <v>44851</v>
      </c>
      <c r="C11926" s="96">
        <v>4.04</v>
      </c>
    </row>
    <row r="11927" spans="1:3">
      <c r="A11927" s="94">
        <f t="shared" si="189"/>
        <v>2022</v>
      </c>
      <c r="B11927" s="95">
        <v>44852</v>
      </c>
      <c r="C11927" s="96">
        <v>4.04</v>
      </c>
    </row>
    <row r="11928" spans="1:3">
      <c r="A11928" s="94">
        <f t="shared" si="189"/>
        <v>2022</v>
      </c>
      <c r="B11928" s="95">
        <v>44853</v>
      </c>
      <c r="C11928" s="96">
        <v>4.1500000000000004</v>
      </c>
    </row>
    <row r="11929" spans="1:3">
      <c r="A11929" s="94">
        <f t="shared" si="189"/>
        <v>2022</v>
      </c>
      <c r="B11929" s="95">
        <v>44854</v>
      </c>
      <c r="C11929" s="96">
        <v>4.24</v>
      </c>
    </row>
    <row r="11930" spans="1:3">
      <c r="A11930" s="94">
        <f t="shared" si="189"/>
        <v>2022</v>
      </c>
      <c r="B11930" s="95">
        <v>44855</v>
      </c>
      <c r="C11930" s="96">
        <v>4.33</v>
      </c>
    </row>
    <row r="11931" spans="1:3">
      <c r="A11931" s="94">
        <f t="shared" si="189"/>
        <v>2022</v>
      </c>
      <c r="B11931" s="95">
        <v>44858</v>
      </c>
      <c r="C11931" s="96">
        <v>4.4000000000000004</v>
      </c>
    </row>
    <row r="11932" spans="1:3">
      <c r="A11932" s="94">
        <f t="shared" si="189"/>
        <v>2022</v>
      </c>
      <c r="B11932" s="95">
        <v>44859</v>
      </c>
      <c r="C11932" s="96">
        <v>4.26</v>
      </c>
    </row>
    <row r="11933" spans="1:3">
      <c r="A11933" s="94">
        <f t="shared" si="189"/>
        <v>2022</v>
      </c>
      <c r="B11933" s="95">
        <v>44860</v>
      </c>
      <c r="C11933" s="96">
        <v>4.1900000000000004</v>
      </c>
    </row>
    <row r="11934" spans="1:3">
      <c r="A11934" s="94">
        <f t="shared" si="189"/>
        <v>2022</v>
      </c>
      <c r="B11934" s="95">
        <v>44861</v>
      </c>
      <c r="C11934" s="96">
        <v>4.12</v>
      </c>
    </row>
    <row r="11935" spans="1:3">
      <c r="A11935" s="94">
        <f t="shared" si="189"/>
        <v>2022</v>
      </c>
      <c r="B11935" s="95">
        <v>44862</v>
      </c>
      <c r="C11935" s="96">
        <v>4.1500000000000004</v>
      </c>
    </row>
    <row r="11936" spans="1:3">
      <c r="A11936" s="94">
        <f t="shared" si="189"/>
        <v>2022</v>
      </c>
      <c r="B11936" s="95">
        <v>44865</v>
      </c>
      <c r="C11936" s="96">
        <v>4.22</v>
      </c>
    </row>
    <row r="11937" spans="1:3">
      <c r="A11937" s="94">
        <f t="shared" si="189"/>
        <v>2022</v>
      </c>
      <c r="B11937" s="95">
        <v>44866</v>
      </c>
      <c r="C11937" s="96">
        <v>4.1399999999999997</v>
      </c>
    </row>
    <row r="11938" spans="1:3">
      <c r="A11938" s="94">
        <f t="shared" si="189"/>
        <v>2022</v>
      </c>
      <c r="B11938" s="95">
        <v>44867</v>
      </c>
      <c r="C11938" s="96">
        <v>4.1500000000000004</v>
      </c>
    </row>
    <row r="11939" spans="1:3">
      <c r="A11939" s="94">
        <f t="shared" si="189"/>
        <v>2022</v>
      </c>
      <c r="B11939" s="95">
        <v>44868</v>
      </c>
      <c r="C11939" s="96">
        <v>4.18</v>
      </c>
    </row>
    <row r="11940" spans="1:3">
      <c r="A11940" s="94">
        <f t="shared" si="189"/>
        <v>2022</v>
      </c>
      <c r="B11940" s="95">
        <v>44869</v>
      </c>
      <c r="C11940" s="96">
        <v>4.2699999999999996</v>
      </c>
    </row>
    <row r="11941" spans="1:3">
      <c r="A11941" s="94">
        <f t="shared" si="189"/>
        <v>2022</v>
      </c>
      <c r="B11941" s="95">
        <v>44872</v>
      </c>
      <c r="C11941" s="96">
        <v>4.34</v>
      </c>
    </row>
    <row r="11942" spans="1:3">
      <c r="A11942" s="94">
        <f t="shared" si="189"/>
        <v>2022</v>
      </c>
      <c r="B11942" s="95">
        <v>44873</v>
      </c>
      <c r="C11942" s="96">
        <v>4.28</v>
      </c>
    </row>
    <row r="11943" spans="1:3">
      <c r="A11943" s="94">
        <f t="shared" si="189"/>
        <v>2022</v>
      </c>
      <c r="B11943" s="95">
        <v>44874</v>
      </c>
      <c r="C11943" s="96">
        <v>4.3099999999999996</v>
      </c>
    </row>
    <row r="11944" spans="1:3">
      <c r="A11944" s="94">
        <f t="shared" si="189"/>
        <v>2022</v>
      </c>
      <c r="B11944" s="95">
        <v>44875</v>
      </c>
      <c r="C11944" s="96">
        <v>4.03</v>
      </c>
    </row>
    <row r="11945" spans="1:3">
      <c r="A11945" s="94">
        <f t="shared" si="189"/>
        <v>2022</v>
      </c>
      <c r="B11945" s="95">
        <v>44876</v>
      </c>
      <c r="C11945" s="99"/>
    </row>
    <row r="11946" spans="1:3">
      <c r="A11946" s="94">
        <f t="shared" si="189"/>
        <v>2022</v>
      </c>
      <c r="B11946" s="95">
        <v>44879</v>
      </c>
      <c r="C11946" s="96">
        <v>4.07</v>
      </c>
    </row>
    <row r="11947" spans="1:3">
      <c r="A11947" s="94">
        <f t="shared" si="189"/>
        <v>2022</v>
      </c>
      <c r="B11947" s="95">
        <v>44880</v>
      </c>
      <c r="C11947" s="96">
        <v>3.98</v>
      </c>
    </row>
    <row r="11948" spans="1:3">
      <c r="A11948" s="94">
        <f t="shared" si="189"/>
        <v>2022</v>
      </c>
      <c r="B11948" s="95">
        <v>44881</v>
      </c>
      <c r="C11948" s="96">
        <v>3.85</v>
      </c>
    </row>
    <row r="11949" spans="1:3">
      <c r="A11949" s="94">
        <f t="shared" si="189"/>
        <v>2022</v>
      </c>
      <c r="B11949" s="95">
        <v>44882</v>
      </c>
      <c r="C11949" s="96">
        <v>3.89</v>
      </c>
    </row>
    <row r="11950" spans="1:3">
      <c r="A11950" s="94">
        <f t="shared" si="189"/>
        <v>2022</v>
      </c>
      <c r="B11950" s="95">
        <v>44883</v>
      </c>
      <c r="C11950" s="96">
        <v>3.92</v>
      </c>
    </row>
    <row r="11951" spans="1:3">
      <c r="A11951" s="94">
        <f t="shared" si="189"/>
        <v>2022</v>
      </c>
      <c r="B11951" s="95">
        <v>44886</v>
      </c>
      <c r="C11951" s="96">
        <v>3.91</v>
      </c>
    </row>
    <row r="11952" spans="1:3">
      <c r="A11952" s="94">
        <f t="shared" si="189"/>
        <v>2022</v>
      </c>
      <c r="B11952" s="95">
        <v>44887</v>
      </c>
      <c r="C11952" s="96">
        <v>3.83</v>
      </c>
    </row>
    <row r="11953" spans="1:3">
      <c r="A11953" s="94">
        <f t="shared" si="189"/>
        <v>2022</v>
      </c>
      <c r="B11953" s="95">
        <v>44888</v>
      </c>
      <c r="C11953" s="96">
        <v>3.74</v>
      </c>
    </row>
    <row r="11954" spans="1:3">
      <c r="A11954" s="94">
        <f t="shared" si="189"/>
        <v>2022</v>
      </c>
      <c r="B11954" s="95">
        <v>44889</v>
      </c>
      <c r="C11954" s="99"/>
    </row>
    <row r="11955" spans="1:3">
      <c r="A11955" s="94">
        <f t="shared" si="189"/>
        <v>2022</v>
      </c>
      <c r="B11955" s="95">
        <v>44890</v>
      </c>
      <c r="C11955" s="96">
        <v>3.74</v>
      </c>
    </row>
    <row r="11956" spans="1:3">
      <c r="A11956" s="94">
        <f t="shared" si="189"/>
        <v>2022</v>
      </c>
      <c r="B11956" s="95">
        <v>44893</v>
      </c>
      <c r="C11956" s="96">
        <v>3.74</v>
      </c>
    </row>
    <row r="11957" spans="1:3">
      <c r="A11957" s="94">
        <f t="shared" si="189"/>
        <v>2022</v>
      </c>
      <c r="B11957" s="95">
        <v>44894</v>
      </c>
      <c r="C11957" s="96">
        <v>3.81</v>
      </c>
    </row>
    <row r="11958" spans="1:3">
      <c r="A11958" s="94">
        <f t="shared" si="189"/>
        <v>2022</v>
      </c>
      <c r="B11958" s="95">
        <v>44895</v>
      </c>
      <c r="C11958" s="96">
        <v>3.8</v>
      </c>
    </row>
    <row r="11959" spans="1:3">
      <c r="A11959" s="94">
        <f t="shared" si="189"/>
        <v>2022</v>
      </c>
      <c r="B11959" s="95">
        <v>44896</v>
      </c>
      <c r="C11959" s="96">
        <v>3.64</v>
      </c>
    </row>
    <row r="11960" spans="1:3">
      <c r="A11960" s="94">
        <f t="shared" si="189"/>
        <v>2022</v>
      </c>
      <c r="B11960" s="95">
        <v>44897</v>
      </c>
      <c r="C11960" s="96">
        <v>3.56</v>
      </c>
    </row>
    <row r="11961" spans="1:3">
      <c r="A11961" s="94">
        <f t="shared" si="189"/>
        <v>2022</v>
      </c>
      <c r="B11961" s="95">
        <v>44900</v>
      </c>
      <c r="C11961" s="96">
        <v>3.62</v>
      </c>
    </row>
    <row r="11962" spans="1:3">
      <c r="A11962" s="94">
        <f t="shared" si="189"/>
        <v>2022</v>
      </c>
      <c r="B11962" s="95">
        <v>44901</v>
      </c>
      <c r="C11962" s="96">
        <v>3.52</v>
      </c>
    </row>
    <row r="11963" spans="1:3">
      <c r="A11963" s="94">
        <f t="shared" si="189"/>
        <v>2022</v>
      </c>
      <c r="B11963" s="95">
        <v>44902</v>
      </c>
      <c r="C11963" s="96">
        <v>3.42</v>
      </c>
    </row>
    <row r="11964" spans="1:3">
      <c r="A11964" s="94">
        <f t="shared" si="189"/>
        <v>2022</v>
      </c>
      <c r="B11964" s="95">
        <v>44903</v>
      </c>
      <c r="C11964" s="96">
        <v>3.44</v>
      </c>
    </row>
    <row r="11965" spans="1:3">
      <c r="A11965" s="94">
        <f t="shared" si="189"/>
        <v>2022</v>
      </c>
      <c r="B11965" s="95">
        <v>44904</v>
      </c>
      <c r="C11965" s="96">
        <v>3.56</v>
      </c>
    </row>
    <row r="11966" spans="1:3">
      <c r="A11966" s="94">
        <f t="shared" si="189"/>
        <v>2022</v>
      </c>
      <c r="B11966" s="95">
        <v>44907</v>
      </c>
      <c r="C11966" s="96">
        <v>3.57</v>
      </c>
    </row>
    <row r="11967" spans="1:3">
      <c r="A11967" s="94">
        <f t="shared" si="189"/>
        <v>2022</v>
      </c>
      <c r="B11967" s="95">
        <v>44908</v>
      </c>
      <c r="C11967" s="96">
        <v>3.53</v>
      </c>
    </row>
    <row r="11968" spans="1:3">
      <c r="A11968" s="94">
        <f t="shared" si="189"/>
        <v>2022</v>
      </c>
      <c r="B11968" s="95">
        <v>44909</v>
      </c>
      <c r="C11968" s="96">
        <v>3.52</v>
      </c>
    </row>
    <row r="11969" spans="1:3">
      <c r="A11969" s="94">
        <f t="shared" si="189"/>
        <v>2022</v>
      </c>
      <c r="B11969" s="95">
        <v>44910</v>
      </c>
      <c r="C11969" s="96">
        <v>3.48</v>
      </c>
    </row>
    <row r="11970" spans="1:3">
      <c r="A11970" s="94">
        <f t="shared" si="189"/>
        <v>2022</v>
      </c>
      <c r="B11970" s="95">
        <v>44911</v>
      </c>
      <c r="C11970" s="96">
        <v>3.53</v>
      </c>
    </row>
    <row r="11971" spans="1:3">
      <c r="A11971" s="94">
        <f t="shared" si="189"/>
        <v>2022</v>
      </c>
      <c r="B11971" s="95">
        <v>44914</v>
      </c>
      <c r="C11971" s="96">
        <v>3.62</v>
      </c>
    </row>
    <row r="11972" spans="1:3">
      <c r="A11972" s="94">
        <f t="shared" si="189"/>
        <v>2022</v>
      </c>
      <c r="B11972" s="95">
        <v>44915</v>
      </c>
      <c r="C11972" s="96">
        <v>3.74</v>
      </c>
    </row>
    <row r="11973" spans="1:3">
      <c r="A11973" s="94">
        <f t="shared" si="189"/>
        <v>2022</v>
      </c>
      <c r="B11973" s="95">
        <v>44916</v>
      </c>
      <c r="C11973" s="96">
        <v>3.74</v>
      </c>
    </row>
    <row r="11974" spans="1:3">
      <c r="A11974" s="94">
        <f t="shared" si="189"/>
        <v>2022</v>
      </c>
      <c r="B11974" s="95">
        <v>44917</v>
      </c>
      <c r="C11974" s="96">
        <v>3.73</v>
      </c>
    </row>
    <row r="11975" spans="1:3">
      <c r="A11975" s="94">
        <f t="shared" si="189"/>
        <v>2022</v>
      </c>
      <c r="B11975" s="95">
        <v>44918</v>
      </c>
      <c r="C11975" s="96">
        <v>3.82</v>
      </c>
    </row>
    <row r="11976" spans="1:3">
      <c r="A11976" s="94">
        <f t="shared" si="189"/>
        <v>2022</v>
      </c>
      <c r="B11976" s="95">
        <v>44921</v>
      </c>
      <c r="C11976" s="99"/>
    </row>
    <row r="11977" spans="1:3">
      <c r="A11977" s="94">
        <f t="shared" si="189"/>
        <v>2022</v>
      </c>
      <c r="B11977" s="95">
        <v>44922</v>
      </c>
      <c r="C11977" s="96">
        <v>3.93</v>
      </c>
    </row>
    <row r="11978" spans="1:3">
      <c r="A11978" s="94">
        <f t="shared" si="189"/>
        <v>2022</v>
      </c>
      <c r="B11978" s="95">
        <v>44923</v>
      </c>
      <c r="C11978" s="96">
        <v>3.98</v>
      </c>
    </row>
    <row r="11979" spans="1:3">
      <c r="A11979" s="94">
        <f t="shared" si="189"/>
        <v>2022</v>
      </c>
      <c r="B11979" s="95">
        <v>44924</v>
      </c>
      <c r="C11979" s="96">
        <v>3.92</v>
      </c>
    </row>
    <row r="11980" spans="1:3">
      <c r="A11980" s="94">
        <f t="shared" si="189"/>
        <v>2022</v>
      </c>
      <c r="B11980" s="95">
        <v>44925</v>
      </c>
      <c r="C11980" s="96">
        <v>3.97</v>
      </c>
    </row>
    <row r="11981" spans="1:3">
      <c r="A11981" s="94">
        <f t="shared" ref="A11981:A12044" si="190">YEAR(B11981)</f>
        <v>2023</v>
      </c>
      <c r="B11981" s="95">
        <v>44928</v>
      </c>
      <c r="C11981" s="99"/>
    </row>
    <row r="11982" spans="1:3">
      <c r="A11982" s="94">
        <f t="shared" si="190"/>
        <v>2023</v>
      </c>
      <c r="B11982" s="95">
        <v>44929</v>
      </c>
      <c r="C11982" s="96">
        <v>3.88</v>
      </c>
    </row>
    <row r="11983" spans="1:3">
      <c r="A11983" s="94">
        <f t="shared" si="190"/>
        <v>2023</v>
      </c>
      <c r="B11983" s="95">
        <v>44930</v>
      </c>
      <c r="C11983" s="96">
        <v>3.81</v>
      </c>
    </row>
    <row r="11984" spans="1:3">
      <c r="A11984" s="94">
        <f t="shared" si="190"/>
        <v>2023</v>
      </c>
      <c r="B11984" s="95">
        <v>44931</v>
      </c>
      <c r="C11984" s="96">
        <v>3.78</v>
      </c>
    </row>
    <row r="11985" spans="1:3">
      <c r="A11985" s="94">
        <f t="shared" si="190"/>
        <v>2023</v>
      </c>
      <c r="B11985" s="95">
        <v>44932</v>
      </c>
      <c r="C11985" s="96">
        <v>3.67</v>
      </c>
    </row>
    <row r="11986" spans="1:3">
      <c r="A11986" s="94">
        <f t="shared" si="190"/>
        <v>2023</v>
      </c>
      <c r="B11986" s="95">
        <v>44935</v>
      </c>
      <c r="C11986" s="96">
        <v>3.66</v>
      </c>
    </row>
    <row r="11987" spans="1:3">
      <c r="A11987" s="94">
        <f t="shared" si="190"/>
        <v>2023</v>
      </c>
      <c r="B11987" s="95">
        <v>44936</v>
      </c>
      <c r="C11987" s="96">
        <v>3.74</v>
      </c>
    </row>
    <row r="11988" spans="1:3">
      <c r="A11988" s="94">
        <f t="shared" si="190"/>
        <v>2023</v>
      </c>
      <c r="B11988" s="95">
        <v>44937</v>
      </c>
      <c r="C11988" s="96">
        <v>3.67</v>
      </c>
    </row>
    <row r="11989" spans="1:3">
      <c r="A11989" s="94">
        <f t="shared" si="190"/>
        <v>2023</v>
      </c>
      <c r="B11989" s="95">
        <v>44938</v>
      </c>
      <c r="C11989" s="96">
        <v>3.56</v>
      </c>
    </row>
    <row r="11990" spans="1:3">
      <c r="A11990" s="94">
        <f t="shared" si="190"/>
        <v>2023</v>
      </c>
      <c r="B11990" s="95">
        <v>44939</v>
      </c>
      <c r="C11990" s="96">
        <v>3.61</v>
      </c>
    </row>
    <row r="11991" spans="1:3">
      <c r="A11991" s="94">
        <f t="shared" si="190"/>
        <v>2023</v>
      </c>
      <c r="B11991" s="95">
        <v>44942</v>
      </c>
      <c r="C11991" s="99"/>
    </row>
    <row r="11992" spans="1:3">
      <c r="A11992" s="94">
        <f t="shared" si="190"/>
        <v>2023</v>
      </c>
      <c r="B11992" s="95">
        <v>44943</v>
      </c>
      <c r="C11992" s="96">
        <v>3.64</v>
      </c>
    </row>
    <row r="11993" spans="1:3">
      <c r="A11993" s="94">
        <f t="shared" si="190"/>
        <v>2023</v>
      </c>
      <c r="B11993" s="95">
        <v>44944</v>
      </c>
      <c r="C11993" s="96">
        <v>3.54</v>
      </c>
    </row>
    <row r="11994" spans="1:3">
      <c r="A11994" s="94">
        <f t="shared" si="190"/>
        <v>2023</v>
      </c>
      <c r="B11994" s="95">
        <v>44945</v>
      </c>
      <c r="C11994" s="96">
        <v>3.57</v>
      </c>
    </row>
    <row r="11995" spans="1:3">
      <c r="A11995" s="94">
        <f t="shared" si="190"/>
        <v>2023</v>
      </c>
      <c r="B11995" s="95">
        <v>44946</v>
      </c>
      <c r="C11995" s="96">
        <v>3.66</v>
      </c>
    </row>
    <row r="11996" spans="1:3">
      <c r="A11996" s="94">
        <f t="shared" si="190"/>
        <v>2023</v>
      </c>
      <c r="B11996" s="95">
        <v>44949</v>
      </c>
      <c r="C11996" s="96">
        <v>3.69</v>
      </c>
    </row>
    <row r="11997" spans="1:3">
      <c r="A11997" s="94">
        <f t="shared" si="190"/>
        <v>2023</v>
      </c>
      <c r="B11997" s="95">
        <v>44950</v>
      </c>
      <c r="C11997" s="96">
        <v>3.62</v>
      </c>
    </row>
    <row r="11998" spans="1:3">
      <c r="A11998" s="94">
        <f t="shared" si="190"/>
        <v>2023</v>
      </c>
      <c r="B11998" s="95">
        <v>44951</v>
      </c>
      <c r="C11998" s="96">
        <v>3.62</v>
      </c>
    </row>
    <row r="11999" spans="1:3">
      <c r="A11999" s="94">
        <f t="shared" si="190"/>
        <v>2023</v>
      </c>
      <c r="B11999" s="95">
        <v>44952</v>
      </c>
      <c r="C11999" s="96">
        <v>3.62</v>
      </c>
    </row>
    <row r="12000" spans="1:3">
      <c r="A12000" s="94">
        <f t="shared" si="190"/>
        <v>2023</v>
      </c>
      <c r="B12000" s="95">
        <v>44953</v>
      </c>
      <c r="C12000" s="96">
        <v>3.64</v>
      </c>
    </row>
    <row r="12001" spans="1:3">
      <c r="A12001" s="94">
        <f t="shared" si="190"/>
        <v>2023</v>
      </c>
      <c r="B12001" s="95">
        <v>44956</v>
      </c>
      <c r="C12001" s="96">
        <v>3.66</v>
      </c>
    </row>
    <row r="12002" spans="1:3">
      <c r="A12002" s="94">
        <f t="shared" si="190"/>
        <v>2023</v>
      </c>
      <c r="B12002" s="95">
        <v>44957</v>
      </c>
      <c r="C12002" s="96">
        <v>3.65</v>
      </c>
    </row>
    <row r="12003" spans="1:3">
      <c r="A12003" s="94">
        <f t="shared" si="190"/>
        <v>2023</v>
      </c>
      <c r="B12003" s="95">
        <v>44958</v>
      </c>
      <c r="C12003" s="96">
        <v>3.55</v>
      </c>
    </row>
    <row r="12004" spans="1:3">
      <c r="A12004" s="94">
        <f t="shared" si="190"/>
        <v>2023</v>
      </c>
      <c r="B12004" s="95">
        <v>44959</v>
      </c>
      <c r="C12004" s="96">
        <v>3.55</v>
      </c>
    </row>
    <row r="12005" spans="1:3">
      <c r="A12005" s="94">
        <f t="shared" si="190"/>
        <v>2023</v>
      </c>
      <c r="B12005" s="95">
        <v>44960</v>
      </c>
      <c r="C12005" s="96">
        <v>3.63</v>
      </c>
    </row>
    <row r="12006" spans="1:3">
      <c r="A12006" s="94">
        <f t="shared" si="190"/>
        <v>2023</v>
      </c>
      <c r="B12006" s="95">
        <v>44963</v>
      </c>
      <c r="C12006" s="96">
        <v>3.67</v>
      </c>
    </row>
    <row r="12007" spans="1:3">
      <c r="A12007" s="94">
        <f t="shared" si="190"/>
        <v>2023</v>
      </c>
      <c r="B12007" s="95">
        <v>44964</v>
      </c>
      <c r="C12007" s="96">
        <v>3.72</v>
      </c>
    </row>
    <row r="12008" spans="1:3">
      <c r="A12008" s="94">
        <f t="shared" si="190"/>
        <v>2023</v>
      </c>
      <c r="B12008" s="95">
        <v>44965</v>
      </c>
      <c r="C12008" s="96">
        <v>3.7</v>
      </c>
    </row>
    <row r="12009" spans="1:3">
      <c r="A12009" s="94">
        <f t="shared" si="190"/>
        <v>2023</v>
      </c>
      <c r="B12009" s="95">
        <v>44966</v>
      </c>
      <c r="C12009" s="96">
        <v>3.75</v>
      </c>
    </row>
    <row r="12010" spans="1:3">
      <c r="A12010" s="94">
        <f t="shared" si="190"/>
        <v>2023</v>
      </c>
      <c r="B12010" s="95">
        <v>44967</v>
      </c>
      <c r="C12010" s="96">
        <v>3.83</v>
      </c>
    </row>
    <row r="12011" spans="1:3">
      <c r="A12011" s="94">
        <f t="shared" si="190"/>
        <v>2023</v>
      </c>
      <c r="B12011" s="95">
        <v>44970</v>
      </c>
      <c r="C12011" s="96">
        <v>3.79</v>
      </c>
    </row>
    <row r="12012" spans="1:3">
      <c r="A12012" s="94">
        <f t="shared" si="190"/>
        <v>2023</v>
      </c>
      <c r="B12012" s="95">
        <v>44971</v>
      </c>
      <c r="C12012" s="96">
        <v>3.81</v>
      </c>
    </row>
    <row r="12013" spans="1:3">
      <c r="A12013" s="94">
        <f t="shared" si="190"/>
        <v>2023</v>
      </c>
      <c r="B12013" s="95">
        <v>44972</v>
      </c>
      <c r="C12013" s="96">
        <v>3.85</v>
      </c>
    </row>
    <row r="12014" spans="1:3">
      <c r="A12014" s="94">
        <f t="shared" si="190"/>
        <v>2023</v>
      </c>
      <c r="B12014" s="95">
        <v>44973</v>
      </c>
      <c r="C12014" s="96">
        <v>3.92</v>
      </c>
    </row>
    <row r="12015" spans="1:3">
      <c r="A12015" s="94">
        <f t="shared" si="190"/>
        <v>2023</v>
      </c>
      <c r="B12015" s="95">
        <v>44974</v>
      </c>
      <c r="C12015" s="96">
        <v>3.88</v>
      </c>
    </row>
    <row r="12016" spans="1:3">
      <c r="A12016" s="94">
        <f t="shared" si="190"/>
        <v>2023</v>
      </c>
      <c r="B12016" s="95">
        <v>44977</v>
      </c>
      <c r="C12016" s="99"/>
    </row>
    <row r="12017" spans="1:3">
      <c r="A12017" s="94">
        <f t="shared" si="190"/>
        <v>2023</v>
      </c>
      <c r="B12017" s="95">
        <v>44978</v>
      </c>
      <c r="C12017" s="96">
        <v>3.98</v>
      </c>
    </row>
    <row r="12018" spans="1:3">
      <c r="A12018" s="94">
        <f t="shared" si="190"/>
        <v>2023</v>
      </c>
      <c r="B12018" s="95">
        <v>44979</v>
      </c>
      <c r="C12018" s="96">
        <v>3.94</v>
      </c>
    </row>
    <row r="12019" spans="1:3">
      <c r="A12019" s="94">
        <f t="shared" si="190"/>
        <v>2023</v>
      </c>
      <c r="B12019" s="95">
        <v>44980</v>
      </c>
      <c r="C12019" s="96">
        <v>3.88</v>
      </c>
    </row>
    <row r="12020" spans="1:3">
      <c r="A12020" s="94">
        <f t="shared" si="190"/>
        <v>2023</v>
      </c>
      <c r="B12020" s="95">
        <v>44981</v>
      </c>
      <c r="C12020" s="96">
        <v>3.93</v>
      </c>
    </row>
    <row r="12021" spans="1:3">
      <c r="A12021" s="94">
        <f t="shared" si="190"/>
        <v>2023</v>
      </c>
      <c r="B12021" s="95">
        <v>44984</v>
      </c>
      <c r="C12021" s="96">
        <v>3.93</v>
      </c>
    </row>
    <row r="12022" spans="1:3">
      <c r="A12022" s="94">
        <f t="shared" si="190"/>
        <v>2023</v>
      </c>
      <c r="B12022" s="95">
        <v>44985</v>
      </c>
      <c r="C12022" s="96">
        <v>3.93</v>
      </c>
    </row>
    <row r="12023" spans="1:3">
      <c r="A12023" s="94">
        <f t="shared" si="190"/>
        <v>2023</v>
      </c>
      <c r="B12023" s="95">
        <v>44986</v>
      </c>
      <c r="C12023" s="96">
        <v>3.97</v>
      </c>
    </row>
    <row r="12024" spans="1:3">
      <c r="A12024" s="94">
        <f t="shared" si="190"/>
        <v>2023</v>
      </c>
      <c r="B12024" s="95">
        <v>44987</v>
      </c>
      <c r="C12024" s="96">
        <v>4.03</v>
      </c>
    </row>
    <row r="12025" spans="1:3">
      <c r="A12025" s="94">
        <f t="shared" si="190"/>
        <v>2023</v>
      </c>
      <c r="B12025" s="95">
        <v>44988</v>
      </c>
      <c r="C12025" s="96">
        <v>3.9</v>
      </c>
    </row>
    <row r="12026" spans="1:3">
      <c r="A12026" s="94">
        <f t="shared" si="190"/>
        <v>2023</v>
      </c>
      <c r="B12026" s="95">
        <v>44991</v>
      </c>
      <c r="C12026" s="96">
        <v>3.92</v>
      </c>
    </row>
    <row r="12027" spans="1:3">
      <c r="A12027" s="94">
        <f t="shared" si="190"/>
        <v>2023</v>
      </c>
      <c r="B12027" s="95">
        <v>44992</v>
      </c>
      <c r="C12027" s="96">
        <v>3.88</v>
      </c>
    </row>
    <row r="12028" spans="1:3">
      <c r="A12028" s="94">
        <f t="shared" si="190"/>
        <v>2023</v>
      </c>
      <c r="B12028" s="95">
        <v>44993</v>
      </c>
      <c r="C12028" s="96">
        <v>3.88</v>
      </c>
    </row>
    <row r="12029" spans="1:3">
      <c r="A12029" s="94">
        <f t="shared" si="190"/>
        <v>2023</v>
      </c>
      <c r="B12029" s="95">
        <v>44994</v>
      </c>
      <c r="C12029" s="96">
        <v>3.88</v>
      </c>
    </row>
    <row r="12030" spans="1:3">
      <c r="A12030" s="94">
        <f t="shared" si="190"/>
        <v>2023</v>
      </c>
      <c r="B12030" s="95">
        <v>44995</v>
      </c>
      <c r="C12030" s="96">
        <v>3.7</v>
      </c>
    </row>
    <row r="12031" spans="1:3">
      <c r="A12031" s="94">
        <f t="shared" si="190"/>
        <v>2023</v>
      </c>
      <c r="B12031" s="95">
        <v>44998</v>
      </c>
      <c r="C12031" s="96">
        <v>3.7</v>
      </c>
    </row>
    <row r="12032" spans="1:3">
      <c r="A12032" s="94">
        <f t="shared" si="190"/>
        <v>2023</v>
      </c>
      <c r="B12032" s="95">
        <v>44999</v>
      </c>
      <c r="C12032" s="96">
        <v>3.77</v>
      </c>
    </row>
    <row r="12033" spans="1:3">
      <c r="A12033" s="94">
        <f t="shared" si="190"/>
        <v>2023</v>
      </c>
      <c r="B12033" s="95">
        <v>45000</v>
      </c>
      <c r="C12033" s="96">
        <v>3.7</v>
      </c>
    </row>
    <row r="12034" spans="1:3">
      <c r="A12034" s="94">
        <f t="shared" si="190"/>
        <v>2023</v>
      </c>
      <c r="B12034" s="95">
        <v>45001</v>
      </c>
      <c r="C12034" s="96">
        <v>3.71</v>
      </c>
    </row>
    <row r="12035" spans="1:3">
      <c r="A12035" s="94">
        <f t="shared" si="190"/>
        <v>2023</v>
      </c>
      <c r="B12035" s="95">
        <v>45002</v>
      </c>
      <c r="C12035" s="96">
        <v>3.6</v>
      </c>
    </row>
    <row r="12036" spans="1:3">
      <c r="A12036" s="94">
        <f t="shared" si="190"/>
        <v>2023</v>
      </c>
      <c r="B12036" s="95">
        <v>45005</v>
      </c>
      <c r="C12036" s="96">
        <v>3.65</v>
      </c>
    </row>
    <row r="12037" spans="1:3">
      <c r="A12037" s="94">
        <f t="shared" si="190"/>
        <v>2023</v>
      </c>
      <c r="B12037" s="95">
        <v>45006</v>
      </c>
      <c r="C12037" s="96">
        <v>3.73</v>
      </c>
    </row>
    <row r="12038" spans="1:3">
      <c r="A12038" s="94">
        <f t="shared" si="190"/>
        <v>2023</v>
      </c>
      <c r="B12038" s="95">
        <v>45007</v>
      </c>
      <c r="C12038" s="96">
        <v>3.68</v>
      </c>
    </row>
    <row r="12039" spans="1:3">
      <c r="A12039" s="94">
        <f t="shared" si="190"/>
        <v>2023</v>
      </c>
      <c r="B12039" s="95">
        <v>45008</v>
      </c>
      <c r="C12039" s="96">
        <v>3.66</v>
      </c>
    </row>
    <row r="12040" spans="1:3">
      <c r="A12040" s="94">
        <f t="shared" si="190"/>
        <v>2023</v>
      </c>
      <c r="B12040" s="95">
        <v>45009</v>
      </c>
      <c r="C12040" s="96">
        <v>3.64</v>
      </c>
    </row>
    <row r="12041" spans="1:3">
      <c r="A12041" s="94">
        <f t="shared" si="190"/>
        <v>2023</v>
      </c>
      <c r="B12041" s="95">
        <v>45012</v>
      </c>
      <c r="C12041" s="96">
        <v>3.77</v>
      </c>
    </row>
    <row r="12042" spans="1:3">
      <c r="A12042" s="94">
        <f t="shared" si="190"/>
        <v>2023</v>
      </c>
      <c r="B12042" s="95">
        <v>45013</v>
      </c>
      <c r="C12042" s="96">
        <v>3.77</v>
      </c>
    </row>
    <row r="12043" spans="1:3">
      <c r="A12043" s="94">
        <f t="shared" si="190"/>
        <v>2023</v>
      </c>
      <c r="B12043" s="95">
        <v>45014</v>
      </c>
      <c r="C12043" s="96">
        <v>3.78</v>
      </c>
    </row>
    <row r="12044" spans="1:3">
      <c r="A12044" s="94">
        <f t="shared" si="190"/>
        <v>2023</v>
      </c>
      <c r="B12044" s="95">
        <v>45015</v>
      </c>
      <c r="C12044" s="96">
        <v>3.74</v>
      </c>
    </row>
    <row r="12045" spans="1:3">
      <c r="A12045" s="94">
        <f t="shared" ref="A12045:A12108" si="191">YEAR(B12045)</f>
        <v>2023</v>
      </c>
      <c r="B12045" s="95">
        <v>45016</v>
      </c>
      <c r="C12045" s="96">
        <v>3.67</v>
      </c>
    </row>
    <row r="12046" spans="1:3">
      <c r="A12046" s="94">
        <f t="shared" si="191"/>
        <v>2023</v>
      </c>
      <c r="B12046" s="95">
        <v>45019</v>
      </c>
      <c r="C12046" s="96">
        <v>3.64</v>
      </c>
    </row>
    <row r="12047" spans="1:3">
      <c r="A12047" s="94">
        <f t="shared" si="191"/>
        <v>2023</v>
      </c>
      <c r="B12047" s="95">
        <v>45020</v>
      </c>
      <c r="C12047" s="96">
        <v>3.6</v>
      </c>
    </row>
    <row r="12048" spans="1:3">
      <c r="A12048" s="94">
        <f t="shared" si="191"/>
        <v>2023</v>
      </c>
      <c r="B12048" s="95">
        <v>45021</v>
      </c>
      <c r="C12048" s="96">
        <v>3.56</v>
      </c>
    </row>
    <row r="12049" spans="1:3">
      <c r="A12049" s="94">
        <f t="shared" si="191"/>
        <v>2023</v>
      </c>
      <c r="B12049" s="95">
        <v>45022</v>
      </c>
      <c r="C12049" s="96">
        <v>3.54</v>
      </c>
    </row>
    <row r="12050" spans="1:3">
      <c r="A12050" s="94">
        <f t="shared" si="191"/>
        <v>2023</v>
      </c>
      <c r="B12050" s="95">
        <v>45023</v>
      </c>
      <c r="C12050" s="96">
        <v>3.61</v>
      </c>
    </row>
    <row r="12051" spans="1:3">
      <c r="A12051" s="94">
        <f t="shared" si="191"/>
        <v>2023</v>
      </c>
      <c r="B12051" s="95">
        <v>45026</v>
      </c>
      <c r="C12051" s="96">
        <v>3.62</v>
      </c>
    </row>
    <row r="12052" spans="1:3">
      <c r="A12052" s="94">
        <f t="shared" si="191"/>
        <v>2023</v>
      </c>
      <c r="B12052" s="95">
        <v>45027</v>
      </c>
      <c r="C12052" s="96">
        <v>3.62</v>
      </c>
    </row>
    <row r="12053" spans="1:3">
      <c r="A12053" s="94">
        <f t="shared" si="191"/>
        <v>2023</v>
      </c>
      <c r="B12053" s="95">
        <v>45028</v>
      </c>
      <c r="C12053" s="96">
        <v>3.64</v>
      </c>
    </row>
    <row r="12054" spans="1:3">
      <c r="A12054" s="94">
        <f t="shared" si="191"/>
        <v>2023</v>
      </c>
      <c r="B12054" s="95">
        <v>45029</v>
      </c>
      <c r="C12054" s="96">
        <v>3.69</v>
      </c>
    </row>
    <row r="12055" spans="1:3">
      <c r="A12055" s="94">
        <f t="shared" si="191"/>
        <v>2023</v>
      </c>
      <c r="B12055" s="95">
        <v>45030</v>
      </c>
      <c r="C12055" s="96">
        <v>3.74</v>
      </c>
    </row>
    <row r="12056" spans="1:3">
      <c r="A12056" s="94">
        <f t="shared" si="191"/>
        <v>2023</v>
      </c>
      <c r="B12056" s="95">
        <v>45033</v>
      </c>
      <c r="C12056" s="96">
        <v>3.81</v>
      </c>
    </row>
    <row r="12057" spans="1:3">
      <c r="A12057" s="94">
        <f t="shared" si="191"/>
        <v>2023</v>
      </c>
      <c r="B12057" s="95">
        <v>45034</v>
      </c>
      <c r="C12057" s="96">
        <v>3.79</v>
      </c>
    </row>
    <row r="12058" spans="1:3">
      <c r="A12058" s="94">
        <f t="shared" si="191"/>
        <v>2023</v>
      </c>
      <c r="B12058" s="95">
        <v>45035</v>
      </c>
      <c r="C12058" s="96">
        <v>3.79</v>
      </c>
    </row>
    <row r="12059" spans="1:3">
      <c r="A12059" s="94">
        <f t="shared" si="191"/>
        <v>2023</v>
      </c>
      <c r="B12059" s="95">
        <v>45036</v>
      </c>
      <c r="C12059" s="96">
        <v>3.75</v>
      </c>
    </row>
    <row r="12060" spans="1:3">
      <c r="A12060" s="94">
        <f t="shared" si="191"/>
        <v>2023</v>
      </c>
      <c r="B12060" s="95">
        <v>45037</v>
      </c>
      <c r="C12060" s="96">
        <v>3.78</v>
      </c>
    </row>
    <row r="12061" spans="1:3">
      <c r="A12061" s="94">
        <f t="shared" si="191"/>
        <v>2023</v>
      </c>
      <c r="B12061" s="95">
        <v>45040</v>
      </c>
      <c r="C12061" s="96">
        <v>3.73</v>
      </c>
    </row>
    <row r="12062" spans="1:3">
      <c r="A12062" s="94">
        <f t="shared" si="191"/>
        <v>2023</v>
      </c>
      <c r="B12062" s="95">
        <v>45041</v>
      </c>
      <c r="C12062" s="96">
        <v>3.65</v>
      </c>
    </row>
    <row r="12063" spans="1:3">
      <c r="A12063" s="94">
        <f t="shared" si="191"/>
        <v>2023</v>
      </c>
      <c r="B12063" s="95">
        <v>45042</v>
      </c>
      <c r="C12063" s="96">
        <v>3.7</v>
      </c>
    </row>
    <row r="12064" spans="1:3">
      <c r="A12064" s="94">
        <f t="shared" si="191"/>
        <v>2023</v>
      </c>
      <c r="B12064" s="95">
        <v>45043</v>
      </c>
      <c r="C12064" s="96">
        <v>3.76</v>
      </c>
    </row>
    <row r="12065" spans="1:3">
      <c r="A12065" s="94">
        <f t="shared" si="191"/>
        <v>2023</v>
      </c>
      <c r="B12065" s="95">
        <v>45044</v>
      </c>
      <c r="C12065" s="96">
        <v>3.67</v>
      </c>
    </row>
    <row r="12066" spans="1:3">
      <c r="A12066" s="94">
        <f t="shared" si="191"/>
        <v>2023</v>
      </c>
      <c r="B12066" s="95">
        <v>45047</v>
      </c>
      <c r="C12066" s="96">
        <v>3.84</v>
      </c>
    </row>
    <row r="12067" spans="1:3">
      <c r="A12067" s="94">
        <f t="shared" si="191"/>
        <v>2023</v>
      </c>
      <c r="B12067" s="95">
        <v>45048</v>
      </c>
      <c r="C12067" s="96">
        <v>3.72</v>
      </c>
    </row>
    <row r="12068" spans="1:3">
      <c r="A12068" s="94">
        <f t="shared" si="191"/>
        <v>2023</v>
      </c>
      <c r="B12068" s="95">
        <v>45049</v>
      </c>
      <c r="C12068" s="96">
        <v>3.7</v>
      </c>
    </row>
    <row r="12069" spans="1:3">
      <c r="A12069" s="94">
        <f t="shared" si="191"/>
        <v>2023</v>
      </c>
      <c r="B12069" s="95">
        <v>45050</v>
      </c>
      <c r="C12069" s="96">
        <v>3.73</v>
      </c>
    </row>
    <row r="12070" spans="1:3">
      <c r="A12070" s="94">
        <f t="shared" si="191"/>
        <v>2023</v>
      </c>
      <c r="B12070" s="95">
        <v>45051</v>
      </c>
      <c r="C12070" s="96">
        <v>3.76</v>
      </c>
    </row>
    <row r="12071" spans="1:3">
      <c r="A12071" s="94">
        <f t="shared" si="191"/>
        <v>2023</v>
      </c>
      <c r="B12071" s="95">
        <v>45054</v>
      </c>
      <c r="C12071" s="96">
        <v>3.84</v>
      </c>
    </row>
    <row r="12072" spans="1:3">
      <c r="A12072" s="94">
        <f t="shared" si="191"/>
        <v>2023</v>
      </c>
      <c r="B12072" s="95">
        <v>45055</v>
      </c>
      <c r="C12072" s="96">
        <v>3.85</v>
      </c>
    </row>
    <row r="12073" spans="1:3">
      <c r="A12073" s="94">
        <f t="shared" si="191"/>
        <v>2023</v>
      </c>
      <c r="B12073" s="95">
        <v>45056</v>
      </c>
      <c r="C12073" s="96">
        <v>3.8</v>
      </c>
    </row>
    <row r="12074" spans="1:3">
      <c r="A12074" s="94">
        <f t="shared" si="191"/>
        <v>2023</v>
      </c>
      <c r="B12074" s="95">
        <v>45057</v>
      </c>
      <c r="C12074" s="96">
        <v>3.73</v>
      </c>
    </row>
    <row r="12075" spans="1:3">
      <c r="A12075" s="94">
        <f t="shared" si="191"/>
        <v>2023</v>
      </c>
      <c r="B12075" s="95">
        <v>45058</v>
      </c>
      <c r="C12075" s="96">
        <v>3.78</v>
      </c>
    </row>
    <row r="12076" spans="1:3">
      <c r="A12076" s="94">
        <f t="shared" si="191"/>
        <v>2023</v>
      </c>
      <c r="B12076" s="95">
        <v>45061</v>
      </c>
      <c r="C12076" s="96">
        <v>3.84</v>
      </c>
    </row>
    <row r="12077" spans="1:3">
      <c r="A12077" s="94">
        <f t="shared" si="191"/>
        <v>2023</v>
      </c>
      <c r="B12077" s="95">
        <v>45062</v>
      </c>
      <c r="C12077" s="96">
        <v>3.87</v>
      </c>
    </row>
    <row r="12078" spans="1:3">
      <c r="A12078" s="94">
        <f t="shared" si="191"/>
        <v>2023</v>
      </c>
      <c r="B12078" s="95">
        <v>45063</v>
      </c>
      <c r="C12078" s="96">
        <v>3.88</v>
      </c>
    </row>
    <row r="12079" spans="1:3">
      <c r="A12079" s="94">
        <f t="shared" si="191"/>
        <v>2023</v>
      </c>
      <c r="B12079" s="95">
        <v>45064</v>
      </c>
      <c r="C12079" s="96">
        <v>3.91</v>
      </c>
    </row>
    <row r="12080" spans="1:3">
      <c r="A12080" s="94">
        <f t="shared" si="191"/>
        <v>2023</v>
      </c>
      <c r="B12080" s="95">
        <v>45065</v>
      </c>
      <c r="C12080" s="96">
        <v>3.95</v>
      </c>
    </row>
    <row r="12081" spans="1:3">
      <c r="A12081" s="94">
        <f t="shared" si="191"/>
        <v>2023</v>
      </c>
      <c r="B12081" s="95">
        <v>45068</v>
      </c>
      <c r="C12081" s="96">
        <v>3.97</v>
      </c>
    </row>
    <row r="12082" spans="1:3">
      <c r="A12082" s="94">
        <f t="shared" si="191"/>
        <v>2023</v>
      </c>
      <c r="B12082" s="95">
        <v>45069</v>
      </c>
      <c r="C12082" s="96">
        <v>3.96</v>
      </c>
    </row>
    <row r="12083" spans="1:3">
      <c r="A12083" s="94">
        <f t="shared" si="191"/>
        <v>2023</v>
      </c>
      <c r="B12083" s="95">
        <v>45070</v>
      </c>
      <c r="C12083" s="96">
        <v>3.97</v>
      </c>
    </row>
    <row r="12084" spans="1:3">
      <c r="A12084" s="94">
        <f t="shared" si="191"/>
        <v>2023</v>
      </c>
      <c r="B12084" s="95">
        <v>45071</v>
      </c>
      <c r="C12084" s="96">
        <v>4.01</v>
      </c>
    </row>
    <row r="12085" spans="1:3">
      <c r="A12085" s="94">
        <f t="shared" si="191"/>
        <v>2023</v>
      </c>
      <c r="B12085" s="95">
        <v>45072</v>
      </c>
      <c r="C12085" s="96">
        <v>3.96</v>
      </c>
    </row>
    <row r="12086" spans="1:3">
      <c r="A12086" s="94">
        <f t="shared" si="191"/>
        <v>2023</v>
      </c>
      <c r="B12086" s="95">
        <v>45075</v>
      </c>
      <c r="C12086" s="99"/>
    </row>
    <row r="12087" spans="1:3">
      <c r="A12087" s="94">
        <f t="shared" si="191"/>
        <v>2023</v>
      </c>
      <c r="B12087" s="95">
        <v>45076</v>
      </c>
      <c r="C12087" s="96">
        <v>3.9</v>
      </c>
    </row>
    <row r="12088" spans="1:3">
      <c r="A12088" s="94">
        <f t="shared" si="191"/>
        <v>2023</v>
      </c>
      <c r="B12088" s="95">
        <v>45077</v>
      </c>
      <c r="C12088" s="96">
        <v>3.85</v>
      </c>
    </row>
    <row r="12089" spans="1:3">
      <c r="A12089" s="94">
        <f t="shared" si="191"/>
        <v>2023</v>
      </c>
      <c r="B12089" s="95">
        <v>45078</v>
      </c>
      <c r="C12089" s="96">
        <v>3.84</v>
      </c>
    </row>
    <row r="12090" spans="1:3">
      <c r="A12090" s="94">
        <f t="shared" si="191"/>
        <v>2023</v>
      </c>
      <c r="B12090" s="95">
        <v>45079</v>
      </c>
      <c r="C12090" s="96">
        <v>3.88</v>
      </c>
    </row>
    <row r="12091" spans="1:3">
      <c r="A12091" s="94">
        <f t="shared" si="191"/>
        <v>2023</v>
      </c>
      <c r="B12091" s="95">
        <v>45082</v>
      </c>
      <c r="C12091" s="96">
        <v>3.89</v>
      </c>
    </row>
    <row r="12092" spans="1:3">
      <c r="A12092" s="94">
        <f t="shared" si="191"/>
        <v>2023</v>
      </c>
      <c r="B12092" s="95">
        <v>45083</v>
      </c>
      <c r="C12092" s="96">
        <v>3.87</v>
      </c>
    </row>
    <row r="12093" spans="1:3">
      <c r="A12093" s="94">
        <f t="shared" si="191"/>
        <v>2023</v>
      </c>
      <c r="B12093" s="95">
        <v>45084</v>
      </c>
      <c r="C12093" s="96">
        <v>3.95</v>
      </c>
    </row>
    <row r="12094" spans="1:3">
      <c r="A12094" s="94">
        <f t="shared" si="191"/>
        <v>2023</v>
      </c>
      <c r="B12094" s="95">
        <v>45085</v>
      </c>
      <c r="C12094" s="96">
        <v>3.89</v>
      </c>
    </row>
    <row r="12095" spans="1:3">
      <c r="A12095" s="94">
        <f t="shared" si="191"/>
        <v>2023</v>
      </c>
      <c r="B12095" s="95">
        <v>45086</v>
      </c>
      <c r="C12095" s="96">
        <v>3.89</v>
      </c>
    </row>
    <row r="12096" spans="1:3">
      <c r="A12096" s="94">
        <f t="shared" si="191"/>
        <v>2023</v>
      </c>
      <c r="B12096" s="95">
        <v>45089</v>
      </c>
      <c r="C12096" s="96">
        <v>3.87</v>
      </c>
    </row>
    <row r="12097" spans="1:3">
      <c r="A12097" s="94">
        <f t="shared" si="191"/>
        <v>2023</v>
      </c>
      <c r="B12097" s="95">
        <v>45090</v>
      </c>
      <c r="C12097" s="96">
        <v>3.94</v>
      </c>
    </row>
    <row r="12098" spans="1:3">
      <c r="A12098" s="94">
        <f t="shared" si="191"/>
        <v>2023</v>
      </c>
      <c r="B12098" s="95">
        <v>45091</v>
      </c>
      <c r="C12098" s="96">
        <v>3.9</v>
      </c>
    </row>
    <row r="12099" spans="1:3">
      <c r="A12099" s="94">
        <f t="shared" si="191"/>
        <v>2023</v>
      </c>
      <c r="B12099" s="95">
        <v>45092</v>
      </c>
      <c r="C12099" s="96">
        <v>3.85</v>
      </c>
    </row>
    <row r="12100" spans="1:3">
      <c r="A12100" s="94">
        <f t="shared" si="191"/>
        <v>2023</v>
      </c>
      <c r="B12100" s="95">
        <v>45093</v>
      </c>
      <c r="C12100" s="96">
        <v>3.86</v>
      </c>
    </row>
    <row r="12101" spans="1:3">
      <c r="A12101" s="94">
        <f t="shared" si="191"/>
        <v>2023</v>
      </c>
      <c r="B12101" s="95">
        <v>45096</v>
      </c>
      <c r="C12101" s="99"/>
    </row>
    <row r="12102" spans="1:3">
      <c r="A12102" s="94">
        <f t="shared" si="191"/>
        <v>2023</v>
      </c>
      <c r="B12102" s="95">
        <v>45097</v>
      </c>
      <c r="C12102" s="96">
        <v>3.83</v>
      </c>
    </row>
    <row r="12103" spans="1:3">
      <c r="A12103" s="94">
        <f t="shared" si="191"/>
        <v>2023</v>
      </c>
      <c r="B12103" s="95">
        <v>45098</v>
      </c>
      <c r="C12103" s="96">
        <v>3.81</v>
      </c>
    </row>
    <row r="12104" spans="1:3">
      <c r="A12104" s="94">
        <f t="shared" si="191"/>
        <v>2023</v>
      </c>
      <c r="B12104" s="95">
        <v>45099</v>
      </c>
      <c r="C12104" s="96">
        <v>3.88</v>
      </c>
    </row>
    <row r="12105" spans="1:3">
      <c r="A12105" s="94">
        <f t="shared" si="191"/>
        <v>2023</v>
      </c>
      <c r="B12105" s="95">
        <v>45100</v>
      </c>
      <c r="C12105" s="96">
        <v>3.82</v>
      </c>
    </row>
    <row r="12106" spans="1:3">
      <c r="A12106" s="94">
        <f t="shared" si="191"/>
        <v>2023</v>
      </c>
      <c r="B12106" s="95">
        <v>45103</v>
      </c>
      <c r="C12106" s="96">
        <v>3.83</v>
      </c>
    </row>
    <row r="12107" spans="1:3">
      <c r="A12107" s="94">
        <f t="shared" si="191"/>
        <v>2023</v>
      </c>
      <c r="B12107" s="95">
        <v>45104</v>
      </c>
      <c r="C12107" s="96">
        <v>3.84</v>
      </c>
    </row>
    <row r="12108" spans="1:3">
      <c r="A12108" s="94">
        <f t="shared" si="191"/>
        <v>2023</v>
      </c>
      <c r="B12108" s="95">
        <v>45105</v>
      </c>
      <c r="C12108" s="96">
        <v>3.81</v>
      </c>
    </row>
    <row r="12109" spans="1:3">
      <c r="A12109" s="94">
        <f t="shared" ref="A12109:A12172" si="192">YEAR(B12109)</f>
        <v>2023</v>
      </c>
      <c r="B12109" s="95">
        <v>45106</v>
      </c>
      <c r="C12109" s="96">
        <v>3.92</v>
      </c>
    </row>
    <row r="12110" spans="1:3">
      <c r="A12110" s="94">
        <f t="shared" si="192"/>
        <v>2023</v>
      </c>
      <c r="B12110" s="95">
        <v>45107</v>
      </c>
      <c r="C12110" s="96">
        <v>3.85</v>
      </c>
    </row>
    <row r="12111" spans="1:3">
      <c r="A12111" s="94">
        <f t="shared" si="192"/>
        <v>2023</v>
      </c>
      <c r="B12111" s="95">
        <v>45110</v>
      </c>
      <c r="C12111" s="96">
        <v>3.87</v>
      </c>
    </row>
    <row r="12112" spans="1:3">
      <c r="A12112" s="94">
        <f t="shared" si="192"/>
        <v>2023</v>
      </c>
      <c r="B12112" s="95">
        <v>45111</v>
      </c>
      <c r="C12112" s="99"/>
    </row>
    <row r="12113" spans="1:3">
      <c r="A12113" s="94">
        <f t="shared" si="192"/>
        <v>2023</v>
      </c>
      <c r="B12113" s="95">
        <v>45112</v>
      </c>
      <c r="C12113" s="96">
        <v>3.95</v>
      </c>
    </row>
    <row r="12114" spans="1:3">
      <c r="A12114" s="94">
        <f t="shared" si="192"/>
        <v>2023</v>
      </c>
      <c r="B12114" s="95">
        <v>45113</v>
      </c>
      <c r="C12114" s="96">
        <v>4.01</v>
      </c>
    </row>
    <row r="12115" spans="1:3">
      <c r="A12115" s="94">
        <f t="shared" si="192"/>
        <v>2023</v>
      </c>
      <c r="B12115" s="95">
        <v>45114</v>
      </c>
      <c r="C12115" s="96">
        <v>4.05</v>
      </c>
    </row>
    <row r="12116" spans="1:3">
      <c r="A12116" s="94">
        <f t="shared" si="192"/>
        <v>2023</v>
      </c>
      <c r="B12116" s="95">
        <v>45117</v>
      </c>
      <c r="C12116" s="96">
        <v>4.05</v>
      </c>
    </row>
    <row r="12117" spans="1:3">
      <c r="A12117" s="94">
        <f t="shared" si="192"/>
        <v>2023</v>
      </c>
      <c r="B12117" s="95">
        <v>45118</v>
      </c>
      <c r="C12117" s="96">
        <v>4.03</v>
      </c>
    </row>
    <row r="12118" spans="1:3">
      <c r="A12118" s="94">
        <f t="shared" si="192"/>
        <v>2023</v>
      </c>
      <c r="B12118" s="95">
        <v>45119</v>
      </c>
      <c r="C12118" s="96">
        <v>3.96</v>
      </c>
    </row>
    <row r="12119" spans="1:3">
      <c r="A12119" s="94">
        <f t="shared" si="192"/>
        <v>2023</v>
      </c>
      <c r="B12119" s="95">
        <v>45120</v>
      </c>
      <c r="C12119" s="96">
        <v>3.9</v>
      </c>
    </row>
    <row r="12120" spans="1:3">
      <c r="A12120" s="94">
        <f t="shared" si="192"/>
        <v>2023</v>
      </c>
      <c r="B12120" s="95">
        <v>45121</v>
      </c>
      <c r="C12120" s="96">
        <v>3.93</v>
      </c>
    </row>
    <row r="12121" spans="1:3">
      <c r="A12121" s="94">
        <f t="shared" si="192"/>
        <v>2023</v>
      </c>
      <c r="B12121" s="95">
        <v>45124</v>
      </c>
      <c r="C12121" s="96">
        <v>3.94</v>
      </c>
    </row>
    <row r="12122" spans="1:3">
      <c r="A12122" s="94">
        <f t="shared" si="192"/>
        <v>2023</v>
      </c>
      <c r="B12122" s="95">
        <v>45125</v>
      </c>
      <c r="C12122" s="96">
        <v>3.91</v>
      </c>
    </row>
    <row r="12123" spans="1:3">
      <c r="A12123" s="94">
        <f t="shared" si="192"/>
        <v>2023</v>
      </c>
      <c r="B12123" s="95">
        <v>45126</v>
      </c>
      <c r="C12123" s="96">
        <v>3.84</v>
      </c>
    </row>
    <row r="12124" spans="1:3">
      <c r="A12124" s="94">
        <f t="shared" si="192"/>
        <v>2023</v>
      </c>
      <c r="B12124" s="95">
        <v>45127</v>
      </c>
      <c r="C12124" s="96">
        <v>3.91</v>
      </c>
    </row>
    <row r="12125" spans="1:3">
      <c r="A12125" s="94">
        <f t="shared" si="192"/>
        <v>2023</v>
      </c>
      <c r="B12125" s="95">
        <v>45128</v>
      </c>
      <c r="C12125" s="96">
        <v>3.91</v>
      </c>
    </row>
    <row r="12126" spans="1:3">
      <c r="A12126" s="94">
        <f t="shared" si="192"/>
        <v>2023</v>
      </c>
      <c r="B12126" s="95">
        <v>45131</v>
      </c>
      <c r="C12126" s="96">
        <v>3.92</v>
      </c>
    </row>
    <row r="12127" spans="1:3">
      <c r="A12127" s="94">
        <f t="shared" si="192"/>
        <v>2023</v>
      </c>
      <c r="B12127" s="95">
        <v>45132</v>
      </c>
      <c r="C12127" s="96">
        <v>3.95</v>
      </c>
    </row>
    <row r="12128" spans="1:3">
      <c r="A12128" s="94">
        <f t="shared" si="192"/>
        <v>2023</v>
      </c>
      <c r="B12128" s="95">
        <v>45133</v>
      </c>
      <c r="C12128" s="96">
        <v>3.94</v>
      </c>
    </row>
    <row r="12129" spans="1:3">
      <c r="A12129" s="94">
        <f t="shared" si="192"/>
        <v>2023</v>
      </c>
      <c r="B12129" s="95">
        <v>45134</v>
      </c>
      <c r="C12129" s="96">
        <v>4.0599999999999996</v>
      </c>
    </row>
    <row r="12130" spans="1:3">
      <c r="A12130" s="94">
        <f t="shared" si="192"/>
        <v>2023</v>
      </c>
      <c r="B12130" s="95">
        <v>45135</v>
      </c>
      <c r="C12130" s="96">
        <v>4.03</v>
      </c>
    </row>
    <row r="12131" spans="1:3">
      <c r="A12131" s="94">
        <f t="shared" si="192"/>
        <v>2023</v>
      </c>
      <c r="B12131" s="95">
        <v>45138</v>
      </c>
      <c r="C12131" s="96">
        <v>4.0199999999999996</v>
      </c>
    </row>
    <row r="12132" spans="1:3">
      <c r="A12132" s="94">
        <f t="shared" si="192"/>
        <v>2023</v>
      </c>
      <c r="B12132" s="95">
        <v>45139</v>
      </c>
      <c r="C12132" s="96">
        <v>4.1100000000000003</v>
      </c>
    </row>
    <row r="12133" spans="1:3">
      <c r="A12133" s="94">
        <f t="shared" si="192"/>
        <v>2023</v>
      </c>
      <c r="B12133" s="95">
        <v>45140</v>
      </c>
      <c r="C12133" s="96">
        <v>4.17</v>
      </c>
    </row>
    <row r="12134" spans="1:3">
      <c r="A12134" s="94">
        <f t="shared" si="192"/>
        <v>2023</v>
      </c>
      <c r="B12134" s="95">
        <v>45141</v>
      </c>
      <c r="C12134" s="96">
        <v>4.32</v>
      </c>
    </row>
    <row r="12135" spans="1:3">
      <c r="A12135" s="94">
        <f t="shared" si="192"/>
        <v>2023</v>
      </c>
      <c r="B12135" s="95">
        <v>45142</v>
      </c>
      <c r="C12135" s="96">
        <v>4.21</v>
      </c>
    </row>
    <row r="12136" spans="1:3">
      <c r="A12136" s="94">
        <f t="shared" si="192"/>
        <v>2023</v>
      </c>
      <c r="B12136" s="95">
        <v>45145</v>
      </c>
      <c r="C12136" s="96">
        <v>4.2699999999999996</v>
      </c>
    </row>
    <row r="12137" spans="1:3">
      <c r="A12137" s="94">
        <f t="shared" si="192"/>
        <v>2023</v>
      </c>
      <c r="B12137" s="95">
        <v>45146</v>
      </c>
      <c r="C12137" s="96">
        <v>4.2</v>
      </c>
    </row>
    <row r="12138" spans="1:3">
      <c r="A12138" s="94">
        <f t="shared" si="192"/>
        <v>2023</v>
      </c>
      <c r="B12138" s="95">
        <v>45147</v>
      </c>
      <c r="C12138" s="96">
        <v>4.18</v>
      </c>
    </row>
    <row r="12139" spans="1:3">
      <c r="A12139" s="94">
        <f t="shared" si="192"/>
        <v>2023</v>
      </c>
      <c r="B12139" s="95">
        <v>45148</v>
      </c>
      <c r="C12139" s="96">
        <v>4.24</v>
      </c>
    </row>
    <row r="12140" spans="1:3">
      <c r="A12140" s="94">
        <f t="shared" si="192"/>
        <v>2023</v>
      </c>
      <c r="B12140" s="95">
        <v>45149</v>
      </c>
      <c r="C12140" s="96">
        <v>4.2699999999999996</v>
      </c>
    </row>
    <row r="12141" spans="1:3">
      <c r="A12141" s="94">
        <f t="shared" si="192"/>
        <v>2023</v>
      </c>
      <c r="B12141" s="95">
        <v>45152</v>
      </c>
      <c r="C12141" s="96">
        <v>4.29</v>
      </c>
    </row>
    <row r="12142" spans="1:3">
      <c r="A12142" s="94">
        <f t="shared" si="192"/>
        <v>2023</v>
      </c>
      <c r="B12142" s="95">
        <v>45153</v>
      </c>
      <c r="C12142" s="96">
        <v>4.32</v>
      </c>
    </row>
    <row r="12143" spans="1:3">
      <c r="A12143" s="94">
        <f t="shared" si="192"/>
        <v>2023</v>
      </c>
      <c r="B12143" s="95">
        <v>45154</v>
      </c>
      <c r="C12143" s="96">
        <v>4.38</v>
      </c>
    </row>
    <row r="12144" spans="1:3">
      <c r="A12144" s="94">
        <f t="shared" si="192"/>
        <v>2023</v>
      </c>
      <c r="B12144" s="95">
        <v>45155</v>
      </c>
      <c r="C12144" s="96">
        <v>4.41</v>
      </c>
    </row>
    <row r="12145" spans="1:3">
      <c r="A12145" s="94">
        <f t="shared" si="192"/>
        <v>2023</v>
      </c>
      <c r="B12145" s="95">
        <v>45156</v>
      </c>
      <c r="C12145" s="96">
        <v>4.38</v>
      </c>
    </row>
    <row r="12146" spans="1:3">
      <c r="A12146" s="94">
        <f t="shared" si="192"/>
        <v>2023</v>
      </c>
      <c r="B12146" s="95">
        <v>45159</v>
      </c>
      <c r="C12146" s="96">
        <v>4.45</v>
      </c>
    </row>
    <row r="12147" spans="1:3">
      <c r="A12147" s="94">
        <f t="shared" si="192"/>
        <v>2023</v>
      </c>
      <c r="B12147" s="95">
        <v>45160</v>
      </c>
      <c r="C12147" s="96">
        <v>4.42</v>
      </c>
    </row>
    <row r="12148" spans="1:3">
      <c r="A12148" s="94">
        <f t="shared" si="192"/>
        <v>2023</v>
      </c>
      <c r="B12148" s="95">
        <v>45161</v>
      </c>
      <c r="C12148" s="96">
        <v>4.2699999999999996</v>
      </c>
    </row>
    <row r="12149" spans="1:3">
      <c r="A12149" s="94">
        <f t="shared" si="192"/>
        <v>2023</v>
      </c>
      <c r="B12149" s="95">
        <v>45162</v>
      </c>
      <c r="C12149" s="96">
        <v>4.3</v>
      </c>
    </row>
    <row r="12150" spans="1:3">
      <c r="A12150" s="94">
        <f t="shared" si="192"/>
        <v>2023</v>
      </c>
      <c r="B12150" s="95">
        <v>45163</v>
      </c>
      <c r="C12150" s="96">
        <v>4.3</v>
      </c>
    </row>
    <row r="12151" spans="1:3">
      <c r="A12151" s="94">
        <f t="shared" si="192"/>
        <v>2023</v>
      </c>
      <c r="B12151" s="95">
        <v>45166</v>
      </c>
      <c r="C12151" s="96">
        <v>4.29</v>
      </c>
    </row>
    <row r="12152" spans="1:3">
      <c r="A12152" s="94">
        <f t="shared" si="192"/>
        <v>2023</v>
      </c>
      <c r="B12152" s="95">
        <v>45167</v>
      </c>
      <c r="C12152" s="96">
        <v>4.2300000000000004</v>
      </c>
    </row>
    <row r="12153" spans="1:3">
      <c r="A12153" s="94">
        <f t="shared" si="192"/>
        <v>2023</v>
      </c>
      <c r="B12153" s="95">
        <v>45168</v>
      </c>
      <c r="C12153" s="96">
        <v>4.2300000000000004</v>
      </c>
    </row>
    <row r="12154" spans="1:3">
      <c r="A12154" s="94">
        <f t="shared" si="192"/>
        <v>2023</v>
      </c>
      <c r="B12154" s="95">
        <v>45169</v>
      </c>
      <c r="C12154" s="96">
        <v>4.2</v>
      </c>
    </row>
    <row r="12155" spans="1:3">
      <c r="A12155" s="94">
        <f t="shared" si="192"/>
        <v>2023</v>
      </c>
      <c r="B12155" s="95">
        <v>45170</v>
      </c>
      <c r="C12155" s="96">
        <v>4.29</v>
      </c>
    </row>
    <row r="12156" spans="1:3">
      <c r="A12156" s="94">
        <f t="shared" si="192"/>
        <v>2023</v>
      </c>
      <c r="B12156" s="95">
        <v>45173</v>
      </c>
      <c r="C12156" s="99"/>
    </row>
    <row r="12157" spans="1:3">
      <c r="A12157" s="94">
        <f t="shared" si="192"/>
        <v>2023</v>
      </c>
      <c r="B12157" s="95">
        <v>45174</v>
      </c>
      <c r="C12157" s="96">
        <v>4.38</v>
      </c>
    </row>
    <row r="12158" spans="1:3">
      <c r="A12158" s="94">
        <f t="shared" si="192"/>
        <v>2023</v>
      </c>
      <c r="B12158" s="95">
        <v>45175</v>
      </c>
      <c r="C12158" s="96">
        <v>4.37</v>
      </c>
    </row>
    <row r="12159" spans="1:3">
      <c r="A12159" s="94">
        <f t="shared" si="192"/>
        <v>2023</v>
      </c>
      <c r="B12159" s="95">
        <v>45176</v>
      </c>
      <c r="C12159" s="96">
        <v>4.3600000000000003</v>
      </c>
    </row>
    <row r="12160" spans="1:3">
      <c r="A12160" s="94">
        <f t="shared" si="192"/>
        <v>2023</v>
      </c>
      <c r="B12160" s="95">
        <v>45177</v>
      </c>
      <c r="C12160" s="96">
        <v>4.33</v>
      </c>
    </row>
    <row r="12161" spans="1:3">
      <c r="A12161" s="94">
        <f t="shared" si="192"/>
        <v>2023</v>
      </c>
      <c r="B12161" s="95">
        <v>45180</v>
      </c>
      <c r="C12161" s="96">
        <v>4.37</v>
      </c>
    </row>
    <row r="12162" spans="1:3">
      <c r="A12162" s="94">
        <f t="shared" si="192"/>
        <v>2023</v>
      </c>
      <c r="B12162" s="95">
        <v>45181</v>
      </c>
      <c r="C12162" s="96">
        <v>4.3499999999999996</v>
      </c>
    </row>
    <row r="12163" spans="1:3">
      <c r="A12163" s="94">
        <f t="shared" si="192"/>
        <v>2023</v>
      </c>
      <c r="B12163" s="95">
        <v>45182</v>
      </c>
      <c r="C12163" s="96">
        <v>4.34</v>
      </c>
    </row>
    <row r="12164" spans="1:3">
      <c r="A12164" s="94">
        <f t="shared" si="192"/>
        <v>2023</v>
      </c>
      <c r="B12164" s="95">
        <v>45183</v>
      </c>
      <c r="C12164" s="96">
        <v>4.3899999999999997</v>
      </c>
    </row>
    <row r="12165" spans="1:3">
      <c r="A12165" s="94">
        <f t="shared" si="192"/>
        <v>2023</v>
      </c>
      <c r="B12165" s="95">
        <v>45184</v>
      </c>
      <c r="C12165" s="96">
        <v>4.42</v>
      </c>
    </row>
    <row r="12166" spans="1:3">
      <c r="A12166" s="94">
        <f t="shared" si="192"/>
        <v>2023</v>
      </c>
      <c r="B12166" s="95">
        <v>45187</v>
      </c>
      <c r="C12166" s="96">
        <v>4.4000000000000004</v>
      </c>
    </row>
    <row r="12167" spans="1:3">
      <c r="A12167" s="94">
        <f t="shared" si="192"/>
        <v>2023</v>
      </c>
      <c r="B12167" s="95">
        <v>45188</v>
      </c>
      <c r="C12167" s="96">
        <v>4.43</v>
      </c>
    </row>
    <row r="12168" spans="1:3">
      <c r="A12168" s="94">
        <f t="shared" si="192"/>
        <v>2023</v>
      </c>
      <c r="B12168" s="95">
        <v>45189</v>
      </c>
      <c r="C12168" s="96">
        <v>4.4000000000000004</v>
      </c>
    </row>
    <row r="12169" spans="1:3">
      <c r="A12169" s="94">
        <f t="shared" si="192"/>
        <v>2023</v>
      </c>
      <c r="B12169" s="95">
        <v>45190</v>
      </c>
      <c r="C12169" s="96">
        <v>4.5599999999999996</v>
      </c>
    </row>
    <row r="12170" spans="1:3">
      <c r="A12170" s="94">
        <f t="shared" si="192"/>
        <v>2023</v>
      </c>
      <c r="B12170" s="95">
        <v>45191</v>
      </c>
      <c r="C12170" s="96">
        <v>4.53</v>
      </c>
    </row>
    <row r="12171" spans="1:3">
      <c r="A12171" s="94">
        <f t="shared" si="192"/>
        <v>2023</v>
      </c>
      <c r="B12171" s="95">
        <v>45194</v>
      </c>
      <c r="C12171" s="96">
        <v>4.67</v>
      </c>
    </row>
    <row r="12172" spans="1:3">
      <c r="A12172" s="94">
        <f t="shared" si="192"/>
        <v>2023</v>
      </c>
      <c r="B12172" s="95">
        <v>45195</v>
      </c>
      <c r="C12172" s="96">
        <v>4.7</v>
      </c>
    </row>
    <row r="12173" spans="1:3">
      <c r="A12173" s="94">
        <f t="shared" ref="A12173:A12236" si="193">YEAR(B12173)</f>
        <v>2023</v>
      </c>
      <c r="B12173" s="95">
        <v>45196</v>
      </c>
      <c r="C12173" s="96">
        <v>4.7300000000000004</v>
      </c>
    </row>
    <row r="12174" spans="1:3">
      <c r="A12174" s="94">
        <f t="shared" si="193"/>
        <v>2023</v>
      </c>
      <c r="B12174" s="95">
        <v>45197</v>
      </c>
      <c r="C12174" s="96">
        <v>4.71</v>
      </c>
    </row>
    <row r="12175" spans="1:3">
      <c r="A12175" s="94">
        <f t="shared" si="193"/>
        <v>2023</v>
      </c>
      <c r="B12175" s="95">
        <v>45198</v>
      </c>
      <c r="C12175" s="96">
        <v>4.7300000000000004</v>
      </c>
    </row>
    <row r="12176" spans="1:3">
      <c r="A12176" s="94">
        <f t="shared" si="193"/>
        <v>2023</v>
      </c>
      <c r="B12176" s="95">
        <v>45201</v>
      </c>
      <c r="C12176" s="96">
        <v>4.8099999999999996</v>
      </c>
    </row>
    <row r="12177" spans="1:3">
      <c r="A12177" s="94">
        <f t="shared" si="193"/>
        <v>2023</v>
      </c>
      <c r="B12177" s="95">
        <v>45202</v>
      </c>
      <c r="C12177" s="96">
        <v>4.95</v>
      </c>
    </row>
    <row r="12178" spans="1:3">
      <c r="A12178" s="94">
        <f t="shared" si="193"/>
        <v>2023</v>
      </c>
      <c r="B12178" s="95">
        <v>45203</v>
      </c>
      <c r="C12178" s="96">
        <v>4.87</v>
      </c>
    </row>
    <row r="12179" spans="1:3">
      <c r="A12179" s="94">
        <f t="shared" si="193"/>
        <v>2023</v>
      </c>
      <c r="B12179" s="95">
        <v>45204</v>
      </c>
      <c r="C12179" s="96">
        <v>4.8899999999999997</v>
      </c>
    </row>
    <row r="12180" spans="1:3">
      <c r="A12180" s="94">
        <f t="shared" si="193"/>
        <v>2023</v>
      </c>
      <c r="B12180" s="95">
        <v>45205</v>
      </c>
      <c r="C12180" s="96">
        <v>4.95</v>
      </c>
    </row>
    <row r="12181" spans="1:3">
      <c r="A12181" s="94">
        <f t="shared" si="193"/>
        <v>2023</v>
      </c>
      <c r="B12181" s="95">
        <v>45208</v>
      </c>
      <c r="C12181" s="99"/>
    </row>
    <row r="12182" spans="1:3">
      <c r="A12182" s="94">
        <f t="shared" si="193"/>
        <v>2023</v>
      </c>
      <c r="B12182" s="95">
        <v>45209</v>
      </c>
      <c r="C12182" s="96">
        <v>4.8499999999999996</v>
      </c>
    </row>
    <row r="12183" spans="1:3">
      <c r="A12183" s="94">
        <f t="shared" si="193"/>
        <v>2023</v>
      </c>
      <c r="B12183" s="95">
        <v>45210</v>
      </c>
      <c r="C12183" s="96">
        <v>4.7300000000000004</v>
      </c>
    </row>
    <row r="12184" spans="1:3">
      <c r="A12184" s="94">
        <f t="shared" si="193"/>
        <v>2023</v>
      </c>
      <c r="B12184" s="95">
        <v>45211</v>
      </c>
      <c r="C12184" s="96">
        <v>4.8600000000000003</v>
      </c>
    </row>
    <row r="12185" spans="1:3">
      <c r="A12185" s="94">
        <f t="shared" si="193"/>
        <v>2023</v>
      </c>
      <c r="B12185" s="95">
        <v>45212</v>
      </c>
      <c r="C12185" s="96">
        <v>4.78</v>
      </c>
    </row>
    <row r="12186" spans="1:3">
      <c r="A12186" s="94">
        <f t="shared" si="193"/>
        <v>2023</v>
      </c>
      <c r="B12186" s="95">
        <v>45215</v>
      </c>
      <c r="C12186" s="96">
        <v>4.87</v>
      </c>
    </row>
    <row r="12187" spans="1:3">
      <c r="A12187" s="94">
        <f t="shared" si="193"/>
        <v>2023</v>
      </c>
      <c r="B12187" s="95">
        <v>45216</v>
      </c>
      <c r="C12187" s="96">
        <v>4.9400000000000004</v>
      </c>
    </row>
    <row r="12188" spans="1:3">
      <c r="A12188" s="94">
        <f t="shared" si="193"/>
        <v>2023</v>
      </c>
      <c r="B12188" s="95">
        <v>45217</v>
      </c>
      <c r="C12188" s="96">
        <v>5</v>
      </c>
    </row>
    <row r="12189" spans="1:3">
      <c r="A12189" s="94">
        <f t="shared" si="193"/>
        <v>2023</v>
      </c>
      <c r="B12189" s="95">
        <v>45218</v>
      </c>
      <c r="C12189" s="96">
        <v>5.1100000000000003</v>
      </c>
    </row>
    <row r="12190" spans="1:3">
      <c r="A12190" s="94">
        <f t="shared" si="193"/>
        <v>2023</v>
      </c>
      <c r="B12190" s="95">
        <v>45219</v>
      </c>
      <c r="C12190" s="96">
        <v>5.09</v>
      </c>
    </row>
    <row r="12191" spans="1:3">
      <c r="A12191" s="94">
        <f t="shared" si="193"/>
        <v>2023</v>
      </c>
      <c r="B12191" s="95">
        <v>45222</v>
      </c>
      <c r="C12191" s="96">
        <v>5.01</v>
      </c>
    </row>
    <row r="12192" spans="1:3">
      <c r="A12192" s="94">
        <f t="shared" si="193"/>
        <v>2023</v>
      </c>
      <c r="B12192" s="95">
        <v>45223</v>
      </c>
      <c r="C12192" s="96">
        <v>4.96</v>
      </c>
    </row>
    <row r="12193" spans="1:3">
      <c r="A12193" s="94">
        <f t="shared" si="193"/>
        <v>2023</v>
      </c>
      <c r="B12193" s="95">
        <v>45224</v>
      </c>
      <c r="C12193" s="96">
        <v>5.09</v>
      </c>
    </row>
    <row r="12194" spans="1:3">
      <c r="A12194" s="94">
        <f t="shared" si="193"/>
        <v>2023</v>
      </c>
      <c r="B12194" s="95">
        <v>45225</v>
      </c>
      <c r="C12194" s="96">
        <v>5.01</v>
      </c>
    </row>
    <row r="12195" spans="1:3">
      <c r="A12195" s="94">
        <f t="shared" si="193"/>
        <v>2023</v>
      </c>
      <c r="B12195" s="95">
        <v>45226</v>
      </c>
      <c r="C12195" s="96">
        <v>5.03</v>
      </c>
    </row>
    <row r="12196" spans="1:3">
      <c r="A12196" s="94">
        <f t="shared" si="193"/>
        <v>2023</v>
      </c>
      <c r="B12196" s="95">
        <v>45229</v>
      </c>
      <c r="C12196" s="96">
        <v>5.04</v>
      </c>
    </row>
    <row r="12197" spans="1:3">
      <c r="A12197" s="94">
        <f t="shared" si="193"/>
        <v>2023</v>
      </c>
      <c r="B12197" s="95">
        <v>45230</v>
      </c>
      <c r="C12197" s="96">
        <v>5.04</v>
      </c>
    </row>
    <row r="12198" spans="1:3">
      <c r="A12198" s="94">
        <f t="shared" si="193"/>
        <v>2023</v>
      </c>
      <c r="B12198" s="95">
        <v>45231</v>
      </c>
      <c r="C12198" s="96">
        <v>4.96</v>
      </c>
    </row>
    <row r="12199" spans="1:3">
      <c r="A12199" s="94">
        <f t="shared" si="193"/>
        <v>2023</v>
      </c>
      <c r="B12199" s="95">
        <v>45232</v>
      </c>
      <c r="C12199" s="96">
        <v>4.82</v>
      </c>
    </row>
    <row r="12200" spans="1:3">
      <c r="A12200" s="94">
        <f t="shared" si="193"/>
        <v>2023</v>
      </c>
      <c r="B12200" s="95">
        <v>45233</v>
      </c>
      <c r="C12200" s="96">
        <v>4.7699999999999996</v>
      </c>
    </row>
    <row r="12201" spans="1:3">
      <c r="A12201" s="94">
        <f t="shared" si="193"/>
        <v>2023</v>
      </c>
      <c r="B12201" s="95">
        <v>45236</v>
      </c>
      <c r="C12201" s="96">
        <v>4.84</v>
      </c>
    </row>
    <row r="12202" spans="1:3">
      <c r="A12202" s="94">
        <f t="shared" si="193"/>
        <v>2023</v>
      </c>
      <c r="B12202" s="95">
        <v>45237</v>
      </c>
      <c r="C12202" s="96">
        <v>4.75</v>
      </c>
    </row>
    <row r="12203" spans="1:3">
      <c r="A12203" s="94">
        <f t="shared" si="193"/>
        <v>2023</v>
      </c>
      <c r="B12203" s="95">
        <v>45238</v>
      </c>
      <c r="C12203" s="96">
        <v>4.6399999999999997</v>
      </c>
    </row>
    <row r="12204" spans="1:3">
      <c r="A12204" s="94">
        <f t="shared" si="193"/>
        <v>2023</v>
      </c>
      <c r="B12204" s="95">
        <v>45239</v>
      </c>
      <c r="C12204" s="96">
        <v>4.7699999999999996</v>
      </c>
    </row>
    <row r="12205" spans="1:3">
      <c r="A12205" s="94">
        <f t="shared" si="193"/>
        <v>2023</v>
      </c>
      <c r="B12205" s="95">
        <v>45240</v>
      </c>
      <c r="C12205" s="96">
        <v>4.7300000000000004</v>
      </c>
    </row>
    <row r="12206" spans="1:3">
      <c r="A12206" s="94">
        <f t="shared" si="193"/>
        <v>2023</v>
      </c>
      <c r="B12206" s="95">
        <v>45243</v>
      </c>
      <c r="C12206" s="96">
        <v>4.75</v>
      </c>
    </row>
    <row r="12207" spans="1:3">
      <c r="A12207" s="94">
        <f t="shared" si="193"/>
        <v>2023</v>
      </c>
      <c r="B12207" s="95">
        <v>45244</v>
      </c>
      <c r="C12207" s="96">
        <v>4.6100000000000003</v>
      </c>
    </row>
    <row r="12208" spans="1:3">
      <c r="A12208" s="94">
        <f t="shared" si="193"/>
        <v>2023</v>
      </c>
      <c r="B12208" s="95">
        <v>45245</v>
      </c>
      <c r="C12208" s="96">
        <v>4.68</v>
      </c>
    </row>
    <row r="12209" spans="1:3">
      <c r="A12209" s="94">
        <f t="shared" si="193"/>
        <v>2023</v>
      </c>
      <c r="B12209" s="95">
        <v>45246</v>
      </c>
      <c r="C12209" s="96">
        <v>4.63</v>
      </c>
    </row>
    <row r="12210" spans="1:3">
      <c r="A12210" s="94">
        <f t="shared" si="193"/>
        <v>2023</v>
      </c>
      <c r="B12210" s="95">
        <v>45247</v>
      </c>
      <c r="C12210" s="96">
        <v>4.59</v>
      </c>
    </row>
    <row r="12211" spans="1:3">
      <c r="A12211" s="94">
        <f t="shared" si="193"/>
        <v>2023</v>
      </c>
      <c r="B12211" s="95">
        <v>45250</v>
      </c>
      <c r="C12211" s="96">
        <v>4.57</v>
      </c>
    </row>
    <row r="12212" spans="1:3">
      <c r="A12212" s="94">
        <f t="shared" si="193"/>
        <v>2023</v>
      </c>
      <c r="B12212" s="95">
        <v>45251</v>
      </c>
      <c r="C12212" s="96">
        <v>4.57</v>
      </c>
    </row>
    <row r="12213" spans="1:3">
      <c r="A12213" s="94">
        <f t="shared" si="193"/>
        <v>2023</v>
      </c>
      <c r="B12213" s="95">
        <v>45252</v>
      </c>
      <c r="C12213" s="96">
        <v>4.55</v>
      </c>
    </row>
    <row r="12214" spans="1:3">
      <c r="A12214" s="94">
        <f t="shared" si="193"/>
        <v>2023</v>
      </c>
      <c r="B12214" s="95">
        <v>45253</v>
      </c>
      <c r="C12214" s="99"/>
    </row>
    <row r="12215" spans="1:3">
      <c r="A12215" s="94">
        <f t="shared" si="193"/>
        <v>2023</v>
      </c>
      <c r="B12215" s="95">
        <v>45254</v>
      </c>
      <c r="C12215" s="96">
        <v>4.5999999999999996</v>
      </c>
    </row>
    <row r="12216" spans="1:3">
      <c r="A12216" s="94">
        <f t="shared" si="193"/>
        <v>2023</v>
      </c>
      <c r="B12216" s="95">
        <v>45257</v>
      </c>
      <c r="C12216" s="96">
        <v>4.53</v>
      </c>
    </row>
    <row r="12217" spans="1:3">
      <c r="A12217" s="94">
        <f t="shared" si="193"/>
        <v>2023</v>
      </c>
      <c r="B12217" s="95">
        <v>45258</v>
      </c>
      <c r="C12217" s="96">
        <v>4.5199999999999996</v>
      </c>
    </row>
    <row r="12218" spans="1:3">
      <c r="A12218" s="94">
        <f t="shared" si="193"/>
        <v>2023</v>
      </c>
      <c r="B12218" s="95">
        <v>45259</v>
      </c>
      <c r="C12218" s="96">
        <v>4.4400000000000004</v>
      </c>
    </row>
    <row r="12219" spans="1:3">
      <c r="A12219" s="94">
        <f t="shared" si="193"/>
        <v>2023</v>
      </c>
      <c r="B12219" s="95">
        <v>45260</v>
      </c>
      <c r="C12219" s="96">
        <v>4.54</v>
      </c>
    </row>
    <row r="12220" spans="1:3">
      <c r="A12220" s="94">
        <f t="shared" si="193"/>
        <v>2023</v>
      </c>
      <c r="B12220" s="95">
        <v>45261</v>
      </c>
      <c r="C12220" s="96">
        <v>4.4000000000000004</v>
      </c>
    </row>
    <row r="12221" spans="1:3">
      <c r="A12221" s="94">
        <f t="shared" si="193"/>
        <v>2023</v>
      </c>
      <c r="B12221" s="95">
        <v>45264</v>
      </c>
      <c r="C12221" s="96">
        <v>4.43</v>
      </c>
    </row>
    <row r="12222" spans="1:3">
      <c r="A12222" s="94">
        <f t="shared" si="193"/>
        <v>2023</v>
      </c>
      <c r="B12222" s="95">
        <v>45265</v>
      </c>
      <c r="C12222" s="96">
        <v>4.3</v>
      </c>
    </row>
    <row r="12223" spans="1:3">
      <c r="A12223" s="94">
        <f t="shared" si="193"/>
        <v>2023</v>
      </c>
      <c r="B12223" s="95">
        <v>45266</v>
      </c>
      <c r="C12223" s="96">
        <v>4.22</v>
      </c>
    </row>
    <row r="12224" spans="1:3">
      <c r="A12224" s="94">
        <f t="shared" si="193"/>
        <v>2023</v>
      </c>
      <c r="B12224" s="95">
        <v>45267</v>
      </c>
      <c r="C12224" s="96">
        <v>4.25</v>
      </c>
    </row>
    <row r="12225" spans="1:3">
      <c r="A12225" s="94">
        <f t="shared" si="193"/>
        <v>2023</v>
      </c>
      <c r="B12225" s="95">
        <v>45268</v>
      </c>
      <c r="C12225" s="96">
        <v>4.3099999999999996</v>
      </c>
    </row>
    <row r="12226" spans="1:3">
      <c r="A12226" s="94">
        <f t="shared" si="193"/>
        <v>2023</v>
      </c>
      <c r="B12226" s="95">
        <v>45271</v>
      </c>
      <c r="C12226" s="96">
        <v>4.32</v>
      </c>
    </row>
    <row r="12227" spans="1:3">
      <c r="A12227" s="94">
        <f t="shared" si="193"/>
        <v>2023</v>
      </c>
      <c r="B12227" s="95">
        <v>45272</v>
      </c>
      <c r="C12227" s="96">
        <v>4.3</v>
      </c>
    </row>
    <row r="12228" spans="1:3">
      <c r="A12228" s="94">
        <f t="shared" si="193"/>
        <v>2023</v>
      </c>
      <c r="B12228" s="95">
        <v>45273</v>
      </c>
      <c r="C12228" s="96">
        <v>4.1900000000000004</v>
      </c>
    </row>
    <row r="12229" spans="1:3">
      <c r="A12229" s="94">
        <f t="shared" si="193"/>
        <v>2023</v>
      </c>
      <c r="B12229" s="95">
        <v>45274</v>
      </c>
      <c r="C12229" s="96">
        <v>4.03</v>
      </c>
    </row>
    <row r="12230" spans="1:3">
      <c r="A12230" s="94">
        <f t="shared" si="193"/>
        <v>2023</v>
      </c>
      <c r="B12230" s="95">
        <v>45275</v>
      </c>
      <c r="C12230" s="96">
        <v>4</v>
      </c>
    </row>
    <row r="12231" spans="1:3">
      <c r="A12231" s="94">
        <f t="shared" si="193"/>
        <v>2023</v>
      </c>
      <c r="B12231" s="95">
        <v>45278</v>
      </c>
      <c r="C12231" s="96">
        <v>4.05</v>
      </c>
    </row>
    <row r="12232" spans="1:3">
      <c r="A12232" s="94">
        <f t="shared" si="193"/>
        <v>2023</v>
      </c>
      <c r="B12232" s="95">
        <v>45279</v>
      </c>
      <c r="C12232" s="96">
        <v>4.03</v>
      </c>
    </row>
    <row r="12233" spans="1:3">
      <c r="A12233" s="94">
        <f t="shared" si="193"/>
        <v>2023</v>
      </c>
      <c r="B12233" s="95">
        <v>45280</v>
      </c>
      <c r="C12233" s="96">
        <v>3.98</v>
      </c>
    </row>
    <row r="12234" spans="1:3">
      <c r="A12234" s="94">
        <f t="shared" si="193"/>
        <v>2023</v>
      </c>
      <c r="B12234" s="95">
        <v>45281</v>
      </c>
      <c r="C12234" s="96">
        <v>4.03</v>
      </c>
    </row>
    <row r="12235" spans="1:3">
      <c r="A12235" s="94">
        <f t="shared" si="193"/>
        <v>2023</v>
      </c>
      <c r="B12235" s="95">
        <v>45282</v>
      </c>
      <c r="C12235" s="96">
        <v>4.05</v>
      </c>
    </row>
    <row r="12236" spans="1:3">
      <c r="A12236" s="94">
        <f t="shared" si="193"/>
        <v>2023</v>
      </c>
      <c r="B12236" s="95">
        <v>45285</v>
      </c>
      <c r="C12236" s="99"/>
    </row>
    <row r="12237" spans="1:3">
      <c r="A12237" s="94">
        <f t="shared" ref="A12237:A12300" si="194">YEAR(B12237)</f>
        <v>2023</v>
      </c>
      <c r="B12237" s="95">
        <v>45286</v>
      </c>
      <c r="C12237" s="96">
        <v>4.04</v>
      </c>
    </row>
    <row r="12238" spans="1:3">
      <c r="A12238" s="94">
        <f t="shared" si="194"/>
        <v>2023</v>
      </c>
      <c r="B12238" s="95">
        <v>45287</v>
      </c>
      <c r="C12238" s="96">
        <v>3.95</v>
      </c>
    </row>
    <row r="12239" spans="1:3">
      <c r="A12239" s="94">
        <f t="shared" si="194"/>
        <v>2023</v>
      </c>
      <c r="B12239" s="95">
        <v>45288</v>
      </c>
      <c r="C12239" s="96">
        <v>3.98</v>
      </c>
    </row>
    <row r="12240" spans="1:3">
      <c r="A12240" s="94">
        <f t="shared" si="194"/>
        <v>2023</v>
      </c>
      <c r="B12240" s="95">
        <v>45289</v>
      </c>
      <c r="C12240" s="96">
        <v>4.03</v>
      </c>
    </row>
    <row r="12241" spans="1:3">
      <c r="A12241" s="94">
        <f t="shared" si="194"/>
        <v>2024</v>
      </c>
      <c r="B12241" s="95">
        <v>45292</v>
      </c>
      <c r="C12241" s="99"/>
    </row>
    <row r="12242" spans="1:3">
      <c r="A12242" s="94">
        <f t="shared" si="194"/>
        <v>2024</v>
      </c>
      <c r="B12242" s="95">
        <v>45293</v>
      </c>
      <c r="C12242" s="96">
        <v>4.08</v>
      </c>
    </row>
    <row r="12243" spans="1:3">
      <c r="A12243" s="94">
        <f t="shared" si="194"/>
        <v>2024</v>
      </c>
      <c r="B12243" s="95">
        <v>45294</v>
      </c>
      <c r="C12243" s="96">
        <v>4.05</v>
      </c>
    </row>
    <row r="12244" spans="1:3">
      <c r="A12244" s="94">
        <f t="shared" si="194"/>
        <v>2024</v>
      </c>
      <c r="B12244" s="95">
        <v>45295</v>
      </c>
      <c r="C12244" s="96">
        <v>4.13</v>
      </c>
    </row>
    <row r="12245" spans="1:3">
      <c r="A12245" s="94">
        <f t="shared" si="194"/>
        <v>2024</v>
      </c>
      <c r="B12245" s="95">
        <v>45296</v>
      </c>
      <c r="C12245" s="96">
        <v>4.21</v>
      </c>
    </row>
    <row r="12246" spans="1:3">
      <c r="A12246" s="94">
        <f t="shared" si="194"/>
        <v>2024</v>
      </c>
      <c r="B12246" s="95">
        <v>45299</v>
      </c>
      <c r="C12246" s="96">
        <v>4.17</v>
      </c>
    </row>
    <row r="12247" spans="1:3">
      <c r="A12247" s="94">
        <f t="shared" si="194"/>
        <v>2024</v>
      </c>
      <c r="B12247" s="95">
        <v>45300</v>
      </c>
      <c r="C12247" s="96">
        <v>4.18</v>
      </c>
    </row>
    <row r="12248" spans="1:3">
      <c r="A12248" s="94">
        <f t="shared" si="194"/>
        <v>2024</v>
      </c>
      <c r="B12248" s="95">
        <v>45301</v>
      </c>
      <c r="C12248" s="96">
        <v>4.2</v>
      </c>
    </row>
    <row r="12249" spans="1:3">
      <c r="A12249" s="94">
        <f t="shared" si="194"/>
        <v>2024</v>
      </c>
      <c r="B12249" s="95">
        <v>45302</v>
      </c>
      <c r="C12249" s="96">
        <v>4.18</v>
      </c>
    </row>
    <row r="12250" spans="1:3">
      <c r="A12250" s="94">
        <f t="shared" si="194"/>
        <v>2024</v>
      </c>
      <c r="B12250" s="95">
        <v>45303</v>
      </c>
      <c r="C12250" s="96">
        <v>4.2</v>
      </c>
    </row>
    <row r="12251" spans="1:3">
      <c r="A12251" s="94">
        <f t="shared" si="194"/>
        <v>2024</v>
      </c>
      <c r="B12251" s="95">
        <v>45306</v>
      </c>
      <c r="C12251" s="99"/>
    </row>
    <row r="12252" spans="1:3">
      <c r="A12252" s="94">
        <f t="shared" si="194"/>
        <v>2024</v>
      </c>
      <c r="B12252" s="95">
        <v>45307</v>
      </c>
      <c r="C12252" s="96">
        <v>4.3</v>
      </c>
    </row>
    <row r="12253" spans="1:3">
      <c r="A12253" s="94">
        <f t="shared" si="194"/>
        <v>2024</v>
      </c>
      <c r="B12253" s="95">
        <v>45308</v>
      </c>
      <c r="C12253" s="96">
        <v>4.3099999999999996</v>
      </c>
    </row>
    <row r="12254" spans="1:3">
      <c r="A12254" s="94">
        <f t="shared" si="194"/>
        <v>2024</v>
      </c>
      <c r="B12254" s="95">
        <v>45309</v>
      </c>
      <c r="C12254" s="96">
        <v>4.37</v>
      </c>
    </row>
    <row r="12255" spans="1:3">
      <c r="A12255" s="94">
        <f t="shared" si="194"/>
        <v>2024</v>
      </c>
      <c r="B12255" s="95">
        <v>45310</v>
      </c>
      <c r="C12255" s="96">
        <v>4.3600000000000003</v>
      </c>
    </row>
    <row r="12256" spans="1:3">
      <c r="A12256" s="94">
        <f t="shared" si="194"/>
        <v>2024</v>
      </c>
      <c r="B12256" s="95">
        <v>45313</v>
      </c>
      <c r="C12256" s="96">
        <v>4.32</v>
      </c>
    </row>
    <row r="12257" spans="1:3">
      <c r="A12257" s="94">
        <f t="shared" si="194"/>
        <v>2024</v>
      </c>
      <c r="B12257" s="95">
        <v>45314</v>
      </c>
      <c r="C12257" s="96">
        <v>4.38</v>
      </c>
    </row>
    <row r="12258" spans="1:3">
      <c r="A12258" s="94">
        <f t="shared" si="194"/>
        <v>2024</v>
      </c>
      <c r="B12258" s="95">
        <v>45315</v>
      </c>
      <c r="C12258" s="96">
        <v>4.41</v>
      </c>
    </row>
    <row r="12259" spans="1:3">
      <c r="A12259" s="94">
        <f t="shared" si="194"/>
        <v>2024</v>
      </c>
      <c r="B12259" s="95">
        <v>45316</v>
      </c>
      <c r="C12259" s="96">
        <v>4.38</v>
      </c>
    </row>
    <row r="12260" spans="1:3">
      <c r="A12260" s="94">
        <f t="shared" si="194"/>
        <v>2024</v>
      </c>
      <c r="B12260" s="95">
        <v>45317</v>
      </c>
      <c r="C12260" s="96">
        <v>4.38</v>
      </c>
    </row>
    <row r="12261" spans="1:3">
      <c r="A12261" s="94">
        <f t="shared" si="194"/>
        <v>2024</v>
      </c>
      <c r="B12261" s="95">
        <v>45320</v>
      </c>
      <c r="C12261" s="96">
        <v>4.3099999999999996</v>
      </c>
    </row>
    <row r="12262" spans="1:3">
      <c r="A12262" s="94">
        <f t="shared" si="194"/>
        <v>2024</v>
      </c>
      <c r="B12262" s="95">
        <v>45321</v>
      </c>
      <c r="C12262" s="96">
        <v>4.28</v>
      </c>
    </row>
    <row r="12263" spans="1:3">
      <c r="A12263" s="94">
        <f t="shared" si="194"/>
        <v>2024</v>
      </c>
      <c r="B12263" s="95">
        <v>45322</v>
      </c>
      <c r="C12263" s="96">
        <v>4.22</v>
      </c>
    </row>
    <row r="12264" spans="1:3">
      <c r="A12264" s="94">
        <f t="shared" si="194"/>
        <v>2024</v>
      </c>
      <c r="B12264" s="95">
        <v>45323</v>
      </c>
      <c r="C12264" s="96">
        <v>4.0999999999999996</v>
      </c>
    </row>
    <row r="12265" spans="1:3">
      <c r="A12265" s="94">
        <f t="shared" si="194"/>
        <v>2024</v>
      </c>
      <c r="B12265" s="95">
        <v>45324</v>
      </c>
      <c r="C12265" s="96">
        <v>4.22</v>
      </c>
    </row>
    <row r="12266" spans="1:3">
      <c r="A12266" s="94">
        <f t="shared" si="194"/>
        <v>2024</v>
      </c>
      <c r="B12266" s="95">
        <v>45327</v>
      </c>
      <c r="C12266" s="96">
        <v>4.3499999999999996</v>
      </c>
    </row>
    <row r="12267" spans="1:3">
      <c r="A12267" s="94">
        <f t="shared" si="194"/>
        <v>2024</v>
      </c>
      <c r="B12267" s="95">
        <v>45328</v>
      </c>
      <c r="C12267" s="96">
        <v>4.29</v>
      </c>
    </row>
    <row r="12268" spans="1:3">
      <c r="A12268" s="94">
        <f t="shared" si="194"/>
        <v>2024</v>
      </c>
      <c r="B12268" s="95">
        <v>45329</v>
      </c>
      <c r="C12268" s="96">
        <v>4.3099999999999996</v>
      </c>
    </row>
    <row r="12269" spans="1:3">
      <c r="A12269" s="94">
        <f t="shared" si="194"/>
        <v>2024</v>
      </c>
      <c r="B12269" s="95">
        <v>45330</v>
      </c>
      <c r="C12269" s="96">
        <v>4.3600000000000003</v>
      </c>
    </row>
    <row r="12270" spans="1:3">
      <c r="A12270" s="94">
        <f t="shared" si="194"/>
        <v>2024</v>
      </c>
      <c r="B12270" s="95">
        <v>45331</v>
      </c>
      <c r="C12270" s="96">
        <v>4.37</v>
      </c>
    </row>
    <row r="12271" spans="1:3">
      <c r="A12271" s="94">
        <f t="shared" si="194"/>
        <v>2024</v>
      </c>
      <c r="B12271" s="95">
        <v>45334</v>
      </c>
      <c r="C12271" s="96">
        <v>4.37</v>
      </c>
    </row>
    <row r="12272" spans="1:3">
      <c r="A12272" s="94">
        <f t="shared" si="194"/>
        <v>2024</v>
      </c>
      <c r="B12272" s="95">
        <v>45335</v>
      </c>
      <c r="C12272" s="96">
        <v>4.46</v>
      </c>
    </row>
    <row r="12273" spans="1:3">
      <c r="A12273" s="94">
        <f t="shared" si="194"/>
        <v>2024</v>
      </c>
      <c r="B12273" s="95">
        <v>45336</v>
      </c>
      <c r="C12273" s="96">
        <v>4.45</v>
      </c>
    </row>
    <row r="12274" spans="1:3">
      <c r="A12274" s="94">
        <f t="shared" si="194"/>
        <v>2024</v>
      </c>
      <c r="B12274" s="95">
        <v>45337</v>
      </c>
      <c r="C12274" s="96">
        <v>4.42</v>
      </c>
    </row>
    <row r="12275" spans="1:3">
      <c r="A12275" s="94">
        <f t="shared" si="194"/>
        <v>2024</v>
      </c>
      <c r="B12275" s="95">
        <v>45338</v>
      </c>
      <c r="C12275" s="96">
        <v>4.45</v>
      </c>
    </row>
    <row r="12276" spans="1:3">
      <c r="A12276" s="94">
        <f t="shared" si="194"/>
        <v>2024</v>
      </c>
      <c r="B12276" s="95">
        <v>45341</v>
      </c>
      <c r="C12276" s="99"/>
    </row>
    <row r="12277" spans="1:3">
      <c r="A12277" s="94">
        <f t="shared" si="194"/>
        <v>2024</v>
      </c>
      <c r="B12277" s="95">
        <v>45342</v>
      </c>
      <c r="C12277" s="96">
        <v>4.4400000000000004</v>
      </c>
    </row>
    <row r="12278" spans="1:3">
      <c r="A12278" s="94">
        <f t="shared" si="194"/>
        <v>2024</v>
      </c>
      <c r="B12278" s="95">
        <v>45343</v>
      </c>
      <c r="C12278" s="96">
        <v>4.49</v>
      </c>
    </row>
    <row r="12279" spans="1:3">
      <c r="A12279" s="94">
        <f t="shared" si="194"/>
        <v>2024</v>
      </c>
      <c r="B12279" s="95">
        <v>45344</v>
      </c>
      <c r="C12279" s="96">
        <v>4.47</v>
      </c>
    </row>
    <row r="12280" spans="1:3">
      <c r="A12280" s="94">
        <f t="shared" si="194"/>
        <v>2024</v>
      </c>
      <c r="B12280" s="95">
        <v>45345</v>
      </c>
      <c r="C12280" s="96">
        <v>4.37</v>
      </c>
    </row>
    <row r="12281" spans="1:3">
      <c r="A12281" s="94">
        <f t="shared" si="194"/>
        <v>2024</v>
      </c>
      <c r="B12281" s="95">
        <v>45348</v>
      </c>
      <c r="C12281" s="96">
        <v>4.4000000000000004</v>
      </c>
    </row>
    <row r="12282" spans="1:3">
      <c r="A12282" s="94">
        <f t="shared" si="194"/>
        <v>2024</v>
      </c>
      <c r="B12282" s="95">
        <v>45349</v>
      </c>
      <c r="C12282" s="96">
        <v>4.4400000000000004</v>
      </c>
    </row>
    <row r="12283" spans="1:3">
      <c r="A12283" s="94">
        <f t="shared" si="194"/>
        <v>2024</v>
      </c>
      <c r="B12283" s="95">
        <v>45350</v>
      </c>
      <c r="C12283" s="96">
        <v>4.4000000000000004</v>
      </c>
    </row>
    <row r="12284" spans="1:3">
      <c r="A12284" s="94">
        <f t="shared" si="194"/>
        <v>2024</v>
      </c>
      <c r="B12284" s="95">
        <v>45351</v>
      </c>
      <c r="C12284" s="96">
        <v>4.38</v>
      </c>
    </row>
    <row r="12285" spans="1:3">
      <c r="A12285" s="94">
        <f t="shared" si="194"/>
        <v>2024</v>
      </c>
      <c r="B12285" s="95">
        <v>45352</v>
      </c>
      <c r="C12285" s="96">
        <v>4.33</v>
      </c>
    </row>
    <row r="12286" spans="1:3">
      <c r="A12286" s="94">
        <f t="shared" si="194"/>
        <v>2024</v>
      </c>
      <c r="B12286" s="95">
        <v>45355</v>
      </c>
      <c r="C12286" s="96">
        <v>4.3600000000000003</v>
      </c>
    </row>
    <row r="12287" spans="1:3">
      <c r="A12287" s="94">
        <f t="shared" si="194"/>
        <v>2024</v>
      </c>
      <c r="B12287" s="95">
        <v>45356</v>
      </c>
      <c r="C12287" s="96">
        <v>4.2699999999999996</v>
      </c>
    </row>
    <row r="12288" spans="1:3">
      <c r="A12288" s="94">
        <f t="shared" si="194"/>
        <v>2024</v>
      </c>
      <c r="B12288" s="95">
        <v>45357</v>
      </c>
      <c r="C12288" s="96">
        <v>4.24</v>
      </c>
    </row>
    <row r="12289" spans="1:3">
      <c r="A12289" s="94">
        <f t="shared" si="194"/>
        <v>2024</v>
      </c>
      <c r="B12289" s="95">
        <v>45358</v>
      </c>
      <c r="C12289" s="96">
        <v>4.25</v>
      </c>
    </row>
    <row r="12290" spans="1:3">
      <c r="A12290" s="94">
        <f t="shared" si="194"/>
        <v>2024</v>
      </c>
      <c r="B12290" s="95">
        <v>45359</v>
      </c>
      <c r="C12290" s="96">
        <v>4.26</v>
      </c>
    </row>
    <row r="12291" spans="1:3">
      <c r="A12291" s="94">
        <f t="shared" si="194"/>
        <v>2024</v>
      </c>
      <c r="B12291" s="95">
        <v>45362</v>
      </c>
      <c r="C12291" s="96">
        <v>4.26</v>
      </c>
    </row>
    <row r="12292" spans="1:3">
      <c r="A12292" s="94">
        <f t="shared" si="194"/>
        <v>2024</v>
      </c>
      <c r="B12292" s="95">
        <v>45363</v>
      </c>
      <c r="C12292" s="96">
        <v>4.3099999999999996</v>
      </c>
    </row>
    <row r="12293" spans="1:3">
      <c r="A12293" s="94">
        <f t="shared" si="194"/>
        <v>2024</v>
      </c>
      <c r="B12293" s="95">
        <v>45364</v>
      </c>
      <c r="C12293" s="96">
        <v>4.3499999999999996</v>
      </c>
    </row>
    <row r="12294" spans="1:3">
      <c r="A12294" s="94">
        <f t="shared" si="194"/>
        <v>2024</v>
      </c>
      <c r="B12294" s="95">
        <v>45365</v>
      </c>
      <c r="C12294" s="96">
        <v>4.4400000000000004</v>
      </c>
    </row>
    <row r="12295" spans="1:3">
      <c r="A12295" s="94">
        <f t="shared" si="194"/>
        <v>2024</v>
      </c>
      <c r="B12295" s="95">
        <v>45366</v>
      </c>
      <c r="C12295" s="96">
        <v>4.43</v>
      </c>
    </row>
    <row r="12296" spans="1:3">
      <c r="A12296" s="94">
        <f t="shared" si="194"/>
        <v>2024</v>
      </c>
      <c r="B12296" s="95">
        <v>45369</v>
      </c>
      <c r="C12296" s="96">
        <v>4.46</v>
      </c>
    </row>
    <row r="12297" spans="1:3">
      <c r="A12297" s="94">
        <f t="shared" si="194"/>
        <v>2024</v>
      </c>
      <c r="B12297" s="95">
        <v>45370</v>
      </c>
      <c r="C12297" s="96">
        <v>4.4400000000000004</v>
      </c>
    </row>
    <row r="12298" spans="1:3">
      <c r="A12298" s="94">
        <f t="shared" si="194"/>
        <v>2024</v>
      </c>
      <c r="B12298" s="95">
        <v>45371</v>
      </c>
      <c r="C12298" s="96">
        <v>4.45</v>
      </c>
    </row>
    <row r="12299" spans="1:3">
      <c r="A12299" s="94">
        <f t="shared" si="194"/>
        <v>2024</v>
      </c>
      <c r="B12299" s="95">
        <v>45372</v>
      </c>
      <c r="C12299" s="96">
        <v>4.4400000000000004</v>
      </c>
    </row>
    <row r="12300" spans="1:3">
      <c r="A12300" s="94">
        <f t="shared" si="194"/>
        <v>2024</v>
      </c>
      <c r="B12300" s="95">
        <v>45373</v>
      </c>
      <c r="C12300" s="96">
        <v>4.3899999999999997</v>
      </c>
    </row>
    <row r="12301" spans="1:3">
      <c r="A12301" s="94">
        <f t="shared" ref="A12301:A12339" si="195">YEAR(B12301)</f>
        <v>2024</v>
      </c>
      <c r="B12301" s="95">
        <v>45376</v>
      </c>
      <c r="C12301" s="96">
        <v>4.42</v>
      </c>
    </row>
    <row r="12302" spans="1:3">
      <c r="A12302" s="94">
        <f t="shared" si="195"/>
        <v>2024</v>
      </c>
      <c r="B12302" s="95">
        <v>45377</v>
      </c>
      <c r="C12302" s="96">
        <v>4.4000000000000004</v>
      </c>
    </row>
    <row r="12303" spans="1:3">
      <c r="A12303" s="94">
        <f t="shared" si="195"/>
        <v>2024</v>
      </c>
      <c r="B12303" s="95">
        <v>45378</v>
      </c>
      <c r="C12303" s="96">
        <v>4.3600000000000003</v>
      </c>
    </row>
    <row r="12304" spans="1:3">
      <c r="A12304" s="94">
        <f t="shared" si="195"/>
        <v>2024</v>
      </c>
      <c r="B12304" s="95">
        <v>45379</v>
      </c>
      <c r="C12304" s="96">
        <v>4.34</v>
      </c>
    </row>
    <row r="12305" spans="1:3">
      <c r="A12305" s="94">
        <f t="shared" si="195"/>
        <v>2024</v>
      </c>
      <c r="B12305" s="95">
        <v>45380</v>
      </c>
      <c r="C12305" s="99"/>
    </row>
    <row r="12306" spans="1:3">
      <c r="A12306" s="94">
        <f t="shared" si="195"/>
        <v>2024</v>
      </c>
      <c r="B12306" s="95">
        <v>45383</v>
      </c>
      <c r="C12306" s="96">
        <v>4.47</v>
      </c>
    </row>
    <row r="12307" spans="1:3">
      <c r="A12307" s="94">
        <f t="shared" si="195"/>
        <v>2024</v>
      </c>
      <c r="B12307" s="95">
        <v>45384</v>
      </c>
      <c r="C12307" s="96">
        <v>4.51</v>
      </c>
    </row>
    <row r="12308" spans="1:3">
      <c r="A12308" s="94">
        <f t="shared" si="195"/>
        <v>2024</v>
      </c>
      <c r="B12308" s="95">
        <v>45385</v>
      </c>
      <c r="C12308" s="96">
        <v>4.51</v>
      </c>
    </row>
    <row r="12309" spans="1:3">
      <c r="A12309" s="94">
        <f t="shared" si="195"/>
        <v>2024</v>
      </c>
      <c r="B12309" s="95">
        <v>45386</v>
      </c>
      <c r="C12309" s="96">
        <v>4.47</v>
      </c>
    </row>
    <row r="12310" spans="1:3">
      <c r="A12310" s="94">
        <f t="shared" si="195"/>
        <v>2024</v>
      </c>
      <c r="B12310" s="95">
        <v>45387</v>
      </c>
      <c r="C12310" s="96">
        <v>4.54</v>
      </c>
    </row>
    <row r="12311" spans="1:3">
      <c r="A12311" s="94">
        <f t="shared" si="195"/>
        <v>2024</v>
      </c>
      <c r="B12311" s="95">
        <v>45390</v>
      </c>
      <c r="C12311" s="96">
        <v>4.55</v>
      </c>
    </row>
    <row r="12312" spans="1:3">
      <c r="A12312" s="94">
        <f t="shared" si="195"/>
        <v>2024</v>
      </c>
      <c r="B12312" s="95">
        <v>45391</v>
      </c>
      <c r="C12312" s="96">
        <v>4.5</v>
      </c>
    </row>
    <row r="12313" spans="1:3">
      <c r="A12313" s="94">
        <f t="shared" si="195"/>
        <v>2024</v>
      </c>
      <c r="B12313" s="95">
        <v>45392</v>
      </c>
      <c r="C12313" s="96">
        <v>4.6399999999999997</v>
      </c>
    </row>
    <row r="12314" spans="1:3">
      <c r="A12314" s="94">
        <f t="shared" si="195"/>
        <v>2024</v>
      </c>
      <c r="B12314" s="95">
        <v>45393</v>
      </c>
      <c r="C12314" s="96">
        <v>4.6500000000000004</v>
      </c>
    </row>
    <row r="12315" spans="1:3">
      <c r="A12315" s="94">
        <f t="shared" si="195"/>
        <v>2024</v>
      </c>
      <c r="B12315" s="95">
        <v>45394</v>
      </c>
      <c r="C12315" s="96">
        <v>4.6100000000000003</v>
      </c>
    </row>
    <row r="12316" spans="1:3">
      <c r="A12316" s="94">
        <f t="shared" si="195"/>
        <v>2024</v>
      </c>
      <c r="B12316" s="95">
        <v>45397</v>
      </c>
      <c r="C12316" s="96">
        <v>4.74</v>
      </c>
    </row>
    <row r="12317" spans="1:3">
      <c r="A12317" s="94">
        <f t="shared" si="195"/>
        <v>2024</v>
      </c>
      <c r="B12317" s="95">
        <v>45398</v>
      </c>
      <c r="C12317" s="96">
        <v>4.7699999999999996</v>
      </c>
    </row>
    <row r="12318" spans="1:3">
      <c r="A12318" s="94">
        <f t="shared" si="195"/>
        <v>2024</v>
      </c>
      <c r="B12318" s="95">
        <v>45399</v>
      </c>
      <c r="C12318" s="96">
        <v>4.71</v>
      </c>
    </row>
    <row r="12319" spans="1:3">
      <c r="A12319" s="94">
        <f t="shared" si="195"/>
        <v>2024</v>
      </c>
      <c r="B12319" s="95">
        <v>45400</v>
      </c>
      <c r="C12319" s="96">
        <v>4.74</v>
      </c>
    </row>
    <row r="12320" spans="1:3">
      <c r="A12320" s="94">
        <f t="shared" si="195"/>
        <v>2024</v>
      </c>
      <c r="B12320" s="95">
        <v>45401</v>
      </c>
      <c r="C12320" s="96">
        <v>4.72</v>
      </c>
    </row>
    <row r="12321" spans="1:3">
      <c r="A12321" s="94">
        <f t="shared" si="195"/>
        <v>2024</v>
      </c>
      <c r="B12321" s="95">
        <v>45404</v>
      </c>
      <c r="C12321" s="96">
        <v>4.72</v>
      </c>
    </row>
    <row r="12322" spans="1:3">
      <c r="A12322" s="94">
        <f t="shared" si="195"/>
        <v>2024</v>
      </c>
      <c r="B12322" s="95">
        <v>45405</v>
      </c>
      <c r="C12322" s="96">
        <v>4.7300000000000004</v>
      </c>
    </row>
    <row r="12323" spans="1:3">
      <c r="A12323" s="94">
        <f t="shared" si="195"/>
        <v>2024</v>
      </c>
      <c r="B12323" s="95">
        <v>45406</v>
      </c>
      <c r="C12323" s="96">
        <v>4.78</v>
      </c>
    </row>
    <row r="12324" spans="1:3">
      <c r="A12324" s="94">
        <f t="shared" si="195"/>
        <v>2024</v>
      </c>
      <c r="B12324" s="95">
        <v>45407</v>
      </c>
      <c r="C12324" s="96">
        <v>4.82</v>
      </c>
    </row>
    <row r="12325" spans="1:3">
      <c r="A12325" s="94">
        <f t="shared" si="195"/>
        <v>2024</v>
      </c>
      <c r="B12325" s="95">
        <v>45408</v>
      </c>
      <c r="C12325" s="96">
        <v>4.78</v>
      </c>
    </row>
    <row r="12326" spans="1:3">
      <c r="A12326" s="94">
        <f t="shared" si="195"/>
        <v>2024</v>
      </c>
      <c r="B12326" s="95">
        <v>45411</v>
      </c>
      <c r="C12326" s="96">
        <v>4.75</v>
      </c>
    </row>
    <row r="12327" spans="1:3">
      <c r="A12327" s="94">
        <f t="shared" si="195"/>
        <v>2024</v>
      </c>
      <c r="B12327" s="95">
        <v>45412</v>
      </c>
      <c r="C12327" s="96">
        <v>4.79</v>
      </c>
    </row>
    <row r="12328" spans="1:3">
      <c r="A12328" s="94">
        <f t="shared" si="195"/>
        <v>2024</v>
      </c>
      <c r="B12328" s="95">
        <v>45413</v>
      </c>
      <c r="C12328" s="96">
        <v>4.74</v>
      </c>
    </row>
    <row r="12329" spans="1:3">
      <c r="A12329" s="94">
        <f t="shared" si="195"/>
        <v>2024</v>
      </c>
      <c r="B12329" s="95">
        <v>45414</v>
      </c>
      <c r="C12329" s="96">
        <v>4.72</v>
      </c>
    </row>
    <row r="12330" spans="1:3">
      <c r="A12330" s="94">
        <f t="shared" si="195"/>
        <v>2024</v>
      </c>
      <c r="B12330" s="95">
        <v>45415</v>
      </c>
      <c r="C12330" s="96">
        <v>4.66</v>
      </c>
    </row>
    <row r="12331" spans="1:3">
      <c r="A12331" s="94">
        <f t="shared" si="195"/>
        <v>2024</v>
      </c>
      <c r="B12331" s="95">
        <v>45418</v>
      </c>
      <c r="C12331" s="96">
        <v>4.6399999999999997</v>
      </c>
    </row>
    <row r="12332" spans="1:3">
      <c r="A12332" s="94">
        <f t="shared" si="195"/>
        <v>2024</v>
      </c>
      <c r="B12332" s="95">
        <v>45419</v>
      </c>
      <c r="C12332" s="96">
        <v>4.6100000000000003</v>
      </c>
    </row>
    <row r="12333" spans="1:3">
      <c r="A12333" s="94">
        <f t="shared" si="195"/>
        <v>2024</v>
      </c>
      <c r="B12333" s="95">
        <v>45420</v>
      </c>
      <c r="C12333" s="96">
        <v>4.6399999999999997</v>
      </c>
    </row>
    <row r="12334" spans="1:3">
      <c r="A12334" s="94">
        <f t="shared" si="195"/>
        <v>2024</v>
      </c>
      <c r="B12334" s="95">
        <v>45421</v>
      </c>
      <c r="C12334" s="96">
        <v>4.5999999999999996</v>
      </c>
    </row>
    <row r="12335" spans="1:3">
      <c r="A12335" s="94">
        <f t="shared" si="195"/>
        <v>2024</v>
      </c>
      <c r="B12335" s="95">
        <v>45422</v>
      </c>
      <c r="C12335" s="96">
        <v>4.6399999999999997</v>
      </c>
    </row>
    <row r="12336" spans="1:3">
      <c r="A12336" s="94">
        <f t="shared" si="195"/>
        <v>2024</v>
      </c>
      <c r="B12336" s="95">
        <v>45425</v>
      </c>
      <c r="C12336" s="96">
        <v>4.63</v>
      </c>
    </row>
    <row r="12337" spans="1:3">
      <c r="A12337" s="94">
        <f t="shared" si="195"/>
        <v>2024</v>
      </c>
      <c r="B12337" s="95">
        <v>45426</v>
      </c>
      <c r="C12337" s="96">
        <v>4.59</v>
      </c>
    </row>
    <row r="12338" spans="1:3">
      <c r="A12338" s="94">
        <f t="shared" si="195"/>
        <v>2024</v>
      </c>
      <c r="B12338" s="95">
        <v>45427</v>
      </c>
      <c r="C12338" s="96">
        <v>4.5199999999999996</v>
      </c>
    </row>
    <row r="12339" spans="1:3">
      <c r="A12339" s="94">
        <f t="shared" si="195"/>
        <v>2024</v>
      </c>
      <c r="B12339" s="95">
        <v>45428</v>
      </c>
      <c r="C12339" s="96">
        <v>4.5199999999999996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B274-E6A0-4C80-AB9D-EBAB2A26511E}">
  <dimension ref="A1:AH94"/>
  <sheetViews>
    <sheetView showGridLines="0" topLeftCell="L1" workbookViewId="0">
      <selection activeCell="V51" sqref="V51"/>
    </sheetView>
  </sheetViews>
  <sheetFormatPr defaultRowHeight="14.4"/>
  <cols>
    <col min="1" max="1" width="15.44140625" customWidth="1"/>
    <col min="2" max="2" width="20.88671875" customWidth="1"/>
    <col min="6" max="6" width="16.109375" customWidth="1"/>
    <col min="7" max="7" width="17.33203125" customWidth="1"/>
    <col min="15" max="15" width="18.77734375" customWidth="1"/>
    <col min="16" max="16" width="14.109375" customWidth="1"/>
    <col min="17" max="17" width="14.5546875" customWidth="1"/>
    <col min="20" max="20" width="13.77734375" customWidth="1"/>
    <col min="21" max="22" width="13.21875" customWidth="1"/>
    <col min="23" max="23" width="14.33203125" customWidth="1"/>
    <col min="27" max="27" width="9.44140625" customWidth="1"/>
    <col min="30" max="30" width="14.109375" customWidth="1"/>
    <col min="32" max="32" width="13" bestFit="1" customWidth="1"/>
    <col min="33" max="33" width="27.6640625" bestFit="1" customWidth="1"/>
    <col min="34" max="34" width="30.33203125" bestFit="1" customWidth="1"/>
  </cols>
  <sheetData>
    <row r="1" spans="1:34">
      <c r="AA1" s="114" t="s">
        <v>929</v>
      </c>
      <c r="AB1" s="114"/>
      <c r="AC1" s="114"/>
      <c r="AD1" s="115" t="s">
        <v>930</v>
      </c>
      <c r="AE1" s="108" t="s">
        <v>930</v>
      </c>
      <c r="AF1" s="108"/>
      <c r="AG1" s="108" t="s">
        <v>658</v>
      </c>
      <c r="AH1" s="108" t="s">
        <v>658</v>
      </c>
    </row>
    <row r="2" spans="1:34">
      <c r="A2" t="s">
        <v>671</v>
      </c>
      <c r="O2" t="s">
        <v>672</v>
      </c>
      <c r="AA2" t="s">
        <v>718</v>
      </c>
      <c r="AB2" t="s">
        <v>927</v>
      </c>
      <c r="AC2" t="s">
        <v>1</v>
      </c>
      <c r="AD2" t="s">
        <v>928</v>
      </c>
      <c r="AE2" t="s">
        <v>832</v>
      </c>
      <c r="AF2" t="s">
        <v>833</v>
      </c>
      <c r="AG2" t="s">
        <v>834</v>
      </c>
      <c r="AH2" t="s">
        <v>931</v>
      </c>
    </row>
    <row r="3" spans="1:34">
      <c r="A3" t="s">
        <v>673</v>
      </c>
      <c r="O3" t="s">
        <v>674</v>
      </c>
      <c r="AA3" s="109" t="s">
        <v>835</v>
      </c>
      <c r="AB3" s="110" t="s">
        <v>532</v>
      </c>
      <c r="AC3" s="110">
        <v>2023</v>
      </c>
      <c r="AD3" s="111">
        <v>9.6634615384615401</v>
      </c>
      <c r="AE3" s="111">
        <v>9.6273076923076903</v>
      </c>
      <c r="AF3" s="112">
        <f t="shared" ref="AF3:AF34" si="0">0.78*AD3+0.22*AE3</f>
        <v>9.6555076923076939</v>
      </c>
      <c r="AG3" s="112">
        <v>4.3304918032786883</v>
      </c>
      <c r="AH3" s="112">
        <v>5.7333333333333334</v>
      </c>
    </row>
    <row r="4" spans="1:34" ht="15" thickBot="1">
      <c r="O4" s="23" t="s">
        <v>673</v>
      </c>
      <c r="P4" s="23"/>
      <c r="Q4" s="23"/>
      <c r="R4" s="23"/>
      <c r="S4" s="23"/>
      <c r="T4" s="23"/>
      <c r="U4" s="23"/>
      <c r="V4" s="23"/>
      <c r="W4" s="23"/>
      <c r="AA4" s="109" t="s">
        <v>836</v>
      </c>
      <c r="AB4" s="110" t="s">
        <v>531</v>
      </c>
      <c r="AC4" s="110">
        <v>2023</v>
      </c>
      <c r="AD4" s="111">
        <v>9.5268750000000004</v>
      </c>
      <c r="AE4" s="111">
        <v>9.6614285714285693</v>
      </c>
      <c r="AF4" s="112">
        <f t="shared" si="0"/>
        <v>9.5564767857142865</v>
      </c>
      <c r="AG4" s="112">
        <v>4.5908064516129032</v>
      </c>
      <c r="AH4" s="112">
        <v>6.1866666666666665</v>
      </c>
    </row>
    <row r="5" spans="1:34" ht="15" thickBot="1">
      <c r="A5" s="100" t="s">
        <v>675</v>
      </c>
      <c r="B5" s="100"/>
      <c r="O5" s="23"/>
      <c r="P5" s="23"/>
      <c r="Q5" s="23"/>
      <c r="R5" s="23"/>
      <c r="S5" s="23"/>
      <c r="T5" s="23"/>
      <c r="U5" s="23"/>
      <c r="V5" s="23"/>
      <c r="W5" s="23"/>
      <c r="AA5" s="109" t="s">
        <v>837</v>
      </c>
      <c r="AB5" s="110" t="s">
        <v>530</v>
      </c>
      <c r="AC5" s="110">
        <v>2023</v>
      </c>
      <c r="AD5" s="111">
        <v>9.4363636363636392</v>
      </c>
      <c r="AE5" s="111">
        <v>9.4499999999999993</v>
      </c>
      <c r="AF5" s="112">
        <f t="shared" si="0"/>
        <v>9.4393636363636375</v>
      </c>
      <c r="AG5" s="112">
        <v>4.2393650793650792</v>
      </c>
      <c r="AH5" s="112">
        <v>5.9733333333333336</v>
      </c>
    </row>
    <row r="6" spans="1:34">
      <c r="A6" t="s">
        <v>676</v>
      </c>
      <c r="B6">
        <v>0.73934682260302853</v>
      </c>
      <c r="O6" s="101" t="s">
        <v>675</v>
      </c>
      <c r="P6" s="101"/>
      <c r="Q6" s="23"/>
      <c r="R6" s="23"/>
      <c r="S6" s="23"/>
      <c r="T6" s="23"/>
      <c r="U6" s="23"/>
      <c r="V6" s="23"/>
      <c r="W6" s="23"/>
      <c r="AA6" s="109" t="s">
        <v>838</v>
      </c>
      <c r="AB6" s="110" t="s">
        <v>533</v>
      </c>
      <c r="AC6" s="110">
        <v>2023</v>
      </c>
      <c r="AD6" s="111">
        <v>9.7050000000000001</v>
      </c>
      <c r="AE6" s="111">
        <v>9.7514285714285691</v>
      </c>
      <c r="AF6" s="112">
        <f t="shared" si="0"/>
        <v>9.7152142857142856</v>
      </c>
      <c r="AG6" s="112">
        <v>3.8052380952380953</v>
      </c>
      <c r="AH6" s="112">
        <v>5.6833333333333336</v>
      </c>
    </row>
    <row r="7" spans="1:34">
      <c r="A7" t="s">
        <v>677</v>
      </c>
      <c r="B7">
        <v>0.54663372409319422</v>
      </c>
      <c r="O7" s="23" t="s">
        <v>676</v>
      </c>
      <c r="P7" s="23">
        <v>0.77073302348451889</v>
      </c>
      <c r="Q7" s="23"/>
      <c r="R7" s="23"/>
      <c r="S7" s="23"/>
      <c r="T7" s="23"/>
      <c r="U7" s="23"/>
      <c r="V7" s="23"/>
      <c r="W7" s="23"/>
      <c r="AA7" s="109" t="s">
        <v>839</v>
      </c>
      <c r="AB7" s="110" t="s">
        <v>532</v>
      </c>
      <c r="AC7" s="110">
        <v>2022</v>
      </c>
      <c r="AD7" s="111">
        <v>9.7080769230769199</v>
      </c>
      <c r="AE7" s="111">
        <v>9.6456250000000008</v>
      </c>
      <c r="AF7" s="112">
        <f t="shared" si="0"/>
        <v>9.6943374999999978</v>
      </c>
      <c r="AG7" s="112">
        <v>3.7461290322580645</v>
      </c>
      <c r="AH7" s="112">
        <v>5.6</v>
      </c>
    </row>
    <row r="8" spans="1:34">
      <c r="A8" t="s">
        <v>678</v>
      </c>
      <c r="B8">
        <v>0.54159632102756305</v>
      </c>
      <c r="O8" s="23" t="s">
        <v>677</v>
      </c>
      <c r="P8" s="23">
        <v>0.59402939348958794</v>
      </c>
      <c r="Q8" s="23"/>
      <c r="R8" s="23"/>
      <c r="S8" s="23"/>
      <c r="T8" s="23"/>
      <c r="U8" s="23"/>
      <c r="V8" s="23"/>
      <c r="W8" s="23"/>
      <c r="AA8" s="109" t="s">
        <v>840</v>
      </c>
      <c r="AB8" s="110" t="s">
        <v>531</v>
      </c>
      <c r="AC8" s="110">
        <v>2022</v>
      </c>
      <c r="AD8" s="111">
        <v>9.34</v>
      </c>
      <c r="AE8" s="111">
        <v>9.5175000000000001</v>
      </c>
      <c r="AF8" s="112">
        <f t="shared" si="0"/>
        <v>9.3790500000000012</v>
      </c>
      <c r="AG8" s="112">
        <v>3.895409836065574</v>
      </c>
      <c r="AH8" s="112">
        <v>5.9733333333333336</v>
      </c>
    </row>
    <row r="9" spans="1:34">
      <c r="A9" t="s">
        <v>679</v>
      </c>
      <c r="B9">
        <v>0.39540085366776917</v>
      </c>
      <c r="O9" s="23" t="s">
        <v>678</v>
      </c>
      <c r="P9" s="23">
        <v>0.58951860897280561</v>
      </c>
      <c r="Q9" s="23"/>
      <c r="R9" s="23"/>
      <c r="S9" s="23"/>
      <c r="T9" s="23"/>
      <c r="U9" s="23"/>
      <c r="V9" s="23"/>
      <c r="W9" s="23"/>
      <c r="AA9" s="109" t="s">
        <v>841</v>
      </c>
      <c r="AB9" s="110" t="s">
        <v>530</v>
      </c>
      <c r="AC9" s="110">
        <v>2022</v>
      </c>
      <c r="AD9" s="111">
        <v>9.4499999999999993</v>
      </c>
      <c r="AE9" s="111">
        <v>9.2266666666666701</v>
      </c>
      <c r="AF9" s="112">
        <f t="shared" si="0"/>
        <v>9.4008666666666674</v>
      </c>
      <c r="AG9" s="112">
        <v>3.26171875</v>
      </c>
      <c r="AH9" s="112">
        <v>5.35</v>
      </c>
    </row>
    <row r="10" spans="1:34" ht="15" thickBot="1">
      <c r="A10" s="102" t="s">
        <v>680</v>
      </c>
      <c r="B10" s="102">
        <v>92</v>
      </c>
      <c r="O10" s="23" t="s">
        <v>679</v>
      </c>
      <c r="P10" s="23">
        <v>0.36075542923509396</v>
      </c>
      <c r="Q10" s="23"/>
      <c r="R10" s="23"/>
      <c r="S10" s="23"/>
      <c r="T10" s="23"/>
      <c r="U10" s="23"/>
      <c r="V10" s="23"/>
      <c r="W10" s="23"/>
      <c r="AA10" s="109" t="s">
        <v>842</v>
      </c>
      <c r="AB10" s="110" t="s">
        <v>533</v>
      </c>
      <c r="AC10" s="110">
        <v>2022</v>
      </c>
      <c r="AD10" s="111">
        <v>9.3541666666666696</v>
      </c>
      <c r="AE10" s="111">
        <v>9.375</v>
      </c>
      <c r="AF10" s="112">
        <f t="shared" si="0"/>
        <v>9.3587500000000023</v>
      </c>
      <c r="AG10" s="112">
        <v>3.0448387096774194</v>
      </c>
      <c r="AH10" s="112">
        <v>5.0166666666666666</v>
      </c>
    </row>
    <row r="11" spans="1:34" ht="15" thickBot="1">
      <c r="O11" s="103" t="s">
        <v>680</v>
      </c>
      <c r="P11" s="103">
        <v>92</v>
      </c>
      <c r="Q11" s="23"/>
      <c r="R11" s="23"/>
      <c r="S11" s="23"/>
      <c r="T11" s="23"/>
      <c r="U11" s="23"/>
      <c r="V11" s="23"/>
      <c r="W11" s="23"/>
      <c r="AA11" s="109" t="s">
        <v>843</v>
      </c>
      <c r="AB11" s="110" t="s">
        <v>532</v>
      </c>
      <c r="AC11" s="110">
        <v>2021</v>
      </c>
      <c r="AD11" s="111">
        <v>9.3452380952381002</v>
      </c>
      <c r="AE11" s="111">
        <v>9.59375</v>
      </c>
      <c r="AF11" s="112">
        <f t="shared" si="0"/>
        <v>9.3999107142857188</v>
      </c>
      <c r="AG11" s="112">
        <v>2.2583870967741935</v>
      </c>
      <c r="AH11" s="112">
        <v>3.9466666666666668</v>
      </c>
    </row>
    <row r="12" spans="1:34" ht="15" thickBot="1">
      <c r="A12" t="s">
        <v>681</v>
      </c>
      <c r="O12" s="23"/>
      <c r="P12" s="23"/>
      <c r="Q12" s="23"/>
      <c r="R12" s="23"/>
      <c r="S12" s="23"/>
      <c r="T12" s="23"/>
      <c r="U12" s="23"/>
      <c r="V12" s="23"/>
      <c r="W12" s="23"/>
      <c r="AA12" s="109" t="s">
        <v>844</v>
      </c>
      <c r="AB12" s="110" t="s">
        <v>531</v>
      </c>
      <c r="AC12" s="110">
        <v>2021</v>
      </c>
      <c r="AD12" s="111">
        <v>9.3807692307692303</v>
      </c>
      <c r="AE12" s="111">
        <v>9.43272727272727</v>
      </c>
      <c r="AF12" s="112">
        <f t="shared" si="0"/>
        <v>9.392199999999999</v>
      </c>
      <c r="AG12" s="112">
        <v>1.9443548387096774</v>
      </c>
      <c r="AH12" s="112">
        <v>3.31</v>
      </c>
    </row>
    <row r="13" spans="1:34" ht="15" thickBot="1">
      <c r="A13" s="104"/>
      <c r="B13" s="104" t="s">
        <v>682</v>
      </c>
      <c r="C13" s="104" t="s">
        <v>683</v>
      </c>
      <c r="D13" s="104" t="s">
        <v>684</v>
      </c>
      <c r="E13" s="104" t="s">
        <v>685</v>
      </c>
      <c r="F13" s="104" t="s">
        <v>686</v>
      </c>
      <c r="O13" s="23" t="s">
        <v>681</v>
      </c>
      <c r="P13" s="23"/>
      <c r="Q13" s="23"/>
      <c r="R13" s="23"/>
      <c r="S13" s="23"/>
      <c r="T13" s="23"/>
      <c r="U13" s="23"/>
      <c r="V13" s="23"/>
      <c r="W13" s="23"/>
      <c r="AA13" s="109" t="s">
        <v>845</v>
      </c>
      <c r="AB13" s="110" t="s">
        <v>530</v>
      </c>
      <c r="AC13" s="110">
        <v>2021</v>
      </c>
      <c r="AD13" s="111">
        <v>9.39</v>
      </c>
      <c r="AE13" s="111">
        <v>9.4783333333333299</v>
      </c>
      <c r="AF13" s="112">
        <f t="shared" si="0"/>
        <v>9.4094333333333324</v>
      </c>
      <c r="AG13" s="112">
        <v>1.93140625</v>
      </c>
      <c r="AH13" s="112">
        <v>3.2366666666666668</v>
      </c>
    </row>
    <row r="14" spans="1:34">
      <c r="A14" t="s">
        <v>687</v>
      </c>
      <c r="B14">
        <v>1</v>
      </c>
      <c r="C14">
        <v>16.965432074531144</v>
      </c>
      <c r="D14">
        <v>16.965432074531144</v>
      </c>
      <c r="E14">
        <v>108.51498618856341</v>
      </c>
      <c r="F14">
        <v>3.9007323432650415E-17</v>
      </c>
      <c r="O14" s="105"/>
      <c r="P14" s="105" t="s">
        <v>682</v>
      </c>
      <c r="Q14" s="105" t="s">
        <v>683</v>
      </c>
      <c r="R14" s="105" t="s">
        <v>684</v>
      </c>
      <c r="S14" s="105" t="s">
        <v>685</v>
      </c>
      <c r="T14" s="105" t="s">
        <v>686</v>
      </c>
      <c r="U14" s="23"/>
      <c r="V14" s="23"/>
      <c r="W14" s="23"/>
      <c r="AA14" s="109" t="s">
        <v>846</v>
      </c>
      <c r="AB14" s="110" t="s">
        <v>533</v>
      </c>
      <c r="AC14" s="110">
        <v>2021</v>
      </c>
      <c r="AD14" s="111">
        <v>9.4640000000000004</v>
      </c>
      <c r="AE14" s="111">
        <v>9.7080000000000002</v>
      </c>
      <c r="AF14" s="112">
        <f t="shared" si="0"/>
        <v>9.5176800000000004</v>
      </c>
      <c r="AG14" s="112">
        <v>2.2579687499999999</v>
      </c>
      <c r="AH14" s="112">
        <v>3.5533333333333332</v>
      </c>
    </row>
    <row r="15" spans="1:34">
      <c r="A15" t="s">
        <v>688</v>
      </c>
      <c r="B15">
        <v>90</v>
      </c>
      <c r="C15">
        <v>14.070765157308054</v>
      </c>
      <c r="D15">
        <v>0.15634183508120061</v>
      </c>
      <c r="O15" s="23" t="s">
        <v>687</v>
      </c>
      <c r="P15" s="23">
        <v>1</v>
      </c>
      <c r="Q15" s="23">
        <v>17.138847149093902</v>
      </c>
      <c r="R15" s="23">
        <v>17.138847149093902</v>
      </c>
      <c r="S15" s="23">
        <v>131.69092677327058</v>
      </c>
      <c r="T15" s="23">
        <v>2.6049258222432967E-19</v>
      </c>
      <c r="U15" s="23"/>
      <c r="V15" s="23"/>
      <c r="W15" s="23"/>
      <c r="AA15" s="109" t="s">
        <v>847</v>
      </c>
      <c r="AB15" s="110" t="s">
        <v>532</v>
      </c>
      <c r="AC15" s="110">
        <v>2020</v>
      </c>
      <c r="AD15" s="111">
        <v>9.3152941176470598</v>
      </c>
      <c r="AE15" s="111">
        <v>9.4953333333333294</v>
      </c>
      <c r="AF15" s="112">
        <f t="shared" si="0"/>
        <v>9.3549027450980393</v>
      </c>
      <c r="AG15" s="112">
        <v>2.0865573770491803</v>
      </c>
      <c r="AH15" s="112">
        <v>3.4666666666666668</v>
      </c>
    </row>
    <row r="16" spans="1:34" ht="15" thickBot="1">
      <c r="A16" s="102" t="s">
        <v>689</v>
      </c>
      <c r="B16" s="102">
        <v>91</v>
      </c>
      <c r="C16" s="102">
        <v>31.036197231839196</v>
      </c>
      <c r="D16" s="102"/>
      <c r="E16" s="102"/>
      <c r="F16" s="102"/>
      <c r="O16" s="23" t="s">
        <v>688</v>
      </c>
      <c r="P16" s="23">
        <v>90</v>
      </c>
      <c r="Q16" s="23">
        <v>11.71300317503372</v>
      </c>
      <c r="R16" s="23">
        <v>0.13014447972259688</v>
      </c>
      <c r="S16" s="23"/>
      <c r="T16" s="23"/>
      <c r="U16" s="23"/>
      <c r="V16" s="23"/>
      <c r="W16" s="23"/>
      <c r="AA16" s="109" t="s">
        <v>848</v>
      </c>
      <c r="AB16" s="110" t="s">
        <v>531</v>
      </c>
      <c r="AC16" s="110">
        <v>2020</v>
      </c>
      <c r="AD16" s="111">
        <v>9.3000000000000007</v>
      </c>
      <c r="AE16" s="111">
        <v>9.5187500000000007</v>
      </c>
      <c r="AF16" s="112">
        <f t="shared" si="0"/>
        <v>9.3481249999999996</v>
      </c>
      <c r="AG16" s="112">
        <v>1.619032258064516</v>
      </c>
      <c r="AH16" s="112">
        <v>3.3</v>
      </c>
    </row>
    <row r="17" spans="1:34" ht="15" thickBot="1">
      <c r="O17" s="103" t="s">
        <v>689</v>
      </c>
      <c r="P17" s="103">
        <v>91</v>
      </c>
      <c r="Q17" s="103">
        <v>28.851850324127621</v>
      </c>
      <c r="R17" s="103"/>
      <c r="S17" s="103"/>
      <c r="T17" s="103"/>
      <c r="U17" s="23"/>
      <c r="V17" s="23"/>
      <c r="W17" s="23"/>
      <c r="AA17" s="109" t="s">
        <v>849</v>
      </c>
      <c r="AB17" s="110" t="s">
        <v>530</v>
      </c>
      <c r="AC17" s="110">
        <v>2020</v>
      </c>
      <c r="AD17" s="111">
        <v>9.5466666666666704</v>
      </c>
      <c r="AE17" s="111">
        <v>9.5500000000000007</v>
      </c>
      <c r="AF17" s="112">
        <f t="shared" si="0"/>
        <v>9.5474000000000032</v>
      </c>
      <c r="AG17" s="112">
        <v>1.3629687500000001</v>
      </c>
      <c r="AH17" s="112">
        <v>3.3133333333333335</v>
      </c>
    </row>
    <row r="18" spans="1:34" ht="15" thickBot="1">
      <c r="A18" s="104"/>
      <c r="B18" s="104" t="s">
        <v>690</v>
      </c>
      <c r="C18" s="104" t="s">
        <v>679</v>
      </c>
      <c r="D18" s="104" t="s">
        <v>691</v>
      </c>
      <c r="E18" s="104" t="s">
        <v>692</v>
      </c>
      <c r="F18" s="104" t="s">
        <v>693</v>
      </c>
      <c r="G18" s="104" t="s">
        <v>694</v>
      </c>
      <c r="H18" s="104" t="s">
        <v>695</v>
      </c>
      <c r="I18" s="104" t="s">
        <v>696</v>
      </c>
      <c r="O18" s="23"/>
      <c r="P18" s="23"/>
      <c r="Q18" s="23"/>
      <c r="R18" s="23"/>
      <c r="S18" s="23"/>
      <c r="T18" s="23"/>
      <c r="U18" s="23"/>
      <c r="V18" s="23"/>
      <c r="W18" s="23"/>
      <c r="AA18" s="109" t="s">
        <v>850</v>
      </c>
      <c r="AB18" s="110" t="s">
        <v>533</v>
      </c>
      <c r="AC18" s="110">
        <v>2020</v>
      </c>
      <c r="AD18" s="111">
        <v>9.5789473684210495</v>
      </c>
      <c r="AE18" s="111">
        <v>9.3522222222222204</v>
      </c>
      <c r="AF18" s="112">
        <f t="shared" si="0"/>
        <v>9.5290678362573082</v>
      </c>
      <c r="AG18" s="112">
        <v>1.3807936507936509</v>
      </c>
      <c r="AH18" s="112">
        <v>3.9066666666666667</v>
      </c>
    </row>
    <row r="19" spans="1:34">
      <c r="A19" t="s">
        <v>697</v>
      </c>
      <c r="B19">
        <v>8.6885385921732414</v>
      </c>
      <c r="C19">
        <v>0.14508159807425366</v>
      </c>
      <c r="D19">
        <v>59.887254534695664</v>
      </c>
      <c r="E19">
        <v>2.6627000019095611E-74</v>
      </c>
      <c r="F19">
        <v>8.4003086749545037</v>
      </c>
      <c r="G19">
        <v>8.9767685093919791</v>
      </c>
      <c r="H19">
        <v>8.4003086749545037</v>
      </c>
      <c r="I19">
        <v>8.9767685093919791</v>
      </c>
      <c r="O19" s="105"/>
      <c r="P19" s="105" t="s">
        <v>690</v>
      </c>
      <c r="Q19" s="105" t="s">
        <v>679</v>
      </c>
      <c r="R19" s="105" t="s">
        <v>691</v>
      </c>
      <c r="S19" s="105" t="s">
        <v>692</v>
      </c>
      <c r="T19" s="105" t="s">
        <v>693</v>
      </c>
      <c r="U19" s="105" t="s">
        <v>694</v>
      </c>
      <c r="V19" s="105" t="s">
        <v>695</v>
      </c>
      <c r="W19" s="105" t="s">
        <v>696</v>
      </c>
      <c r="AA19" s="109" t="s">
        <v>851</v>
      </c>
      <c r="AB19" s="110" t="s">
        <v>532</v>
      </c>
      <c r="AC19" s="110">
        <v>2019</v>
      </c>
      <c r="AD19" s="111">
        <v>9.7106250000000003</v>
      </c>
      <c r="AE19" s="111">
        <v>9.7369565217391294</v>
      </c>
      <c r="AF19" s="112">
        <f t="shared" si="0"/>
        <v>9.7164179347826085</v>
      </c>
      <c r="AG19" s="112">
        <v>1.8708064516129033</v>
      </c>
      <c r="AH19" s="112">
        <v>3.89</v>
      </c>
    </row>
    <row r="20" spans="1:34" ht="15" thickBot="1">
      <c r="A20" s="102" t="s">
        <v>698</v>
      </c>
      <c r="B20" s="102">
        <v>0.38645041767339861</v>
      </c>
      <c r="C20" s="102">
        <v>3.7097865410375352E-2</v>
      </c>
      <c r="D20" s="102">
        <v>10.417052663232694</v>
      </c>
      <c r="E20" s="102">
        <v>3.9007323432650976E-17</v>
      </c>
      <c r="F20" s="102">
        <v>0.31274903294815082</v>
      </c>
      <c r="G20" s="102">
        <v>0.46015180239864639</v>
      </c>
      <c r="H20" s="102">
        <v>0.31274903294815082</v>
      </c>
      <c r="I20" s="102">
        <v>0.46015180239864639</v>
      </c>
      <c r="O20" s="23" t="s">
        <v>697</v>
      </c>
      <c r="P20" s="23">
        <v>8.6594568712719742</v>
      </c>
      <c r="Q20" s="23">
        <v>0.13236940108219383</v>
      </c>
      <c r="R20" s="23">
        <v>65.418871736791701</v>
      </c>
      <c r="S20" s="23">
        <v>1.1192856715992245E-77</v>
      </c>
      <c r="T20" s="23">
        <v>8.3964819521737741</v>
      </c>
      <c r="U20" s="23">
        <v>8.9224317903701742</v>
      </c>
      <c r="V20" s="23">
        <v>8.3964819521737741</v>
      </c>
      <c r="W20" s="23">
        <v>8.9224317903701742</v>
      </c>
      <c r="AA20" s="109" t="s">
        <v>852</v>
      </c>
      <c r="AB20" s="110" t="s">
        <v>531</v>
      </c>
      <c r="AC20" s="110">
        <v>2019</v>
      </c>
      <c r="AD20" s="111">
        <v>9.5514285714285698</v>
      </c>
      <c r="AE20" s="111">
        <v>9.8000000000000007</v>
      </c>
      <c r="AF20" s="112">
        <f t="shared" si="0"/>
        <v>9.6061142857142841</v>
      </c>
      <c r="AG20" s="112">
        <v>2.2543548387096775</v>
      </c>
      <c r="AH20" s="112">
        <v>3.9133333333333331</v>
      </c>
    </row>
    <row r="21" spans="1:34" ht="15" thickBot="1">
      <c r="O21" s="103" t="s">
        <v>699</v>
      </c>
      <c r="P21" s="103">
        <v>0.38842048076054386</v>
      </c>
      <c r="Q21" s="103">
        <v>3.3847312760409025E-2</v>
      </c>
      <c r="R21" s="103">
        <v>11.475666724564222</v>
      </c>
      <c r="S21" s="103">
        <v>2.604925822243315E-19</v>
      </c>
      <c r="T21" s="103">
        <v>0.32117688622820134</v>
      </c>
      <c r="U21" s="103">
        <v>0.45566407529288638</v>
      </c>
      <c r="V21" s="103">
        <v>0.32117688622820134</v>
      </c>
      <c r="W21" s="103">
        <v>0.45566407529288638</v>
      </c>
      <c r="AA21" s="109" t="s">
        <v>853</v>
      </c>
      <c r="AB21" s="110" t="s">
        <v>530</v>
      </c>
      <c r="AC21" s="110">
        <v>2019</v>
      </c>
      <c r="AD21" s="111">
        <v>9.5775000000000006</v>
      </c>
      <c r="AE21" s="111">
        <v>9.7266666666666701</v>
      </c>
      <c r="AF21" s="112">
        <f t="shared" si="0"/>
        <v>9.6103166666666677</v>
      </c>
      <c r="AG21" s="112">
        <v>2.2871874999999999</v>
      </c>
      <c r="AH21" s="112">
        <v>4.0199999999999996</v>
      </c>
    </row>
    <row r="22" spans="1:34">
      <c r="AA22" s="109" t="s">
        <v>854</v>
      </c>
      <c r="AB22" s="110" t="s">
        <v>533</v>
      </c>
      <c r="AC22" s="110">
        <v>2019</v>
      </c>
      <c r="AD22" s="111">
        <v>9.7333333333333307</v>
      </c>
      <c r="AE22" s="111">
        <v>9.5500000000000007</v>
      </c>
      <c r="AF22" s="112">
        <f t="shared" si="0"/>
        <v>9.6929999999999978</v>
      </c>
      <c r="AG22" s="112">
        <v>2.7814285714285716</v>
      </c>
      <c r="AH22" s="112">
        <v>4.5966666666666667</v>
      </c>
    </row>
    <row r="23" spans="1:34">
      <c r="AA23" s="109" t="s">
        <v>855</v>
      </c>
      <c r="AB23" s="110" t="s">
        <v>532</v>
      </c>
      <c r="AC23" s="110">
        <v>2018</v>
      </c>
      <c r="AD23" s="111">
        <v>9.4190909090909098</v>
      </c>
      <c r="AE23" s="111">
        <v>9.5307142857142892</v>
      </c>
      <c r="AF23" s="112">
        <f t="shared" si="0"/>
        <v>9.4436480519480543</v>
      </c>
      <c r="AG23" s="112">
        <v>3.0118032786885247</v>
      </c>
      <c r="AH23" s="112">
        <v>4.97</v>
      </c>
    </row>
    <row r="24" spans="1:34">
      <c r="A24" t="s">
        <v>700</v>
      </c>
      <c r="O24" t="s">
        <v>700</v>
      </c>
      <c r="AA24" s="109" t="s">
        <v>856</v>
      </c>
      <c r="AB24" s="110" t="s">
        <v>531</v>
      </c>
      <c r="AC24" s="110">
        <v>2018</v>
      </c>
      <c r="AD24" s="111">
        <v>9.6672727272727297</v>
      </c>
      <c r="AE24" s="111">
        <v>9.6946153846153909</v>
      </c>
      <c r="AF24" s="112">
        <f t="shared" si="0"/>
        <v>9.673288111888116</v>
      </c>
      <c r="AG24" s="112">
        <v>3.2706557377049181</v>
      </c>
      <c r="AH24" s="112">
        <v>5.14</v>
      </c>
    </row>
    <row r="25" spans="1:34" ht="15" thickBot="1">
      <c r="AA25" s="109" t="s">
        <v>857</v>
      </c>
      <c r="AB25" s="110" t="s">
        <v>530</v>
      </c>
      <c r="AC25" s="110">
        <v>2018</v>
      </c>
      <c r="AD25" s="111">
        <v>9.5446153846153905</v>
      </c>
      <c r="AE25" s="111">
        <v>9.4285714285714306</v>
      </c>
      <c r="AF25" s="112">
        <f t="shared" si="0"/>
        <v>9.519085714285719</v>
      </c>
      <c r="AG25" s="112">
        <v>3.063015873015873</v>
      </c>
      <c r="AH25" s="112">
        <v>4.8133333333333335</v>
      </c>
    </row>
    <row r="26" spans="1:34">
      <c r="A26" s="100" t="s">
        <v>675</v>
      </c>
      <c r="B26" s="100"/>
      <c r="O26" s="101" t="s">
        <v>675</v>
      </c>
      <c r="P26" s="101"/>
      <c r="Q26" s="23"/>
      <c r="R26" s="23"/>
      <c r="S26" s="23"/>
      <c r="T26" s="23"/>
      <c r="U26" s="23"/>
      <c r="V26" s="23"/>
      <c r="W26" s="23"/>
      <c r="X26" s="23"/>
      <c r="AA26" s="109" t="s">
        <v>858</v>
      </c>
      <c r="AB26" s="110" t="s">
        <v>533</v>
      </c>
      <c r="AC26" s="110">
        <v>2018</v>
      </c>
      <c r="AD26" s="111">
        <v>9.7469230769230801</v>
      </c>
      <c r="AE26" s="111">
        <v>9.6816666666666702</v>
      </c>
      <c r="AF26" s="112">
        <f t="shared" si="0"/>
        <v>9.7325666666666706</v>
      </c>
      <c r="AG26" s="112">
        <v>3.0853125000000001</v>
      </c>
      <c r="AH26" s="112">
        <v>4.7766666666666664</v>
      </c>
    </row>
    <row r="27" spans="1:34">
      <c r="A27" t="s">
        <v>676</v>
      </c>
      <c r="B27">
        <v>0.71642931047159053</v>
      </c>
      <c r="O27" s="23" t="s">
        <v>676</v>
      </c>
      <c r="P27" s="23">
        <v>0.7431558346366538</v>
      </c>
      <c r="Q27" s="23"/>
      <c r="R27" s="23"/>
      <c r="S27" s="23"/>
      <c r="T27" s="23"/>
      <c r="U27" s="23"/>
      <c r="V27" s="23"/>
      <c r="W27" s="23"/>
      <c r="X27" s="23"/>
      <c r="AA27" s="109" t="s">
        <v>859</v>
      </c>
      <c r="AB27" s="110" t="s">
        <v>532</v>
      </c>
      <c r="AC27" s="110">
        <v>2017</v>
      </c>
      <c r="AD27" s="111">
        <v>9.7363157894736805</v>
      </c>
      <c r="AE27" s="111">
        <v>9.6750000000000007</v>
      </c>
      <c r="AF27" s="112">
        <f t="shared" si="0"/>
        <v>9.7228263157894705</v>
      </c>
      <c r="AG27" s="112">
        <v>3.0301639344262297</v>
      </c>
      <c r="AH27" s="112">
        <v>4.47</v>
      </c>
    </row>
    <row r="28" spans="1:34">
      <c r="A28" t="s">
        <v>677</v>
      </c>
      <c r="B28">
        <v>0.51327095690279867</v>
      </c>
      <c r="O28" s="23" t="s">
        <v>677</v>
      </c>
      <c r="P28" s="23">
        <v>0.55228059455450151</v>
      </c>
      <c r="Q28" s="23"/>
      <c r="R28" s="23"/>
      <c r="S28" s="23"/>
      <c r="T28" s="23"/>
      <c r="U28" s="23"/>
      <c r="V28" s="23"/>
      <c r="W28" s="23"/>
      <c r="X28" s="23"/>
      <c r="AA28" s="109" t="s">
        <v>860</v>
      </c>
      <c r="AB28" s="110" t="s">
        <v>531</v>
      </c>
      <c r="AC28" s="110">
        <v>2017</v>
      </c>
      <c r="AD28" s="111">
        <v>9.66</v>
      </c>
      <c r="AE28" s="111">
        <v>10.1383333333333</v>
      </c>
      <c r="AF28" s="112">
        <f t="shared" si="0"/>
        <v>9.7652333333333274</v>
      </c>
      <c r="AG28" s="112">
        <v>2.8167741935483872</v>
      </c>
      <c r="AH28" s="112">
        <v>4.2699999999999996</v>
      </c>
    </row>
    <row r="29" spans="1:34">
      <c r="A29" t="s">
        <v>678</v>
      </c>
      <c r="B29">
        <v>0.50786285642394091</v>
      </c>
      <c r="O29" s="23" t="s">
        <v>678</v>
      </c>
      <c r="P29" s="23">
        <v>0.547305934493996</v>
      </c>
      <c r="Q29" s="23"/>
      <c r="R29" s="23"/>
      <c r="S29" s="23"/>
      <c r="T29" s="23"/>
      <c r="U29" s="23"/>
      <c r="V29" s="23"/>
      <c r="W29" s="23"/>
      <c r="X29" s="23"/>
      <c r="AA29" s="109" t="s">
        <v>861</v>
      </c>
      <c r="AB29" s="110" t="s">
        <v>530</v>
      </c>
      <c r="AC29" s="110">
        <v>2017</v>
      </c>
      <c r="AD29" s="111">
        <v>9.6285714285714299</v>
      </c>
      <c r="AE29" s="111">
        <v>9.4714285714285698</v>
      </c>
      <c r="AF29" s="112">
        <f t="shared" si="0"/>
        <v>9.5940000000000012</v>
      </c>
      <c r="AG29" s="112">
        <v>2.8174603174603177</v>
      </c>
      <c r="AH29" s="112">
        <v>4.333333333333333</v>
      </c>
    </row>
    <row r="30" spans="1:34">
      <c r="A30" t="s">
        <v>679</v>
      </c>
      <c r="B30">
        <v>0.40969119237717871</v>
      </c>
      <c r="O30" s="23" t="s">
        <v>679</v>
      </c>
      <c r="P30" s="23">
        <v>0.37885108879231361</v>
      </c>
      <c r="Q30" s="23"/>
      <c r="R30" s="23"/>
      <c r="S30" s="23"/>
      <c r="T30" s="23"/>
      <c r="U30" s="23"/>
      <c r="V30" s="23"/>
      <c r="W30" s="23"/>
      <c r="X30" s="23"/>
      <c r="AA30" s="109" t="s">
        <v>862</v>
      </c>
      <c r="AB30" s="110" t="s">
        <v>533</v>
      </c>
      <c r="AC30" s="110">
        <v>2017</v>
      </c>
      <c r="AD30" s="111">
        <v>9.8740000000000006</v>
      </c>
      <c r="AE30" s="111">
        <v>9.6</v>
      </c>
      <c r="AF30" s="112">
        <f t="shared" si="0"/>
        <v>9.81372</v>
      </c>
      <c r="AG30" s="112">
        <v>2.896984126984127</v>
      </c>
      <c r="AH30" s="112">
        <v>4.496666666666667</v>
      </c>
    </row>
    <row r="31" spans="1:34" ht="15" thickBot="1">
      <c r="A31" s="102" t="s">
        <v>680</v>
      </c>
      <c r="B31" s="102">
        <v>92</v>
      </c>
      <c r="O31" s="103" t="s">
        <v>680</v>
      </c>
      <c r="P31" s="103">
        <v>92</v>
      </c>
      <c r="Q31" s="23"/>
      <c r="R31" s="23"/>
      <c r="S31" s="23"/>
      <c r="T31" s="23"/>
      <c r="U31" s="23"/>
      <c r="V31" s="23"/>
      <c r="W31" s="23"/>
      <c r="X31" s="23"/>
      <c r="AA31" s="109" t="s">
        <v>863</v>
      </c>
      <c r="AB31" s="110" t="s">
        <v>532</v>
      </c>
      <c r="AC31" s="110">
        <v>2016</v>
      </c>
      <c r="AD31" s="111">
        <v>9.5694444444444393</v>
      </c>
      <c r="AE31" s="111">
        <v>9.6750000000000007</v>
      </c>
      <c r="AF31" s="112">
        <f t="shared" si="0"/>
        <v>9.5926666666666627</v>
      </c>
      <c r="AG31" s="112">
        <v>3.0461290322580643</v>
      </c>
      <c r="AH31" s="112">
        <v>4.66</v>
      </c>
    </row>
    <row r="32" spans="1:34">
      <c r="O32" s="23"/>
      <c r="P32" s="23"/>
      <c r="Q32" s="23"/>
      <c r="R32" s="23"/>
      <c r="S32" s="23"/>
      <c r="T32" s="23"/>
      <c r="U32" s="23"/>
      <c r="V32" s="23"/>
      <c r="W32" s="23"/>
      <c r="X32" s="23"/>
      <c r="AA32" s="109" t="s">
        <v>864</v>
      </c>
      <c r="AB32" s="110" t="s">
        <v>531</v>
      </c>
      <c r="AC32" s="110">
        <v>2016</v>
      </c>
      <c r="AD32" s="111">
        <v>9.7575000000000003</v>
      </c>
      <c r="AE32" s="111">
        <v>9.4649999999999999</v>
      </c>
      <c r="AF32" s="112">
        <f t="shared" si="0"/>
        <v>9.6931499999999993</v>
      </c>
      <c r="AG32" s="112">
        <v>2.83</v>
      </c>
      <c r="AH32" s="112">
        <v>4.6399999999999997</v>
      </c>
    </row>
    <row r="33" spans="1:34" ht="15" thickBot="1">
      <c r="A33" t="s">
        <v>681</v>
      </c>
      <c r="O33" s="23" t="s">
        <v>681</v>
      </c>
      <c r="P33" s="23"/>
      <c r="Q33" s="23"/>
      <c r="R33" s="23"/>
      <c r="S33" s="23"/>
      <c r="T33" s="23"/>
      <c r="U33" s="23"/>
      <c r="V33" s="23"/>
      <c r="W33" s="23"/>
      <c r="X33" s="23"/>
      <c r="AA33" s="109" t="s">
        <v>865</v>
      </c>
      <c r="AB33" s="110" t="s">
        <v>530</v>
      </c>
      <c r="AC33" s="110">
        <v>2016</v>
      </c>
      <c r="AD33" s="111">
        <v>9.6042857142857105</v>
      </c>
      <c r="AE33" s="111">
        <v>9.4149999999999991</v>
      </c>
      <c r="AF33" s="112">
        <f t="shared" si="0"/>
        <v>9.5626428571428548</v>
      </c>
      <c r="AG33" s="112">
        <v>2.2799999999999998</v>
      </c>
      <c r="AH33" s="112">
        <v>4.2566666666666668</v>
      </c>
    </row>
    <row r="34" spans="1:34">
      <c r="A34" s="104"/>
      <c r="B34" s="104" t="s">
        <v>682</v>
      </c>
      <c r="C34" s="104" t="s">
        <v>683</v>
      </c>
      <c r="D34" s="104" t="s">
        <v>684</v>
      </c>
      <c r="E34" s="104" t="s">
        <v>685</v>
      </c>
      <c r="F34" s="104" t="s">
        <v>686</v>
      </c>
      <c r="O34" s="105"/>
      <c r="P34" s="105" t="s">
        <v>682</v>
      </c>
      <c r="Q34" s="105" t="s">
        <v>683</v>
      </c>
      <c r="R34" s="105" t="s">
        <v>684</v>
      </c>
      <c r="S34" s="105" t="s">
        <v>685</v>
      </c>
      <c r="T34" s="105" t="s">
        <v>686</v>
      </c>
      <c r="U34" s="23"/>
      <c r="V34" s="23"/>
      <c r="W34" s="23"/>
      <c r="X34" s="23"/>
      <c r="AA34" s="109" t="s">
        <v>866</v>
      </c>
      <c r="AB34" s="110" t="s">
        <v>533</v>
      </c>
      <c r="AC34" s="110">
        <v>2016</v>
      </c>
      <c r="AD34" s="111">
        <v>10.2888888888889</v>
      </c>
      <c r="AE34" s="111">
        <v>9.4833333333333307</v>
      </c>
      <c r="AF34" s="112">
        <f t="shared" si="0"/>
        <v>10.111666666666675</v>
      </c>
      <c r="AG34" s="112">
        <v>2.5659375</v>
      </c>
      <c r="AH34" s="112">
        <v>4.666666666666667</v>
      </c>
    </row>
    <row r="35" spans="1:34">
      <c r="A35" t="s">
        <v>687</v>
      </c>
      <c r="B35">
        <v>1</v>
      </c>
      <c r="C35">
        <v>15.929978651810094</v>
      </c>
      <c r="D35">
        <v>15.929978651810094</v>
      </c>
      <c r="E35">
        <v>94.907807077431173</v>
      </c>
      <c r="F35">
        <v>9.8174046103446818E-16</v>
      </c>
      <c r="O35" s="23" t="s">
        <v>687</v>
      </c>
      <c r="P35" s="23">
        <v>1</v>
      </c>
      <c r="Q35" s="23">
        <v>15.934317051006689</v>
      </c>
      <c r="R35" s="23">
        <v>15.934317051006689</v>
      </c>
      <c r="S35" s="23">
        <v>111.01876064640628</v>
      </c>
      <c r="T35" s="23">
        <v>2.2082638468154021E-17</v>
      </c>
      <c r="U35" s="23"/>
      <c r="V35" s="23"/>
      <c r="W35" s="23"/>
      <c r="X35" s="23"/>
      <c r="AA35" s="109" t="s">
        <v>867</v>
      </c>
      <c r="AB35" s="110" t="s">
        <v>532</v>
      </c>
      <c r="AC35" s="110">
        <v>2015</v>
      </c>
      <c r="AD35" s="111">
        <v>9.6174999999999997</v>
      </c>
      <c r="AE35" s="111">
        <v>9.6777777777777807</v>
      </c>
      <c r="AF35" s="112">
        <f t="shared" ref="AF35:AF66" si="1">0.78*AD35+0.22*AE35</f>
        <v>9.6307611111111111</v>
      </c>
      <c r="AG35" s="112">
        <v>2.7185245901639346</v>
      </c>
      <c r="AH35" s="112">
        <v>5.3066666666666666</v>
      </c>
    </row>
    <row r="36" spans="1:34">
      <c r="A36" t="s">
        <v>688</v>
      </c>
      <c r="B36">
        <v>90</v>
      </c>
      <c r="C36">
        <v>15.106218580029102</v>
      </c>
      <c r="D36">
        <v>0.16784687311143448</v>
      </c>
      <c r="O36" s="23" t="s">
        <v>688</v>
      </c>
      <c r="P36" s="23">
        <v>90</v>
      </c>
      <c r="Q36" s="23">
        <v>12.917533273120933</v>
      </c>
      <c r="R36" s="23">
        <v>0.14352814747912149</v>
      </c>
      <c r="S36" s="23"/>
      <c r="T36" s="23"/>
      <c r="U36" s="23"/>
      <c r="V36" s="23"/>
      <c r="W36" s="23"/>
      <c r="X36" s="23"/>
      <c r="AA36" s="109" t="s">
        <v>868</v>
      </c>
      <c r="AB36" s="110" t="s">
        <v>531</v>
      </c>
      <c r="AC36" s="110">
        <v>2015</v>
      </c>
      <c r="AD36" s="111">
        <v>9.4666666666666703</v>
      </c>
      <c r="AE36" s="111">
        <v>9.75</v>
      </c>
      <c r="AF36" s="112">
        <f t="shared" si="1"/>
        <v>9.5290000000000035</v>
      </c>
      <c r="AG36" s="112">
        <v>2.9606451612903224</v>
      </c>
      <c r="AH36" s="112">
        <v>5.42</v>
      </c>
    </row>
    <row r="37" spans="1:34" ht="15" thickBot="1">
      <c r="A37" s="102" t="s">
        <v>689</v>
      </c>
      <c r="B37" s="102">
        <v>91</v>
      </c>
      <c r="C37" s="102">
        <v>31.036197231839196</v>
      </c>
      <c r="D37" s="102"/>
      <c r="E37" s="102"/>
      <c r="F37" s="102"/>
      <c r="O37" s="103" t="s">
        <v>689</v>
      </c>
      <c r="P37" s="103">
        <v>91</v>
      </c>
      <c r="Q37" s="103">
        <v>28.851850324127621</v>
      </c>
      <c r="R37" s="103"/>
      <c r="S37" s="103"/>
      <c r="T37" s="103"/>
      <c r="U37" s="23"/>
      <c r="V37" s="23"/>
      <c r="W37" s="23"/>
      <c r="X37" s="23"/>
      <c r="AA37" s="109" t="s">
        <v>869</v>
      </c>
      <c r="AB37" s="110" t="s">
        <v>530</v>
      </c>
      <c r="AC37" s="110">
        <v>2015</v>
      </c>
      <c r="AD37" s="111">
        <v>9.7257142857142895</v>
      </c>
      <c r="AE37" s="111">
        <v>9.43333333333333</v>
      </c>
      <c r="AF37" s="112">
        <f t="shared" si="1"/>
        <v>9.6613904761904781</v>
      </c>
      <c r="AG37" s="112">
        <v>2.96</v>
      </c>
      <c r="AH37" s="112">
        <v>5.2433333333333332</v>
      </c>
    </row>
    <row r="38" spans="1:34" ht="15" thickBot="1">
      <c r="O38" s="23"/>
      <c r="P38" s="23"/>
      <c r="Q38" s="23"/>
      <c r="R38" s="23"/>
      <c r="S38" s="23"/>
      <c r="T38" s="23"/>
      <c r="U38" s="23"/>
      <c r="V38" s="23"/>
      <c r="W38" s="23"/>
      <c r="X38" s="23"/>
      <c r="AA38" s="109" t="s">
        <v>870</v>
      </c>
      <c r="AB38" s="110" t="s">
        <v>533</v>
      </c>
      <c r="AC38" s="110">
        <v>2015</v>
      </c>
      <c r="AD38" s="111">
        <v>10.366666666666699</v>
      </c>
      <c r="AE38" s="111">
        <v>9.4666666666666703</v>
      </c>
      <c r="AF38" s="112">
        <f t="shared" si="1"/>
        <v>10.168666666666692</v>
      </c>
      <c r="AG38" s="112">
        <v>2.8820312499999998</v>
      </c>
      <c r="AH38" s="112">
        <v>4.833333333333333</v>
      </c>
    </row>
    <row r="39" spans="1:34">
      <c r="A39" s="104"/>
      <c r="B39" s="104" t="s">
        <v>690</v>
      </c>
      <c r="C39" s="104" t="s">
        <v>679</v>
      </c>
      <c r="D39" s="104" t="s">
        <v>691</v>
      </c>
      <c r="E39" s="104" t="s">
        <v>692</v>
      </c>
      <c r="F39" s="104" t="s">
        <v>693</v>
      </c>
      <c r="G39" s="104" t="s">
        <v>694</v>
      </c>
      <c r="H39" s="104" t="s">
        <v>695</v>
      </c>
      <c r="I39" s="104" t="s">
        <v>696</v>
      </c>
      <c r="O39" s="105"/>
      <c r="P39" s="105" t="s">
        <v>690</v>
      </c>
      <c r="Q39" s="105" t="s">
        <v>679</v>
      </c>
      <c r="R39" s="105" t="s">
        <v>691</v>
      </c>
      <c r="S39" s="105" t="s">
        <v>692</v>
      </c>
      <c r="T39" s="105" t="s">
        <v>693</v>
      </c>
      <c r="U39" s="105" t="s">
        <v>694</v>
      </c>
      <c r="V39" s="105" t="s">
        <v>695</v>
      </c>
      <c r="W39" s="105" t="s">
        <v>696</v>
      </c>
      <c r="X39" s="23"/>
      <c r="AA39" s="109" t="s">
        <v>871</v>
      </c>
      <c r="AB39" s="110" t="s">
        <v>532</v>
      </c>
      <c r="AC39" s="110">
        <v>2014</v>
      </c>
      <c r="AD39" s="111">
        <v>9.7776923076923108</v>
      </c>
      <c r="AE39" s="111">
        <v>10.283333333333299</v>
      </c>
      <c r="AF39" s="112">
        <f t="shared" si="1"/>
        <v>9.8889333333333287</v>
      </c>
      <c r="AG39" s="112">
        <v>2.5514754098360655</v>
      </c>
      <c r="AH39" s="112">
        <v>4.5</v>
      </c>
    </row>
    <row r="40" spans="1:34">
      <c r="A40" t="s">
        <v>697</v>
      </c>
      <c r="B40">
        <v>8.2934762992229736</v>
      </c>
      <c r="C40">
        <v>0.19405104112076163</v>
      </c>
      <c r="D40">
        <v>42.73863335812657</v>
      </c>
      <c r="E40">
        <v>1.4484862890399566E-61</v>
      </c>
      <c r="F40">
        <v>7.9079600362312954</v>
      </c>
      <c r="G40">
        <v>8.6789925622146509</v>
      </c>
      <c r="H40">
        <v>7.9079600362312954</v>
      </c>
      <c r="I40">
        <v>8.6789925622146509</v>
      </c>
      <c r="O40" s="23" t="s">
        <v>697</v>
      </c>
      <c r="P40" s="23">
        <v>8.2715304116671149</v>
      </c>
      <c r="Q40" s="23">
        <v>0.17944356524560154</v>
      </c>
      <c r="R40" s="23">
        <v>46.09544176379913</v>
      </c>
      <c r="S40" s="23">
        <v>2.1546225081393529E-64</v>
      </c>
      <c r="T40" s="23">
        <v>7.9150344491005624</v>
      </c>
      <c r="U40" s="23">
        <v>8.6280263742336682</v>
      </c>
      <c r="V40" s="23">
        <v>7.9150344491005624</v>
      </c>
      <c r="W40" s="23">
        <v>8.6280263742336682</v>
      </c>
      <c r="X40" s="23"/>
      <c r="AA40" s="109" t="s">
        <v>872</v>
      </c>
      <c r="AB40" s="110" t="s">
        <v>531</v>
      </c>
      <c r="AC40" s="110">
        <v>2014</v>
      </c>
      <c r="AD40" s="111">
        <v>9.8725000000000005</v>
      </c>
      <c r="AE40" s="111">
        <v>9.4499999999999993</v>
      </c>
      <c r="AF40" s="112">
        <f t="shared" si="1"/>
        <v>9.7795500000000004</v>
      </c>
      <c r="AG40" s="112">
        <v>2.9661290322580647</v>
      </c>
      <c r="AH40" s="112">
        <v>4.74</v>
      </c>
    </row>
    <row r="41" spans="1:34" ht="15" thickBot="1">
      <c r="A41" s="102" t="s">
        <v>698</v>
      </c>
      <c r="B41" s="102">
        <v>0.32628347963891985</v>
      </c>
      <c r="C41" s="102">
        <v>3.3492233919568189E-2</v>
      </c>
      <c r="D41" s="102">
        <v>9.7420637997003041</v>
      </c>
      <c r="E41" s="102">
        <v>9.8174046103447528E-16</v>
      </c>
      <c r="F41" s="102">
        <v>0.25974531119961841</v>
      </c>
      <c r="G41" s="102">
        <v>0.39282164807822129</v>
      </c>
      <c r="H41" s="102">
        <v>0.25974531119961841</v>
      </c>
      <c r="I41" s="102">
        <v>0.39282164807822129</v>
      </c>
      <c r="O41" s="103" t="s">
        <v>699</v>
      </c>
      <c r="P41" s="103">
        <v>0.32632790693075003</v>
      </c>
      <c r="Q41" s="103">
        <v>3.0971057036621962E-2</v>
      </c>
      <c r="R41" s="103">
        <v>10.536544056112813</v>
      </c>
      <c r="S41" s="103">
        <v>2.2082638468154493E-17</v>
      </c>
      <c r="T41" s="103">
        <v>0.26479849641740877</v>
      </c>
      <c r="U41" s="103">
        <v>0.3878573174440913</v>
      </c>
      <c r="V41" s="103">
        <v>0.26479849641740877</v>
      </c>
      <c r="W41" s="103">
        <v>0.3878573174440913</v>
      </c>
      <c r="X41" s="23"/>
      <c r="AA41" s="109" t="s">
        <v>873</v>
      </c>
      <c r="AB41" s="110" t="s">
        <v>530</v>
      </c>
      <c r="AC41" s="110">
        <v>2014</v>
      </c>
      <c r="AD41" s="111">
        <v>9.83</v>
      </c>
      <c r="AE41" s="111">
        <v>9.8362499999999997</v>
      </c>
      <c r="AF41" s="112">
        <f t="shared" si="1"/>
        <v>9.8313750000000013</v>
      </c>
      <c r="AG41" s="112">
        <v>3.2653124999999998</v>
      </c>
      <c r="AH41" s="112">
        <v>4.74</v>
      </c>
    </row>
    <row r="42" spans="1:34">
      <c r="O42" s="23"/>
      <c r="P42" s="23"/>
      <c r="Q42" s="23"/>
      <c r="R42" s="23"/>
      <c r="S42" s="23"/>
      <c r="T42" s="23"/>
      <c r="U42" s="23"/>
      <c r="V42" s="23"/>
      <c r="W42" s="23"/>
      <c r="X42" s="23"/>
      <c r="AA42" s="109" t="s">
        <v>874</v>
      </c>
      <c r="AB42" s="110" t="s">
        <v>533</v>
      </c>
      <c r="AC42" s="110">
        <v>2014</v>
      </c>
      <c r="AD42" s="111">
        <v>10.2325</v>
      </c>
      <c r="AE42" s="111">
        <v>9.5416666666666696</v>
      </c>
      <c r="AF42" s="112">
        <f t="shared" si="1"/>
        <v>10.080516666666668</v>
      </c>
      <c r="AG42" s="112">
        <v>3.4425396825396826</v>
      </c>
      <c r="AH42" s="112">
        <v>4.82</v>
      </c>
    </row>
    <row r="43" spans="1:34">
      <c r="AA43" s="109" t="s">
        <v>875</v>
      </c>
      <c r="AB43" s="110" t="s">
        <v>532</v>
      </c>
      <c r="AC43" s="110">
        <v>2013</v>
      </c>
      <c r="AD43" s="111">
        <v>9.9076190476190504</v>
      </c>
      <c r="AE43" s="111">
        <v>9.82909090909091</v>
      </c>
      <c r="AF43" s="112">
        <f t="shared" si="1"/>
        <v>9.8903428571428602</v>
      </c>
      <c r="AG43" s="112">
        <v>3.6849180327868853</v>
      </c>
      <c r="AH43" s="112">
        <v>5.1166666666666671</v>
      </c>
    </row>
    <row r="44" spans="1:34">
      <c r="AA44" s="109" t="s">
        <v>876</v>
      </c>
      <c r="AB44" s="110" t="s">
        <v>531</v>
      </c>
      <c r="AC44" s="110">
        <v>2013</v>
      </c>
      <c r="AD44" s="111">
        <v>10.0557142857143</v>
      </c>
      <c r="AE44" s="111">
        <v>9.6</v>
      </c>
      <c r="AF44" s="112">
        <f t="shared" si="1"/>
        <v>9.9554571428571546</v>
      </c>
      <c r="AG44" s="112">
        <v>3.7861290322580645</v>
      </c>
      <c r="AH44" s="112">
        <v>5.3566666666666665</v>
      </c>
    </row>
    <row r="45" spans="1:34">
      <c r="AA45" s="109" t="s">
        <v>877</v>
      </c>
      <c r="AB45" s="110" t="s">
        <v>530</v>
      </c>
      <c r="AC45" s="110">
        <v>2013</v>
      </c>
      <c r="AD45" s="111">
        <v>9.8414285714285707</v>
      </c>
      <c r="AE45" s="111">
        <v>9.4683333333333302</v>
      </c>
      <c r="AF45" s="112">
        <f t="shared" si="1"/>
        <v>9.7593476190476185</v>
      </c>
      <c r="AG45" s="112">
        <v>3.714375</v>
      </c>
      <c r="AH45" s="112">
        <v>5.4033333333333333</v>
      </c>
    </row>
    <row r="46" spans="1:34">
      <c r="AA46" s="109" t="s">
        <v>878</v>
      </c>
      <c r="AB46" s="110" t="s">
        <v>533</v>
      </c>
      <c r="AC46" s="110">
        <v>2013</v>
      </c>
      <c r="AD46" s="111">
        <v>10.282142857142899</v>
      </c>
      <c r="AE46" s="111">
        <v>9.56666666666667</v>
      </c>
      <c r="AF46" s="112">
        <f t="shared" si="1"/>
        <v>10.124738095238129</v>
      </c>
      <c r="AG46" s="112">
        <v>3.140625</v>
      </c>
      <c r="AH46" s="112">
        <v>4.8366666666666669</v>
      </c>
    </row>
    <row r="47" spans="1:34">
      <c r="AA47" s="109" t="s">
        <v>879</v>
      </c>
      <c r="AB47" s="110" t="s">
        <v>532</v>
      </c>
      <c r="AC47" s="110">
        <v>2012</v>
      </c>
      <c r="AD47" s="111">
        <v>10.103999999999999</v>
      </c>
      <c r="AE47" s="111">
        <v>10.0714285714286</v>
      </c>
      <c r="AF47" s="112">
        <f t="shared" si="1"/>
        <v>10.096834285714291</v>
      </c>
      <c r="AG47" s="112">
        <v>3.1346666666666665</v>
      </c>
      <c r="AH47" s="112">
        <v>4.8099999999999996</v>
      </c>
    </row>
    <row r="48" spans="1:34">
      <c r="AA48" s="109" t="s">
        <v>880</v>
      </c>
      <c r="AB48" s="110" t="s">
        <v>531</v>
      </c>
      <c r="AC48" s="110">
        <v>2012</v>
      </c>
      <c r="AD48" s="111">
        <v>9.7837499999999995</v>
      </c>
      <c r="AE48" s="111">
        <v>9.75</v>
      </c>
      <c r="AF48" s="112">
        <f t="shared" si="1"/>
        <v>9.7763249999999999</v>
      </c>
      <c r="AG48" s="112">
        <v>2.8631147540983606</v>
      </c>
      <c r="AH48" s="112">
        <v>4.5733333333333333</v>
      </c>
    </row>
    <row r="49" spans="27:34">
      <c r="AA49" s="109" t="s">
        <v>881</v>
      </c>
      <c r="AB49" s="110" t="s">
        <v>530</v>
      </c>
      <c r="AC49" s="110">
        <v>2012</v>
      </c>
      <c r="AD49" s="111">
        <v>9.9153846153846192</v>
      </c>
      <c r="AE49" s="111">
        <v>9.8312500000000007</v>
      </c>
      <c r="AF49" s="112">
        <f t="shared" si="1"/>
        <v>9.8968750000000032</v>
      </c>
      <c r="AG49" s="112">
        <v>2.7439682539682542</v>
      </c>
      <c r="AH49" s="112">
        <v>4.8733333333333331</v>
      </c>
    </row>
    <row r="50" spans="27:34">
      <c r="AA50" s="109" t="s">
        <v>882</v>
      </c>
      <c r="AB50" s="110" t="s">
        <v>533</v>
      </c>
      <c r="AC50" s="110">
        <v>2012</v>
      </c>
      <c r="AD50" s="111">
        <v>10.8433333333333</v>
      </c>
      <c r="AE50" s="111">
        <v>9.6319999999999997</v>
      </c>
      <c r="AF50" s="112">
        <f t="shared" si="1"/>
        <v>10.576839999999974</v>
      </c>
      <c r="AG50" s="112">
        <v>2.9376562499999999</v>
      </c>
      <c r="AH50" s="112">
        <v>5.0933333333333337</v>
      </c>
    </row>
    <row r="51" spans="27:34">
      <c r="AA51" s="109" t="s">
        <v>883</v>
      </c>
      <c r="AB51" s="110" t="s">
        <v>532</v>
      </c>
      <c r="AC51" s="110">
        <v>2011</v>
      </c>
      <c r="AD51" s="111">
        <v>10.3445454545455</v>
      </c>
      <c r="AE51" s="111">
        <v>9.875</v>
      </c>
      <c r="AF51" s="112">
        <f t="shared" si="1"/>
        <v>10.24124545454549</v>
      </c>
      <c r="AG51" s="112">
        <v>3.1433870967741937</v>
      </c>
      <c r="AH51" s="112">
        <v>5.2</v>
      </c>
    </row>
    <row r="52" spans="27:34">
      <c r="AA52" s="109" t="s">
        <v>884</v>
      </c>
      <c r="AB52" s="110" t="s">
        <v>531</v>
      </c>
      <c r="AC52" s="110">
        <v>2011</v>
      </c>
      <c r="AD52" s="111">
        <v>10.36</v>
      </c>
      <c r="AE52" s="111">
        <v>9.65</v>
      </c>
      <c r="AF52" s="112">
        <f t="shared" si="1"/>
        <v>10.203800000000001</v>
      </c>
      <c r="AG52" s="112">
        <v>3.040983606557377</v>
      </c>
      <c r="AH52" s="112">
        <v>5.253333333333333</v>
      </c>
    </row>
    <row r="53" spans="27:34">
      <c r="AA53" s="109" t="s">
        <v>885</v>
      </c>
      <c r="AB53" s="110" t="s">
        <v>530</v>
      </c>
      <c r="AC53" s="110">
        <v>2011</v>
      </c>
      <c r="AD53" s="111">
        <v>10.121</v>
      </c>
      <c r="AE53" s="111">
        <v>9.8759999999999994</v>
      </c>
      <c r="AF53" s="112">
        <f t="shared" si="1"/>
        <v>10.0671</v>
      </c>
      <c r="AG53" s="112">
        <v>3.6909375</v>
      </c>
      <c r="AH53" s="112">
        <v>5.4633333333333329</v>
      </c>
    </row>
    <row r="54" spans="27:34">
      <c r="AA54" s="109" t="s">
        <v>886</v>
      </c>
      <c r="AB54" s="110" t="s">
        <v>533</v>
      </c>
      <c r="AC54" s="110">
        <v>2011</v>
      </c>
      <c r="AD54" s="111">
        <v>10.3215384615385</v>
      </c>
      <c r="AE54" s="111">
        <v>10.1</v>
      </c>
      <c r="AF54" s="112">
        <f t="shared" si="1"/>
        <v>10.27280000000003</v>
      </c>
      <c r="AG54" s="112">
        <v>4.3382539682539685</v>
      </c>
      <c r="AH54" s="112">
        <v>5.85</v>
      </c>
    </row>
    <row r="55" spans="27:34">
      <c r="AA55" s="109" t="s">
        <v>887</v>
      </c>
      <c r="AB55" s="110" t="s">
        <v>532</v>
      </c>
      <c r="AC55" s="110">
        <v>2010</v>
      </c>
      <c r="AD55" s="111">
        <v>10.340588235294099</v>
      </c>
      <c r="AE55" s="111">
        <v>10.092307692307701</v>
      </c>
      <c r="AF55" s="112">
        <f t="shared" si="1"/>
        <v>10.285966515837092</v>
      </c>
      <c r="AG55" s="112">
        <v>4.5591935483870971</v>
      </c>
      <c r="AH55" s="112">
        <v>6.09</v>
      </c>
    </row>
    <row r="56" spans="27:34">
      <c r="AA56" s="109" t="s">
        <v>888</v>
      </c>
      <c r="AB56" s="110" t="s">
        <v>531</v>
      </c>
      <c r="AC56" s="110">
        <v>2010</v>
      </c>
      <c r="AD56" s="111">
        <v>10.3430769230769</v>
      </c>
      <c r="AE56" s="111">
        <v>10.425000000000001</v>
      </c>
      <c r="AF56" s="112">
        <f t="shared" si="1"/>
        <v>10.361099999999983</v>
      </c>
      <c r="AG56" s="112">
        <v>4.1670967741935483</v>
      </c>
      <c r="AH56" s="112">
        <v>5.9133333333333331</v>
      </c>
    </row>
    <row r="57" spans="27:34">
      <c r="AA57" s="109" t="s">
        <v>889</v>
      </c>
      <c r="AB57" s="110" t="s">
        <v>530</v>
      </c>
      <c r="AC57" s="110">
        <v>2010</v>
      </c>
      <c r="AD57" s="111">
        <v>10.0778571428571</v>
      </c>
      <c r="AE57" s="111">
        <v>9.9854545454545498</v>
      </c>
      <c r="AF57" s="112">
        <f t="shared" si="1"/>
        <v>10.05752857142854</v>
      </c>
      <c r="AG57" s="112">
        <v>3.8560937499999999</v>
      </c>
      <c r="AH57" s="112">
        <v>5.7766666666666664</v>
      </c>
    </row>
    <row r="58" spans="27:34">
      <c r="AA58" s="109" t="s">
        <v>890</v>
      </c>
      <c r="AB58" s="110" t="s">
        <v>533</v>
      </c>
      <c r="AC58" s="110">
        <v>2010</v>
      </c>
      <c r="AD58" s="111">
        <v>10.6641176470588</v>
      </c>
      <c r="AE58" s="111">
        <v>10.2366666666667</v>
      </c>
      <c r="AF58" s="112">
        <f t="shared" si="1"/>
        <v>10.57007843137254</v>
      </c>
      <c r="AG58" s="112">
        <v>4.3715624999999996</v>
      </c>
      <c r="AH58" s="112">
        <v>6.1766666666666667</v>
      </c>
    </row>
    <row r="59" spans="27:34">
      <c r="AA59" s="109" t="s">
        <v>891</v>
      </c>
      <c r="AB59" s="110" t="s">
        <v>532</v>
      </c>
      <c r="AC59" s="110">
        <v>2009</v>
      </c>
      <c r="AD59" s="111">
        <v>10.542941176470601</v>
      </c>
      <c r="AE59" s="111">
        <v>10.305</v>
      </c>
      <c r="AF59" s="112">
        <f t="shared" si="1"/>
        <v>10.490594117647071</v>
      </c>
      <c r="AG59" s="112">
        <v>4.624426229508197</v>
      </c>
      <c r="AH59" s="112">
        <v>6.2866666666666671</v>
      </c>
    </row>
    <row r="60" spans="27:34">
      <c r="AA60" s="109" t="s">
        <v>892</v>
      </c>
      <c r="AB60" s="110" t="s">
        <v>531</v>
      </c>
      <c r="AC60" s="110">
        <v>2009</v>
      </c>
      <c r="AD60" s="111">
        <v>10.407500000000001</v>
      </c>
      <c r="AE60" s="111">
        <v>9.8800000000000008</v>
      </c>
      <c r="AF60" s="112">
        <f t="shared" si="1"/>
        <v>10.291450000000001</v>
      </c>
      <c r="AG60" s="112">
        <v>4.3356451612903228</v>
      </c>
      <c r="AH60" s="112">
        <v>6.3266666666666671</v>
      </c>
    </row>
    <row r="61" spans="27:34">
      <c r="AA61" s="109" t="s">
        <v>893</v>
      </c>
      <c r="AB61" s="110" t="s">
        <v>530</v>
      </c>
      <c r="AC61" s="110">
        <v>2009</v>
      </c>
      <c r="AD61" s="111">
        <v>10.574999999999999</v>
      </c>
      <c r="AE61" s="111">
        <v>10.1075</v>
      </c>
      <c r="AF61" s="112">
        <f t="shared" si="1"/>
        <v>10.472149999999999</v>
      </c>
      <c r="AG61" s="112">
        <v>4.3224999999999998</v>
      </c>
      <c r="AH61" s="112">
        <v>6.66</v>
      </c>
    </row>
    <row r="62" spans="27:34">
      <c r="AA62" s="109" t="s">
        <v>894</v>
      </c>
      <c r="AB62" s="110" t="s">
        <v>533</v>
      </c>
      <c r="AC62" s="110">
        <v>2009</v>
      </c>
      <c r="AD62" s="111">
        <v>10.461</v>
      </c>
      <c r="AE62" s="111">
        <v>10.2425</v>
      </c>
      <c r="AF62" s="112">
        <f t="shared" si="1"/>
        <v>10.412929999999999</v>
      </c>
      <c r="AG62" s="112">
        <v>4.1723809523809523</v>
      </c>
      <c r="AH62" s="112">
        <v>7.9833333333333334</v>
      </c>
    </row>
    <row r="63" spans="27:34">
      <c r="AA63" s="109" t="s">
        <v>895</v>
      </c>
      <c r="AB63" s="110" t="s">
        <v>532</v>
      </c>
      <c r="AC63" s="110">
        <v>2008</v>
      </c>
      <c r="AD63" s="111">
        <v>10.3555555555556</v>
      </c>
      <c r="AE63" s="111">
        <v>10.3384615384615</v>
      </c>
      <c r="AF63" s="112">
        <f t="shared" si="1"/>
        <v>10.351794871794899</v>
      </c>
      <c r="AG63" s="112">
        <v>3.4567213114754098</v>
      </c>
      <c r="AH63" s="112">
        <v>8.2133333333333329</v>
      </c>
    </row>
    <row r="64" spans="27:34">
      <c r="AA64" s="109" t="s">
        <v>896</v>
      </c>
      <c r="AB64" s="110" t="s">
        <v>531</v>
      </c>
      <c r="AC64" s="110">
        <v>2008</v>
      </c>
      <c r="AD64" s="111">
        <v>10.382727272727299</v>
      </c>
      <c r="AE64" s="111">
        <v>10.5511111111111</v>
      </c>
      <c r="AF64" s="112">
        <f t="shared" si="1"/>
        <v>10.419771717171736</v>
      </c>
      <c r="AG64" s="112">
        <v>3.661774193548387</v>
      </c>
      <c r="AH64" s="112">
        <v>8.84</v>
      </c>
    </row>
    <row r="65" spans="27:34">
      <c r="AA65" s="109" t="s">
        <v>897</v>
      </c>
      <c r="AB65" s="110" t="s">
        <v>530</v>
      </c>
      <c r="AC65" s="110">
        <v>2008</v>
      </c>
      <c r="AD65" s="111">
        <v>10.536250000000001</v>
      </c>
      <c r="AE65" s="111">
        <v>10.1666666666667</v>
      </c>
      <c r="AF65" s="112">
        <f t="shared" si="1"/>
        <v>10.454941666666674</v>
      </c>
      <c r="AG65" s="112">
        <v>4.44921875</v>
      </c>
      <c r="AH65" s="112">
        <v>7.206666666666667</v>
      </c>
    </row>
    <row r="66" spans="27:34">
      <c r="AA66" s="109" t="s">
        <v>898</v>
      </c>
      <c r="AB66" s="110" t="s">
        <v>533</v>
      </c>
      <c r="AC66" s="110">
        <v>2008</v>
      </c>
      <c r="AD66" s="111">
        <v>10.37</v>
      </c>
      <c r="AE66" s="111">
        <v>10.375714285714301</v>
      </c>
      <c r="AF66" s="112">
        <f t="shared" si="1"/>
        <v>10.371257142857147</v>
      </c>
      <c r="AG66" s="112">
        <v>4.5740625000000001</v>
      </c>
      <c r="AH66" s="112">
        <v>6.99</v>
      </c>
    </row>
    <row r="67" spans="27:34">
      <c r="AA67" s="109" t="s">
        <v>899</v>
      </c>
      <c r="AB67" s="110" t="s">
        <v>532</v>
      </c>
      <c r="AC67" s="110">
        <v>2007</v>
      </c>
      <c r="AD67" s="111">
        <v>10.355</v>
      </c>
      <c r="AE67" s="111">
        <v>10.1176923076923</v>
      </c>
      <c r="AF67" s="112">
        <f t="shared" ref="AF67:AF91" si="2">0.78*AD67+0.22*AE67</f>
        <v>10.302792307692306</v>
      </c>
      <c r="AG67" s="112">
        <v>4.4121311475409835</v>
      </c>
      <c r="AH67" s="112">
        <v>6.75</v>
      </c>
    </row>
    <row r="68" spans="27:34">
      <c r="AA68" s="109" t="s">
        <v>900</v>
      </c>
      <c r="AB68" s="110" t="s">
        <v>531</v>
      </c>
      <c r="AC68" s="110">
        <v>2007</v>
      </c>
      <c r="AD68" s="111">
        <v>10.0175</v>
      </c>
      <c r="AE68" s="111">
        <v>10.026249999999999</v>
      </c>
      <c r="AF68" s="112">
        <f t="shared" si="2"/>
        <v>10.019425</v>
      </c>
      <c r="AG68" s="112">
        <v>4.6122580645161291</v>
      </c>
      <c r="AH68" s="112">
        <v>6.51</v>
      </c>
    </row>
    <row r="69" spans="27:34">
      <c r="AA69" s="109" t="s">
        <v>901</v>
      </c>
      <c r="AB69" s="110" t="s">
        <v>530</v>
      </c>
      <c r="AC69" s="110">
        <v>2007</v>
      </c>
      <c r="AD69" s="111">
        <v>10.265454545454499</v>
      </c>
      <c r="AE69" s="111">
        <v>10.126666666666701</v>
      </c>
      <c r="AF69" s="112">
        <f t="shared" si="2"/>
        <v>10.234921212121185</v>
      </c>
      <c r="AG69" s="112">
        <v>4.9488888888888889</v>
      </c>
      <c r="AH69" s="112">
        <v>6.63</v>
      </c>
    </row>
    <row r="70" spans="27:34">
      <c r="AA70" s="109" t="s">
        <v>902</v>
      </c>
      <c r="AB70" s="110" t="s">
        <v>533</v>
      </c>
      <c r="AC70" s="110">
        <v>2007</v>
      </c>
      <c r="AD70" s="111">
        <v>10.3888888888889</v>
      </c>
      <c r="AE70" s="111">
        <v>10.5181818181818</v>
      </c>
      <c r="AF70" s="112">
        <f t="shared" si="2"/>
        <v>10.417333333333339</v>
      </c>
      <c r="AG70" s="112">
        <v>4.9889062500000003</v>
      </c>
      <c r="AH70" s="112">
        <v>6.4933333333333332</v>
      </c>
    </row>
    <row r="71" spans="27:34">
      <c r="AA71" s="109" t="s">
        <v>903</v>
      </c>
      <c r="AB71" s="110" t="s">
        <v>532</v>
      </c>
      <c r="AC71" s="110">
        <v>2006</v>
      </c>
      <c r="AD71" s="111">
        <v>10.3318181818182</v>
      </c>
      <c r="AE71" s="111">
        <v>10.141999999999999</v>
      </c>
      <c r="AF71" s="112">
        <f t="shared" si="2"/>
        <v>10.290058181818196</v>
      </c>
      <c r="AG71" s="112">
        <v>4.7964516129032262</v>
      </c>
      <c r="AH71" s="112">
        <v>6.2966666666666669</v>
      </c>
    </row>
    <row r="72" spans="27:34">
      <c r="AA72" s="109" t="s">
        <v>904</v>
      </c>
      <c r="AB72" s="110" t="s">
        <v>531</v>
      </c>
      <c r="AC72" s="110">
        <v>2006</v>
      </c>
      <c r="AD72" s="111">
        <v>10.0628571428571</v>
      </c>
      <c r="AE72" s="111">
        <v>10.3375</v>
      </c>
      <c r="AF72" s="112">
        <f t="shared" si="2"/>
        <v>10.123278571428537</v>
      </c>
      <c r="AG72" s="112">
        <v>4.741935483870968</v>
      </c>
      <c r="AH72" s="112">
        <v>6.28</v>
      </c>
    </row>
    <row r="73" spans="27:34">
      <c r="AA73" s="109" t="s">
        <v>905</v>
      </c>
      <c r="AB73" s="110" t="s">
        <v>530</v>
      </c>
      <c r="AC73" s="110">
        <v>2006</v>
      </c>
      <c r="AD73" s="111">
        <v>10.63</v>
      </c>
      <c r="AE73" s="111">
        <v>10.6</v>
      </c>
      <c r="AF73" s="112">
        <f t="shared" si="2"/>
        <v>10.6234</v>
      </c>
      <c r="AG73" s="112">
        <v>4.9942857142857147</v>
      </c>
      <c r="AH73" s="112">
        <v>6.5933333333333337</v>
      </c>
    </row>
    <row r="74" spans="27:34">
      <c r="AA74" s="109" t="s">
        <v>906</v>
      </c>
      <c r="AB74" s="110" t="s">
        <v>533</v>
      </c>
      <c r="AC74" s="110">
        <v>2006</v>
      </c>
      <c r="AD74" s="111">
        <v>10.38</v>
      </c>
      <c r="AE74" s="111">
        <v>10.68</v>
      </c>
      <c r="AF74" s="112">
        <f t="shared" si="2"/>
        <v>10.446000000000002</v>
      </c>
      <c r="AG74" s="112">
        <v>5.143015873015873</v>
      </c>
      <c r="AH74" s="112">
        <v>6.7366666666666664</v>
      </c>
    </row>
    <row r="75" spans="27:34">
      <c r="AA75" s="109" t="s">
        <v>907</v>
      </c>
      <c r="AB75" s="110" t="s">
        <v>532</v>
      </c>
      <c r="AC75" s="110">
        <v>2005</v>
      </c>
      <c r="AD75" s="111">
        <v>10.5933333333333</v>
      </c>
      <c r="AE75" s="111">
        <v>10.316428571428601</v>
      </c>
      <c r="AF75" s="112">
        <f t="shared" si="2"/>
        <v>10.532414285714266</v>
      </c>
      <c r="AG75" s="112">
        <v>4.632741935483871</v>
      </c>
      <c r="AH75" s="112">
        <v>6.3066666666666666</v>
      </c>
    </row>
    <row r="76" spans="27:34">
      <c r="AA76" s="109" t="s">
        <v>908</v>
      </c>
      <c r="AB76" s="110" t="s">
        <v>531</v>
      </c>
      <c r="AC76" s="110">
        <v>2005</v>
      </c>
      <c r="AD76" s="111">
        <v>10.845000000000001</v>
      </c>
      <c r="AE76" s="111">
        <v>10.472</v>
      </c>
      <c r="AF76" s="112">
        <f t="shared" si="2"/>
        <v>10.76294</v>
      </c>
      <c r="AG76" s="112">
        <v>4.654262295081967</v>
      </c>
      <c r="AH76" s="112">
        <v>6.3366666666666669</v>
      </c>
    </row>
    <row r="77" spans="27:34">
      <c r="AA77" s="109" t="s">
        <v>909</v>
      </c>
      <c r="AB77" s="110" t="s">
        <v>530</v>
      </c>
      <c r="AC77" s="110">
        <v>2005</v>
      </c>
      <c r="AD77" s="111">
        <v>10.125</v>
      </c>
      <c r="AE77" s="111">
        <v>10.536</v>
      </c>
      <c r="AF77" s="112">
        <f t="shared" si="2"/>
        <v>10.21542</v>
      </c>
      <c r="AG77" s="112">
        <v>4.4251562499999997</v>
      </c>
      <c r="AH77" s="112">
        <v>5.98</v>
      </c>
    </row>
    <row r="78" spans="27:34">
      <c r="AA78" s="109" t="s">
        <v>910</v>
      </c>
      <c r="AB78" s="110" t="s">
        <v>533</v>
      </c>
      <c r="AC78" s="110">
        <v>2005</v>
      </c>
      <c r="AD78" s="111">
        <v>10.56</v>
      </c>
      <c r="AE78" s="111">
        <v>10.65</v>
      </c>
      <c r="AF78" s="112">
        <f t="shared" si="2"/>
        <v>10.579800000000001</v>
      </c>
      <c r="AG78" s="112">
        <v>4.4701562499999996</v>
      </c>
      <c r="AH78" s="112">
        <v>5.9733333333333336</v>
      </c>
    </row>
    <row r="79" spans="27:34">
      <c r="AA79" s="109" t="s">
        <v>911</v>
      </c>
      <c r="AB79" s="110" t="s">
        <v>532</v>
      </c>
      <c r="AC79" s="110">
        <v>2004</v>
      </c>
      <c r="AD79" s="111">
        <v>10.90875</v>
      </c>
      <c r="AE79" s="111">
        <v>10.658333333333299</v>
      </c>
      <c r="AF79" s="112">
        <f t="shared" si="2"/>
        <v>10.853658333333325</v>
      </c>
      <c r="AG79" s="112">
        <v>4.7042622950819668</v>
      </c>
      <c r="AH79" s="112">
        <v>5.9666666666666668</v>
      </c>
    </row>
    <row r="80" spans="27:34">
      <c r="AA80" s="109" t="s">
        <v>912</v>
      </c>
      <c r="AB80" s="110" t="s">
        <v>531</v>
      </c>
      <c r="AC80" s="110">
        <v>2004</v>
      </c>
      <c r="AD80" s="111">
        <v>10.75</v>
      </c>
      <c r="AE80" s="111">
        <v>10.36875</v>
      </c>
      <c r="AF80" s="112">
        <f t="shared" si="2"/>
        <v>10.666125000000001</v>
      </c>
      <c r="AG80" s="112">
        <v>4.9335483870967742</v>
      </c>
      <c r="AH80" s="112">
        <v>6.1866666666666665</v>
      </c>
    </row>
    <row r="81" spans="27:34">
      <c r="AA81" s="109" t="s">
        <v>913</v>
      </c>
      <c r="AB81" s="110" t="s">
        <v>530</v>
      </c>
      <c r="AC81" s="110">
        <v>2004</v>
      </c>
      <c r="AD81" s="111">
        <v>10.638571428571399</v>
      </c>
      <c r="AE81" s="111">
        <v>10.5733333333333</v>
      </c>
      <c r="AF81" s="112">
        <f t="shared" si="2"/>
        <v>10.624219047619018</v>
      </c>
      <c r="AG81" s="112">
        <v>5.1453125000000002</v>
      </c>
      <c r="AH81" s="112">
        <v>6.45</v>
      </c>
    </row>
    <row r="82" spans="27:34">
      <c r="AA82" s="109" t="s">
        <v>914</v>
      </c>
      <c r="AB82" s="110" t="s">
        <v>533</v>
      </c>
      <c r="AC82" s="110">
        <v>2004</v>
      </c>
      <c r="AD82" s="111">
        <v>11</v>
      </c>
      <c r="AE82" s="111">
        <v>11.06</v>
      </c>
      <c r="AF82" s="112">
        <f t="shared" si="2"/>
        <v>11.013200000000001</v>
      </c>
      <c r="AG82" s="112">
        <v>5.4198387096774194</v>
      </c>
      <c r="AH82" s="112">
        <v>6.6633333333333331</v>
      </c>
    </row>
    <row r="83" spans="27:34">
      <c r="AA83" s="109" t="s">
        <v>915</v>
      </c>
      <c r="AB83" s="110" t="s">
        <v>532</v>
      </c>
      <c r="AC83" s="110">
        <v>2003</v>
      </c>
      <c r="AD83" s="111">
        <v>11.091666666666701</v>
      </c>
      <c r="AE83" s="111">
        <v>10.8418181818182</v>
      </c>
      <c r="AF83" s="112">
        <f t="shared" si="2"/>
        <v>11.036700000000032</v>
      </c>
      <c r="AG83" s="112">
        <v>5.028548387096774</v>
      </c>
      <c r="AH83" s="112">
        <v>6.2733333333333334</v>
      </c>
    </row>
    <row r="84" spans="27:34">
      <c r="AA84" s="109" t="s">
        <v>916</v>
      </c>
      <c r="AB84" s="110" t="s">
        <v>531</v>
      </c>
      <c r="AC84" s="110">
        <v>2003</v>
      </c>
      <c r="AD84" s="111">
        <v>9.875</v>
      </c>
      <c r="AE84" s="111">
        <v>10.612</v>
      </c>
      <c r="AF84" s="112">
        <f t="shared" si="2"/>
        <v>10.037140000000001</v>
      </c>
      <c r="AG84" s="112">
        <v>5.253709677419355</v>
      </c>
      <c r="AH84" s="112">
        <v>6.6633333333333331</v>
      </c>
    </row>
    <row r="85" spans="27:34">
      <c r="AA85" s="109" t="s">
        <v>917</v>
      </c>
      <c r="AB85" s="110" t="s">
        <v>530</v>
      </c>
      <c r="AC85" s="110">
        <v>2003</v>
      </c>
      <c r="AD85" s="111">
        <v>11.1625</v>
      </c>
      <c r="AE85" s="111">
        <v>11.362500000000001</v>
      </c>
      <c r="AF85" s="112">
        <f t="shared" si="2"/>
        <v>11.2065</v>
      </c>
      <c r="AG85" s="112">
        <v>5.2806249999999997</v>
      </c>
      <c r="AH85" s="112">
        <v>6.8066666666666666</v>
      </c>
    </row>
    <row r="86" spans="27:34">
      <c r="AA86" s="109" t="s">
        <v>918</v>
      </c>
      <c r="AB86" s="110" t="s">
        <v>533</v>
      </c>
      <c r="AC86" s="110">
        <v>2003</v>
      </c>
      <c r="AD86" s="111">
        <v>11.4266666666667</v>
      </c>
      <c r="AE86" s="111">
        <v>11.382</v>
      </c>
      <c r="AF86" s="112">
        <f t="shared" si="2"/>
        <v>11.416840000000025</v>
      </c>
      <c r="AG86" s="112">
        <v>4.8361904761904766</v>
      </c>
      <c r="AH86" s="112">
        <v>6.4733333333333336</v>
      </c>
    </row>
    <row r="87" spans="27:34">
      <c r="AA87" s="109" t="s">
        <v>919</v>
      </c>
      <c r="AB87" s="110" t="s">
        <v>532</v>
      </c>
      <c r="AC87" s="110">
        <v>2002</v>
      </c>
      <c r="AD87" s="111">
        <v>11.5666666666667</v>
      </c>
      <c r="AE87" s="111">
        <v>11.0111111111111</v>
      </c>
      <c r="AF87" s="112">
        <f t="shared" si="2"/>
        <v>11.44444444444447</v>
      </c>
      <c r="AG87" s="112">
        <v>5.0644262295081965</v>
      </c>
      <c r="AH87" s="112">
        <v>7.12</v>
      </c>
    </row>
    <row r="88" spans="27:34">
      <c r="AA88" s="109" t="s">
        <v>920</v>
      </c>
      <c r="AB88" s="110" t="s">
        <v>531</v>
      </c>
      <c r="AC88" s="110">
        <v>2002</v>
      </c>
      <c r="AD88" s="111">
        <v>11.25</v>
      </c>
      <c r="AE88" s="111">
        <v>11.5</v>
      </c>
      <c r="AF88" s="112">
        <f t="shared" si="2"/>
        <v>11.305</v>
      </c>
      <c r="AG88" s="112">
        <v>5.1654838709677415</v>
      </c>
      <c r="AH88" s="112">
        <v>7.6</v>
      </c>
    </row>
    <row r="89" spans="27:34">
      <c r="AA89" s="109" t="s">
        <v>921</v>
      </c>
      <c r="AB89" s="110" t="s">
        <v>530</v>
      </c>
      <c r="AC89" s="110">
        <v>2002</v>
      </c>
      <c r="AD89" s="111">
        <v>11.404999999999999</v>
      </c>
      <c r="AE89" s="111">
        <v>11.6425</v>
      </c>
      <c r="AF89" s="112">
        <f t="shared" si="2"/>
        <v>11.457249999999998</v>
      </c>
      <c r="AG89" s="112">
        <v>5.2843749999999998</v>
      </c>
      <c r="AH89" s="112">
        <v>7.6266666666666669</v>
      </c>
    </row>
    <row r="90" spans="27:34">
      <c r="AA90" s="109" t="s">
        <v>922</v>
      </c>
      <c r="AB90" s="110" t="s">
        <v>533</v>
      </c>
      <c r="AC90" s="110">
        <v>2002</v>
      </c>
      <c r="AD90" s="111">
        <v>10.050000000000001</v>
      </c>
      <c r="AE90" s="111">
        <v>10.6666666666667</v>
      </c>
      <c r="AF90" s="112">
        <f t="shared" si="2"/>
        <v>10.185666666666673</v>
      </c>
      <c r="AG90" s="112">
        <v>5.7440625000000001</v>
      </c>
      <c r="AH90" s="112">
        <v>8.0233333333333334</v>
      </c>
    </row>
    <row r="91" spans="27:34">
      <c r="AA91" s="109" t="s">
        <v>923</v>
      </c>
      <c r="AB91" s="110" t="s">
        <v>532</v>
      </c>
      <c r="AC91" s="110">
        <v>2001</v>
      </c>
      <c r="AD91" s="111">
        <v>11.57</v>
      </c>
      <c r="AE91" s="111">
        <v>10.65</v>
      </c>
      <c r="AF91" s="112">
        <f t="shared" si="2"/>
        <v>11.367600000000001</v>
      </c>
      <c r="AG91" s="112">
        <v>5.5683333333333334</v>
      </c>
      <c r="AH91" s="112">
        <v>7.956666666666667</v>
      </c>
    </row>
    <row r="92" spans="27:34">
      <c r="AA92" s="109" t="s">
        <v>924</v>
      </c>
      <c r="AB92" s="110" t="s">
        <v>531</v>
      </c>
      <c r="AC92" s="110">
        <v>2001</v>
      </c>
      <c r="AD92" s="111">
        <v>10.7557142857143</v>
      </c>
      <c r="AE92" s="113"/>
      <c r="AF92" s="112">
        <f>AD92</f>
        <v>10.7557142857143</v>
      </c>
      <c r="AG92" s="112">
        <v>5.3048387096774192</v>
      </c>
      <c r="AH92" s="112">
        <v>7.9233333333333329</v>
      </c>
    </row>
    <row r="93" spans="27:34">
      <c r="AA93" s="109" t="s">
        <v>925</v>
      </c>
      <c r="AB93" s="110" t="s">
        <v>530</v>
      </c>
      <c r="AC93" s="110">
        <v>2001</v>
      </c>
      <c r="AD93" s="111">
        <v>10.875</v>
      </c>
      <c r="AE93" s="111">
        <v>10.75</v>
      </c>
      <c r="AF93" s="112">
        <f>0.78*AD93+0.22*AE93</f>
        <v>10.8475</v>
      </c>
      <c r="AG93" s="112">
        <v>5.5280327868852455</v>
      </c>
      <c r="AH93" s="112">
        <v>7.95</v>
      </c>
    </row>
    <row r="94" spans="27:34">
      <c r="AA94" s="109" t="s">
        <v>926</v>
      </c>
      <c r="AB94" s="110" t="s">
        <v>533</v>
      </c>
      <c r="AC94" s="110">
        <v>2001</v>
      </c>
      <c r="AD94" s="111">
        <v>11.375</v>
      </c>
      <c r="AE94" s="111">
        <v>11.375</v>
      </c>
      <c r="AF94" s="112">
        <f>0.78*AD94+0.22*AE94</f>
        <v>11.375</v>
      </c>
      <c r="AG94" s="112">
        <v>5.7006349206349203</v>
      </c>
      <c r="AH94" s="112">
        <v>8.0366666666666671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w E A A B Q S w M E F A A C A A g A t F r U W P F q 3 7 K k A A A A 9 g A A A B I A H A B D b 2 5 m a W c v U G F j a 2 F n Z S 5 4 b W w g o h g A K K A U A A A A A A A A A A A A A A A A A A A A A A A A A A A A h Y 9 B D o I w F E S v Q r q n L T U m S j 5 l 4 V Y S E 6 J x S 2 q F R v g Y W i x 3 c + G R v I I Y R d 2 5 n D d v M X O / 3 i A d m j q 4 6 M 6 a F h M S U U 4 C j a o 9 G C w T 0 r t j u C C p h E 2 h T k W p g 1 F G G w / 2 k J D K u X P M m P e e + h l t u 5 I J z i O 2 z 9 a 5 q n R T k I 9 s / s u h Q e s K V J p I 2 L 3 G S E E j s a R i L i g H N k H I D H 4 F M e 5 9 t j 8 Q V n 3 t + k 5 L j e E 2 B z Z F Y O 8 P 8 g F Q S w M E F A A C A A g A t F r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a 1 F h V c d 1 y l g E A A J I C A A A T A B w A R m 9 y b X V s Y X M v U 2 V j d G l v b j E u b S C i G A A o o B Q A A A A A A A A A A A A A A A A A A A A A A A A A A A B t U m 1 r 2 z A Q / h 7 I f z j c L w l k x g 3 Z G C v 7 k N r d G H T d S F K 6 M Q 9 x c W 6 1 F + n O S H K T E P L f J 9 u l g 7 Y C I e m e e + 7 l O T k q f C U M y / 4 8 v x g O h g N X o q U N n E V W d j C a j i P 4 C J r 8 c A B h L a W x B Q X L D 6 P j F a 4 1 u d G n S l O c C n t i 7 0 Z R + i G / d W R d v i z R l T v 0 + b X w J m S 5 K o T F V I W D z E q 9 l v 2 T B 9 z g A b f 5 t 6 t L + E x M t i o g l R S m y X S W f 7 f y N 5 Q H d 2 K 3 e c j i G u 2 R P e z C 2 9 V Y 0 P 8 o z / j 5 g h y h L c o 8 u 1 5 l i 3 w a n 8 d v 4 x l k Z J A 3 0 O 4 F P R A 3 B H N G f X C V i / d G R + P x p G + 2 6 y 8 J z f Z d H 5 P T r 8 7 0 + x E / i 9 I S + T 6 I t T r U 1 O r U w f H K I r s / Y k 0 q u j H c g m 7 U B 5 s c j 1 E q p k Y + q B s 0 F E 3 A B x g 8 7 f 1 p A s f o Z 6 g 4 G L + w f z e L W 2 Z n T R v n x Z B V Y l X Q g P t 5 u R f s B X p S q U b n 1 B v 1 K M U L p z l z g 1 p d V l p X f N 9 6 3 i 5 l r m b J + y T c M 9 E a 7 V N o b s y a b M f 7 S p 7 C z 1 D d E E z d V q A q V t u 7 8 h X n X u Q e f w a f x s N B x a 9 K e P E P U E s B A i 0 A F A A C A A g A t F r U W P F q 3 7 K k A A A A 9 g A A A B I A A A A A A A A A A A A A A A A A A A A A A E N v b m Z p Z y 9 Q Y W N r Y W d l L n h t b F B L A Q I t A B Q A A g A I A L R a 1 F g P y u m r p A A A A O k A A A A T A A A A A A A A A A A A A A A A A P A A A A B b Q 2 9 u d G V u d F 9 U e X B l c 1 0 u e G 1 s U E s B A i 0 A F A A C A A g A t F r U W F V x 3 X K W A Q A A k g I A A B M A A A A A A A A A A A A A A A A A 4 Q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g w A A A A A A A D A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d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h O T Q 1 O T Z j L T k 2 N T M t N D c 1 M C 0 5 O T M z L W U y M z Y 4 Z T Y y M T h l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y b 3 d f X z I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1 w Y W 5 5 X 0 5 h b W U m c X V v d D s s J n F 1 b 3 Q 7 W W V h c i Z x d W 9 0 O y w m c X V v d D t D d X N 0 b 2 1 l c l 9 v c l 9 D b 2 5 u Z W N 0 a W 9 u c y Z x d W 9 0 O y w m c X V v d D t S Y X R l X 0 N s Y X N z X y 1 f R 2 V u Z X J p Y y Z x d W 9 0 O y w m c X V v d D t B b m 5 1 Y W x f Q m l s b G l u Z 3 N f L V 9 V U 2 9 B X z Q w O D B f L V 9 E b 2 x s Y X J z J n F 1 b 3 Q 7 L C Z x d W 9 0 O 0 1 l d G V y Z W R f Q 2 9 u c 3 V t c H R p b 2 5 f a W 5 f a 1 d o J n F 1 b 3 Q 7 L C Z x d W 9 0 O 0 R l b W F u Z F 9 p b l 9 r V y Z x d W 9 0 O 1 0 i I C 8 + P E V u d H J 5 I F R 5 c G U 9 I k Z p b G x D b 2 x 1 b W 5 U e X B l c y I g V m F s d W U 9 I n N C Z 0 1 H Q m d V R k J R P T 0 i I C 8 + P E V u d H J 5 I F R 5 c G U 9 I k Z p b G x M Y X N 0 V X B k Y X R l Z C I g V m F s d W U 9 I m Q y M D I 0 L T A 2 L T A y V D I w O j U z O j Q 0 L j I z M T g 3 M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D c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v d y A o M i k v Q X V 0 b 1 J l b W 9 2 Z W R D b 2 x 1 b W 5 z M S 5 7 Q 2 9 t c G F u e V 9 O Y W 1 l L D B 9 J n F 1 b 3 Q 7 L C Z x d W 9 0 O 1 N l Y 3 R p b 2 4 x L 3 J v d y A o M i k v Q X V 0 b 1 J l b W 9 2 Z W R D b 2 x 1 b W 5 z M S 5 7 W W V h c i w x f S Z x d W 9 0 O y w m c X V v d D t T Z W N 0 a W 9 u M S 9 y b 3 c g K D I p L 0 F 1 d G 9 S Z W 1 v d m V k Q 2 9 s d W 1 u c z E u e 0 N 1 c 3 R v b W V y X 2 9 y X 0 N v b m 5 l Y 3 R p b 2 5 z L D J 9 J n F 1 b 3 Q 7 L C Z x d W 9 0 O 1 N l Y 3 R p b 2 4 x L 3 J v d y A o M i k v Q X V 0 b 1 J l b W 9 2 Z W R D b 2 x 1 b W 5 z M S 5 7 U m F 0 Z V 9 D b G F z c 1 8 t X 0 d l b m V y a W M s M 3 0 m c X V v d D s s J n F 1 b 3 Q 7 U 2 V j d G l v b j E v c m 9 3 I C g y K S 9 B d X R v U m V t b 3 Z l Z E N v b H V t b n M x L n t B b m 5 1 Y W x f Q m l s b G l u Z 3 N f L V 9 V U 2 9 B X z Q w O D B f L V 9 E b 2 x s Y X J z L D R 9 J n F 1 b 3 Q 7 L C Z x d W 9 0 O 1 N l Y 3 R p b 2 4 x L 3 J v d y A o M i k v Q X V 0 b 1 J l b W 9 2 Z W R D b 2 x 1 b W 5 z M S 5 7 T W V 0 Z X J l Z F 9 D b 2 5 z d W 1 w d G l v b l 9 p b l 9 r V 2 g s N X 0 m c X V v d D s s J n F 1 b 3 Q 7 U 2 V j d G l v b j E v c m 9 3 I C g y K S 9 B d X R v U m V t b 3 Z l Z E N v b H V t b n M x L n t E Z W 1 h b m R f a W 5 f a 1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m 9 3 I C g y K S 9 B d X R v U m V t b 3 Z l Z E N v b H V t b n M x L n t D b 2 1 w Y W 5 5 X 0 5 h b W U s M H 0 m c X V v d D s s J n F 1 b 3 Q 7 U 2 V j d G l v b j E v c m 9 3 I C g y K S 9 B d X R v U m V t b 3 Z l Z E N v b H V t b n M x L n t Z Z W F y L D F 9 J n F 1 b 3 Q 7 L C Z x d W 9 0 O 1 N l Y 3 R p b 2 4 x L 3 J v d y A o M i k v Q X V 0 b 1 J l b W 9 2 Z W R D b 2 x 1 b W 5 z M S 5 7 Q 3 V z d G 9 t Z X J f b 3 J f Q 2 9 u b m V j d G l v b n M s M n 0 m c X V v d D s s J n F 1 b 3 Q 7 U 2 V j d G l v b j E v c m 9 3 I C g y K S 9 B d X R v U m V t b 3 Z l Z E N v b H V t b n M x L n t S Y X R l X 0 N s Y X N z X y 1 f R 2 V u Z X J p Y y w z f S Z x d W 9 0 O y w m c X V v d D t T Z W N 0 a W 9 u M S 9 y b 3 c g K D I p L 0 F 1 d G 9 S Z W 1 v d m V k Q 2 9 s d W 1 u c z E u e 0 F u b n V h b F 9 C a W x s a W 5 n c 1 8 t X 1 V T b 0 F f N D A 4 M F 8 t X 0 R v b G x h c n M s N H 0 m c X V v d D s s J n F 1 b 3 Q 7 U 2 V j d G l v b j E v c m 9 3 I C g y K S 9 B d X R v U m V t b 3 Z l Z E N v b H V t b n M x L n t N Z X R l c m V k X 0 N v b n N 1 b X B 0 a W 9 u X 2 l u X 2 t X a C w 1 f S Z x d W 9 0 O y w m c X V v d D t T Z W N 0 a W 9 u M S 9 y b 3 c g K D I p L 0 F 1 d G 9 S Z W 1 v d m V k Q 2 9 s d W 1 u c z E u e 0 R l b W F u Z F 9 p b l 9 r V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9 3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d y U y M C g y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3 c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X N K N h 8 Y / E G 1 H 4 f K w 7 7 1 O Q A A A A A C A A A A A A A D Z g A A w A A A A B A A A A C w i M b + m V a P z U s 9 9 j g W q D 6 t A A A A A A S A A A C g A A A A E A A A A O 9 L 3 m j N a P Z 9 t x D 2 7 u g q Z l x Q A A A A j I K l U a u 6 t L f H F s i 0 p 5 1 c 1 m v 6 b g 9 6 Y B A n n T 9 X 5 V P j g G Q n t h Q u g u W V S I o R F G A 3 H 7 5 C U 0 d Z x 2 D S R z e O H Q W u b e v V / E a l T f d a l q 0 w z r A + 3 p h 7 l i g U A A A A M X d o K e 2 A 8 M c f t C 7 O 0 H b j T H J 6 / v E = < / D a t a M a s h u p > 
</file>

<file path=customXml/itemProps1.xml><?xml version="1.0" encoding="utf-8"?>
<ds:datastoreItem xmlns:ds="http://schemas.openxmlformats.org/officeDocument/2006/customXml" ds:itemID="{422ED3F3-2120-469D-B255-290056C67B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19,28</vt:lpstr>
      <vt:lpstr>Figure 21,26</vt:lpstr>
      <vt:lpstr>Figure 25</vt:lpstr>
      <vt:lpstr>Figure 36</vt:lpstr>
      <vt:lpstr>Figure 37,38</vt:lpstr>
      <vt:lpstr>Figure 39,40</vt:lpstr>
      <vt:lpstr>Figure 41</vt:lpstr>
      <vt:lpstr>Figure 42</vt:lpstr>
      <vt:lpstr>Figure 67,68</vt:lpstr>
      <vt:lpstr>Figure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Shashwat Nayak</dc:creator>
  <cp:lastModifiedBy>Ian Richler</cp:lastModifiedBy>
  <dcterms:created xsi:type="dcterms:W3CDTF">2015-06-05T18:17:20Z</dcterms:created>
  <dcterms:modified xsi:type="dcterms:W3CDTF">2024-06-27T20:06:13Z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{EF1103B4-1E58-4C62-946C-0D5DDA062091}</vt:lpwstr>
  </property>
</Properties>
</file>