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nbridge.sharepoint.com/teams/EB-2022-02002024Rebasing/IRs  Phase 2/"/>
    </mc:Choice>
  </mc:AlternateContent>
  <xr:revisionPtr revIDLastSave="1027" documentId="13_ncr:1_{96D32F5C-8901-4540-B250-4A2FA49B3AE9}" xr6:coauthVersionLast="47" xr6:coauthVersionMax="47" xr10:uidLastSave="{6E3A9379-0F3B-4651-957B-15039D13955B}"/>
  <bookViews>
    <workbookView xWindow="-120" yWindow="-120" windowWidth="29040" windowHeight="15840" tabRatio="781" activeTab="1" xr2:uid="{22F4416D-C94E-402E-AC6A-98ECCC318B40}"/>
  </bookViews>
  <sheets>
    <sheet name="Table 1 - EGI" sheetId="13" r:id="rId1"/>
    <sheet name="Table 2 - EGD Details" sheetId="3" r:id="rId2"/>
    <sheet name="Table 3 - Union Details" sheetId="5" r:id="rId3"/>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'Table 2 - EGD Details'!$B$4:$L$34</definedName>
    <definedName name="_xlnm._FilterDatabase" localSheetId="2" hidden="1">'Table 3 - Union Details'!$B$4:$L$11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5000</definedName>
    <definedName name="RiskNumSimulations" hidden="1">4</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3" l="1"/>
  <c r="M11" i="13"/>
  <c r="D8" i="13"/>
  <c r="E8" i="13"/>
  <c r="F8" i="13"/>
  <c r="G8" i="13"/>
  <c r="H8" i="13"/>
  <c r="I8" i="13"/>
  <c r="J8" i="13"/>
  <c r="K8" i="13"/>
  <c r="L8" i="13"/>
  <c r="M8" i="13"/>
  <c r="D7" i="13"/>
  <c r="E7" i="13"/>
  <c r="F7" i="13"/>
  <c r="G7" i="13"/>
  <c r="H7" i="13"/>
  <c r="I7" i="13"/>
  <c r="J7" i="13"/>
  <c r="K7" i="13"/>
  <c r="L7" i="13"/>
  <c r="M7" i="13"/>
  <c r="D6" i="13"/>
  <c r="E6" i="13"/>
  <c r="F6" i="13"/>
  <c r="G6" i="13"/>
  <c r="H6" i="13"/>
  <c r="I6" i="13"/>
  <c r="J6" i="13"/>
  <c r="K6" i="13"/>
  <c r="L6" i="13"/>
  <c r="M6" i="13"/>
  <c r="C8" i="13"/>
  <c r="C7" i="13"/>
  <c r="C6" i="13"/>
  <c r="G5" i="3"/>
  <c r="G5" i="5"/>
  <c r="D16" i="13"/>
  <c r="E16" i="13"/>
  <c r="F16" i="13"/>
  <c r="G16" i="13"/>
  <c r="H16" i="13"/>
  <c r="I16" i="13"/>
  <c r="J16" i="13"/>
  <c r="K16" i="13"/>
  <c r="L16" i="13"/>
  <c r="M16" i="13"/>
  <c r="N16" i="13"/>
  <c r="D17" i="13"/>
  <c r="E17" i="13"/>
  <c r="F17" i="13"/>
  <c r="G17" i="13"/>
  <c r="H17" i="13"/>
  <c r="I17" i="13"/>
  <c r="J17" i="13"/>
  <c r="K17" i="13"/>
  <c r="L17" i="13"/>
  <c r="M17" i="13"/>
  <c r="N17" i="13"/>
  <c r="D18" i="13"/>
  <c r="E18" i="13"/>
  <c r="F18" i="13"/>
  <c r="G18" i="13"/>
  <c r="H18" i="13"/>
  <c r="I18" i="13"/>
  <c r="J18" i="13"/>
  <c r="K18" i="13"/>
  <c r="L18" i="13"/>
  <c r="M18" i="13"/>
  <c r="N18" i="13"/>
  <c r="C18" i="13"/>
  <c r="C17" i="13"/>
  <c r="C16" i="13"/>
  <c r="N6" i="13" l="1"/>
  <c r="G29" i="3"/>
  <c r="G34" i="3"/>
  <c r="G33" i="3"/>
  <c r="G32" i="3"/>
  <c r="G28" i="3"/>
  <c r="G25" i="3"/>
  <c r="G24" i="3"/>
  <c r="G23" i="3"/>
  <c r="G22" i="3"/>
  <c r="G20" i="3"/>
  <c r="G18" i="3"/>
  <c r="G6" i="3"/>
  <c r="G7" i="3"/>
  <c r="G8" i="3"/>
  <c r="G9" i="3"/>
  <c r="G10" i="3"/>
  <c r="G11" i="3"/>
  <c r="G12" i="3"/>
  <c r="G13" i="3"/>
  <c r="G14" i="3"/>
  <c r="G15" i="3"/>
  <c r="G16" i="3"/>
  <c r="G17" i="3"/>
  <c r="G19" i="3"/>
  <c r="G21" i="3"/>
  <c r="G26" i="3"/>
  <c r="G27" i="3"/>
  <c r="G30" i="3"/>
  <c r="G31" i="3" l="1"/>
  <c r="G6" i="5"/>
  <c r="G7" i="5"/>
  <c r="G8" i="5"/>
  <c r="G9" i="5"/>
  <c r="G10" i="5"/>
  <c r="G11" i="5"/>
  <c r="D11" i="13" l="1"/>
  <c r="E11" i="13"/>
  <c r="F11" i="13"/>
  <c r="G11" i="13"/>
  <c r="H11" i="13"/>
  <c r="I11" i="13"/>
  <c r="J11" i="13"/>
  <c r="K11" i="13"/>
  <c r="L11" i="13"/>
  <c r="D12" i="13"/>
  <c r="E12" i="13"/>
  <c r="F12" i="13"/>
  <c r="G12" i="13"/>
  <c r="H12" i="13"/>
  <c r="I12" i="13"/>
  <c r="J12" i="13"/>
  <c r="K12" i="13"/>
  <c r="L12" i="13"/>
  <c r="M12" i="13"/>
  <c r="D13" i="13"/>
  <c r="E13" i="13"/>
  <c r="F13" i="13"/>
  <c r="G13" i="13"/>
  <c r="H13" i="13"/>
  <c r="I13" i="13"/>
  <c r="J13" i="13"/>
  <c r="K13" i="13"/>
  <c r="L13" i="13"/>
  <c r="C13" i="13"/>
  <c r="C12" i="13"/>
  <c r="C11" i="13"/>
  <c r="N11" i="13" l="1"/>
  <c r="N12" i="13"/>
  <c r="N13" i="13"/>
  <c r="F20" i="13"/>
  <c r="L20" i="13"/>
  <c r="J20" i="13"/>
  <c r="G20" i="13"/>
  <c r="H20" i="13"/>
  <c r="E20" i="13"/>
  <c r="K20" i="13"/>
  <c r="I20" i="13"/>
  <c r="M20" i="13"/>
  <c r="D20" i="13"/>
  <c r="N8" i="13" l="1"/>
  <c r="N7" i="13" l="1"/>
  <c r="N20" i="13" l="1"/>
  <c r="C20" i="13"/>
</calcChain>
</file>

<file path=xl/sharedStrings.xml><?xml version="1.0" encoding="utf-8"?>
<sst xmlns="http://schemas.openxmlformats.org/spreadsheetml/2006/main" count="444" uniqueCount="200">
  <si>
    <t>Table 1 - EGI Storage In-Service Additions Over $2 million</t>
  </si>
  <si>
    <t>Category ($ millions)</t>
  </si>
  <si>
    <t>Total</t>
  </si>
  <si>
    <t>b) new storage assets to maintain existing assets or replace end-of-life assets</t>
  </si>
  <si>
    <t>i) total</t>
  </si>
  <si>
    <t>ii) allocated to regulated business</t>
  </si>
  <si>
    <t>iii) allocated to unregulated business</t>
  </si>
  <si>
    <t>3A</t>
  </si>
  <si>
    <t>c) new assets for replacing and enhancing an existing asset that is at the end of its useful life</t>
  </si>
  <si>
    <t>3B</t>
  </si>
  <si>
    <t>d) new assets for replacing and enhancing an existing asset that is not at the end of its useful life</t>
  </si>
  <si>
    <t>Table 2 Details - EGD Rate Zone Storage In-Service Additions ($ millions)</t>
  </si>
  <si>
    <t>Project Number</t>
  </si>
  <si>
    <t>Line No.</t>
  </si>
  <si>
    <t>In-service Year</t>
  </si>
  <si>
    <t>Name of Project</t>
  </si>
  <si>
    <t>Total Capital Cost</t>
  </si>
  <si>
    <t>Allocated to Regulated</t>
  </si>
  <si>
    <t>Allocated To Unregulated</t>
  </si>
  <si>
    <t>Description of Asset</t>
  </si>
  <si>
    <t>Category</t>
  </si>
  <si>
    <t>Rationale supporting Category</t>
  </si>
  <si>
    <t>Nature of the work done</t>
  </si>
  <si>
    <t>Purpose of the work</t>
  </si>
  <si>
    <t>New Storage Space</t>
  </si>
  <si>
    <t>New Deliverability</t>
  </si>
  <si>
    <t>Reduction in Lost Gas</t>
  </si>
  <si>
    <t>Reduction in Company Used Gas for Storage Operations</t>
  </si>
  <si>
    <t>Increases Ability to Cycle Pools</t>
  </si>
  <si>
    <t>70.5321.10</t>
  </si>
  <si>
    <t>Air &amp; Noise Emissions</t>
  </si>
  <si>
    <t>Emissions improvements new exhaust</t>
  </si>
  <si>
    <t>Improve noise and air emissions to meet MoE Standards</t>
  </si>
  <si>
    <t>Replace old exhausts with new</t>
  </si>
  <si>
    <t>No</t>
  </si>
  <si>
    <t>Yes</t>
  </si>
  <si>
    <t>70.3618.14</t>
  </si>
  <si>
    <t>Horizontal Well Replacement (TW#15 )</t>
  </si>
  <si>
    <t>New storage well  in the Tecumseh -Wilkesport Reservoir</t>
  </si>
  <si>
    <t>Drill new Horizontal Well #15 and #16 to replace 5 wells being abandoned. Regain lost injection/withdrawl capacity of 5 abandoned wells.</t>
  </si>
  <si>
    <t>Drill new Horizontal Well #15 and #16 to replace 5 wells being abandoned</t>
  </si>
  <si>
    <t xml:space="preserve">Regain lost injection/withdrawl capacity of 5 abandoned wells </t>
  </si>
  <si>
    <t>70.3619.14</t>
  </si>
  <si>
    <t>Horizontal Well Replacement (TW#16)</t>
  </si>
  <si>
    <t>70.3585.14</t>
  </si>
  <si>
    <t>EGS Control Room Migration</t>
  </si>
  <si>
    <t xml:space="preserve">Migration to new EGS building </t>
  </si>
  <si>
    <t>Replace operations building with new contol room - compliance requirement</t>
  </si>
  <si>
    <t>Replace operations building with new contol room</t>
  </si>
  <si>
    <t>Compliance requirement</t>
  </si>
  <si>
    <t>70.247034.16</t>
  </si>
  <si>
    <t>Engine Block Replacement (K705)</t>
  </si>
  <si>
    <t xml:space="preserve">K705 Compressor Foundation </t>
  </si>
  <si>
    <t xml:space="preserve">Restore degrading foundation for K705 Compressor </t>
  </si>
  <si>
    <t>Replace exisitng foundation Blocks</t>
  </si>
  <si>
    <t>70.3620.14</t>
  </si>
  <si>
    <t>Horizontal Well Replacement (TC#9 )</t>
  </si>
  <si>
    <t xml:space="preserve">Replacement Horizontal Well </t>
  </si>
  <si>
    <t>Drill a second horizontal leg to the initial TC9H1 well leg. Maintain deliverability and capacity (OEB File: EB-2016-0378).</t>
  </si>
  <si>
    <t xml:space="preserve">Drill a second horizontal leg to the initial TC9H1 well leg. </t>
  </si>
  <si>
    <t>Maintain deliverability and capacity (OEB File: EB-2016-0378)</t>
  </si>
  <si>
    <t>Foundation Block Replacement (K706)</t>
  </si>
  <si>
    <t xml:space="preserve">K706 Compressor Foundation </t>
  </si>
  <si>
    <t>Restore degrading foundation for K706 Compressor.</t>
  </si>
  <si>
    <t xml:space="preserve">Restore degrading foundation for K706 Compressor </t>
  </si>
  <si>
    <t>00.25159PAG.14</t>
  </si>
  <si>
    <t>Gas Storage Eng Standards</t>
  </si>
  <si>
    <t>Creation of technical documents</t>
  </si>
  <si>
    <t>The project is required to establish the necessary set of technical documents to ensure compliance, as well as the processes to control these documents. It is also an opportunity to formally capture the specialized knowledge and expertise of gas storage operations from EGS staff.</t>
  </si>
  <si>
    <t>The Project is required to establish the necessary set of technical documents to ensure compliance, as well as the processes to control these documents. It is also an opportunity to formally capture the specialized knowledge and expertise of gas storage operations from EGS staff.</t>
  </si>
  <si>
    <t>70.3565.13</t>
  </si>
  <si>
    <t>Auxiliary Building #1 Replacement</t>
  </si>
  <si>
    <t>Auxilliary building</t>
  </si>
  <si>
    <t>Replace 55 year old building</t>
  </si>
  <si>
    <t>Purchase new APU, Bolier, MCC's and UPS along with new building - install new piping and I&amp;E equipment</t>
  </si>
  <si>
    <t>Yes (1)</t>
  </si>
  <si>
    <t>Compressor Crankshaft Replacement (K705)</t>
  </si>
  <si>
    <t>K705 Compressor crankshaft</t>
  </si>
  <si>
    <t>Replace non-repairable crankshaft</t>
  </si>
  <si>
    <t>Maintain injection/withdrawl capabilities of the unit</t>
  </si>
  <si>
    <t>70.253431.16</t>
  </si>
  <si>
    <t>Observation Well (TD26 A1)</t>
  </si>
  <si>
    <t xml:space="preserve">New observation well </t>
  </si>
  <si>
    <t xml:space="preserve">Monitor gas content and pressure in the underground storage area which will assist with the continued safe and reliable delivery of natural gas </t>
  </si>
  <si>
    <t>Drill new observation well</t>
  </si>
  <si>
    <t>No (2)</t>
  </si>
  <si>
    <t>New Well (TD28H)</t>
  </si>
  <si>
    <t>New well in Dow reservoir</t>
  </si>
  <si>
    <t>Restore performance degradation resulting from well abandonements in the storage reservoir</t>
  </si>
  <si>
    <t>Drill new reservoir well</t>
  </si>
  <si>
    <t>New Well (TD29H)</t>
  </si>
  <si>
    <t>Telemetry Upgrade</t>
  </si>
  <si>
    <t>Telemetry upgrade from radio based technology to fibre optic</t>
  </si>
  <si>
    <t>Replace existing end of life asset. Build upon recent SCADA system upgrades and utilize newer technologies.</t>
  </si>
  <si>
    <t>This scope of work entails installation of fibre optics, fibre switches, SFP Optical Transceivers (small form-factor pluggable) and switch configurations.</t>
  </si>
  <si>
    <t xml:space="preserve">Solution Impact* Risks Reduced: (1) Improved Operational Reliability of the Storage system. Faster, more reliable SCADA will allow for more operating condition data to be transmitted to the control room, allowing operators to react more quickly to abnormal operating conditions. (2) Improved security of key Storage infrastructure, by having sufficient bandwidth to employ security cameras. (3) Complying with corporate security standards. </t>
  </si>
  <si>
    <t>New Well (TKC67H)</t>
  </si>
  <si>
    <t>New well in South Kimball  reservoir</t>
  </si>
  <si>
    <t>Restore performance degradation resulting from well abandonements in the storage reservoir.</t>
  </si>
  <si>
    <t>Wilkesport MOP Remediation</t>
  </si>
  <si>
    <t>Wilkesport pipeline and pool system</t>
  </si>
  <si>
    <t>Maintain maximum operating pressure of gathering system</t>
  </si>
  <si>
    <t xml:space="preserve">Field verification, replace specific pipe, and pressure test TW10 lateral </t>
  </si>
  <si>
    <t>Foundation Block Replacement (K707)</t>
  </si>
  <si>
    <t xml:space="preserve">K707 Compressor Foundation </t>
  </si>
  <si>
    <t xml:space="preserve">Restore degrading foundation for K707 Compressor </t>
  </si>
  <si>
    <t>NPS16 Wilkesport Interconnect MOP</t>
  </si>
  <si>
    <t>Remediation of insulator issues</t>
  </si>
  <si>
    <t>Replace NPS 16 Insulators along Ladysmith Pipeline</t>
  </si>
  <si>
    <t>Remiadiation of Insulator Issues</t>
  </si>
  <si>
    <t>Land - Joyce/Maitland Property</t>
  </si>
  <si>
    <t>Strategic Land Purchase</t>
  </si>
  <si>
    <t xml:space="preserve">Properties in proximity to compressor station have the potential to expose the general public to risks in the event of rare major hazardous events. Noise and vibration are identified in the Environmental Protection Act as contaminants.  Any industry emitting noise or other contaminants must obtain an Environmental Compliance Approval (“ECA”) from the Ontario Ministry of the Environment and Climate Change (“MOECC”)  in order to operate legally.  The current approved ECA encompasses the entire gas storage and transmission network. Compressor stations with neighbouring lots which, if developed to host a noise sensitive use, could jeopardize the compliance status of the station with respect to the applicable MOECC sound level limits. </t>
  </si>
  <si>
    <t>Acquiring land in proximity to compressor stations provides additional setback and buffer to ensure properties do not become noise sensitive, reduce risk related to public safety and encroachment.  Property may also be purchased to support expansion or provide ease of access.</t>
  </si>
  <si>
    <t>Dehydration Unit Upgrade</t>
  </si>
  <si>
    <t>Dehydration unit upgrade</t>
  </si>
  <si>
    <t>Restore lost dehydration performance</t>
  </si>
  <si>
    <t>Address high inlet filter pressure and restore glycol flow path</t>
  </si>
  <si>
    <t>Meter Area-Upgrade</t>
  </si>
  <si>
    <t xml:space="preserve">New pipe configuration and over pressure protection </t>
  </si>
  <si>
    <t>Replace existing end of life asset. Replace existing meter area at Corunna Compressor Station.</t>
  </si>
  <si>
    <t>Remove old meter area piping.  Replace with a series of valves and piping that provides modern control and over pressure protection.</t>
  </si>
  <si>
    <t>Eliminate flow indused vibrations, install Over Pressure Protection, and maintain flow velocities</t>
  </si>
  <si>
    <t>Meter Area-Upgrade (P2)</t>
  </si>
  <si>
    <t>Replace existing end of life asset. Replace existing meter area.</t>
  </si>
  <si>
    <t>2022 Land Acquisition Kraayenbrink</t>
  </si>
  <si>
    <t>Land purchase</t>
  </si>
  <si>
    <t>Provides additional setback and buffer from existing and potential receptors and buffer to ensure properties do not become noise sensitive, reduce risk related to public safety and encroachment.</t>
  </si>
  <si>
    <t>Purchase land</t>
  </si>
  <si>
    <t>Provides additional setback and buffer from existing and potential receptors and buffer to ensure properties do not become noise sensitive, reduce risk related to public safety and encroachment</t>
  </si>
  <si>
    <t>EGD Dawn to Corunna Replacement - 2023 ISD</t>
  </si>
  <si>
    <t>Pipeline replacement</t>
  </si>
  <si>
    <t>Abandon compressors at Corunna Compressor Station - replace with pipeline to Dawn Compressor Station. Meet the firm demands of EGI customers safely and reliably.</t>
  </si>
  <si>
    <t>Abandon compressors at Corunna Compressor Station - replace with pipeline to Dawn Compressor Station.</t>
  </si>
  <si>
    <t>Meet the firm demands of EGI Cusstomers Safely and reliably</t>
  </si>
  <si>
    <t>Yes (3)</t>
  </si>
  <si>
    <t>EGD Dawn to Corunna Replacement - 2024 ISD</t>
  </si>
  <si>
    <t>NPS 16 Wilkesport Retrofit</t>
  </si>
  <si>
    <t>Permanent launcher/receiver facilities</t>
  </si>
  <si>
    <t>Allows for regular assessment and maintenance of pipeline system.</t>
  </si>
  <si>
    <t>Install In-line Inspection tool launcher , remove restrictive fittings or pipe configurations.</t>
  </si>
  <si>
    <t>Allow for regular assessment and maintenance of pipeline system</t>
  </si>
  <si>
    <t>Foundation Block Replacement</t>
  </si>
  <si>
    <t>Compressor foundation replacement</t>
  </si>
  <si>
    <t>Restore degrading foundation</t>
  </si>
  <si>
    <t>Design, procurement and construction to remove old compressor foundation and pour a new foundation:
-Remove the compressor cylinders and distance pieces
Build the dust containment shelter around the machine and install the air filtration units. 
-Remove the foundation (cement and rebar block, "10'w x 8'h x 30'l)
-Prepare the existing cement matt for the new foundation
-Install the new rebar and inspect
-Build the cement forms and reinforce
-Pour the cement in one continuous pour
-Remove the cement form and remove any high points
-Install compressor distance pieces and cylinders
-Install piping and cables</t>
  </si>
  <si>
    <t>The foundation blocks for the reciprocating compressors require replacement due to age, operating hours, oil contamination, and condition (the engine block foundations are deteriorating). Without remediation, failing foundations will allow unit settlement creating bearing misalignments. As the frequency of bearing failures increases, the operational reliability of the unit decreases. There is also the potential for collateral crankshaft damage. There are no technically viable maintenance or repair strategies that will sufficiently extend the lives of the foundations blocks indefinitely; and therefore, replacement is the only option to mitigate damage described above</t>
  </si>
  <si>
    <t>NPS 16 Wilkesport P and C</t>
  </si>
  <si>
    <t>Installation costs for permanent inline inspection (ILI) tool launcher and receiver facilities, retrofits to existing lines to remove restrictive fittings or pipe configurations so they can be inspected with ILI tools, and replacement of pipeline segments with integrity issues that are identified through the inspections.</t>
  </si>
  <si>
    <t>Meter Station Filter</t>
  </si>
  <si>
    <t>New above grade filter-coalescer and tank</t>
  </si>
  <si>
    <t>Existing buried separator does not function adequately and is of unknown condition.  Existing above grade drain tank is at end of service life.</t>
  </si>
  <si>
    <t>Design, procurement and construction to remove buried assets, install new above grade assets and required above and below grade piping.</t>
  </si>
  <si>
    <t>To remove contaminants and protect downstream components from damage/fouling during withdrawal and address integrity concerns with existing drain tank and buried separator.</t>
  </si>
  <si>
    <t>Land Purchase</t>
  </si>
  <si>
    <t>Strategic land purchase</t>
  </si>
  <si>
    <t>Maintain existing asset</t>
  </si>
  <si>
    <t>Notes:</t>
  </si>
  <si>
    <t>(1) New boiler is likely more efficient then old boiler and could reduct company used gas.</t>
  </si>
  <si>
    <t>(2) Now observation does not reduce lost gas.  However, the well will help expalin and possible quantify lost gas.</t>
  </si>
  <si>
    <t>(3) The Dawn to Corunna project reduces company used gas since compression at Dawn is more efficient then the units retired at the Corunna Compressor Station</t>
  </si>
  <si>
    <t>Table 3 Details - Union Rate Zones Storage In-Service Additions ($ millions)</t>
  </si>
  <si>
    <t>53.14.401</t>
  </si>
  <si>
    <t>Compression Station Upgrade</t>
  </si>
  <si>
    <t>Replace and upgrade existing Building, Overhead Crane, and Exhaust Stack.</t>
  </si>
  <si>
    <t>Replace end of life assets, maintain Reliability, address maintenance issues, reduce noise levels with a new exhaust</t>
  </si>
  <si>
    <t>Replace Building , exhaust stack and Overhead crane</t>
  </si>
  <si>
    <t>Replace end of life Assets . Maintain reliability, address maintenance issues, reduce noise levels with a new exhaust.</t>
  </si>
  <si>
    <t>53.17.419</t>
  </si>
  <si>
    <t>Emissions Action Plan</t>
  </si>
  <si>
    <t>Noise Abatement-Noise dampening silencers and large diameter pipe insulation</t>
  </si>
  <si>
    <t xml:space="preserve">Maintain Environmental Complicance approval with the Ministry of Environment in order to meet the requirements of Section 20.2 Part II.1 of the Environmental Protection Act. </t>
  </si>
  <si>
    <t>The 2017 work, based on the overall 10 year plan and in consderation of the 2015 annual review, testing and updates includes the following noise abatement work: Dawn Plant E aftercooler, Dawn Dehydration Plant Incinerator Silencing, Dawn Aux 3 Building and Cooler Silencing and insulation of large diameter pipe across the Dawn Yard.</t>
  </si>
  <si>
    <t>Maintain current operations as constructed and required.</t>
  </si>
  <si>
    <t>53.17.413</t>
  </si>
  <si>
    <t>Storage Tank Compliance</t>
  </si>
  <si>
    <t>Tank Replacementsand refurbishment , and additionally new tank controls.</t>
  </si>
  <si>
    <t>New assets and upgrades to maintain compliance to hazardous material management .</t>
  </si>
  <si>
    <t>A list of work activities has been developed for the existing tanks to meet compliance obligations. The work activities include refurbishment and addition of controls to some tanks and complete replacement of others. The remaining 72 tanks will be remediated in 2017.</t>
  </si>
  <si>
    <t>53-20-907</t>
  </si>
  <si>
    <t>Dawn J Compressor Blade Damage</t>
  </si>
  <si>
    <t>Dawn J - Gas Turbine blades</t>
  </si>
  <si>
    <t>Replace damaged gas turbine blades. Unit is required for injection/withdrawal operations.</t>
  </si>
  <si>
    <t>Replace damaged gas turbine blades</t>
  </si>
  <si>
    <t>Unit is required for injection/withdrawal operations</t>
  </si>
  <si>
    <t>64-20-317</t>
  </si>
  <si>
    <t>Storage and Pool Loop</t>
  </si>
  <si>
    <t>Permanent in line inspection tool launcher</t>
  </si>
  <si>
    <t>Install In-line Inspection tool launcher, remove restrictive fittings or pipe configurations.</t>
  </si>
  <si>
    <t>Allow for regular assessment and maintenance of pipeline system.</t>
  </si>
  <si>
    <t>53-22-409</t>
  </si>
  <si>
    <t>Dawn Control Valve &amp; Piping Replacement</t>
  </si>
  <si>
    <t>Control valve run</t>
  </si>
  <si>
    <t>Replace worn out control valves</t>
  </si>
  <si>
    <t>Replace Control Valves</t>
  </si>
  <si>
    <t>2024 Waubuno  2 replacement wells</t>
  </si>
  <si>
    <t>One onjection/withdrawl well (replacement)</t>
  </si>
  <si>
    <t>Maintain existing asset - The new well will offset the reduction of deliverability due to the relines and abandonments does not provide additional deliverability.</t>
  </si>
  <si>
    <t>This project abandons one well UI20 and drills one 8 5/8" well.  The new well will offset the reduction of deliverability due to the relines and abandonments.</t>
  </si>
  <si>
    <t xml:space="preserve">The deliverability of the Waubuno pool has declined due to the relines of the injection/withdrawal wells UI20, UM20 UI22 and UI25 and the abandonment of the well UI30.  Well UI 20 is in a flood plain which is inaccessible during the spring months.   Any response to a well incident would be severely impacted by the condition of the well and access to the well.   The proposed abandonment of this will reduce deliverability.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</si>
</sst>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_(&quot;$&quot;* #,##0.0_);_(&quot;$&quot;* \(#,##0.0\);_(&quot;$&quot;* &quot;-&quot;??_);_(@_)"/>
    <numFmt numFmtId="167" formatCode="0.0"/>
  </numFmts>
  <fonts count="5" x14ac:knownFonts="1">
    <font>
      <sz val="11"/>
      <color theme="1"/>
      <name val="Calibri"/>
      <family val="2"/>
      <scheme val="minor"/>
    </font>
    <font>
      <sz val="10"/>
      <color theme="1"/>
      <name val="Arial"/>
      <family val="2"/>
    </font>
    <font>
      <u/>
      <sz val="10"/>
      <color theme="1"/>
      <name val="Arial"/>
      <family val="2"/>
    </font>
    <font>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wrapText="1"/>
    </xf>
    <xf numFmtId="0" fontId="1" fillId="0" borderId="0" xfId="0" applyFont="1" applyAlignment="1">
      <alignment horizontal="left"/>
    </xf>
    <xf numFmtId="41" fontId="1" fillId="0" borderId="0" xfId="1" applyNumberFormat="1" applyFont="1" applyAlignment="1">
      <alignment wrapText="1"/>
    </xf>
    <xf numFmtId="41" fontId="1" fillId="0" borderId="0" xfId="0" applyNumberFormat="1" applyFont="1" applyAlignment="1">
      <alignment wrapText="1"/>
    </xf>
    <xf numFmtId="0" fontId="1" fillId="0" borderId="0" xfId="0" applyFont="1" applyAlignment="1">
      <alignment vertical="top" wrapText="1"/>
    </xf>
    <xf numFmtId="164" fontId="1" fillId="0" borderId="0" xfId="1" applyNumberFormat="1" applyFont="1" applyAlignment="1">
      <alignment wrapText="1"/>
    </xf>
    <xf numFmtId="164" fontId="1" fillId="0" borderId="0" xfId="1" applyNumberFormat="1" applyFont="1" applyFill="1" applyAlignment="1">
      <alignment wrapText="1"/>
    </xf>
    <xf numFmtId="0" fontId="2" fillId="2" borderId="0" xfId="0" applyFont="1" applyFill="1" applyAlignment="1">
      <alignment horizontal="centerContinuous"/>
    </xf>
    <xf numFmtId="0" fontId="1" fillId="2" borderId="0" xfId="0" applyFont="1" applyFill="1" applyAlignment="1">
      <alignment horizontal="left"/>
    </xf>
    <xf numFmtId="0" fontId="1" fillId="2" borderId="0" xfId="0" applyFont="1" applyFill="1"/>
    <xf numFmtId="0" fontId="1" fillId="2" borderId="0" xfId="0" applyFont="1" applyFill="1" applyAlignment="1">
      <alignment horizontal="center"/>
    </xf>
    <xf numFmtId="0" fontId="1" fillId="2" borderId="1" xfId="0" applyFont="1" applyFill="1" applyBorder="1" applyAlignment="1">
      <alignment horizontal="center" wrapText="1"/>
    </xf>
    <xf numFmtId="0" fontId="1" fillId="2" borderId="0" xfId="0" applyFont="1" applyFill="1" applyAlignment="1">
      <alignment wrapText="1"/>
    </xf>
    <xf numFmtId="0" fontId="1" fillId="2" borderId="1" xfId="0" applyFont="1" applyFill="1" applyBorder="1" applyAlignment="1">
      <alignment wrapText="1"/>
    </xf>
    <xf numFmtId="0" fontId="2" fillId="2" borderId="0" xfId="0" applyFont="1" applyFill="1"/>
    <xf numFmtId="41" fontId="1" fillId="2" borderId="0" xfId="1" applyNumberFormat="1" applyFont="1" applyFill="1" applyAlignment="1">
      <alignment wrapText="1"/>
    </xf>
    <xf numFmtId="41" fontId="1" fillId="2" borderId="0" xfId="0" applyNumberFormat="1" applyFont="1" applyFill="1" applyAlignment="1">
      <alignment wrapText="1"/>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2" xfId="0" applyFont="1" applyFill="1" applyBorder="1" applyAlignment="1">
      <alignment wrapText="1"/>
    </xf>
    <xf numFmtId="1" fontId="1" fillId="2" borderId="2" xfId="0" applyNumberFormat="1" applyFont="1" applyFill="1" applyBorder="1" applyAlignment="1">
      <alignment horizontal="center" wrapText="1"/>
    </xf>
    <xf numFmtId="0" fontId="1" fillId="2" borderId="2" xfId="0" applyFont="1" applyFill="1" applyBorder="1" applyAlignment="1">
      <alignment vertical="top" wrapText="1"/>
    </xf>
    <xf numFmtId="0" fontId="1" fillId="2" borderId="2" xfId="0" applyFont="1" applyFill="1" applyBorder="1" applyAlignment="1">
      <alignment horizontal="center" wrapText="1"/>
    </xf>
    <xf numFmtId="1" fontId="1" fillId="2" borderId="0" xfId="0" applyNumberFormat="1" applyFont="1" applyFill="1" applyAlignment="1">
      <alignment horizontal="center" wrapText="1"/>
    </xf>
    <xf numFmtId="1" fontId="1" fillId="0" borderId="0" xfId="0" applyNumberFormat="1" applyFont="1" applyAlignment="1">
      <alignment horizontal="center" wrapText="1"/>
    </xf>
    <xf numFmtId="0" fontId="1" fillId="0" borderId="0" xfId="0" applyFont="1" applyAlignment="1">
      <alignment horizontal="center" wrapText="1"/>
    </xf>
    <xf numFmtId="165" fontId="1" fillId="2" borderId="0" xfId="3" applyNumberFormat="1" applyFont="1" applyFill="1"/>
    <xf numFmtId="0" fontId="1" fillId="2" borderId="0" xfId="0" applyFont="1" applyFill="1" applyAlignment="1">
      <alignment horizontal="center" wrapText="1"/>
    </xf>
    <xf numFmtId="0" fontId="1" fillId="0" borderId="2" xfId="0" applyFont="1" applyBorder="1" applyAlignment="1">
      <alignment wrapText="1"/>
    </xf>
    <xf numFmtId="0" fontId="1" fillId="0" borderId="0" xfId="0" applyFont="1" applyAlignment="1">
      <alignment horizontal="left" wrapText="1"/>
    </xf>
    <xf numFmtId="0" fontId="1" fillId="2" borderId="1" xfId="0" applyFont="1" applyFill="1" applyBorder="1" applyAlignment="1">
      <alignment horizontal="center"/>
    </xf>
    <xf numFmtId="0" fontId="1" fillId="2" borderId="2" xfId="0" applyFont="1" applyFill="1" applyBorder="1" applyAlignment="1">
      <alignment horizontal="center"/>
    </xf>
    <xf numFmtId="166" fontId="1" fillId="2" borderId="0" xfId="3" applyNumberFormat="1" applyFont="1" applyFill="1"/>
    <xf numFmtId="166" fontId="1" fillId="2" borderId="4" xfId="3" applyNumberFormat="1" applyFont="1" applyFill="1" applyBorder="1"/>
    <xf numFmtId="0" fontId="1" fillId="2" borderId="2" xfId="0" applyFont="1" applyFill="1" applyBorder="1" applyAlignment="1">
      <alignment horizontal="center" vertical="top" wrapText="1"/>
    </xf>
    <xf numFmtId="0" fontId="4" fillId="0" borderId="0" xfId="0" applyFont="1" applyAlignment="1">
      <alignment horizontal="left"/>
    </xf>
    <xf numFmtId="0" fontId="4" fillId="0" borderId="0" xfId="0" applyFont="1"/>
    <xf numFmtId="0" fontId="2" fillId="2" borderId="0" xfId="0" applyFont="1" applyFill="1" applyAlignment="1">
      <alignment horizontal="center"/>
    </xf>
    <xf numFmtId="167" fontId="1" fillId="2" borderId="1" xfId="3" applyNumberFormat="1" applyFont="1" applyFill="1" applyBorder="1" applyAlignment="1">
      <alignment horizontal="center" wrapText="1"/>
    </xf>
    <xf numFmtId="167" fontId="1" fillId="2" borderId="2" xfId="3" applyNumberFormat="1" applyFont="1" applyFill="1" applyBorder="1" applyAlignment="1">
      <alignment horizontal="center" wrapText="1"/>
    </xf>
  </cellXfs>
  <cellStyles count="4">
    <cellStyle name="Comma" xfId="1" builtinId="3"/>
    <cellStyle name="Comma 2" xfId="2" xr:uid="{DD2FFD70-D2AE-4F4F-B324-F2C80E51137D}"/>
    <cellStyle name="Currency"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C386-DBDB-435A-BD5B-6E0D8CF669E5}">
  <dimension ref="A1:N21"/>
  <sheetViews>
    <sheetView workbookViewId="0">
      <selection activeCell="C21" sqref="C21:C22"/>
    </sheetView>
  </sheetViews>
  <sheetFormatPr defaultRowHeight="15" x14ac:dyDescent="0.25"/>
  <cols>
    <col min="1" max="1" width="9.140625" customWidth="1"/>
    <col min="2" max="2" width="62" customWidth="1"/>
    <col min="3" max="11" width="6.5703125" customWidth="1"/>
    <col min="12" max="12" width="8.7109375" bestFit="1" customWidth="1"/>
    <col min="13" max="13" width="7" bestFit="1" customWidth="1"/>
    <col min="14" max="14" width="8" bestFit="1" customWidth="1"/>
  </cols>
  <sheetData>
    <row r="1" spans="1:14" x14ac:dyDescent="0.25">
      <c r="B1" s="11" t="s">
        <v>0</v>
      </c>
      <c r="C1" s="11"/>
      <c r="D1" s="11"/>
      <c r="E1" s="11"/>
      <c r="F1" s="11"/>
      <c r="G1" s="11"/>
      <c r="H1" s="11"/>
      <c r="I1" s="11"/>
      <c r="J1" s="11"/>
      <c r="K1" s="11"/>
      <c r="L1" s="11"/>
      <c r="M1" s="11"/>
      <c r="N1" s="11"/>
    </row>
    <row r="2" spans="1:14" x14ac:dyDescent="0.25">
      <c r="B2" s="11"/>
      <c r="C2" s="11"/>
      <c r="D2" s="11"/>
      <c r="E2" s="11"/>
      <c r="F2" s="11"/>
      <c r="G2" s="11"/>
      <c r="H2" s="11"/>
      <c r="I2" s="11"/>
      <c r="J2" s="11"/>
      <c r="K2" s="11"/>
      <c r="L2" s="11"/>
      <c r="M2" s="11"/>
      <c r="N2" s="11"/>
    </row>
    <row r="3" spans="1:14" x14ac:dyDescent="0.25">
      <c r="B3" s="21" t="s">
        <v>1</v>
      </c>
      <c r="C3" s="15">
        <v>2014</v>
      </c>
      <c r="D3" s="15">
        <v>2015</v>
      </c>
      <c r="E3" s="15">
        <v>2016</v>
      </c>
      <c r="F3" s="15">
        <v>2017</v>
      </c>
      <c r="G3" s="15">
        <v>2018</v>
      </c>
      <c r="H3" s="15">
        <v>2019</v>
      </c>
      <c r="I3" s="15">
        <v>2020</v>
      </c>
      <c r="J3" s="15">
        <v>2021</v>
      </c>
      <c r="K3" s="15">
        <v>2022</v>
      </c>
      <c r="L3" s="15">
        <v>2023</v>
      </c>
      <c r="M3" s="15">
        <v>2024</v>
      </c>
      <c r="N3" s="15" t="s">
        <v>2</v>
      </c>
    </row>
    <row r="4" spans="1:14" x14ac:dyDescent="0.25">
      <c r="B4" s="13"/>
      <c r="C4" s="13"/>
      <c r="D4" s="13"/>
      <c r="E4" s="13"/>
      <c r="F4" s="13"/>
      <c r="G4" s="13"/>
      <c r="H4" s="13"/>
      <c r="I4" s="13"/>
      <c r="J4" s="13"/>
      <c r="K4" s="13"/>
      <c r="L4" s="13"/>
      <c r="M4" s="13"/>
      <c r="N4" s="13"/>
    </row>
    <row r="5" spans="1:14" ht="26.25" x14ac:dyDescent="0.25">
      <c r="A5" s="40">
        <v>2</v>
      </c>
      <c r="B5" s="16" t="s">
        <v>3</v>
      </c>
      <c r="C5" s="31"/>
      <c r="D5" s="31"/>
      <c r="E5" s="31"/>
      <c r="F5" s="31"/>
      <c r="G5" s="31"/>
      <c r="H5" s="31"/>
      <c r="I5" s="31"/>
      <c r="J5" s="31"/>
      <c r="K5" s="31"/>
      <c r="L5" s="31"/>
      <c r="M5" s="31"/>
      <c r="N5" s="31"/>
    </row>
    <row r="6" spans="1:14" x14ac:dyDescent="0.25">
      <c r="A6" s="41"/>
      <c r="B6" s="16" t="s">
        <v>4</v>
      </c>
      <c r="C6" s="37">
        <f>SUMIFS('Table 2 - EGD Details'!$G$5:$G$34,'Table 2 - EGD Details'!$E$5:$E$34,C$3,'Table 2 - EGD Details'!$K$5:$K$34,$A$5)+SUMIFS('Table 3 - Union Details'!$G$5:$G$11,'Table 3 - Union Details'!$E$5:$E$11,C$3,'Table 3 - Union Details'!$K$5:$K$11,$A$5)</f>
        <v>2.04531895</v>
      </c>
      <c r="D6" s="37">
        <f>SUMIFS('Table 2 - EGD Details'!$G$5:$G$34,'Table 2 - EGD Details'!$E$5:$E$34,D$3,'Table 2 - EGD Details'!$K$5:$K$34,$A$5)+SUMIFS('Table 3 - Union Details'!$G$5:$G$11,'Table 3 - Union Details'!$E$5:$E$11,D$3,'Table 3 - Union Details'!$K$5:$K$11,$A$5)</f>
        <v>7.3441275099999999</v>
      </c>
      <c r="E6" s="37">
        <f>SUMIFS('Table 2 - EGD Details'!$G$5:$G$34,'Table 2 - EGD Details'!$E$5:$E$34,E$3,'Table 2 - EGD Details'!$K$5:$K$34,$A$5)+SUMIFS('Table 3 - Union Details'!$G$5:$G$11,'Table 3 - Union Details'!$E$5:$E$11,E$3,'Table 3 - Union Details'!$K$5:$K$11,$A$5)</f>
        <v>2.8264786399999995</v>
      </c>
      <c r="F6" s="37">
        <f>SUMIFS('Table 2 - EGD Details'!$G$5:$G$34,'Table 2 - EGD Details'!$E$5:$E$34,F$3,'Table 2 - EGD Details'!$K$5:$K$34,$A$5)+SUMIFS('Table 3 - Union Details'!$G$5:$G$11,'Table 3 - Union Details'!$E$5:$E$11,F$3,'Table 3 - Union Details'!$K$5:$K$11,$A$5)</f>
        <v>13.208613410000002</v>
      </c>
      <c r="G6" s="37">
        <f>SUMIFS('Table 2 - EGD Details'!$G$5:$G$34,'Table 2 - EGD Details'!$E$5:$E$34,G$3,'Table 2 - EGD Details'!$K$5:$K$34,$A$5)+SUMIFS('Table 3 - Union Details'!$G$5:$G$11,'Table 3 - Union Details'!$E$5:$E$11,G$3,'Table 3 - Union Details'!$K$5:$K$11,$A$5)</f>
        <v>12.757903069999895</v>
      </c>
      <c r="H6" s="37">
        <f>SUMIFS('Table 2 - EGD Details'!$G$5:$G$34,'Table 2 - EGD Details'!$E$5:$E$34,H$3,'Table 2 - EGD Details'!$K$5:$K$34,$A$5)+SUMIFS('Table 3 - Union Details'!$G$5:$G$11,'Table 3 - Union Details'!$E$5:$E$11,H$3,'Table 3 - Union Details'!$K$5:$K$11,$A$5)</f>
        <v>6.0030800799999993</v>
      </c>
      <c r="I6" s="37">
        <f>SUMIFS('Table 2 - EGD Details'!$G$5:$G$34,'Table 2 - EGD Details'!$E$5:$E$34,I$3,'Table 2 - EGD Details'!$K$5:$K$34,$A$5)+SUMIFS('Table 3 - Union Details'!$G$5:$G$11,'Table 3 - Union Details'!$E$5:$E$11,I$3,'Table 3 - Union Details'!$K$5:$K$11,$A$5)</f>
        <v>9.703971525330001</v>
      </c>
      <c r="J6" s="37">
        <f>SUMIFS('Table 2 - EGD Details'!$G$5:$G$34,'Table 2 - EGD Details'!$E$5:$E$34,J$3,'Table 2 - EGD Details'!$K$5:$K$34,$A$5)+SUMIFS('Table 3 - Union Details'!$G$5:$G$11,'Table 3 - Union Details'!$E$5:$E$11,J$3,'Table 3 - Union Details'!$K$5:$K$11,$A$5)</f>
        <v>41.639883907959998</v>
      </c>
      <c r="K6" s="37">
        <f>SUMIFS('Table 2 - EGD Details'!$G$5:$G$34,'Table 2 - EGD Details'!$E$5:$E$34,K$3,'Table 2 - EGD Details'!$K$5:$K$34,$A$5)+SUMIFS('Table 3 - Union Details'!$G$5:$G$11,'Table 3 - Union Details'!$E$5:$E$11,K$3,'Table 3 - Union Details'!$K$5:$K$11,$A$5)</f>
        <v>41.557698514422</v>
      </c>
      <c r="L6" s="37">
        <f>SUMIFS('Table 2 - EGD Details'!$G$5:$G$34,'Table 2 - EGD Details'!$E$5:$E$34,L$3,'Table 2 - EGD Details'!$K$5:$K$34,$A$5)+SUMIFS('Table 3 - Union Details'!$G$5:$G$11,'Table 3 - Union Details'!$E$5:$E$11,L$3,'Table 3 - Union Details'!$K$5:$K$11,$A$5)</f>
        <v>361.85374079078406</v>
      </c>
      <c r="M6" s="37">
        <f>SUMIFS('Table 2 - EGD Details'!$G$5:$G$34,'Table 2 - EGD Details'!$E$5:$E$34,M$3,'Table 2 - EGD Details'!$K$5:$K$34,$A$5)+SUMIFS('Table 3 - Union Details'!$G$5:$G$11,'Table 3 - Union Details'!$E$5:$E$11,M$3,'Table 3 - Union Details'!$K$5:$K$11,$A$5)</f>
        <v>29.76671146176048</v>
      </c>
      <c r="N6" s="37">
        <f>SUM(C6:M6)</f>
        <v>528.70752786025639</v>
      </c>
    </row>
    <row r="7" spans="1:14" x14ac:dyDescent="0.25">
      <c r="A7" s="41"/>
      <c r="B7" s="16" t="s">
        <v>5</v>
      </c>
      <c r="C7" s="37">
        <f>SUMIFS('Table 2 - EGD Details'!$H$5:$H$34,'Table 2 - EGD Details'!$E$5:$E$34,C$3,'Table 2 - EGD Details'!$K$5:$K$34,$A$5)+SUMIFS('Table 3 - Union Details'!$H$5:$H$11,'Table 3 - Union Details'!$E$5:$E$11,C$3,'Table 3 - Union Details'!$K$5:$K$11,$A$5)</f>
        <v>2.04531895</v>
      </c>
      <c r="D7" s="37">
        <f>SUMIFS('Table 2 - EGD Details'!$H$5:$H$34,'Table 2 - EGD Details'!$E$5:$E$34,D$3,'Table 2 - EGD Details'!$K$5:$K$34,$A$5)+SUMIFS('Table 3 - Union Details'!$H$5:$H$11,'Table 3 - Union Details'!$E$5:$E$11,D$3,'Table 3 - Union Details'!$K$5:$K$11,$A$5)</f>
        <v>7.3441275099999999</v>
      </c>
      <c r="E7" s="37">
        <f>SUMIFS('Table 2 - EGD Details'!$H$5:$H$34,'Table 2 - EGD Details'!$E$5:$E$34,E$3,'Table 2 - EGD Details'!$K$5:$K$34,$A$5)+SUMIFS('Table 3 - Union Details'!$H$5:$H$11,'Table 3 - Union Details'!$E$5:$E$11,E$3,'Table 3 - Union Details'!$K$5:$K$11,$A$5)</f>
        <v>2.8264786399999995</v>
      </c>
      <c r="F7" s="37">
        <f>SUMIFS('Table 2 - EGD Details'!$H$5:$H$34,'Table 2 - EGD Details'!$E$5:$E$34,F$3,'Table 2 - EGD Details'!$K$5:$K$34,$A$5)+SUMIFS('Table 3 - Union Details'!$H$5:$H$11,'Table 3 - Union Details'!$E$5:$E$11,F$3,'Table 3 - Union Details'!$K$5:$K$11,$A$5)</f>
        <v>13.208613410000002</v>
      </c>
      <c r="G7" s="37">
        <f>SUMIFS('Table 2 - EGD Details'!$H$5:$H$34,'Table 2 - EGD Details'!$E$5:$E$34,G$3,'Table 2 - EGD Details'!$K$5:$K$34,$A$5)+SUMIFS('Table 3 - Union Details'!$H$5:$H$11,'Table 3 - Union Details'!$E$5:$E$11,G$3,'Table 3 - Union Details'!$K$5:$K$11,$A$5)</f>
        <v>12.757903069999895</v>
      </c>
      <c r="H7" s="37">
        <f>SUMIFS('Table 2 - EGD Details'!$H$5:$H$34,'Table 2 - EGD Details'!$E$5:$E$34,H$3,'Table 2 - EGD Details'!$K$5:$K$34,$A$5)+SUMIFS('Table 3 - Union Details'!$H$5:$H$11,'Table 3 - Union Details'!$E$5:$E$11,H$3,'Table 3 - Union Details'!$K$5:$K$11,$A$5)</f>
        <v>6.0030800799999993</v>
      </c>
      <c r="I7" s="37">
        <f>SUMIFS('Table 2 - EGD Details'!$H$5:$H$34,'Table 2 - EGD Details'!$E$5:$E$34,I$3,'Table 2 - EGD Details'!$K$5:$K$34,$A$5)+SUMIFS('Table 3 - Union Details'!$H$5:$H$11,'Table 3 - Union Details'!$E$5:$E$11,I$3,'Table 3 - Union Details'!$K$5:$K$11,$A$5)</f>
        <v>8.5369152438300002</v>
      </c>
      <c r="J7" s="37">
        <f>SUMIFS('Table 2 - EGD Details'!$H$5:$H$34,'Table 2 - EGD Details'!$E$5:$E$34,J$3,'Table 2 - EGD Details'!$K$5:$K$34,$A$5)+SUMIFS('Table 3 - Union Details'!$H$5:$H$11,'Table 3 - Union Details'!$E$5:$E$11,J$3,'Table 3 - Union Details'!$K$5:$K$11,$A$5)</f>
        <v>32.313060485179996</v>
      </c>
      <c r="K7" s="37">
        <f>SUMIFS('Table 2 - EGD Details'!$H$5:$H$34,'Table 2 - EGD Details'!$E$5:$E$34,K$3,'Table 2 - EGD Details'!$K$5:$K$34,$A$5)+SUMIFS('Table 3 - Union Details'!$H$5:$H$11,'Table 3 - Union Details'!$E$5:$E$11,K$3,'Table 3 - Union Details'!$K$5:$K$11,$A$5)</f>
        <v>39.148821514422004</v>
      </c>
      <c r="L7" s="37">
        <f>SUMIFS('Table 2 - EGD Details'!$H$5:$H$34,'Table 2 - EGD Details'!$E$5:$E$34,L$3,'Table 2 - EGD Details'!$K$5:$K$34,$A$5)+SUMIFS('Table 3 - Union Details'!$H$5:$H$11,'Table 3 - Union Details'!$E$5:$E$11,L$3,'Table 3 - Union Details'!$K$5:$K$11,$A$5)</f>
        <v>356.70635688374409</v>
      </c>
      <c r="M7" s="37">
        <f>SUMIFS('Table 2 - EGD Details'!$H$5:$H$34,'Table 2 - EGD Details'!$E$5:$E$34,M$3,'Table 2 - EGD Details'!$K$5:$K$34,$A$5)+SUMIFS('Table 3 - Union Details'!$H$5:$H$11,'Table 3 - Union Details'!$E$5:$E$11,M$3,'Table 3 - Union Details'!$K$5:$K$11,$A$5)</f>
        <v>26.782470421760479</v>
      </c>
      <c r="N7" s="37">
        <f>SUM(C7:M7)</f>
        <v>507.67314620893643</v>
      </c>
    </row>
    <row r="8" spans="1:14" x14ac:dyDescent="0.25">
      <c r="A8" s="41"/>
      <c r="B8" s="16" t="s">
        <v>6</v>
      </c>
      <c r="C8" s="37">
        <f>SUMIFS('Table 2 - EGD Details'!$I$5:$I$34,'Table 2 - EGD Details'!$E$5:$E$34,C$3,'Table 2 - EGD Details'!$K$5:$K$34,$A$5)+SUMIFS('Table 3 - Union Details'!$I$5:$I$11,'Table 3 - Union Details'!$E$5:$E$11,C$3,'Table 3 - Union Details'!$K$5:$K$11,$A$5)</f>
        <v>0</v>
      </c>
      <c r="D8" s="37">
        <f>SUMIFS('Table 2 - EGD Details'!$I$5:$I$34,'Table 2 - EGD Details'!$E$5:$E$34,D$3,'Table 2 - EGD Details'!$K$5:$K$34,$A$5)+SUMIFS('Table 3 - Union Details'!$I$5:$I$11,'Table 3 - Union Details'!$E$5:$E$11,D$3,'Table 3 - Union Details'!$K$5:$K$11,$A$5)</f>
        <v>0</v>
      </c>
      <c r="E8" s="37">
        <f>SUMIFS('Table 2 - EGD Details'!$I$5:$I$34,'Table 2 - EGD Details'!$E$5:$E$34,E$3,'Table 2 - EGD Details'!$K$5:$K$34,$A$5)+SUMIFS('Table 3 - Union Details'!$I$5:$I$11,'Table 3 - Union Details'!$E$5:$E$11,E$3,'Table 3 - Union Details'!$K$5:$K$11,$A$5)</f>
        <v>0</v>
      </c>
      <c r="F8" s="37">
        <f>SUMIFS('Table 2 - EGD Details'!$I$5:$I$34,'Table 2 - EGD Details'!$E$5:$E$34,F$3,'Table 2 - EGD Details'!$K$5:$K$34,$A$5)+SUMIFS('Table 3 - Union Details'!$I$5:$I$11,'Table 3 - Union Details'!$E$5:$E$11,F$3,'Table 3 - Union Details'!$K$5:$K$11,$A$5)</f>
        <v>0</v>
      </c>
      <c r="G8" s="37">
        <f>SUMIFS('Table 2 - EGD Details'!$I$5:$I$34,'Table 2 - EGD Details'!$E$5:$E$34,G$3,'Table 2 - EGD Details'!$K$5:$K$34,$A$5)+SUMIFS('Table 3 - Union Details'!$I$5:$I$11,'Table 3 - Union Details'!$E$5:$E$11,G$3,'Table 3 - Union Details'!$K$5:$K$11,$A$5)</f>
        <v>0</v>
      </c>
      <c r="H8" s="37">
        <f>SUMIFS('Table 2 - EGD Details'!$I$5:$I$34,'Table 2 - EGD Details'!$E$5:$E$34,H$3,'Table 2 - EGD Details'!$K$5:$K$34,$A$5)+SUMIFS('Table 3 - Union Details'!$I$5:$I$11,'Table 3 - Union Details'!$E$5:$E$11,H$3,'Table 3 - Union Details'!$K$5:$K$11,$A$5)</f>
        <v>0</v>
      </c>
      <c r="I8" s="37">
        <f>SUMIFS('Table 2 - EGD Details'!$I$5:$I$34,'Table 2 - EGD Details'!$E$5:$E$34,I$3,'Table 2 - EGD Details'!$K$5:$K$34,$A$5)+SUMIFS('Table 3 - Union Details'!$I$5:$I$11,'Table 3 - Union Details'!$E$5:$E$11,I$3,'Table 3 - Union Details'!$K$5:$K$11,$A$5)</f>
        <v>1.1670562815000001</v>
      </c>
      <c r="J8" s="37">
        <f>SUMIFS('Table 2 - EGD Details'!$I$5:$I$34,'Table 2 - EGD Details'!$E$5:$E$34,J$3,'Table 2 - EGD Details'!$K$5:$K$34,$A$5)+SUMIFS('Table 3 - Union Details'!$I$5:$I$11,'Table 3 - Union Details'!$E$5:$E$11,J$3,'Table 3 - Union Details'!$K$5:$K$11,$A$5)</f>
        <v>9.3268234227799987</v>
      </c>
      <c r="K8" s="37">
        <f>SUMIFS('Table 2 - EGD Details'!$I$5:$I$34,'Table 2 - EGD Details'!$E$5:$E$34,K$3,'Table 2 - EGD Details'!$K$5:$K$34,$A$5)+SUMIFS('Table 3 - Union Details'!$I$5:$I$11,'Table 3 - Union Details'!$E$5:$E$11,K$3,'Table 3 - Union Details'!$K$5:$K$11,$A$5)</f>
        <v>2.4088769999999999</v>
      </c>
      <c r="L8" s="37">
        <f>SUMIFS('Table 2 - EGD Details'!$I$5:$I$34,'Table 2 - EGD Details'!$E$5:$E$34,L$3,'Table 2 - EGD Details'!$K$5:$K$34,$A$5)+SUMIFS('Table 3 - Union Details'!$I$5:$I$11,'Table 3 - Union Details'!$E$5:$E$11,L$3,'Table 3 - Union Details'!$K$5:$K$11,$A$5)</f>
        <v>5.14738390704</v>
      </c>
      <c r="M8" s="37">
        <f>SUMIFS('Table 2 - EGD Details'!$I$5:$I$34,'Table 2 - EGD Details'!$E$5:$E$34,M$3,'Table 2 - EGD Details'!$K$5:$K$34,$A$5)+SUMIFS('Table 3 - Union Details'!$I$5:$I$11,'Table 3 - Union Details'!$E$5:$E$11,M$3,'Table 3 - Union Details'!$K$5:$K$11,$A$5)</f>
        <v>2.9842410400000001</v>
      </c>
      <c r="N8" s="37">
        <f>SUM(C8:M8)</f>
        <v>21.03438165132</v>
      </c>
    </row>
    <row r="9" spans="1:14" x14ac:dyDescent="0.25">
      <c r="A9" s="41"/>
      <c r="B9" s="16"/>
      <c r="C9" s="37"/>
      <c r="D9" s="37"/>
      <c r="E9" s="37"/>
      <c r="F9" s="37"/>
      <c r="G9" s="37"/>
      <c r="H9" s="37"/>
      <c r="I9" s="37"/>
      <c r="J9" s="37"/>
      <c r="K9" s="37"/>
      <c r="L9" s="37"/>
      <c r="M9" s="37"/>
      <c r="N9" s="37"/>
    </row>
    <row r="10" spans="1:14" ht="26.25" x14ac:dyDescent="0.25">
      <c r="A10" s="41" t="s">
        <v>7</v>
      </c>
      <c r="B10" s="16" t="s">
        <v>8</v>
      </c>
      <c r="C10" s="37"/>
      <c r="D10" s="37"/>
      <c r="E10" s="37"/>
      <c r="F10" s="37"/>
      <c r="G10" s="37"/>
      <c r="H10" s="37"/>
      <c r="I10" s="37"/>
      <c r="J10" s="37"/>
      <c r="K10" s="37"/>
      <c r="L10" s="37"/>
      <c r="M10" s="37"/>
      <c r="N10" s="37"/>
    </row>
    <row r="11" spans="1:14" x14ac:dyDescent="0.25">
      <c r="A11" s="41"/>
      <c r="B11" s="16" t="s">
        <v>4</v>
      </c>
      <c r="C11" s="37">
        <f>SUMIFS('Table 2 - EGD Details'!$G$5:$G$34,'Table 2 - EGD Details'!$E$5:$E$34,C$3,'Table 2 - EGD Details'!$K$5:$K$34,$A$10)/1000000+SUMIFS('Table 3 - Union Details'!$G$5:$G$11,'Table 3 - Union Details'!$E$5:$E$11,C$3,'Table 3 - Union Details'!$K$5:$K$11,$A$10)/1000000</f>
        <v>0</v>
      </c>
      <c r="D11" s="37">
        <f>SUMIFS('Table 2 - EGD Details'!$G$5:$G$34,'Table 2 - EGD Details'!$E$5:$E$34,D$3,'Table 2 - EGD Details'!$K$5:$K$34,$A$10)/1000000+SUMIFS('Table 3 - Union Details'!$G$5:$G$11,'Table 3 - Union Details'!$E$5:$E$11,D$3,'Table 3 - Union Details'!$K$5:$K$11,$A$10)/1000000</f>
        <v>0</v>
      </c>
      <c r="E11" s="37">
        <f>SUMIFS('Table 2 - EGD Details'!$G$5:$G$34,'Table 2 - EGD Details'!$E$5:$E$34,E$3,'Table 2 - EGD Details'!$K$5:$K$34,$A$10)/1000000+SUMIFS('Table 3 - Union Details'!$G$5:$G$11,'Table 3 - Union Details'!$E$5:$E$11,E$3,'Table 3 - Union Details'!$K$5:$K$11,$A$10)/1000000</f>
        <v>0</v>
      </c>
      <c r="F11" s="37">
        <f>SUMIFS('Table 2 - EGD Details'!$G$5:$G$34,'Table 2 - EGD Details'!$E$5:$E$34,F$3,'Table 2 - EGD Details'!$K$5:$K$34,$A$10)/1000000+SUMIFS('Table 3 - Union Details'!$G$5:$G$11,'Table 3 - Union Details'!$E$5:$E$11,F$3,'Table 3 - Union Details'!$K$5:$K$11,$A$10)/1000000</f>
        <v>0</v>
      </c>
      <c r="G11" s="37">
        <f>SUMIFS('Table 2 - EGD Details'!$G$5:$G$34,'Table 2 - EGD Details'!$E$5:$E$34,G$3,'Table 2 - EGD Details'!$K$5:$K$34,$A$10)/1000000+SUMIFS('Table 3 - Union Details'!$G$5:$G$11,'Table 3 - Union Details'!$E$5:$E$11,G$3,'Table 3 - Union Details'!$K$5:$K$11,$A$10)/1000000</f>
        <v>0</v>
      </c>
      <c r="H11" s="37">
        <f>SUMIFS('Table 2 - EGD Details'!$G$5:$G$34,'Table 2 - EGD Details'!$E$5:$E$34,H$3,'Table 2 - EGD Details'!$K$5:$K$34,$A$10)/1000000+SUMIFS('Table 3 - Union Details'!$G$5:$G$11,'Table 3 - Union Details'!$E$5:$E$11,H$3,'Table 3 - Union Details'!$K$5:$K$11,$A$10)/1000000</f>
        <v>0</v>
      </c>
      <c r="I11" s="37">
        <f>SUMIFS('Table 2 - EGD Details'!$G$5:$G$34,'Table 2 - EGD Details'!$E$5:$E$34,I$3,'Table 2 - EGD Details'!$K$5:$K$34,$A$10)/1000000+SUMIFS('Table 3 - Union Details'!$G$5:$G$11,'Table 3 - Union Details'!$E$5:$E$11,I$3,'Table 3 - Union Details'!$K$5:$K$11,$A$10)/1000000</f>
        <v>0</v>
      </c>
      <c r="J11" s="37">
        <f>SUMIFS('Table 2 - EGD Details'!$G$5:$G$34,'Table 2 - EGD Details'!$E$5:$E$34,J$3,'Table 2 - EGD Details'!$K$5:$K$34,$A$10)/1000000+SUMIFS('Table 3 - Union Details'!$G$5:$G$11,'Table 3 - Union Details'!$E$5:$E$11,J$3,'Table 3 - Union Details'!$K$5:$K$11,$A$10)/1000000</f>
        <v>0</v>
      </c>
      <c r="K11" s="37">
        <f>SUMIFS('Table 2 - EGD Details'!$G$5:$G$34,'Table 2 - EGD Details'!$E$5:$E$34,K$3,'Table 2 - EGD Details'!$K$5:$K$34,$A$10)/1000000+SUMIFS('Table 3 - Union Details'!$G$5:$G$11,'Table 3 - Union Details'!$E$5:$E$11,K$3,'Table 3 - Union Details'!$K$5:$K$11,$A$10)/1000000</f>
        <v>0</v>
      </c>
      <c r="L11" s="37">
        <f>SUMIFS('Table 2 - EGD Details'!$G$5:$G$34,'Table 2 - EGD Details'!$E$5:$E$34,L$3,'Table 2 - EGD Details'!$K$5:$K$34,$A$10)/1000000+SUMIFS('Table 3 - Union Details'!$G$5:$G$11,'Table 3 - Union Details'!$E$5:$E$11,L$3,'Table 3 - Union Details'!$K$5:$K$11,$A$10)/1000000</f>
        <v>0</v>
      </c>
      <c r="M11" s="37">
        <f>SUMIFS('Table 2 - EGD Details'!$G$5:$G$34,'Table 2 - EGD Details'!$E$5:$E$34,M$3,'Table 2 - EGD Details'!$K$5:$K$34,$A$10)+SUMIFS('Table 3 - Union Details'!$G$5:$G$11,'Table 3 - Union Details'!$E$5:$E$11,M$3,'Table 3 - Union Details'!$K$5:$K$11,$A$10)</f>
        <v>2.3955000000000002</v>
      </c>
      <c r="N11" s="37">
        <f>SUM(C11:M11)</f>
        <v>2.3955000000000002</v>
      </c>
    </row>
    <row r="12" spans="1:14" x14ac:dyDescent="0.25">
      <c r="A12" s="41"/>
      <c r="B12" s="16" t="s">
        <v>5</v>
      </c>
      <c r="C12" s="37">
        <f>SUMIFS('Table 2 - EGD Details'!$H$5:$H$34,'Table 2 - EGD Details'!$E$5:$E$34,C$3,'Table 2 - EGD Details'!$K$5:$K$34,$A$10)/1000000+SUMIFS('Table 3 - Union Details'!$H$5:$H$11,'Table 3 - Union Details'!$E$5:$E$11,C$3,'Table 3 - Union Details'!$K$5:$K$11,$A$10)/1000000</f>
        <v>0</v>
      </c>
      <c r="D12" s="37">
        <f>SUMIFS('Table 2 - EGD Details'!$H$5:$H$34,'Table 2 - EGD Details'!$E$5:$E$34,D$3,'Table 2 - EGD Details'!$K$5:$K$34,$A$10)/1000000+SUMIFS('Table 3 - Union Details'!$H$5:$H$11,'Table 3 - Union Details'!$E$5:$E$11,D$3,'Table 3 - Union Details'!$K$5:$K$11,$A$10)/1000000</f>
        <v>0</v>
      </c>
      <c r="E12" s="37">
        <f>SUMIFS('Table 2 - EGD Details'!$H$5:$H$34,'Table 2 - EGD Details'!$E$5:$E$34,E$3,'Table 2 - EGD Details'!$K$5:$K$34,$A$10)/1000000+SUMIFS('Table 3 - Union Details'!$H$5:$H$11,'Table 3 - Union Details'!$E$5:$E$11,E$3,'Table 3 - Union Details'!$K$5:$K$11,$A$10)/1000000</f>
        <v>0</v>
      </c>
      <c r="F12" s="37">
        <f>SUMIFS('Table 2 - EGD Details'!$H$5:$H$34,'Table 2 - EGD Details'!$E$5:$E$34,F$3,'Table 2 - EGD Details'!$K$5:$K$34,$A$10)/1000000+SUMIFS('Table 3 - Union Details'!$H$5:$H$11,'Table 3 - Union Details'!$E$5:$E$11,F$3,'Table 3 - Union Details'!$K$5:$K$11,$A$10)/1000000</f>
        <v>0</v>
      </c>
      <c r="G12" s="37">
        <f>SUMIFS('Table 2 - EGD Details'!$H$5:$H$34,'Table 2 - EGD Details'!$E$5:$E$34,G$3,'Table 2 - EGD Details'!$K$5:$K$34,$A$10)/1000000+SUMIFS('Table 3 - Union Details'!$H$5:$H$11,'Table 3 - Union Details'!$E$5:$E$11,G$3,'Table 3 - Union Details'!$K$5:$K$11,$A$10)/1000000</f>
        <v>0</v>
      </c>
      <c r="H12" s="37">
        <f>SUMIFS('Table 2 - EGD Details'!$H$5:$H$34,'Table 2 - EGD Details'!$E$5:$E$34,H$3,'Table 2 - EGD Details'!$K$5:$K$34,$A$10)/1000000+SUMIFS('Table 3 - Union Details'!$H$5:$H$11,'Table 3 - Union Details'!$E$5:$E$11,H$3,'Table 3 - Union Details'!$K$5:$K$11,$A$10)/1000000</f>
        <v>0</v>
      </c>
      <c r="I12" s="37">
        <f>SUMIFS('Table 2 - EGD Details'!$H$5:$H$34,'Table 2 - EGD Details'!$E$5:$E$34,I$3,'Table 2 - EGD Details'!$K$5:$K$34,$A$10)/1000000+SUMIFS('Table 3 - Union Details'!$H$5:$H$11,'Table 3 - Union Details'!$E$5:$E$11,I$3,'Table 3 - Union Details'!$K$5:$K$11,$A$10)/1000000</f>
        <v>0</v>
      </c>
      <c r="J12" s="37">
        <f>SUMIFS('Table 2 - EGD Details'!$H$5:$H$34,'Table 2 - EGD Details'!$E$5:$E$34,J$3,'Table 2 - EGD Details'!$K$5:$K$34,$A$10)/1000000+SUMIFS('Table 3 - Union Details'!$H$5:$H$11,'Table 3 - Union Details'!$E$5:$E$11,J$3,'Table 3 - Union Details'!$K$5:$K$11,$A$10)/1000000</f>
        <v>0</v>
      </c>
      <c r="K12" s="37">
        <f>SUMIFS('Table 2 - EGD Details'!$H$5:$H$34,'Table 2 - EGD Details'!$E$5:$E$34,K$3,'Table 2 - EGD Details'!$K$5:$K$34,$A$10)/1000000+SUMIFS('Table 3 - Union Details'!$H$5:$H$11,'Table 3 - Union Details'!$E$5:$E$11,K$3,'Table 3 - Union Details'!$K$5:$K$11,$A$10)/1000000</f>
        <v>0</v>
      </c>
      <c r="L12" s="37">
        <f>SUMIFS('Table 2 - EGD Details'!$H$5:$H$34,'Table 2 - EGD Details'!$E$5:$E$34,L$3,'Table 2 - EGD Details'!$K$5:$K$34,$A$10)/1000000+SUMIFS('Table 3 - Union Details'!$H$5:$H$11,'Table 3 - Union Details'!$E$5:$E$11,L$3,'Table 3 - Union Details'!$K$5:$K$11,$A$10)/1000000</f>
        <v>0</v>
      </c>
      <c r="M12" s="37">
        <f>SUMIFS('Table 2 - EGD Details'!$H$5:$H$34,'Table 2 - EGD Details'!$E$5:$E$34,M$3,'Table 2 - EGD Details'!$K$5:$K$34,$A$10)/1000000+SUMIFS('Table 3 - Union Details'!$H$5:$H$11,'Table 3 - Union Details'!$E$5:$E$11,M$3,'Table 3 - Union Details'!$K$5:$K$11,$A$10)/1000000</f>
        <v>0</v>
      </c>
      <c r="N12" s="37">
        <f t="shared" ref="N12:N13" si="0">SUM(C12:M12)</f>
        <v>0</v>
      </c>
    </row>
    <row r="13" spans="1:14" x14ac:dyDescent="0.25">
      <c r="A13" s="41"/>
      <c r="B13" s="16" t="s">
        <v>6</v>
      </c>
      <c r="C13" s="37">
        <f>SUMIFS('Table 2 - EGD Details'!$I$5:$I$34,'Table 2 - EGD Details'!$E$5:$E$34,C$3,'Table 2 - EGD Details'!$K$5:$K$34,$A$10)/1000000+SUMIFS('Table 3 - Union Details'!$I$5:$I$11,'Table 3 - Union Details'!$E$5:$E$11,C$3,'Table 3 - Union Details'!$K$5:$K$11,$A$10)/1000000</f>
        <v>0</v>
      </c>
      <c r="D13" s="37">
        <f>SUMIFS('Table 2 - EGD Details'!$I$5:$I$34,'Table 2 - EGD Details'!$E$5:$E$34,D$3,'Table 2 - EGD Details'!$K$5:$K$34,$A$10)/1000000+SUMIFS('Table 3 - Union Details'!$I$5:$I$11,'Table 3 - Union Details'!$E$5:$E$11,D$3,'Table 3 - Union Details'!$K$5:$K$11,$A$10)/1000000</f>
        <v>0</v>
      </c>
      <c r="E13" s="37">
        <f>SUMIFS('Table 2 - EGD Details'!$I$5:$I$34,'Table 2 - EGD Details'!$E$5:$E$34,E$3,'Table 2 - EGD Details'!$K$5:$K$34,$A$10)/1000000+SUMIFS('Table 3 - Union Details'!$I$5:$I$11,'Table 3 - Union Details'!$E$5:$E$11,E$3,'Table 3 - Union Details'!$K$5:$K$11,$A$10)/1000000</f>
        <v>0</v>
      </c>
      <c r="F13" s="37">
        <f>SUMIFS('Table 2 - EGD Details'!$I$5:$I$34,'Table 2 - EGD Details'!$E$5:$E$34,F$3,'Table 2 - EGD Details'!$K$5:$K$34,$A$10)/1000000+SUMIFS('Table 3 - Union Details'!$I$5:$I$11,'Table 3 - Union Details'!$E$5:$E$11,F$3,'Table 3 - Union Details'!$K$5:$K$11,$A$10)/1000000</f>
        <v>0</v>
      </c>
      <c r="G13" s="37">
        <f>SUMIFS('Table 2 - EGD Details'!$I$5:$I$34,'Table 2 - EGD Details'!$E$5:$E$34,G$3,'Table 2 - EGD Details'!$K$5:$K$34,$A$10)/1000000+SUMIFS('Table 3 - Union Details'!$I$5:$I$11,'Table 3 - Union Details'!$E$5:$E$11,G$3,'Table 3 - Union Details'!$K$5:$K$11,$A$10)/1000000</f>
        <v>0</v>
      </c>
      <c r="H13" s="37">
        <f>SUMIFS('Table 2 - EGD Details'!$I$5:$I$34,'Table 2 - EGD Details'!$E$5:$E$34,H$3,'Table 2 - EGD Details'!$K$5:$K$34,$A$10)/1000000+SUMIFS('Table 3 - Union Details'!$I$5:$I$11,'Table 3 - Union Details'!$E$5:$E$11,H$3,'Table 3 - Union Details'!$K$5:$K$11,$A$10)/1000000</f>
        <v>0</v>
      </c>
      <c r="I13" s="37">
        <f>SUMIFS('Table 2 - EGD Details'!$I$5:$I$34,'Table 2 - EGD Details'!$E$5:$E$34,I$3,'Table 2 - EGD Details'!$K$5:$K$34,$A$10)/1000000+SUMIFS('Table 3 - Union Details'!$I$5:$I$11,'Table 3 - Union Details'!$E$5:$E$11,I$3,'Table 3 - Union Details'!$K$5:$K$11,$A$10)/1000000</f>
        <v>0</v>
      </c>
      <c r="J13" s="37">
        <f>SUMIFS('Table 2 - EGD Details'!$I$5:$I$34,'Table 2 - EGD Details'!$E$5:$E$34,J$3,'Table 2 - EGD Details'!$K$5:$K$34,$A$10)/1000000+SUMIFS('Table 3 - Union Details'!$I$5:$I$11,'Table 3 - Union Details'!$E$5:$E$11,J$3,'Table 3 - Union Details'!$K$5:$K$11,$A$10)/1000000</f>
        <v>0</v>
      </c>
      <c r="K13" s="37">
        <f>SUMIFS('Table 2 - EGD Details'!$I$5:$I$34,'Table 2 - EGD Details'!$E$5:$E$34,K$3,'Table 2 - EGD Details'!$K$5:$K$34,$A$10)/1000000+SUMIFS('Table 3 - Union Details'!$I$5:$I$11,'Table 3 - Union Details'!$E$5:$E$11,K$3,'Table 3 - Union Details'!$K$5:$K$11,$A$10)/1000000</f>
        <v>0</v>
      </c>
      <c r="L13" s="37">
        <f>SUMIFS('Table 2 - EGD Details'!$I$5:$I$34,'Table 2 - EGD Details'!$E$5:$E$34,L$3,'Table 2 - EGD Details'!$K$5:$K$34,$A$10)/1000000+SUMIFS('Table 3 - Union Details'!$I$5:$I$11,'Table 3 - Union Details'!$E$5:$E$11,L$3,'Table 3 - Union Details'!$K$5:$K$11,$A$10)/1000000</f>
        <v>0</v>
      </c>
      <c r="M13" s="37">
        <f>SUMIFS('Table 2 - EGD Details'!$I$5:$I$34,'Table 2 - EGD Details'!$E$5:$E$34,M$3,'Table 2 - EGD Details'!$K$5:$K$34,$A$10)+SUMIFS('Table 3 - Union Details'!$I$5:$I$11,'Table 3 - Union Details'!$E$5:$E$11,M$3,'Table 3 - Union Details'!$K$5:$K$11,$A$10)</f>
        <v>2.3955000000000002</v>
      </c>
      <c r="N13" s="37">
        <f t="shared" si="0"/>
        <v>2.3955000000000002</v>
      </c>
    </row>
    <row r="14" spans="1:14" x14ac:dyDescent="0.25">
      <c r="A14" s="41"/>
      <c r="B14" s="16"/>
      <c r="C14" s="37"/>
      <c r="D14" s="37"/>
      <c r="E14" s="37"/>
      <c r="F14" s="37"/>
      <c r="G14" s="37"/>
      <c r="H14" s="37"/>
      <c r="I14" s="37"/>
      <c r="J14" s="37"/>
      <c r="K14" s="37"/>
      <c r="L14" s="37"/>
      <c r="M14" s="37"/>
      <c r="N14" s="37"/>
    </row>
    <row r="15" spans="1:14" ht="26.25" x14ac:dyDescent="0.25">
      <c r="A15" s="41" t="s">
        <v>9</v>
      </c>
      <c r="B15" s="16" t="s">
        <v>10</v>
      </c>
      <c r="C15" s="37"/>
      <c r="D15" s="37"/>
      <c r="E15" s="37"/>
      <c r="F15" s="37"/>
      <c r="G15" s="37"/>
      <c r="H15" s="37"/>
      <c r="I15" s="37"/>
      <c r="J15" s="37"/>
      <c r="K15" s="37"/>
      <c r="L15" s="37"/>
      <c r="M15" s="37"/>
      <c r="N15" s="37"/>
    </row>
    <row r="16" spans="1:14" x14ac:dyDescent="0.25">
      <c r="B16" s="16" t="s">
        <v>4</v>
      </c>
      <c r="C16" s="37">
        <f>SUMIFS('Table 2 - EGD Details'!$G$5:$G$34,'Table 2 - EGD Details'!$E$5:$E$34,C$3,'Table 2 - EGD Details'!$K$5:$K$34,$A$15)/1000000+SUMIFS('Table 3 - Union Details'!$G$5:$G$11,'Table 3 - Union Details'!$E$5:$E$11,C$3,'Table 3 - Union Details'!$K$5:$K$11,$A$15)/1000000</f>
        <v>0</v>
      </c>
      <c r="D16" s="37">
        <f>SUMIFS('Table 2 - EGD Details'!$G$5:$G$34,'Table 2 - EGD Details'!$E$5:$E$34,D$3,'Table 2 - EGD Details'!$K$5:$K$34,$A$15)/1000000+SUMIFS('Table 3 - Union Details'!$G$5:$G$11,'Table 3 - Union Details'!$E$5:$E$11,D$3,'Table 3 - Union Details'!$K$5:$K$11,$A$15)/1000000</f>
        <v>0</v>
      </c>
      <c r="E16" s="37">
        <f>SUMIFS('Table 2 - EGD Details'!$G$5:$G$34,'Table 2 - EGD Details'!$E$5:$E$34,E$3,'Table 2 - EGD Details'!$K$5:$K$34,$A$15)/1000000+SUMIFS('Table 3 - Union Details'!$G$5:$G$11,'Table 3 - Union Details'!$E$5:$E$11,E$3,'Table 3 - Union Details'!$K$5:$K$11,$A$15)/1000000</f>
        <v>0</v>
      </c>
      <c r="F16" s="37">
        <f>SUMIFS('Table 2 - EGD Details'!$G$5:$G$34,'Table 2 - EGD Details'!$E$5:$E$34,F$3,'Table 2 - EGD Details'!$K$5:$K$34,$A$15)/1000000+SUMIFS('Table 3 - Union Details'!$G$5:$G$11,'Table 3 - Union Details'!$E$5:$E$11,F$3,'Table 3 - Union Details'!$K$5:$K$11,$A$15)/1000000</f>
        <v>0</v>
      </c>
      <c r="G16" s="37">
        <f>SUMIFS('Table 2 - EGD Details'!$G$5:$G$34,'Table 2 - EGD Details'!$E$5:$E$34,G$3,'Table 2 - EGD Details'!$K$5:$K$34,$A$15)/1000000+SUMIFS('Table 3 - Union Details'!$G$5:$G$11,'Table 3 - Union Details'!$E$5:$E$11,G$3,'Table 3 - Union Details'!$K$5:$K$11,$A$15)/1000000</f>
        <v>0</v>
      </c>
      <c r="H16" s="37">
        <f>SUMIFS('Table 2 - EGD Details'!$G$5:$G$34,'Table 2 - EGD Details'!$E$5:$E$34,H$3,'Table 2 - EGD Details'!$K$5:$K$34,$A$15)/1000000+SUMIFS('Table 3 - Union Details'!$G$5:$G$11,'Table 3 - Union Details'!$E$5:$E$11,H$3,'Table 3 - Union Details'!$K$5:$K$11,$A$15)/1000000</f>
        <v>0</v>
      </c>
      <c r="I16" s="37">
        <f>SUMIFS('Table 2 - EGD Details'!$G$5:$G$34,'Table 2 - EGD Details'!$E$5:$E$34,I$3,'Table 2 - EGD Details'!$K$5:$K$34,$A$15)/1000000+SUMIFS('Table 3 - Union Details'!$G$5:$G$11,'Table 3 - Union Details'!$E$5:$E$11,I$3,'Table 3 - Union Details'!$K$5:$K$11,$A$15)/1000000</f>
        <v>0</v>
      </c>
      <c r="J16" s="37">
        <f>SUMIFS('Table 2 - EGD Details'!$G$5:$G$34,'Table 2 - EGD Details'!$E$5:$E$34,J$3,'Table 2 - EGD Details'!$K$5:$K$34,$A$15)/1000000+SUMIFS('Table 3 - Union Details'!$G$5:$G$11,'Table 3 - Union Details'!$E$5:$E$11,J$3,'Table 3 - Union Details'!$K$5:$K$11,$A$15)/1000000</f>
        <v>0</v>
      </c>
      <c r="K16" s="37">
        <f>SUMIFS('Table 2 - EGD Details'!$G$5:$G$34,'Table 2 - EGD Details'!$E$5:$E$34,K$3,'Table 2 - EGD Details'!$K$5:$K$34,$A$15)/1000000+SUMIFS('Table 3 - Union Details'!$G$5:$G$11,'Table 3 - Union Details'!$E$5:$E$11,K$3,'Table 3 - Union Details'!$K$5:$K$11,$A$15)/1000000</f>
        <v>0</v>
      </c>
      <c r="L16" s="37">
        <f>SUMIFS('Table 2 - EGD Details'!$G$5:$G$34,'Table 2 - EGD Details'!$E$5:$E$34,L$3,'Table 2 - EGD Details'!$K$5:$K$34,$A$15)/1000000+SUMIFS('Table 3 - Union Details'!$G$5:$G$11,'Table 3 - Union Details'!$E$5:$E$11,L$3,'Table 3 - Union Details'!$K$5:$K$11,$A$15)/1000000</f>
        <v>0</v>
      </c>
      <c r="M16" s="37">
        <f>SUMIFS('Table 2 - EGD Details'!$G$5:$G$34,'Table 2 - EGD Details'!$E$5:$E$34,M$3,'Table 2 - EGD Details'!$K$5:$K$34,$A$15)/1000000+SUMIFS('Table 3 - Union Details'!$G$5:$G$11,'Table 3 - Union Details'!$E$5:$E$11,M$3,'Table 3 - Union Details'!$K$5:$K$11,$A$15)/1000000</f>
        <v>0</v>
      </c>
      <c r="N16" s="37">
        <f>SUMIFS('Table 2 - EGD Details'!$G$5:$G$34,'Table 2 - EGD Details'!$E$5:$E$34,N$3,'Table 2 - EGD Details'!$K$5:$K$34,$A$15)/1000000+SUMIFS('Table 3 - Union Details'!$G$5:$G$11,'Table 3 - Union Details'!$E$5:$E$11,N$3,'Table 3 - Union Details'!$K$5:$K$11,$A$15)/1000000</f>
        <v>0</v>
      </c>
    </row>
    <row r="17" spans="2:14" x14ac:dyDescent="0.25">
      <c r="B17" s="16" t="s">
        <v>5</v>
      </c>
      <c r="C17" s="37">
        <f>SUMIFS('Table 2 - EGD Details'!$H$5:$H$34,'Table 2 - EGD Details'!$E$5:$E$34,C$3,'Table 2 - EGD Details'!$K$5:$K$34,$A$15)/1000000+SUMIFS('Table 3 - Union Details'!$H$5:$H$11,'Table 3 - Union Details'!$E$5:$E$11,C$3,'Table 3 - Union Details'!$K$5:$K$11,$A$15)/1000000</f>
        <v>0</v>
      </c>
      <c r="D17" s="37">
        <f>SUMIFS('Table 2 - EGD Details'!$H$5:$H$34,'Table 2 - EGD Details'!$E$5:$E$34,D$3,'Table 2 - EGD Details'!$K$5:$K$34,$A$15)/1000000+SUMIFS('Table 3 - Union Details'!$H$5:$H$11,'Table 3 - Union Details'!$E$5:$E$11,D$3,'Table 3 - Union Details'!$K$5:$K$11,$A$15)/1000000</f>
        <v>0</v>
      </c>
      <c r="E17" s="37">
        <f>SUMIFS('Table 2 - EGD Details'!$H$5:$H$34,'Table 2 - EGD Details'!$E$5:$E$34,E$3,'Table 2 - EGD Details'!$K$5:$K$34,$A$15)/1000000+SUMIFS('Table 3 - Union Details'!$H$5:$H$11,'Table 3 - Union Details'!$E$5:$E$11,E$3,'Table 3 - Union Details'!$K$5:$K$11,$A$15)/1000000</f>
        <v>0</v>
      </c>
      <c r="F17" s="37">
        <f>SUMIFS('Table 2 - EGD Details'!$H$5:$H$34,'Table 2 - EGD Details'!$E$5:$E$34,F$3,'Table 2 - EGD Details'!$K$5:$K$34,$A$15)/1000000+SUMIFS('Table 3 - Union Details'!$H$5:$H$11,'Table 3 - Union Details'!$E$5:$E$11,F$3,'Table 3 - Union Details'!$K$5:$K$11,$A$15)/1000000</f>
        <v>0</v>
      </c>
      <c r="G17" s="37">
        <f>SUMIFS('Table 2 - EGD Details'!$H$5:$H$34,'Table 2 - EGD Details'!$E$5:$E$34,G$3,'Table 2 - EGD Details'!$K$5:$K$34,$A$15)/1000000+SUMIFS('Table 3 - Union Details'!$H$5:$H$11,'Table 3 - Union Details'!$E$5:$E$11,G$3,'Table 3 - Union Details'!$K$5:$K$11,$A$15)/1000000</f>
        <v>0</v>
      </c>
      <c r="H17" s="37">
        <f>SUMIFS('Table 2 - EGD Details'!$H$5:$H$34,'Table 2 - EGD Details'!$E$5:$E$34,H$3,'Table 2 - EGD Details'!$K$5:$K$34,$A$15)/1000000+SUMIFS('Table 3 - Union Details'!$H$5:$H$11,'Table 3 - Union Details'!$E$5:$E$11,H$3,'Table 3 - Union Details'!$K$5:$K$11,$A$15)/1000000</f>
        <v>0</v>
      </c>
      <c r="I17" s="37">
        <f>SUMIFS('Table 2 - EGD Details'!$H$5:$H$34,'Table 2 - EGD Details'!$E$5:$E$34,I$3,'Table 2 - EGD Details'!$K$5:$K$34,$A$15)/1000000+SUMIFS('Table 3 - Union Details'!$H$5:$H$11,'Table 3 - Union Details'!$E$5:$E$11,I$3,'Table 3 - Union Details'!$K$5:$K$11,$A$15)/1000000</f>
        <v>0</v>
      </c>
      <c r="J17" s="37">
        <f>SUMIFS('Table 2 - EGD Details'!$H$5:$H$34,'Table 2 - EGD Details'!$E$5:$E$34,J$3,'Table 2 - EGD Details'!$K$5:$K$34,$A$15)/1000000+SUMIFS('Table 3 - Union Details'!$H$5:$H$11,'Table 3 - Union Details'!$E$5:$E$11,J$3,'Table 3 - Union Details'!$K$5:$K$11,$A$15)/1000000</f>
        <v>0</v>
      </c>
      <c r="K17" s="37">
        <f>SUMIFS('Table 2 - EGD Details'!$H$5:$H$34,'Table 2 - EGD Details'!$E$5:$E$34,K$3,'Table 2 - EGD Details'!$K$5:$K$34,$A$15)/1000000+SUMIFS('Table 3 - Union Details'!$H$5:$H$11,'Table 3 - Union Details'!$E$5:$E$11,K$3,'Table 3 - Union Details'!$K$5:$K$11,$A$15)/1000000</f>
        <v>0</v>
      </c>
      <c r="L17" s="37">
        <f>SUMIFS('Table 2 - EGD Details'!$H$5:$H$34,'Table 2 - EGD Details'!$E$5:$E$34,L$3,'Table 2 - EGD Details'!$K$5:$K$34,$A$15)/1000000+SUMIFS('Table 3 - Union Details'!$H$5:$H$11,'Table 3 - Union Details'!$E$5:$E$11,L$3,'Table 3 - Union Details'!$K$5:$K$11,$A$15)/1000000</f>
        <v>0</v>
      </c>
      <c r="M17" s="37">
        <f>SUMIFS('Table 2 - EGD Details'!$H$5:$H$34,'Table 2 - EGD Details'!$E$5:$E$34,M$3,'Table 2 - EGD Details'!$K$5:$K$34,$A$15)/1000000+SUMIFS('Table 3 - Union Details'!$H$5:$H$11,'Table 3 - Union Details'!$E$5:$E$11,M$3,'Table 3 - Union Details'!$K$5:$K$11,$A$15)/1000000</f>
        <v>0</v>
      </c>
      <c r="N17" s="37">
        <f>SUMIFS('Table 2 - EGD Details'!$H$5:$H$34,'Table 2 - EGD Details'!$E$5:$E$34,N$3,'Table 2 - EGD Details'!$K$5:$K$34,$A$15)/1000000+SUMIFS('Table 3 - Union Details'!$H$5:$H$11,'Table 3 - Union Details'!$E$5:$E$11,N$3,'Table 3 - Union Details'!$K$5:$K$11,$A$15)/1000000</f>
        <v>0</v>
      </c>
    </row>
    <row r="18" spans="2:14" x14ac:dyDescent="0.25">
      <c r="B18" s="16" t="s">
        <v>6</v>
      </c>
      <c r="C18" s="37">
        <f>SUMIFS('Table 2 - EGD Details'!$I$5:$I$34,'Table 2 - EGD Details'!$E$5:$E$34,C$3,'Table 2 - EGD Details'!$K$5:$K$34,$A$15)/1000000+SUMIFS('Table 3 - Union Details'!$I$5:$I$11,'Table 3 - Union Details'!$E$5:$E$11,C$3,'Table 3 - Union Details'!$K$5:$K$11,$A$15)/1000000</f>
        <v>0</v>
      </c>
      <c r="D18" s="37">
        <f>SUMIFS('Table 2 - EGD Details'!$I$5:$I$34,'Table 2 - EGD Details'!$E$5:$E$34,D$3,'Table 2 - EGD Details'!$K$5:$K$34,$A$15)/1000000+SUMIFS('Table 3 - Union Details'!$I$5:$I$11,'Table 3 - Union Details'!$E$5:$E$11,D$3,'Table 3 - Union Details'!$K$5:$K$11,$A$15)/1000000</f>
        <v>0</v>
      </c>
      <c r="E18" s="37">
        <f>SUMIFS('Table 2 - EGD Details'!$I$5:$I$34,'Table 2 - EGD Details'!$E$5:$E$34,E$3,'Table 2 - EGD Details'!$K$5:$K$34,$A$15)/1000000+SUMIFS('Table 3 - Union Details'!$I$5:$I$11,'Table 3 - Union Details'!$E$5:$E$11,E$3,'Table 3 - Union Details'!$K$5:$K$11,$A$15)/1000000</f>
        <v>0</v>
      </c>
      <c r="F18" s="37">
        <f>SUMIFS('Table 2 - EGD Details'!$I$5:$I$34,'Table 2 - EGD Details'!$E$5:$E$34,F$3,'Table 2 - EGD Details'!$K$5:$K$34,$A$15)/1000000+SUMIFS('Table 3 - Union Details'!$I$5:$I$11,'Table 3 - Union Details'!$E$5:$E$11,F$3,'Table 3 - Union Details'!$K$5:$K$11,$A$15)/1000000</f>
        <v>0</v>
      </c>
      <c r="G18" s="37">
        <f>SUMIFS('Table 2 - EGD Details'!$I$5:$I$34,'Table 2 - EGD Details'!$E$5:$E$34,G$3,'Table 2 - EGD Details'!$K$5:$K$34,$A$15)/1000000+SUMIFS('Table 3 - Union Details'!$I$5:$I$11,'Table 3 - Union Details'!$E$5:$E$11,G$3,'Table 3 - Union Details'!$K$5:$K$11,$A$15)/1000000</f>
        <v>0</v>
      </c>
      <c r="H18" s="37">
        <f>SUMIFS('Table 2 - EGD Details'!$I$5:$I$34,'Table 2 - EGD Details'!$E$5:$E$34,H$3,'Table 2 - EGD Details'!$K$5:$K$34,$A$15)/1000000+SUMIFS('Table 3 - Union Details'!$I$5:$I$11,'Table 3 - Union Details'!$E$5:$E$11,H$3,'Table 3 - Union Details'!$K$5:$K$11,$A$15)/1000000</f>
        <v>0</v>
      </c>
      <c r="I18" s="37">
        <f>SUMIFS('Table 2 - EGD Details'!$I$5:$I$34,'Table 2 - EGD Details'!$E$5:$E$34,I$3,'Table 2 - EGD Details'!$K$5:$K$34,$A$15)/1000000+SUMIFS('Table 3 - Union Details'!$I$5:$I$11,'Table 3 - Union Details'!$E$5:$E$11,I$3,'Table 3 - Union Details'!$K$5:$K$11,$A$15)/1000000</f>
        <v>0</v>
      </c>
      <c r="J18" s="37">
        <f>SUMIFS('Table 2 - EGD Details'!$I$5:$I$34,'Table 2 - EGD Details'!$E$5:$E$34,J$3,'Table 2 - EGD Details'!$K$5:$K$34,$A$15)/1000000+SUMIFS('Table 3 - Union Details'!$I$5:$I$11,'Table 3 - Union Details'!$E$5:$E$11,J$3,'Table 3 - Union Details'!$K$5:$K$11,$A$15)/1000000</f>
        <v>0</v>
      </c>
      <c r="K18" s="37">
        <f>SUMIFS('Table 2 - EGD Details'!$I$5:$I$34,'Table 2 - EGD Details'!$E$5:$E$34,K$3,'Table 2 - EGD Details'!$K$5:$K$34,$A$15)/1000000+SUMIFS('Table 3 - Union Details'!$I$5:$I$11,'Table 3 - Union Details'!$E$5:$E$11,K$3,'Table 3 - Union Details'!$K$5:$K$11,$A$15)/1000000</f>
        <v>0</v>
      </c>
      <c r="L18" s="37">
        <f>SUMIFS('Table 2 - EGD Details'!$I$5:$I$34,'Table 2 - EGD Details'!$E$5:$E$34,L$3,'Table 2 - EGD Details'!$K$5:$K$34,$A$15)/1000000+SUMIFS('Table 3 - Union Details'!$I$5:$I$11,'Table 3 - Union Details'!$E$5:$E$11,L$3,'Table 3 - Union Details'!$K$5:$K$11,$A$15)/1000000</f>
        <v>0</v>
      </c>
      <c r="M18" s="37">
        <f>SUMIFS('Table 2 - EGD Details'!$I$5:$I$34,'Table 2 - EGD Details'!$E$5:$E$34,M$3,'Table 2 - EGD Details'!$K$5:$K$34,$A$15)/1000000+SUMIFS('Table 3 - Union Details'!$I$5:$I$11,'Table 3 - Union Details'!$E$5:$E$11,M$3,'Table 3 - Union Details'!$K$5:$K$11,$A$15)/1000000</f>
        <v>0</v>
      </c>
      <c r="N18" s="37">
        <f>SUMIFS('Table 2 - EGD Details'!$I$5:$I$34,'Table 2 - EGD Details'!$E$5:$E$34,N$3,'Table 2 - EGD Details'!$K$5:$K$34,$A$15)/1000000+SUMIFS('Table 3 - Union Details'!$I$5:$I$11,'Table 3 - Union Details'!$E$5:$E$11,N$3,'Table 3 - Union Details'!$K$5:$K$11,$A$15)/1000000</f>
        <v>0</v>
      </c>
    </row>
    <row r="19" spans="2:14" x14ac:dyDescent="0.25">
      <c r="B19" s="16"/>
      <c r="C19" s="37"/>
      <c r="D19" s="37"/>
      <c r="E19" s="37"/>
      <c r="F19" s="37"/>
      <c r="G19" s="37"/>
      <c r="H19" s="37"/>
      <c r="I19" s="37"/>
      <c r="J19" s="37"/>
      <c r="K19" s="37"/>
      <c r="L19" s="37"/>
      <c r="M19" s="37"/>
      <c r="N19" s="37"/>
    </row>
    <row r="20" spans="2:14" ht="15.75" thickBot="1" x14ac:dyDescent="0.3">
      <c r="B20" s="16" t="s">
        <v>2</v>
      </c>
      <c r="C20" s="38">
        <f>+C6+C11+C16</f>
        <v>2.04531895</v>
      </c>
      <c r="D20" s="38">
        <f t="shared" ref="D20:N20" si="1">+D6+D11+D16</f>
        <v>7.3441275099999999</v>
      </c>
      <c r="E20" s="38">
        <f t="shared" si="1"/>
        <v>2.8264786399999995</v>
      </c>
      <c r="F20" s="38">
        <f t="shared" si="1"/>
        <v>13.208613410000002</v>
      </c>
      <c r="G20" s="38">
        <f t="shared" si="1"/>
        <v>12.757903069999895</v>
      </c>
      <c r="H20" s="38">
        <f t="shared" si="1"/>
        <v>6.0030800799999993</v>
      </c>
      <c r="I20" s="38">
        <f t="shared" si="1"/>
        <v>9.703971525330001</v>
      </c>
      <c r="J20" s="38">
        <f t="shared" si="1"/>
        <v>41.639883907959998</v>
      </c>
      <c r="K20" s="38">
        <f t="shared" si="1"/>
        <v>41.557698514422</v>
      </c>
      <c r="L20" s="38">
        <f t="shared" si="1"/>
        <v>361.85374079078406</v>
      </c>
      <c r="M20" s="38">
        <f t="shared" si="1"/>
        <v>32.162211461760478</v>
      </c>
      <c r="N20" s="38">
        <f t="shared" si="1"/>
        <v>531.10302786025636</v>
      </c>
    </row>
    <row r="21" spans="2:14" ht="15.75" thickTop="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E39AD-B3AE-4C32-A6BE-28DB16D6D31A}">
  <dimension ref="A1:S39"/>
  <sheetViews>
    <sheetView tabSelected="1" topLeftCell="A31" zoomScaleNormal="100" zoomScaleSheetLayoutView="90" workbookViewId="0">
      <selection activeCell="G45" sqref="G45"/>
    </sheetView>
  </sheetViews>
  <sheetFormatPr defaultColWidth="9.140625" defaultRowHeight="12.75" x14ac:dyDescent="0.2"/>
  <cols>
    <col min="1" max="1" width="2.5703125" style="1" customWidth="1"/>
    <col min="2" max="2" width="19.5703125" style="1" customWidth="1"/>
    <col min="3" max="3" width="4.7109375" style="1" customWidth="1"/>
    <col min="4" max="4" width="1.42578125" style="1" customWidth="1"/>
    <col min="5" max="5" width="10.42578125" style="1" customWidth="1"/>
    <col min="6" max="6" width="25.7109375" style="1" customWidth="1"/>
    <col min="7" max="7" width="14.140625" style="2" customWidth="1"/>
    <col min="8" max="8" width="14" style="2" customWidth="1"/>
    <col min="9" max="9" width="12.7109375" style="2" customWidth="1"/>
    <col min="10" max="10" width="55.7109375" style="1" customWidth="1"/>
    <col min="11" max="11" width="12.7109375" style="1" customWidth="1"/>
    <col min="12" max="13" width="55.7109375" style="1" customWidth="1"/>
    <col min="14" max="14" width="101.140625" style="1"/>
    <col min="15" max="19" width="15.7109375" style="1" customWidth="1"/>
    <col min="20" max="16384" width="9.140625" style="1"/>
  </cols>
  <sheetData>
    <row r="1" spans="1:19" s="5" customFormat="1" x14ac:dyDescent="0.2">
      <c r="A1" s="12"/>
      <c r="B1" s="12"/>
      <c r="C1" s="11"/>
      <c r="D1" s="11"/>
      <c r="E1" s="11"/>
      <c r="F1" s="11"/>
      <c r="G1" s="42"/>
      <c r="H1" s="42"/>
      <c r="I1" s="42"/>
      <c r="J1" s="11"/>
      <c r="K1" s="11"/>
      <c r="L1" s="11"/>
      <c r="M1" s="11"/>
      <c r="N1" s="12"/>
      <c r="O1" s="12"/>
      <c r="P1" s="12"/>
      <c r="Q1" s="12"/>
      <c r="R1" s="12"/>
      <c r="S1" s="12"/>
    </row>
    <row r="2" spans="1:19" s="5" customFormat="1" x14ac:dyDescent="0.2">
      <c r="A2" s="12"/>
      <c r="B2" s="12"/>
      <c r="C2" s="11"/>
      <c r="D2" s="11"/>
      <c r="E2" s="11" t="s">
        <v>11</v>
      </c>
      <c r="F2" s="11"/>
      <c r="G2" s="42"/>
      <c r="H2" s="42"/>
      <c r="I2" s="42"/>
      <c r="J2" s="11"/>
      <c r="K2" s="11"/>
      <c r="L2" s="11"/>
      <c r="M2" s="11"/>
      <c r="N2" s="12"/>
      <c r="O2" s="12"/>
      <c r="P2" s="12"/>
      <c r="Q2" s="12"/>
      <c r="R2" s="12"/>
      <c r="S2" s="12"/>
    </row>
    <row r="3" spans="1:19" s="5" customFormat="1" x14ac:dyDescent="0.2">
      <c r="A3" s="12"/>
      <c r="B3" s="12"/>
      <c r="C3" s="13"/>
      <c r="D3" s="13"/>
      <c r="E3" s="13"/>
      <c r="F3" s="13"/>
      <c r="G3" s="14"/>
      <c r="H3" s="14"/>
      <c r="I3" s="14"/>
      <c r="J3" s="13"/>
      <c r="K3" s="13"/>
      <c r="L3" s="13"/>
      <c r="M3" s="13"/>
      <c r="N3" s="12"/>
      <c r="O3" s="12"/>
      <c r="P3" s="12"/>
      <c r="Q3" s="12"/>
      <c r="R3" s="12"/>
      <c r="S3" s="12"/>
    </row>
    <row r="4" spans="1:19" s="3" customFormat="1" ht="51" x14ac:dyDescent="0.2">
      <c r="A4" s="18"/>
      <c r="B4" s="18" t="s">
        <v>12</v>
      </c>
      <c r="C4" s="15" t="s">
        <v>13</v>
      </c>
      <c r="D4" s="16"/>
      <c r="E4" s="17" t="s">
        <v>14</v>
      </c>
      <c r="F4" s="17" t="s">
        <v>15</v>
      </c>
      <c r="G4" s="15" t="s">
        <v>16</v>
      </c>
      <c r="H4" s="15" t="s">
        <v>17</v>
      </c>
      <c r="I4" s="15" t="s">
        <v>18</v>
      </c>
      <c r="J4" s="15" t="s">
        <v>19</v>
      </c>
      <c r="K4" s="15" t="s">
        <v>20</v>
      </c>
      <c r="L4" s="15" t="s">
        <v>21</v>
      </c>
      <c r="M4" s="15" t="s">
        <v>22</v>
      </c>
      <c r="N4" s="15" t="s">
        <v>23</v>
      </c>
      <c r="O4" s="15" t="s">
        <v>24</v>
      </c>
      <c r="P4" s="15" t="s">
        <v>25</v>
      </c>
      <c r="Q4" s="15" t="s">
        <v>26</v>
      </c>
      <c r="R4" s="15" t="s">
        <v>27</v>
      </c>
      <c r="S4" s="15" t="s">
        <v>28</v>
      </c>
    </row>
    <row r="5" spans="1:19" s="4" customFormat="1" x14ac:dyDescent="0.2">
      <c r="A5" s="16"/>
      <c r="B5" s="32" t="s">
        <v>29</v>
      </c>
      <c r="C5" s="21">
        <v>1</v>
      </c>
      <c r="D5" s="21"/>
      <c r="E5" s="35">
        <v>2014</v>
      </c>
      <c r="F5" s="17" t="s">
        <v>30</v>
      </c>
      <c r="G5" s="43">
        <f>SUM(H5:I5)</f>
        <v>2.04531895</v>
      </c>
      <c r="H5" s="43">
        <v>2.04531895</v>
      </c>
      <c r="I5" s="44">
        <v>0</v>
      </c>
      <c r="J5" s="17" t="s">
        <v>31</v>
      </c>
      <c r="K5" s="25">
        <v>2</v>
      </c>
      <c r="L5" s="17" t="s">
        <v>32</v>
      </c>
      <c r="M5" s="17" t="s">
        <v>33</v>
      </c>
      <c r="N5" s="17" t="s">
        <v>32</v>
      </c>
      <c r="O5" s="15" t="s">
        <v>34</v>
      </c>
      <c r="P5" s="15" t="s">
        <v>34</v>
      </c>
      <c r="Q5" s="15" t="s">
        <v>35</v>
      </c>
      <c r="R5" s="15" t="s">
        <v>34</v>
      </c>
      <c r="S5" s="15" t="s">
        <v>34</v>
      </c>
    </row>
    <row r="6" spans="1:19" ht="38.25" x14ac:dyDescent="0.2">
      <c r="A6" s="13"/>
      <c r="B6" s="32" t="s">
        <v>36</v>
      </c>
      <c r="C6" s="22">
        <v>2</v>
      </c>
      <c r="D6" s="22"/>
      <c r="E6" s="36">
        <v>2015</v>
      </c>
      <c r="F6" s="24" t="s">
        <v>37</v>
      </c>
      <c r="G6" s="43">
        <f t="shared" ref="G6:G34" si="0">SUM(H6:I6)</f>
        <v>2.5056739599999998</v>
      </c>
      <c r="H6" s="44">
        <v>2.5056739599999998</v>
      </c>
      <c r="I6" s="44">
        <v>0</v>
      </c>
      <c r="J6" s="24" t="s">
        <v>38</v>
      </c>
      <c r="K6" s="25">
        <v>2</v>
      </c>
      <c r="L6" s="24" t="s">
        <v>39</v>
      </c>
      <c r="M6" s="17" t="s">
        <v>40</v>
      </c>
      <c r="N6" s="17" t="s">
        <v>41</v>
      </c>
      <c r="O6" s="27" t="s">
        <v>34</v>
      </c>
      <c r="P6" s="15" t="s">
        <v>34</v>
      </c>
      <c r="Q6" s="15" t="s">
        <v>34</v>
      </c>
      <c r="R6" s="27" t="s">
        <v>34</v>
      </c>
      <c r="S6" s="15" t="s">
        <v>34</v>
      </c>
    </row>
    <row r="7" spans="1:19" ht="38.25" x14ac:dyDescent="0.2">
      <c r="A7" s="13"/>
      <c r="B7" s="32" t="s">
        <v>42</v>
      </c>
      <c r="C7" s="22">
        <v>3</v>
      </c>
      <c r="D7" s="22"/>
      <c r="E7" s="36">
        <v>2015</v>
      </c>
      <c r="F7" s="24" t="s">
        <v>43</v>
      </c>
      <c r="G7" s="43">
        <f t="shared" si="0"/>
        <v>2.5747812599999995</v>
      </c>
      <c r="H7" s="44">
        <v>2.5747812599999995</v>
      </c>
      <c r="I7" s="44">
        <v>0</v>
      </c>
      <c r="J7" s="24" t="s">
        <v>38</v>
      </c>
      <c r="K7" s="25">
        <v>2</v>
      </c>
      <c r="L7" s="24" t="s">
        <v>39</v>
      </c>
      <c r="M7" s="17" t="s">
        <v>40</v>
      </c>
      <c r="N7" s="17" t="s">
        <v>41</v>
      </c>
      <c r="O7" s="27" t="s">
        <v>34</v>
      </c>
      <c r="P7" s="15" t="s">
        <v>34</v>
      </c>
      <c r="Q7" s="15" t="s">
        <v>34</v>
      </c>
      <c r="R7" s="27" t="s">
        <v>34</v>
      </c>
      <c r="S7" s="15" t="s">
        <v>34</v>
      </c>
    </row>
    <row r="8" spans="1:19" ht="25.5" x14ac:dyDescent="0.2">
      <c r="A8" s="13"/>
      <c r="B8" s="32" t="s">
        <v>44</v>
      </c>
      <c r="C8" s="22">
        <v>4</v>
      </c>
      <c r="D8" s="22"/>
      <c r="E8" s="36">
        <v>2016</v>
      </c>
      <c r="F8" s="24" t="s">
        <v>45</v>
      </c>
      <c r="G8" s="43">
        <f t="shared" si="0"/>
        <v>2.8264786399999995</v>
      </c>
      <c r="H8" s="44">
        <v>2.8264786399999995</v>
      </c>
      <c r="I8" s="44">
        <v>0</v>
      </c>
      <c r="J8" s="24" t="s">
        <v>46</v>
      </c>
      <c r="K8" s="25">
        <v>2</v>
      </c>
      <c r="L8" s="24" t="s">
        <v>47</v>
      </c>
      <c r="M8" s="17" t="s">
        <v>48</v>
      </c>
      <c r="N8" s="17" t="s">
        <v>49</v>
      </c>
      <c r="O8" s="27" t="s">
        <v>34</v>
      </c>
      <c r="P8" s="15" t="s">
        <v>34</v>
      </c>
      <c r="Q8" s="15" t="s">
        <v>34</v>
      </c>
      <c r="R8" s="27" t="s">
        <v>34</v>
      </c>
      <c r="S8" s="15" t="s">
        <v>34</v>
      </c>
    </row>
    <row r="9" spans="1:19" ht="25.5" x14ac:dyDescent="0.2">
      <c r="A9" s="13"/>
      <c r="B9" s="32" t="s">
        <v>50</v>
      </c>
      <c r="C9" s="22">
        <v>5</v>
      </c>
      <c r="D9" s="22"/>
      <c r="E9" s="36">
        <v>2017</v>
      </c>
      <c r="F9" s="24" t="s">
        <v>51</v>
      </c>
      <c r="G9" s="43">
        <f t="shared" si="0"/>
        <v>2.7385404900000005</v>
      </c>
      <c r="H9" s="44">
        <v>2.7385404900000005</v>
      </c>
      <c r="I9" s="44">
        <v>0</v>
      </c>
      <c r="J9" s="24" t="s">
        <v>52</v>
      </c>
      <c r="K9" s="25">
        <v>2</v>
      </c>
      <c r="L9" s="24" t="s">
        <v>53</v>
      </c>
      <c r="M9" s="17" t="s">
        <v>54</v>
      </c>
      <c r="N9" s="17" t="s">
        <v>53</v>
      </c>
      <c r="O9" s="27" t="s">
        <v>34</v>
      </c>
      <c r="P9" s="15" t="s">
        <v>34</v>
      </c>
      <c r="Q9" s="15" t="s">
        <v>34</v>
      </c>
      <c r="R9" s="27" t="s">
        <v>34</v>
      </c>
      <c r="S9" s="15" t="s">
        <v>34</v>
      </c>
    </row>
    <row r="10" spans="1:19" ht="25.5" x14ac:dyDescent="0.2">
      <c r="A10" s="13"/>
      <c r="B10" s="32" t="s">
        <v>55</v>
      </c>
      <c r="C10" s="22">
        <v>6</v>
      </c>
      <c r="D10" s="22"/>
      <c r="E10" s="36">
        <v>2017</v>
      </c>
      <c r="F10" s="24" t="s">
        <v>56</v>
      </c>
      <c r="G10" s="43">
        <f t="shared" si="0"/>
        <v>3.9239084500000003</v>
      </c>
      <c r="H10" s="44">
        <v>3.9239084500000003</v>
      </c>
      <c r="I10" s="44">
        <v>0</v>
      </c>
      <c r="J10" s="24" t="s">
        <v>57</v>
      </c>
      <c r="K10" s="25">
        <v>2</v>
      </c>
      <c r="L10" s="24" t="s">
        <v>58</v>
      </c>
      <c r="M10" s="17" t="s">
        <v>59</v>
      </c>
      <c r="N10" s="17" t="s">
        <v>60</v>
      </c>
      <c r="O10" s="27" t="s">
        <v>34</v>
      </c>
      <c r="P10" s="15" t="s">
        <v>34</v>
      </c>
      <c r="Q10" s="15" t="s">
        <v>34</v>
      </c>
      <c r="R10" s="27" t="s">
        <v>34</v>
      </c>
      <c r="S10" s="15" t="s">
        <v>34</v>
      </c>
    </row>
    <row r="11" spans="1:19" ht="25.5" x14ac:dyDescent="0.2">
      <c r="A11" s="13"/>
      <c r="B11" s="32">
        <v>20008830</v>
      </c>
      <c r="C11" s="22">
        <v>7</v>
      </c>
      <c r="D11" s="22"/>
      <c r="E11" s="36">
        <v>2018</v>
      </c>
      <c r="F11" s="24" t="s">
        <v>61</v>
      </c>
      <c r="G11" s="43">
        <f t="shared" si="0"/>
        <v>5.5587377600000005</v>
      </c>
      <c r="H11" s="44">
        <v>5.5587377600000005</v>
      </c>
      <c r="I11" s="44">
        <v>0</v>
      </c>
      <c r="J11" s="24" t="s">
        <v>62</v>
      </c>
      <c r="K11" s="25">
        <v>2</v>
      </c>
      <c r="L11" s="24" t="s">
        <v>63</v>
      </c>
      <c r="M11" s="17" t="s">
        <v>54</v>
      </c>
      <c r="N11" s="17" t="s">
        <v>64</v>
      </c>
      <c r="O11" s="27" t="s">
        <v>34</v>
      </c>
      <c r="P11" s="15" t="s">
        <v>34</v>
      </c>
      <c r="Q11" s="15" t="s">
        <v>34</v>
      </c>
      <c r="R11" s="27" t="s">
        <v>34</v>
      </c>
      <c r="S11" s="15" t="s">
        <v>34</v>
      </c>
    </row>
    <row r="12" spans="1:19" ht="63.75" x14ac:dyDescent="0.2">
      <c r="A12" s="13"/>
      <c r="B12" s="32" t="s">
        <v>65</v>
      </c>
      <c r="C12" s="22">
        <v>8</v>
      </c>
      <c r="D12" s="22"/>
      <c r="E12" s="36">
        <v>2018</v>
      </c>
      <c r="F12" s="24" t="s">
        <v>66</v>
      </c>
      <c r="G12" s="43">
        <f t="shared" si="0"/>
        <v>2.9090749699998955</v>
      </c>
      <c r="H12" s="44">
        <v>2.9090749699998955</v>
      </c>
      <c r="I12" s="44">
        <v>0</v>
      </c>
      <c r="J12" s="24" t="s">
        <v>67</v>
      </c>
      <c r="K12" s="25">
        <v>2</v>
      </c>
      <c r="L12" s="24" t="s">
        <v>68</v>
      </c>
      <c r="M12" s="17" t="s">
        <v>67</v>
      </c>
      <c r="N12" s="17" t="s">
        <v>69</v>
      </c>
      <c r="O12" s="27" t="s">
        <v>34</v>
      </c>
      <c r="P12" s="15" t="s">
        <v>34</v>
      </c>
      <c r="Q12" s="15" t="s">
        <v>34</v>
      </c>
      <c r="R12" s="27" t="s">
        <v>34</v>
      </c>
      <c r="S12" s="15" t="s">
        <v>34</v>
      </c>
    </row>
    <row r="13" spans="1:19" ht="25.5" x14ac:dyDescent="0.2">
      <c r="A13" s="13"/>
      <c r="B13" s="32" t="s">
        <v>70</v>
      </c>
      <c r="C13" s="22">
        <v>9</v>
      </c>
      <c r="D13" s="22"/>
      <c r="E13" s="36">
        <v>2018</v>
      </c>
      <c r="F13" s="24" t="s">
        <v>71</v>
      </c>
      <c r="G13" s="43">
        <f t="shared" si="0"/>
        <v>4.2900903399999999</v>
      </c>
      <c r="H13" s="44">
        <v>4.2900903399999999</v>
      </c>
      <c r="I13" s="44">
        <v>0</v>
      </c>
      <c r="J13" s="24" t="s">
        <v>72</v>
      </c>
      <c r="K13" s="25">
        <v>2</v>
      </c>
      <c r="L13" s="24" t="s">
        <v>73</v>
      </c>
      <c r="M13" s="17" t="s">
        <v>73</v>
      </c>
      <c r="N13" s="17" t="s">
        <v>74</v>
      </c>
      <c r="O13" s="27" t="s">
        <v>34</v>
      </c>
      <c r="P13" s="15" t="s">
        <v>34</v>
      </c>
      <c r="Q13" s="15" t="s">
        <v>34</v>
      </c>
      <c r="R13" s="27" t="s">
        <v>75</v>
      </c>
      <c r="S13" s="15" t="s">
        <v>34</v>
      </c>
    </row>
    <row r="14" spans="1:19" ht="25.5" x14ac:dyDescent="0.2">
      <c r="A14" s="13"/>
      <c r="B14" s="32">
        <v>20014850</v>
      </c>
      <c r="C14" s="22">
        <v>10</v>
      </c>
      <c r="D14" s="23"/>
      <c r="E14" s="36">
        <v>2019</v>
      </c>
      <c r="F14" s="24" t="s">
        <v>76</v>
      </c>
      <c r="G14" s="43">
        <f t="shared" si="0"/>
        <v>3.9311547999999994</v>
      </c>
      <c r="H14" s="44">
        <v>3.9311547999999994</v>
      </c>
      <c r="I14" s="44">
        <v>0</v>
      </c>
      <c r="J14" s="24" t="s">
        <v>77</v>
      </c>
      <c r="K14" s="25">
        <v>2</v>
      </c>
      <c r="L14" s="24" t="s">
        <v>78</v>
      </c>
      <c r="M14" s="17" t="s">
        <v>78</v>
      </c>
      <c r="N14" s="17" t="s">
        <v>79</v>
      </c>
      <c r="O14" s="27" t="s">
        <v>34</v>
      </c>
      <c r="P14" s="15" t="s">
        <v>34</v>
      </c>
      <c r="Q14" s="15" t="s">
        <v>34</v>
      </c>
      <c r="R14" s="27" t="s">
        <v>34</v>
      </c>
      <c r="S14" s="15" t="s">
        <v>34</v>
      </c>
    </row>
    <row r="15" spans="1:19" ht="38.25" x14ac:dyDescent="0.2">
      <c r="A15" s="13"/>
      <c r="B15" s="32" t="s">
        <v>80</v>
      </c>
      <c r="C15" s="22">
        <v>11</v>
      </c>
      <c r="D15" s="13"/>
      <c r="E15" s="36">
        <v>2019</v>
      </c>
      <c r="F15" s="24" t="s">
        <v>81</v>
      </c>
      <c r="G15" s="43">
        <f t="shared" si="0"/>
        <v>2.0719252799999999</v>
      </c>
      <c r="H15" s="44">
        <v>2.0719252799999999</v>
      </c>
      <c r="I15" s="44">
        <v>0</v>
      </c>
      <c r="J15" s="24" t="s">
        <v>82</v>
      </c>
      <c r="K15" s="25">
        <v>2</v>
      </c>
      <c r="L15" s="24" t="s">
        <v>83</v>
      </c>
      <c r="M15" s="17" t="s">
        <v>84</v>
      </c>
      <c r="N15" s="17" t="s">
        <v>83</v>
      </c>
      <c r="O15" s="27" t="s">
        <v>34</v>
      </c>
      <c r="P15" s="15" t="s">
        <v>34</v>
      </c>
      <c r="Q15" s="15" t="s">
        <v>85</v>
      </c>
      <c r="R15" s="27" t="s">
        <v>34</v>
      </c>
      <c r="S15" s="15" t="s">
        <v>34</v>
      </c>
    </row>
    <row r="16" spans="1:19" ht="25.5" x14ac:dyDescent="0.2">
      <c r="A16" s="13"/>
      <c r="B16" s="32">
        <v>20011673</v>
      </c>
      <c r="C16" s="22">
        <v>12</v>
      </c>
      <c r="D16" s="13"/>
      <c r="E16" s="36">
        <v>2020</v>
      </c>
      <c r="F16" s="24" t="s">
        <v>86</v>
      </c>
      <c r="G16" s="43">
        <f t="shared" si="0"/>
        <v>2.8280591999999998</v>
      </c>
      <c r="H16" s="44">
        <v>2.8280591999999998</v>
      </c>
      <c r="I16" s="44">
        <v>0</v>
      </c>
      <c r="J16" s="24" t="s">
        <v>87</v>
      </c>
      <c r="K16" s="25">
        <v>2</v>
      </c>
      <c r="L16" s="24" t="s">
        <v>88</v>
      </c>
      <c r="M16" s="17" t="s">
        <v>89</v>
      </c>
      <c r="N16" s="17" t="s">
        <v>88</v>
      </c>
      <c r="O16" s="27" t="s">
        <v>34</v>
      </c>
      <c r="P16" s="15" t="s">
        <v>34</v>
      </c>
      <c r="Q16" s="15" t="s">
        <v>34</v>
      </c>
      <c r="R16" s="27" t="s">
        <v>34</v>
      </c>
      <c r="S16" s="15" t="s">
        <v>34</v>
      </c>
    </row>
    <row r="17" spans="1:19" ht="25.5" x14ac:dyDescent="0.2">
      <c r="A17" s="13"/>
      <c r="B17" s="32">
        <v>20011674</v>
      </c>
      <c r="C17" s="22">
        <v>13</v>
      </c>
      <c r="D17" s="13"/>
      <c r="E17" s="36">
        <v>2020</v>
      </c>
      <c r="F17" s="24" t="s">
        <v>90</v>
      </c>
      <c r="G17" s="43">
        <f t="shared" si="0"/>
        <v>2.9773189200000001</v>
      </c>
      <c r="H17" s="44">
        <v>2.9773189200000001</v>
      </c>
      <c r="I17" s="44">
        <v>0</v>
      </c>
      <c r="J17" s="24" t="s">
        <v>87</v>
      </c>
      <c r="K17" s="25">
        <v>2</v>
      </c>
      <c r="L17" s="24" t="s">
        <v>88</v>
      </c>
      <c r="M17" s="17" t="s">
        <v>89</v>
      </c>
      <c r="N17" s="17" t="s">
        <v>88</v>
      </c>
      <c r="O17" s="27" t="s">
        <v>34</v>
      </c>
      <c r="P17" s="15" t="s">
        <v>34</v>
      </c>
      <c r="Q17" s="15" t="s">
        <v>34</v>
      </c>
      <c r="R17" s="27" t="s">
        <v>34</v>
      </c>
      <c r="S17" s="15" t="s">
        <v>34</v>
      </c>
    </row>
    <row r="18" spans="1:19" ht="51" x14ac:dyDescent="0.2">
      <c r="A18" s="13"/>
      <c r="B18" s="32">
        <v>20009045</v>
      </c>
      <c r="C18" s="22">
        <v>14</v>
      </c>
      <c r="D18" s="13"/>
      <c r="E18" s="36">
        <v>2021</v>
      </c>
      <c r="F18" s="24" t="s">
        <v>91</v>
      </c>
      <c r="G18" s="43">
        <f t="shared" si="0"/>
        <v>2.47526071845</v>
      </c>
      <c r="H18" s="44">
        <v>2.47526071845</v>
      </c>
      <c r="I18" s="44">
        <v>0</v>
      </c>
      <c r="J18" s="24" t="s">
        <v>92</v>
      </c>
      <c r="K18" s="25">
        <v>2</v>
      </c>
      <c r="L18" s="24" t="s">
        <v>93</v>
      </c>
      <c r="M18" s="17" t="s">
        <v>94</v>
      </c>
      <c r="N18" s="17" t="s">
        <v>95</v>
      </c>
      <c r="O18" s="27" t="s">
        <v>34</v>
      </c>
      <c r="P18" s="15" t="s">
        <v>34</v>
      </c>
      <c r="Q18" s="15" t="s">
        <v>34</v>
      </c>
      <c r="R18" s="27" t="s">
        <v>34</v>
      </c>
      <c r="S18" s="15" t="s">
        <v>34</v>
      </c>
    </row>
    <row r="19" spans="1:19" ht="25.5" x14ac:dyDescent="0.2">
      <c r="A19" s="13"/>
      <c r="B19" s="32">
        <v>20013756</v>
      </c>
      <c r="C19" s="22">
        <v>15</v>
      </c>
      <c r="D19" s="13"/>
      <c r="E19" s="36">
        <v>2021</v>
      </c>
      <c r="F19" s="24" t="s">
        <v>96</v>
      </c>
      <c r="G19" s="43">
        <f t="shared" si="0"/>
        <v>2.7137009654199997</v>
      </c>
      <c r="H19" s="44">
        <v>2.7137009654199997</v>
      </c>
      <c r="I19" s="44">
        <v>0</v>
      </c>
      <c r="J19" s="24" t="s">
        <v>97</v>
      </c>
      <c r="K19" s="25">
        <v>2</v>
      </c>
      <c r="L19" s="24" t="s">
        <v>98</v>
      </c>
      <c r="M19" s="17" t="s">
        <v>89</v>
      </c>
      <c r="N19" s="17" t="s">
        <v>88</v>
      </c>
      <c r="O19" s="27" t="s">
        <v>34</v>
      </c>
      <c r="P19" s="15" t="s">
        <v>34</v>
      </c>
      <c r="Q19" s="15" t="s">
        <v>34</v>
      </c>
      <c r="R19" s="27" t="s">
        <v>34</v>
      </c>
      <c r="S19" s="15" t="s">
        <v>34</v>
      </c>
    </row>
    <row r="20" spans="1:19" ht="25.5" x14ac:dyDescent="0.2">
      <c r="A20" s="13"/>
      <c r="B20" s="32">
        <v>20019272</v>
      </c>
      <c r="C20" s="22">
        <v>16</v>
      </c>
      <c r="D20" s="13"/>
      <c r="E20" s="36">
        <v>2021</v>
      </c>
      <c r="F20" s="24" t="s">
        <v>99</v>
      </c>
      <c r="G20" s="43">
        <f t="shared" si="0"/>
        <v>15.78140556934</v>
      </c>
      <c r="H20" s="44">
        <v>15.78140556934</v>
      </c>
      <c r="I20" s="44">
        <v>0</v>
      </c>
      <c r="J20" s="24" t="s">
        <v>100</v>
      </c>
      <c r="K20" s="25">
        <v>2</v>
      </c>
      <c r="L20" s="24" t="s">
        <v>101</v>
      </c>
      <c r="M20" s="17" t="s">
        <v>102</v>
      </c>
      <c r="N20" s="24" t="s">
        <v>101</v>
      </c>
      <c r="O20" s="27" t="s">
        <v>34</v>
      </c>
      <c r="P20" s="15" t="s">
        <v>34</v>
      </c>
      <c r="Q20" s="27" t="s">
        <v>34</v>
      </c>
      <c r="R20" s="27" t="s">
        <v>34</v>
      </c>
      <c r="S20" s="15" t="s">
        <v>34</v>
      </c>
    </row>
    <row r="21" spans="1:19" ht="25.5" x14ac:dyDescent="0.2">
      <c r="A21" s="13"/>
      <c r="B21" s="32">
        <v>20019868</v>
      </c>
      <c r="C21" s="22">
        <v>17</v>
      </c>
      <c r="D21" s="13"/>
      <c r="E21" s="36">
        <v>2021</v>
      </c>
      <c r="F21" s="24" t="s">
        <v>103</v>
      </c>
      <c r="G21" s="43">
        <f t="shared" si="0"/>
        <v>3.0292589610400005</v>
      </c>
      <c r="H21" s="44">
        <v>3.0292589610400005</v>
      </c>
      <c r="I21" s="44">
        <v>0</v>
      </c>
      <c r="J21" s="24" t="s">
        <v>104</v>
      </c>
      <c r="K21" s="25">
        <v>2</v>
      </c>
      <c r="L21" s="24" t="s">
        <v>105</v>
      </c>
      <c r="M21" s="17" t="s">
        <v>54</v>
      </c>
      <c r="N21" s="17" t="s">
        <v>105</v>
      </c>
      <c r="O21" s="27" t="s">
        <v>34</v>
      </c>
      <c r="P21" s="15" t="s">
        <v>34</v>
      </c>
      <c r="Q21" s="15" t="s">
        <v>34</v>
      </c>
      <c r="R21" s="27" t="s">
        <v>34</v>
      </c>
      <c r="S21" s="15" t="s">
        <v>34</v>
      </c>
    </row>
    <row r="22" spans="1:19" ht="25.5" x14ac:dyDescent="0.2">
      <c r="A22" s="13"/>
      <c r="B22" s="32">
        <v>20021779</v>
      </c>
      <c r="C22" s="22">
        <v>18</v>
      </c>
      <c r="D22" s="13"/>
      <c r="E22" s="36">
        <v>2021</v>
      </c>
      <c r="F22" s="24" t="s">
        <v>106</v>
      </c>
      <c r="G22" s="43">
        <f t="shared" si="0"/>
        <v>4.0118854915800002</v>
      </c>
      <c r="H22" s="44">
        <v>4.0118854915800002</v>
      </c>
      <c r="I22" s="44">
        <v>0</v>
      </c>
      <c r="J22" s="24" t="s">
        <v>106</v>
      </c>
      <c r="K22" s="25">
        <v>2</v>
      </c>
      <c r="L22" s="24" t="s">
        <v>107</v>
      </c>
      <c r="M22" s="17" t="s">
        <v>108</v>
      </c>
      <c r="N22" s="17" t="s">
        <v>109</v>
      </c>
      <c r="O22" s="27" t="s">
        <v>34</v>
      </c>
      <c r="P22" s="15" t="s">
        <v>34</v>
      </c>
      <c r="Q22" s="15" t="s">
        <v>34</v>
      </c>
      <c r="R22" s="27" t="s">
        <v>34</v>
      </c>
      <c r="S22" s="15" t="s">
        <v>34</v>
      </c>
    </row>
    <row r="23" spans="1:19" ht="165.75" x14ac:dyDescent="0.2">
      <c r="A23" s="13"/>
      <c r="B23" s="32">
        <v>20022272</v>
      </c>
      <c r="C23" s="22">
        <v>19</v>
      </c>
      <c r="D23" s="13"/>
      <c r="E23" s="36">
        <v>2021</v>
      </c>
      <c r="F23" s="24" t="s">
        <v>110</v>
      </c>
      <c r="G23" s="43">
        <f t="shared" si="0"/>
        <v>3.3653581291299997</v>
      </c>
      <c r="H23" s="44">
        <v>3.3653581291299997</v>
      </c>
      <c r="I23" s="44">
        <v>0</v>
      </c>
      <c r="J23" s="24" t="s">
        <v>111</v>
      </c>
      <c r="K23" s="25">
        <v>2</v>
      </c>
      <c r="L23" s="24" t="s">
        <v>112</v>
      </c>
      <c r="M23" s="17" t="s">
        <v>113</v>
      </c>
      <c r="N23" s="17" t="s">
        <v>112</v>
      </c>
      <c r="O23" s="27" t="s">
        <v>34</v>
      </c>
      <c r="P23" s="15" t="s">
        <v>34</v>
      </c>
      <c r="Q23" s="15" t="s">
        <v>34</v>
      </c>
      <c r="R23" s="27" t="s">
        <v>34</v>
      </c>
      <c r="S23" s="15" t="s">
        <v>34</v>
      </c>
    </row>
    <row r="24" spans="1:19" x14ac:dyDescent="0.2">
      <c r="A24" s="13"/>
      <c r="B24" s="32">
        <v>20014076</v>
      </c>
      <c r="C24" s="22">
        <v>20</v>
      </c>
      <c r="D24" s="21"/>
      <c r="E24" s="36">
        <v>2021</v>
      </c>
      <c r="F24" s="24" t="s">
        <v>114</v>
      </c>
      <c r="G24" s="43">
        <f t="shared" si="0"/>
        <v>3.5759379999999998</v>
      </c>
      <c r="H24" s="44">
        <v>0</v>
      </c>
      <c r="I24" s="44">
        <v>3.5759379999999998</v>
      </c>
      <c r="J24" s="24" t="s">
        <v>115</v>
      </c>
      <c r="K24" s="25">
        <v>2</v>
      </c>
      <c r="L24" s="26" t="s">
        <v>116</v>
      </c>
      <c r="M24" s="17" t="s">
        <v>117</v>
      </c>
      <c r="N24" s="26" t="s">
        <v>116</v>
      </c>
      <c r="O24" s="39" t="s">
        <v>34</v>
      </c>
      <c r="P24" s="15" t="s">
        <v>34</v>
      </c>
      <c r="Q24" s="39" t="s">
        <v>34</v>
      </c>
      <c r="R24" s="39" t="s">
        <v>34</v>
      </c>
      <c r="S24" s="15" t="s">
        <v>34</v>
      </c>
    </row>
    <row r="25" spans="1:19" ht="38.25" x14ac:dyDescent="0.2">
      <c r="A25" s="13"/>
      <c r="B25" s="32">
        <v>20013332</v>
      </c>
      <c r="C25" s="22">
        <v>23</v>
      </c>
      <c r="D25" s="22"/>
      <c r="E25" s="36">
        <v>2022</v>
      </c>
      <c r="F25" s="24" t="s">
        <v>118</v>
      </c>
      <c r="G25" s="43">
        <f t="shared" si="0"/>
        <v>17.630475367536</v>
      </c>
      <c r="H25" s="44">
        <v>17.630475367536</v>
      </c>
      <c r="I25" s="44">
        <v>0</v>
      </c>
      <c r="J25" s="24" t="s">
        <v>119</v>
      </c>
      <c r="K25" s="25">
        <v>2</v>
      </c>
      <c r="L25" s="24" t="s">
        <v>120</v>
      </c>
      <c r="M25" s="17" t="s">
        <v>121</v>
      </c>
      <c r="N25" s="17" t="s">
        <v>122</v>
      </c>
      <c r="O25" s="27" t="s">
        <v>34</v>
      </c>
      <c r="P25" s="15" t="s">
        <v>34</v>
      </c>
      <c r="Q25" s="15" t="s">
        <v>34</v>
      </c>
      <c r="R25" s="27" t="s">
        <v>34</v>
      </c>
      <c r="S25" s="15" t="s">
        <v>34</v>
      </c>
    </row>
    <row r="26" spans="1:19" ht="38.25" x14ac:dyDescent="0.2">
      <c r="A26" s="13"/>
      <c r="B26" s="32">
        <v>20020372</v>
      </c>
      <c r="C26" s="22">
        <v>24</v>
      </c>
      <c r="D26" s="22"/>
      <c r="E26" s="36">
        <v>2022</v>
      </c>
      <c r="F26" s="24" t="s">
        <v>123</v>
      </c>
      <c r="G26" s="43">
        <f t="shared" si="0"/>
        <v>21.518346146886003</v>
      </c>
      <c r="H26" s="44">
        <v>21.518346146886003</v>
      </c>
      <c r="I26" s="44">
        <v>0</v>
      </c>
      <c r="J26" s="24" t="s">
        <v>119</v>
      </c>
      <c r="K26" s="25">
        <v>2</v>
      </c>
      <c r="L26" s="24" t="s">
        <v>124</v>
      </c>
      <c r="M26" s="17" t="s">
        <v>121</v>
      </c>
      <c r="N26" s="17" t="s">
        <v>122</v>
      </c>
      <c r="O26" s="27" t="s">
        <v>34</v>
      </c>
      <c r="P26" s="15" t="s">
        <v>34</v>
      </c>
      <c r="Q26" s="15" t="s">
        <v>34</v>
      </c>
      <c r="R26" s="27" t="s">
        <v>34</v>
      </c>
      <c r="S26" s="15" t="s">
        <v>34</v>
      </c>
    </row>
    <row r="27" spans="1:19" ht="51" x14ac:dyDescent="0.2">
      <c r="A27" s="13"/>
      <c r="B27" s="32">
        <v>20022983</v>
      </c>
      <c r="C27" s="22">
        <v>25</v>
      </c>
      <c r="D27" s="22"/>
      <c r="E27" s="36">
        <v>2022</v>
      </c>
      <c r="F27" s="24" t="s">
        <v>125</v>
      </c>
      <c r="G27" s="43">
        <f t="shared" si="0"/>
        <v>2.4088769999999999</v>
      </c>
      <c r="H27" s="44">
        <v>0</v>
      </c>
      <c r="I27" s="44">
        <v>2.4088769999999999</v>
      </c>
      <c r="J27" s="24" t="s">
        <v>126</v>
      </c>
      <c r="K27" s="25">
        <v>2</v>
      </c>
      <c r="L27" s="24" t="s">
        <v>127</v>
      </c>
      <c r="M27" s="17" t="s">
        <v>128</v>
      </c>
      <c r="N27" s="17" t="s">
        <v>129</v>
      </c>
      <c r="O27" s="27" t="s">
        <v>34</v>
      </c>
      <c r="P27" s="15" t="s">
        <v>34</v>
      </c>
      <c r="Q27" s="15" t="s">
        <v>34</v>
      </c>
      <c r="R27" s="27" t="s">
        <v>34</v>
      </c>
      <c r="S27" s="15" t="s">
        <v>34</v>
      </c>
    </row>
    <row r="28" spans="1:19" ht="38.25" x14ac:dyDescent="0.2">
      <c r="A28" s="13"/>
      <c r="B28" s="32">
        <v>20021330</v>
      </c>
      <c r="C28" s="22">
        <v>27</v>
      </c>
      <c r="D28" s="22"/>
      <c r="E28" s="36">
        <v>2023</v>
      </c>
      <c r="F28" s="24" t="s">
        <v>130</v>
      </c>
      <c r="G28" s="43">
        <f t="shared" si="0"/>
        <v>342.46019183065607</v>
      </c>
      <c r="H28" s="44">
        <v>342.46019183065607</v>
      </c>
      <c r="I28" s="44">
        <v>0</v>
      </c>
      <c r="J28" s="24" t="s">
        <v>131</v>
      </c>
      <c r="K28" s="25">
        <v>2</v>
      </c>
      <c r="L28" s="24" t="s">
        <v>132</v>
      </c>
      <c r="M28" s="17" t="s">
        <v>133</v>
      </c>
      <c r="N28" s="17" t="s">
        <v>134</v>
      </c>
      <c r="O28" s="27" t="s">
        <v>34</v>
      </c>
      <c r="P28" s="15" t="s">
        <v>34</v>
      </c>
      <c r="Q28" s="15" t="s">
        <v>34</v>
      </c>
      <c r="R28" s="27" t="s">
        <v>135</v>
      </c>
      <c r="S28" s="15" t="s">
        <v>34</v>
      </c>
    </row>
    <row r="29" spans="1:19" ht="38.25" x14ac:dyDescent="0.2">
      <c r="A29" s="13"/>
      <c r="B29" s="32">
        <v>20021330</v>
      </c>
      <c r="C29" s="22">
        <v>27</v>
      </c>
      <c r="D29" s="22"/>
      <c r="E29" s="36">
        <v>2024</v>
      </c>
      <c r="F29" s="24" t="s">
        <v>136</v>
      </c>
      <c r="G29" s="43">
        <f t="shared" ref="G29" si="1">SUM(H29:I29)</f>
        <v>25.176603461760479</v>
      </c>
      <c r="H29" s="44">
        <v>25.176603461760479</v>
      </c>
      <c r="I29" s="44">
        <v>0</v>
      </c>
      <c r="J29" s="24" t="s">
        <v>131</v>
      </c>
      <c r="K29" s="25">
        <v>2</v>
      </c>
      <c r="L29" s="24" t="s">
        <v>132</v>
      </c>
      <c r="M29" s="17" t="s">
        <v>133</v>
      </c>
      <c r="N29" s="17" t="s">
        <v>134</v>
      </c>
      <c r="O29" s="27" t="s">
        <v>34</v>
      </c>
      <c r="P29" s="15" t="s">
        <v>34</v>
      </c>
      <c r="Q29" s="15" t="s">
        <v>34</v>
      </c>
      <c r="R29" s="27" t="s">
        <v>135</v>
      </c>
      <c r="S29" s="15" t="s">
        <v>34</v>
      </c>
    </row>
    <row r="30" spans="1:19" ht="25.5" x14ac:dyDescent="0.2">
      <c r="A30" s="13"/>
      <c r="B30" s="32">
        <v>20021749</v>
      </c>
      <c r="C30" s="22">
        <v>28</v>
      </c>
      <c r="D30" s="22"/>
      <c r="E30" s="36">
        <v>2023</v>
      </c>
      <c r="F30" s="33" t="s">
        <v>137</v>
      </c>
      <c r="G30" s="43">
        <f t="shared" si="0"/>
        <v>3.218110757552</v>
      </c>
      <c r="H30" s="44">
        <v>3.218110757552</v>
      </c>
      <c r="I30" s="44">
        <v>0</v>
      </c>
      <c r="J30" s="24" t="s">
        <v>138</v>
      </c>
      <c r="K30" s="25">
        <v>2</v>
      </c>
      <c r="L30" s="24" t="s">
        <v>139</v>
      </c>
      <c r="M30" s="17" t="s">
        <v>140</v>
      </c>
      <c r="N30" s="17" t="s">
        <v>141</v>
      </c>
      <c r="O30" s="27" t="s">
        <v>34</v>
      </c>
      <c r="P30" s="15" t="s">
        <v>34</v>
      </c>
      <c r="Q30" s="15" t="s">
        <v>34</v>
      </c>
      <c r="R30" s="27" t="s">
        <v>34</v>
      </c>
      <c r="S30" s="15" t="s">
        <v>34</v>
      </c>
    </row>
    <row r="31" spans="1:19" ht="191.25" x14ac:dyDescent="0.2">
      <c r="A31" s="13"/>
      <c r="B31" s="32">
        <v>20023062</v>
      </c>
      <c r="C31" s="22">
        <v>29</v>
      </c>
      <c r="D31" s="22"/>
      <c r="E31" s="36">
        <v>2023</v>
      </c>
      <c r="F31" s="24" t="s">
        <v>142</v>
      </c>
      <c r="G31" s="43">
        <f t="shared" si="0"/>
        <v>4.6458402345280003</v>
      </c>
      <c r="H31" s="44">
        <v>4.6458402345280003</v>
      </c>
      <c r="I31" s="44">
        <v>0</v>
      </c>
      <c r="J31" s="24" t="s">
        <v>143</v>
      </c>
      <c r="K31" s="25">
        <v>2</v>
      </c>
      <c r="L31" s="24" t="s">
        <v>144</v>
      </c>
      <c r="M31" s="17" t="s">
        <v>145</v>
      </c>
      <c r="N31" s="17" t="s">
        <v>146</v>
      </c>
      <c r="O31" s="27" t="s">
        <v>34</v>
      </c>
      <c r="P31" s="15" t="s">
        <v>34</v>
      </c>
      <c r="Q31" s="15" t="s">
        <v>34</v>
      </c>
      <c r="R31" s="27" t="s">
        <v>34</v>
      </c>
      <c r="S31" s="15" t="s">
        <v>34</v>
      </c>
    </row>
    <row r="32" spans="1:19" ht="63.75" x14ac:dyDescent="0.2">
      <c r="A32" s="13"/>
      <c r="B32" s="32">
        <v>20024704</v>
      </c>
      <c r="C32" s="22">
        <v>30</v>
      </c>
      <c r="D32" s="22"/>
      <c r="E32" s="36">
        <v>2023</v>
      </c>
      <c r="F32" s="24" t="s">
        <v>147</v>
      </c>
      <c r="G32" s="43">
        <f t="shared" si="0"/>
        <v>2.8199805280480001</v>
      </c>
      <c r="H32" s="44">
        <v>2.8199805280480001</v>
      </c>
      <c r="I32" s="44">
        <v>0</v>
      </c>
      <c r="J32" s="24" t="s">
        <v>138</v>
      </c>
      <c r="K32" s="25">
        <v>2</v>
      </c>
      <c r="L32" s="24" t="s">
        <v>139</v>
      </c>
      <c r="M32" s="17" t="s">
        <v>148</v>
      </c>
      <c r="N32" s="17" t="s">
        <v>141</v>
      </c>
      <c r="O32" s="27" t="s">
        <v>34</v>
      </c>
      <c r="P32" s="15" t="s">
        <v>34</v>
      </c>
      <c r="Q32" s="15" t="s">
        <v>34</v>
      </c>
      <c r="R32" s="27" t="s">
        <v>34</v>
      </c>
      <c r="S32" s="15" t="s">
        <v>34</v>
      </c>
    </row>
    <row r="33" spans="1:19" ht="38.25" x14ac:dyDescent="0.2">
      <c r="A33" s="13"/>
      <c r="B33" s="30">
        <v>738558</v>
      </c>
      <c r="C33" s="22">
        <v>35</v>
      </c>
      <c r="D33" s="22"/>
      <c r="E33" s="36">
        <v>2024</v>
      </c>
      <c r="F33" s="24" t="s">
        <v>149</v>
      </c>
      <c r="G33" s="43">
        <f t="shared" si="0"/>
        <v>2.3955000000000002</v>
      </c>
      <c r="H33" s="44">
        <v>0</v>
      </c>
      <c r="I33" s="44">
        <v>2.3955000000000002</v>
      </c>
      <c r="J33" s="24" t="s">
        <v>150</v>
      </c>
      <c r="K33" s="27" t="s">
        <v>7</v>
      </c>
      <c r="L33" s="24" t="s">
        <v>151</v>
      </c>
      <c r="M33" s="17" t="s">
        <v>152</v>
      </c>
      <c r="N33" s="17" t="s">
        <v>153</v>
      </c>
      <c r="O33" s="27" t="s">
        <v>34</v>
      </c>
      <c r="P33" s="15" t="s">
        <v>34</v>
      </c>
      <c r="Q33" s="15" t="s">
        <v>34</v>
      </c>
      <c r="R33" s="27" t="s">
        <v>34</v>
      </c>
      <c r="S33" s="15" t="s">
        <v>34</v>
      </c>
    </row>
    <row r="34" spans="1:19" ht="89.25" x14ac:dyDescent="0.2">
      <c r="A34" s="13"/>
      <c r="B34" s="30">
        <v>9010</v>
      </c>
      <c r="C34" s="22">
        <v>36</v>
      </c>
      <c r="D34" s="22"/>
      <c r="E34" s="36">
        <v>2024</v>
      </c>
      <c r="F34" s="24" t="s">
        <v>154</v>
      </c>
      <c r="G34" s="43">
        <f t="shared" si="0"/>
        <v>2</v>
      </c>
      <c r="H34" s="44">
        <v>0</v>
      </c>
      <c r="I34" s="44">
        <v>2</v>
      </c>
      <c r="J34" s="24" t="s">
        <v>155</v>
      </c>
      <c r="K34" s="27">
        <v>2</v>
      </c>
      <c r="L34" s="24" t="s">
        <v>156</v>
      </c>
      <c r="M34" s="17" t="s">
        <v>113</v>
      </c>
      <c r="N34" s="17" t="s">
        <v>112</v>
      </c>
      <c r="O34" s="27" t="s">
        <v>34</v>
      </c>
      <c r="P34" s="15" t="s">
        <v>34</v>
      </c>
      <c r="Q34" s="15" t="s">
        <v>34</v>
      </c>
      <c r="R34" s="27" t="s">
        <v>34</v>
      </c>
      <c r="S34" s="15" t="s">
        <v>34</v>
      </c>
    </row>
    <row r="35" spans="1:19" x14ac:dyDescent="0.2">
      <c r="C35" s="13"/>
      <c r="D35" s="13"/>
      <c r="E35" s="13"/>
      <c r="F35" s="13"/>
      <c r="G35" s="14"/>
      <c r="H35" s="14"/>
      <c r="I35" s="14"/>
      <c r="J35" s="13"/>
      <c r="K35" s="13"/>
      <c r="L35" s="13"/>
      <c r="M35" s="13"/>
      <c r="N35" s="13"/>
    </row>
    <row r="36" spans="1:19" x14ac:dyDescent="0.2">
      <c r="B36" s="1" t="s">
        <v>157</v>
      </c>
    </row>
    <row r="37" spans="1:19" x14ac:dyDescent="0.2">
      <c r="B37" s="5" t="s">
        <v>158</v>
      </c>
    </row>
    <row r="38" spans="1:19" x14ac:dyDescent="0.2">
      <c r="B38" s="5" t="s">
        <v>159</v>
      </c>
    </row>
    <row r="39" spans="1:19" x14ac:dyDescent="0.2">
      <c r="B39" s="5" t="s">
        <v>160</v>
      </c>
    </row>
  </sheetData>
  <autoFilter ref="B4:L34" xr:uid="{A8DE39AD-B3AE-4C32-A6BE-28DB16D6D31A}"/>
  <pageMargins left="0.7" right="0.7" top="0.75" bottom="0.75" header="0.3" footer="0.3"/>
  <pageSetup orientation="landscape" r:id="rId1"/>
  <headerFooter>
    <oddHeader>&amp;R&amp;"Arial,Regular"&amp;10Filed: 2022-03-08
EB-2022-0200
Exhibit I.x.x.x-xxx-xxx
Attachment x
Page &amp;P of &amp;N</oddHead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CBA4-709B-44DB-AD69-DDAC9FF064A1}">
  <dimension ref="B1:S35"/>
  <sheetViews>
    <sheetView topLeftCell="E1" zoomScaleNormal="100" zoomScaleSheetLayoutView="90" workbookViewId="0">
      <pane xSplit="2" ySplit="4" topLeftCell="G5" activePane="bottomRight" state="frozen"/>
      <selection pane="topRight" activeCell="G1" sqref="G1"/>
      <selection pane="bottomLeft" activeCell="E5" sqref="E5"/>
      <selection pane="bottomRight" activeCell="I16" sqref="I16"/>
    </sheetView>
  </sheetViews>
  <sheetFormatPr defaultColWidth="101.140625" defaultRowHeight="12.75" x14ac:dyDescent="0.2"/>
  <cols>
    <col min="1" max="1" width="3.85546875" style="1" customWidth="1"/>
    <col min="2" max="2" width="15.5703125" style="1" customWidth="1"/>
    <col min="3" max="3" width="4.7109375" style="1" customWidth="1"/>
    <col min="4" max="4" width="1.42578125" style="1" customWidth="1"/>
    <col min="5" max="5" width="10.42578125" style="1" customWidth="1"/>
    <col min="6" max="6" width="25.7109375" style="1" customWidth="1"/>
    <col min="7" max="7" width="12.7109375" style="2" customWidth="1"/>
    <col min="8" max="9" width="12.7109375" style="1" customWidth="1"/>
    <col min="10" max="10" width="55.7109375" style="1" customWidth="1"/>
    <col min="11" max="11" width="12.7109375" style="1" customWidth="1"/>
    <col min="12" max="13" width="55.7109375" style="1" customWidth="1"/>
    <col min="14" max="14" width="101.140625" style="1"/>
    <col min="15" max="19" width="15.7109375" style="1" customWidth="1"/>
    <col min="20" max="16384" width="101.140625" style="1"/>
  </cols>
  <sheetData>
    <row r="1" spans="2:19" s="5" customFormat="1" x14ac:dyDescent="0.2">
      <c r="C1" s="11"/>
      <c r="D1" s="11"/>
      <c r="E1" s="11"/>
      <c r="F1" s="11"/>
      <c r="G1" s="11"/>
      <c r="H1" s="11"/>
      <c r="I1" s="11"/>
      <c r="J1" s="11"/>
      <c r="K1" s="11"/>
      <c r="L1" s="11"/>
      <c r="M1" s="11"/>
      <c r="N1" s="12"/>
      <c r="O1" s="12"/>
      <c r="P1" s="12"/>
      <c r="Q1" s="12"/>
      <c r="R1" s="12"/>
      <c r="S1" s="12"/>
    </row>
    <row r="2" spans="2:19" s="5" customFormat="1" x14ac:dyDescent="0.2">
      <c r="C2" s="11"/>
      <c r="D2" s="11"/>
      <c r="E2" s="11" t="s">
        <v>161</v>
      </c>
      <c r="F2" s="11"/>
      <c r="G2" s="11"/>
      <c r="H2" s="11"/>
      <c r="I2" s="11"/>
      <c r="J2" s="11"/>
      <c r="K2" s="11"/>
      <c r="L2" s="11"/>
      <c r="M2" s="11"/>
      <c r="N2" s="12"/>
      <c r="O2" s="12"/>
      <c r="P2" s="12"/>
      <c r="Q2" s="12"/>
      <c r="R2" s="12"/>
      <c r="S2" s="12"/>
    </row>
    <row r="3" spans="2:19" s="5" customFormat="1" x14ac:dyDescent="0.2">
      <c r="C3" s="13"/>
      <c r="D3" s="13"/>
      <c r="E3" s="13"/>
      <c r="F3" s="13"/>
      <c r="G3" s="14"/>
      <c r="H3" s="13"/>
      <c r="I3" s="13"/>
      <c r="J3" s="13"/>
      <c r="K3" s="13"/>
      <c r="L3" s="13"/>
      <c r="M3" s="13"/>
      <c r="N3" s="12"/>
      <c r="O3" s="12"/>
      <c r="P3" s="12"/>
      <c r="Q3" s="12"/>
      <c r="R3" s="12"/>
      <c r="S3" s="12"/>
    </row>
    <row r="4" spans="2:19" s="3" customFormat="1" ht="51" x14ac:dyDescent="0.2">
      <c r="B4" s="18" t="s">
        <v>12</v>
      </c>
      <c r="C4" s="15" t="s">
        <v>13</v>
      </c>
      <c r="D4" s="16"/>
      <c r="E4" s="17" t="s">
        <v>14</v>
      </c>
      <c r="F4" s="17" t="s">
        <v>15</v>
      </c>
      <c r="G4" s="15" t="s">
        <v>16</v>
      </c>
      <c r="H4" s="15" t="s">
        <v>17</v>
      </c>
      <c r="I4" s="15" t="s">
        <v>18</v>
      </c>
      <c r="J4" s="15" t="s">
        <v>19</v>
      </c>
      <c r="K4" s="15" t="s">
        <v>20</v>
      </c>
      <c r="L4" s="15" t="s">
        <v>21</v>
      </c>
      <c r="M4" s="15" t="s">
        <v>22</v>
      </c>
      <c r="N4" s="15" t="s">
        <v>23</v>
      </c>
      <c r="O4" s="15" t="s">
        <v>24</v>
      </c>
      <c r="P4" s="15" t="s">
        <v>25</v>
      </c>
      <c r="Q4" s="15" t="s">
        <v>26</v>
      </c>
      <c r="R4" s="15" t="s">
        <v>27</v>
      </c>
      <c r="S4" s="15" t="s">
        <v>28</v>
      </c>
    </row>
    <row r="5" spans="2:19" s="13" customFormat="1" ht="25.5" x14ac:dyDescent="0.2">
      <c r="B5" s="16" t="s">
        <v>162</v>
      </c>
      <c r="C5" s="22">
        <v>2</v>
      </c>
      <c r="D5" s="22"/>
      <c r="E5" s="22">
        <v>2015</v>
      </c>
      <c r="F5" s="24" t="s">
        <v>163</v>
      </c>
      <c r="G5" s="44">
        <f>SUM(H5:I5)</f>
        <v>2.2636722900000001</v>
      </c>
      <c r="H5" s="44">
        <v>2.2636722900000001</v>
      </c>
      <c r="I5" s="44">
        <v>0</v>
      </c>
      <c r="J5" s="24" t="s">
        <v>164</v>
      </c>
      <c r="K5" s="25">
        <v>2</v>
      </c>
      <c r="L5" s="24" t="s">
        <v>165</v>
      </c>
      <c r="M5" s="17" t="s">
        <v>166</v>
      </c>
      <c r="N5" s="17" t="s">
        <v>167</v>
      </c>
      <c r="O5" s="15" t="s">
        <v>34</v>
      </c>
      <c r="P5" s="15" t="s">
        <v>34</v>
      </c>
      <c r="Q5" s="15" t="s">
        <v>34</v>
      </c>
      <c r="R5" s="15" t="s">
        <v>34</v>
      </c>
      <c r="S5" s="15" t="s">
        <v>34</v>
      </c>
    </row>
    <row r="6" spans="2:19" ht="76.5" x14ac:dyDescent="0.2">
      <c r="B6" s="4" t="s">
        <v>168</v>
      </c>
      <c r="C6" s="22">
        <v>3</v>
      </c>
      <c r="D6" s="22"/>
      <c r="E6" s="22">
        <v>2017</v>
      </c>
      <c r="F6" s="24" t="s">
        <v>169</v>
      </c>
      <c r="G6" s="44">
        <f t="shared" ref="G6:G11" si="0">SUM(H6:I6)</f>
        <v>4.0069195999999998</v>
      </c>
      <c r="H6" s="44">
        <v>4.0069195999999998</v>
      </c>
      <c r="I6" s="44">
        <v>0</v>
      </c>
      <c r="J6" s="24" t="s">
        <v>170</v>
      </c>
      <c r="K6" s="25">
        <v>2</v>
      </c>
      <c r="L6" s="24" t="s">
        <v>171</v>
      </c>
      <c r="M6" s="17" t="s">
        <v>172</v>
      </c>
      <c r="N6" s="17" t="s">
        <v>173</v>
      </c>
      <c r="O6" s="27" t="s">
        <v>34</v>
      </c>
      <c r="P6" s="15" t="s">
        <v>34</v>
      </c>
      <c r="Q6" s="15" t="s">
        <v>34</v>
      </c>
      <c r="R6" s="27" t="s">
        <v>34</v>
      </c>
      <c r="S6" s="15" t="s">
        <v>34</v>
      </c>
    </row>
    <row r="7" spans="2:19" ht="63.75" x14ac:dyDescent="0.2">
      <c r="B7" s="4" t="s">
        <v>174</v>
      </c>
      <c r="C7" s="22">
        <v>4</v>
      </c>
      <c r="D7" s="22"/>
      <c r="E7" s="22">
        <v>2017</v>
      </c>
      <c r="F7" s="24" t="s">
        <v>175</v>
      </c>
      <c r="G7" s="44">
        <f t="shared" si="0"/>
        <v>2.5392448700000001</v>
      </c>
      <c r="H7" s="44">
        <v>2.5392448700000001</v>
      </c>
      <c r="I7" s="44">
        <v>0</v>
      </c>
      <c r="J7" s="24" t="s">
        <v>176</v>
      </c>
      <c r="K7" s="25">
        <v>2</v>
      </c>
      <c r="L7" s="24" t="s">
        <v>177</v>
      </c>
      <c r="M7" s="17" t="s">
        <v>178</v>
      </c>
      <c r="N7" s="17" t="s">
        <v>177</v>
      </c>
      <c r="O7" s="27" t="s">
        <v>34</v>
      </c>
      <c r="P7" s="15" t="s">
        <v>34</v>
      </c>
      <c r="Q7" s="15" t="s">
        <v>34</v>
      </c>
      <c r="R7" s="27" t="s">
        <v>34</v>
      </c>
      <c r="S7" s="15" t="s">
        <v>34</v>
      </c>
    </row>
    <row r="8" spans="2:19" ht="25.5" x14ac:dyDescent="0.2">
      <c r="B8" s="4" t="s">
        <v>179</v>
      </c>
      <c r="C8" s="22">
        <v>5</v>
      </c>
      <c r="D8" s="13"/>
      <c r="E8" s="22">
        <v>2020</v>
      </c>
      <c r="F8" s="24" t="s">
        <v>180</v>
      </c>
      <c r="G8" s="44">
        <f t="shared" si="0"/>
        <v>3.8985934053299998</v>
      </c>
      <c r="H8" s="44">
        <v>2.7315371238299999</v>
      </c>
      <c r="I8" s="44">
        <v>1.1670562815000001</v>
      </c>
      <c r="J8" s="24" t="s">
        <v>181</v>
      </c>
      <c r="K8" s="25">
        <v>2</v>
      </c>
      <c r="L8" s="24" t="s">
        <v>182</v>
      </c>
      <c r="M8" s="17" t="s">
        <v>183</v>
      </c>
      <c r="N8" s="17" t="s">
        <v>184</v>
      </c>
      <c r="O8" s="27" t="s">
        <v>34</v>
      </c>
      <c r="P8" s="15" t="s">
        <v>34</v>
      </c>
      <c r="Q8" s="15" t="s">
        <v>34</v>
      </c>
      <c r="R8" s="27" t="s">
        <v>34</v>
      </c>
      <c r="S8" s="15" t="s">
        <v>34</v>
      </c>
    </row>
    <row r="9" spans="2:19" ht="25.5" x14ac:dyDescent="0.2">
      <c r="B9" s="4" t="s">
        <v>185</v>
      </c>
      <c r="C9" s="22">
        <v>6</v>
      </c>
      <c r="D9" s="22"/>
      <c r="E9" s="22">
        <v>2021</v>
      </c>
      <c r="F9" s="24" t="s">
        <v>186</v>
      </c>
      <c r="G9" s="44">
        <f t="shared" si="0"/>
        <v>6.6870760730000001</v>
      </c>
      <c r="H9" s="44">
        <v>0.93619065022000003</v>
      </c>
      <c r="I9" s="44">
        <v>5.7508854227799997</v>
      </c>
      <c r="J9" s="24" t="s">
        <v>187</v>
      </c>
      <c r="K9" s="25">
        <v>2</v>
      </c>
      <c r="L9" s="24" t="s">
        <v>141</v>
      </c>
      <c r="M9" s="17" t="s">
        <v>188</v>
      </c>
      <c r="N9" s="17" t="s">
        <v>189</v>
      </c>
      <c r="O9" s="27" t="s">
        <v>34</v>
      </c>
      <c r="P9" s="15" t="s">
        <v>34</v>
      </c>
      <c r="Q9" s="15" t="s">
        <v>34</v>
      </c>
      <c r="R9" s="27" t="s">
        <v>34</v>
      </c>
      <c r="S9" s="15" t="s">
        <v>34</v>
      </c>
    </row>
    <row r="10" spans="2:19" ht="25.5" x14ac:dyDescent="0.2">
      <c r="B10" s="4" t="s">
        <v>190</v>
      </c>
      <c r="C10" s="22">
        <v>7</v>
      </c>
      <c r="D10" s="22"/>
      <c r="E10" s="22">
        <v>2023</v>
      </c>
      <c r="F10" s="24" t="s">
        <v>191</v>
      </c>
      <c r="G10" s="44">
        <f t="shared" si="0"/>
        <v>8.7096174400000006</v>
      </c>
      <c r="H10" s="44">
        <v>3.5622335329600001</v>
      </c>
      <c r="I10" s="44">
        <v>5.14738390704</v>
      </c>
      <c r="J10" s="24" t="s">
        <v>192</v>
      </c>
      <c r="K10" s="27">
        <v>2</v>
      </c>
      <c r="L10" s="24" t="s">
        <v>193</v>
      </c>
      <c r="M10" s="17" t="s">
        <v>194</v>
      </c>
      <c r="N10" s="24" t="s">
        <v>193</v>
      </c>
      <c r="O10" s="27" t="s">
        <v>34</v>
      </c>
      <c r="P10" s="15" t="s">
        <v>34</v>
      </c>
      <c r="Q10" s="15" t="s">
        <v>34</v>
      </c>
      <c r="R10" s="27" t="s">
        <v>34</v>
      </c>
      <c r="S10" s="15" t="s">
        <v>34</v>
      </c>
    </row>
    <row r="11" spans="2:19" ht="51" x14ac:dyDescent="0.2">
      <c r="B11" s="34">
        <v>736745</v>
      </c>
      <c r="C11" s="22">
        <v>8</v>
      </c>
      <c r="D11" s="22"/>
      <c r="E11" s="22">
        <v>2024</v>
      </c>
      <c r="F11" s="24" t="s">
        <v>195</v>
      </c>
      <c r="G11" s="44">
        <f t="shared" si="0"/>
        <v>2.5901079999999999</v>
      </c>
      <c r="H11" s="44">
        <v>1.60586696</v>
      </c>
      <c r="I11" s="44">
        <v>0.98424104000000001</v>
      </c>
      <c r="J11" s="24" t="s">
        <v>196</v>
      </c>
      <c r="K11" s="27">
        <v>2</v>
      </c>
      <c r="L11" s="24" t="s">
        <v>197</v>
      </c>
      <c r="M11" s="17" t="s">
        <v>198</v>
      </c>
      <c r="N11" s="17" t="s">
        <v>199</v>
      </c>
      <c r="O11" s="27" t="s">
        <v>34</v>
      </c>
      <c r="P11" s="15" t="s">
        <v>34</v>
      </c>
      <c r="Q11" s="15" t="s">
        <v>34</v>
      </c>
      <c r="R11" s="27" t="s">
        <v>34</v>
      </c>
      <c r="S11" s="15" t="s">
        <v>34</v>
      </c>
    </row>
    <row r="12" spans="2:19" x14ac:dyDescent="0.2">
      <c r="C12" s="13"/>
      <c r="D12" s="13"/>
      <c r="E12" s="13"/>
      <c r="F12" s="16"/>
      <c r="G12" s="19"/>
      <c r="H12" s="20"/>
      <c r="I12" s="20"/>
      <c r="J12" s="16"/>
      <c r="K12" s="28"/>
      <c r="L12" s="16"/>
      <c r="M12" s="16"/>
      <c r="N12" s="13"/>
    </row>
    <row r="13" spans="2:19" x14ac:dyDescent="0.2">
      <c r="F13" s="4"/>
      <c r="G13" s="6"/>
      <c r="H13" s="7"/>
      <c r="I13" s="7"/>
      <c r="J13" s="4"/>
      <c r="K13" s="29"/>
      <c r="L13" s="4"/>
      <c r="M13" s="4"/>
    </row>
    <row r="14" spans="2:19" x14ac:dyDescent="0.2">
      <c r="F14" s="4"/>
      <c r="G14" s="6"/>
      <c r="H14" s="7"/>
      <c r="I14" s="7"/>
      <c r="J14" s="4"/>
      <c r="K14" s="29"/>
      <c r="L14" s="4"/>
      <c r="M14" s="4"/>
    </row>
    <row r="15" spans="2:19" x14ac:dyDescent="0.2">
      <c r="F15" s="4"/>
      <c r="G15" s="6"/>
      <c r="H15" s="7"/>
      <c r="I15" s="7"/>
      <c r="J15" s="4"/>
      <c r="K15" s="29"/>
      <c r="L15" s="4"/>
      <c r="M15" s="4"/>
    </row>
    <row r="16" spans="2:19" x14ac:dyDescent="0.2">
      <c r="F16" s="4"/>
      <c r="G16" s="6"/>
      <c r="H16" s="7"/>
      <c r="I16" s="7"/>
      <c r="J16" s="4"/>
      <c r="K16" s="29"/>
      <c r="L16" s="4"/>
      <c r="M16" s="4"/>
    </row>
    <row r="17" spans="6:13" x14ac:dyDescent="0.2">
      <c r="F17" s="4"/>
      <c r="G17" s="6"/>
      <c r="H17" s="7"/>
      <c r="I17" s="7"/>
      <c r="J17" s="4"/>
      <c r="K17" s="29"/>
      <c r="L17" s="4"/>
      <c r="M17" s="4"/>
    </row>
    <row r="18" spans="6:13" x14ac:dyDescent="0.2">
      <c r="F18" s="4"/>
      <c r="G18" s="6"/>
      <c r="H18" s="7"/>
      <c r="I18" s="7"/>
      <c r="J18" s="4"/>
      <c r="K18" s="29"/>
      <c r="L18" s="4"/>
      <c r="M18" s="4"/>
    </row>
    <row r="19" spans="6:13" x14ac:dyDescent="0.2">
      <c r="F19" s="4"/>
      <c r="G19" s="7"/>
      <c r="H19" s="7"/>
      <c r="I19" s="7"/>
      <c r="J19" s="8"/>
      <c r="K19" s="29"/>
      <c r="L19" s="8"/>
      <c r="M19" s="8"/>
    </row>
    <row r="20" spans="6:13" x14ac:dyDescent="0.2">
      <c r="F20" s="4"/>
      <c r="G20" s="7"/>
      <c r="H20" s="7"/>
      <c r="I20" s="7"/>
      <c r="J20" s="4"/>
      <c r="K20" s="29"/>
      <c r="L20" s="4"/>
      <c r="M20" s="4"/>
    </row>
    <row r="21" spans="6:13" x14ac:dyDescent="0.2">
      <c r="F21" s="4"/>
      <c r="G21" s="7"/>
      <c r="H21" s="7"/>
      <c r="I21" s="7"/>
      <c r="J21" s="4"/>
      <c r="K21" s="29"/>
      <c r="L21" s="4"/>
      <c r="M21" s="4"/>
    </row>
    <row r="22" spans="6:13" x14ac:dyDescent="0.2">
      <c r="F22" s="4"/>
      <c r="G22" s="6"/>
      <c r="H22" s="7"/>
      <c r="I22" s="7"/>
      <c r="J22" s="4"/>
      <c r="K22" s="29"/>
      <c r="L22" s="4"/>
      <c r="M22" s="4"/>
    </row>
    <row r="23" spans="6:13" x14ac:dyDescent="0.2">
      <c r="F23" s="4"/>
      <c r="G23" s="6"/>
      <c r="H23" s="7"/>
      <c r="I23" s="7"/>
      <c r="J23" s="4"/>
      <c r="K23" s="29"/>
      <c r="L23" s="4"/>
      <c r="M23" s="4"/>
    </row>
    <row r="24" spans="6:13" x14ac:dyDescent="0.2">
      <c r="F24" s="4"/>
      <c r="G24" s="7"/>
      <c r="H24" s="7"/>
      <c r="I24" s="7"/>
      <c r="J24" s="4"/>
      <c r="K24" s="29"/>
      <c r="L24" s="4"/>
      <c r="M24" s="4"/>
    </row>
    <row r="25" spans="6:13" x14ac:dyDescent="0.2">
      <c r="F25" s="4"/>
      <c r="G25" s="7"/>
      <c r="H25" s="7"/>
      <c r="I25" s="7"/>
      <c r="J25" s="4"/>
      <c r="K25" s="29"/>
      <c r="L25" s="4"/>
      <c r="M25" s="4"/>
    </row>
    <row r="26" spans="6:13" x14ac:dyDescent="0.2">
      <c r="F26" s="4"/>
      <c r="G26" s="6"/>
      <c r="H26" s="7"/>
      <c r="I26" s="7"/>
      <c r="J26" s="4"/>
      <c r="K26" s="29"/>
      <c r="L26" s="4"/>
      <c r="M26" s="4"/>
    </row>
    <row r="27" spans="6:13" x14ac:dyDescent="0.2">
      <c r="F27" s="4"/>
      <c r="G27" s="6"/>
      <c r="H27" s="7"/>
      <c r="I27" s="7"/>
      <c r="J27" s="4"/>
      <c r="K27" s="29"/>
      <c r="L27" s="4"/>
      <c r="M27" s="4"/>
    </row>
    <row r="28" spans="6:13" x14ac:dyDescent="0.2">
      <c r="F28" s="4"/>
      <c r="G28" s="6"/>
      <c r="H28" s="7"/>
      <c r="I28" s="7"/>
      <c r="J28" s="4"/>
      <c r="K28" s="29"/>
      <c r="L28" s="4"/>
      <c r="M28" s="4"/>
    </row>
    <row r="29" spans="6:13" x14ac:dyDescent="0.2">
      <c r="F29" s="4"/>
      <c r="G29" s="6"/>
      <c r="H29" s="7"/>
      <c r="I29" s="7"/>
      <c r="J29" s="4"/>
      <c r="K29" s="29"/>
      <c r="L29" s="4"/>
      <c r="M29" s="4"/>
    </row>
    <row r="30" spans="6:13" x14ac:dyDescent="0.2">
      <c r="F30" s="4"/>
      <c r="G30" s="7"/>
      <c r="H30" s="7"/>
      <c r="I30" s="7"/>
      <c r="J30" s="4"/>
      <c r="K30" s="29"/>
      <c r="L30" s="4"/>
      <c r="M30" s="4"/>
    </row>
    <row r="31" spans="6:13" x14ac:dyDescent="0.2">
      <c r="F31" s="4"/>
      <c r="G31" s="7"/>
      <c r="H31" s="7"/>
      <c r="I31" s="7"/>
      <c r="J31" s="4"/>
      <c r="K31" s="29"/>
      <c r="L31" s="4"/>
      <c r="M31" s="4"/>
    </row>
    <row r="32" spans="6:13" x14ac:dyDescent="0.2">
      <c r="F32" s="4"/>
      <c r="G32" s="9"/>
      <c r="H32" s="9"/>
      <c r="I32" s="4"/>
      <c r="J32" s="4"/>
      <c r="K32" s="30"/>
      <c r="L32" s="4"/>
      <c r="M32" s="4"/>
    </row>
    <row r="33" spans="6:13" x14ac:dyDescent="0.2">
      <c r="F33" s="4"/>
      <c r="G33" s="9"/>
      <c r="H33" s="7"/>
      <c r="I33" s="9"/>
      <c r="J33" s="4"/>
      <c r="K33" s="30"/>
      <c r="L33" s="4"/>
      <c r="M33" s="4"/>
    </row>
    <row r="34" spans="6:13" x14ac:dyDescent="0.2">
      <c r="F34" s="4"/>
      <c r="G34" s="10"/>
      <c r="H34" s="7"/>
      <c r="I34" s="10"/>
      <c r="J34" s="4"/>
      <c r="K34" s="30"/>
      <c r="L34" s="4"/>
      <c r="M34" s="4"/>
    </row>
    <row r="35" spans="6:13" x14ac:dyDescent="0.2">
      <c r="F35" s="4"/>
      <c r="G35" s="9"/>
      <c r="H35" s="7"/>
      <c r="I35" s="9"/>
      <c r="J35" s="4"/>
      <c r="K35" s="30"/>
      <c r="L35" s="4"/>
      <c r="M35" s="4"/>
    </row>
  </sheetData>
  <autoFilter ref="B4:L11" xr:uid="{BEC3CBA4-709B-44DB-AD69-DDAC9FF064A1}"/>
  <pageMargins left="0.7" right="0.7" top="0.75" bottom="0.75" header="0.3" footer="0.3"/>
  <pageSetup orientation="landscape" r:id="rId1"/>
  <headerFooter>
    <oddHeader>&amp;R&amp;"Arial,Regular"&amp;10Filed: 2022-03-08
EB-2022-0200
Exhibit I.x.x.x-xxx-xxx
Attachment x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DF03B111AE4A46B96BC00628899F8B" ma:contentTypeVersion="28" ma:contentTypeDescription="Create a new document." ma:contentTypeScope="" ma:versionID="d4452d5a0ce9a0ecb062d1a93c9a36a5">
  <xsd:schema xmlns:xsd="http://www.w3.org/2001/XMLSchema" xmlns:xs="http://www.w3.org/2001/XMLSchema" xmlns:p="http://schemas.microsoft.com/office/2006/metadata/properties" xmlns:ns1="http://schemas.microsoft.com/sharepoint/v3" xmlns:ns2="bc9be6ef-036f-4d38-ab45-2a4da0c93cb0" xmlns:ns3="79eb6668-01c5-4cb9-9feb-9820398bbe3e" targetNamespace="http://schemas.microsoft.com/office/2006/metadata/properties" ma:root="true" ma:fieldsID="2363653435e6b0605989a36c99470ea3" ns1:_="" ns2:_="" ns3:_="">
    <xsd:import namespace="http://schemas.microsoft.com/sharepoint/v3"/>
    <xsd:import namespace="bc9be6ef-036f-4d38-ab45-2a4da0c93cb0"/>
    <xsd:import namespace="79eb6668-01c5-4cb9-9feb-9820398bbe3e"/>
    <xsd:element name="properties">
      <xsd:complexType>
        <xsd:sequence>
          <xsd:element name="documentManagement">
            <xsd:complexType>
              <xsd:all>
                <xsd:element ref="ns2:_dlc_DocId" minOccurs="0"/>
                <xsd:element ref="ns2:_dlc_DocIdUrl" minOccurs="0"/>
                <xsd:element ref="ns2:_dlc_DocIdPersistId" minOccurs="0"/>
                <xsd:element ref="ns3:Area" minOccurs="0"/>
                <xsd:element ref="ns3:RegLead" minOccurs="0"/>
                <xsd:element ref="ns3:Legal" minOccurs="0"/>
                <xsd:element ref="ns3:Intervenor" minOccurs="0"/>
                <xsd:element ref="ns3:Exhibit" minOccurs="0"/>
                <xsd:element ref="ns3:Category" minOccurs="0"/>
                <xsd:element ref="ns3:KeySupport" minOccurs="0"/>
                <xsd:element ref="ns3:Witnesses" minOccurs="0"/>
                <xsd:element ref="ns3:TeamsPlannerStatus" minOccurs="0"/>
                <xsd:element ref="ns3:Int_x002f_Exhibit_x002f_Tab" minOccurs="0"/>
                <xsd:element ref="ns3:MediaServiceMetadata" minOccurs="0"/>
                <xsd:element ref="ns3:MediaServiceFastMetadata" minOccurs="0"/>
                <xsd:element ref="ns3:MediaServiceSearchProperties" minOccurs="0"/>
                <xsd:element ref="ns3:MediaServiceObjectDetectorVersions" minOccurs="0"/>
                <xsd:element ref="ns3:Expert"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TaxCatchAll" ma:index="34" nillable="true" ma:displayName="Taxonomy Catch All Column" ma:hidden="true" ma:list="{485c2eee-05f3-4690-8304-71d58c5f0dab}" ma:internalName="TaxCatchAll" ma:showField="CatchAllData" ma:web="bc9be6ef-036f-4d38-ab45-2a4da0c93c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eb6668-01c5-4cb9-9feb-9820398bbe3e" elementFormDefault="qualified">
    <xsd:import namespace="http://schemas.microsoft.com/office/2006/documentManagement/types"/>
    <xsd:import namespace="http://schemas.microsoft.com/office/infopath/2007/PartnerControls"/>
    <xsd:element name="Area" ma:index="11"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Engineering"/>
                    <xsd:enumeration value="Finance"/>
                    <xsd:enumeration value="Operations"/>
                    <xsd:enumeration value="Rates"/>
                    <xsd:enumeration value="Regulatory"/>
                  </xsd:restriction>
                </xsd:simpleType>
              </xsd:element>
            </xsd:sequence>
          </xsd:extension>
        </xsd:complexContent>
      </xsd:complexType>
    </xsd:element>
    <xsd:element name="RegLead" ma:index="12"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3"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tervenor" ma:index="14"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HRAI"/>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FG/M"/>
          <xsd:enumeration value="Unifor"/>
          <xsd:enumeration value="VECC"/>
          <xsd:enumeration value="STAFF"/>
        </xsd:restriction>
      </xsd:simpleType>
    </xsd:element>
    <xsd:element name="Exhibit" ma:index="15" nillable="true" ma:displayName="Exhibit" ma:internalName="Exhibit">
      <xsd:simpleType>
        <xsd:restriction base="dms:Number"/>
      </xsd:simpleType>
    </xsd:element>
    <xsd:element name="Category" ma:index="16"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17"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18"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19"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0" nillable="true" ma:displayName="Exhibit/Int/Quest" ma:internalName="Int_x002f_Exhibit_x002f_Tab">
      <xsd:simpleType>
        <xsd:restriction base="dms:Text">
          <xsd:maxLength value="255"/>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Expert" ma:index="25" nillable="true" ma:displayName="Expert" ma:default="0" ma:internalName="Expert">
      <xsd:simpleType>
        <xsd:restriction base="dms:Boolea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Location" ma:index="35" nillable="true" ma:displayName="Location" ma:indexed="true" ma:internalName="MediaServiceLocatio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C6U45NHNYSXQ-1112273616-1743</_dlc_DocId>
    <_dlc_DocIdUrl xmlns="bc9be6ef-036f-4d38-ab45-2a4da0c93cb0">
      <Url>https://enbridge.sharepoint.com/teams/EB-2022-02002024Rebasing/_layouts/15/DocIdRedir.aspx?ID=C6U45NHNYSXQ-1112273616-1743</Url>
      <Description>C6U45NHNYSXQ-1112273616-1743</Description>
    </_dlc_DocIdUrl>
    <_ip_UnifiedCompliancePolicyUIAction xmlns="http://schemas.microsoft.com/sharepoint/v3" xsi:nil="true"/>
    <_ip_UnifiedCompliancePolicyProperties xmlns="http://schemas.microsoft.com/sharepoint/v3" xsi:nil="true"/>
    <Area xmlns="79eb6668-01c5-4cb9-9feb-9820398bbe3e" xsi:nil="true"/>
    <Intervenor xmlns="79eb6668-01c5-4cb9-9feb-9820398bbe3e" xsi:nil="true"/>
    <KeySupport xmlns="79eb6668-01c5-4cb9-9feb-9820398bbe3e">
      <UserInfo>
        <DisplayName/>
        <AccountId xsi:nil="true"/>
        <AccountType/>
      </UserInfo>
    </KeySupport>
    <RegLead xmlns="79eb6668-01c5-4cb9-9feb-9820398bbe3e">
      <UserInfo>
        <DisplayName/>
        <AccountId xsi:nil="true"/>
        <AccountType/>
      </UserInfo>
    </RegLead>
    <Legal xmlns="79eb6668-01c5-4cb9-9feb-9820398bbe3e">
      <UserInfo>
        <DisplayName/>
        <AccountId xsi:nil="true"/>
        <AccountType/>
      </UserInfo>
    </Legal>
    <Exhibit xmlns="79eb6668-01c5-4cb9-9feb-9820398bbe3e" xsi:nil="true"/>
    <Category xmlns="79eb6668-01c5-4cb9-9feb-9820398bbe3e" xsi:nil="true"/>
    <Witnesses xmlns="79eb6668-01c5-4cb9-9feb-9820398bbe3e" xsi:nil="true"/>
    <TeamsPlannerStatus xmlns="79eb6668-01c5-4cb9-9feb-9820398bbe3e">Draft Response</TeamsPlannerStatus>
    <Int_x002f_Exhibit_x002f_Tab xmlns="79eb6668-01c5-4cb9-9feb-9820398bbe3e" xsi:nil="true"/>
    <lcf76f155ced4ddcb4097134ff3c332f xmlns="79eb6668-01c5-4cb9-9feb-9820398bbe3e">
      <Terms xmlns="http://schemas.microsoft.com/office/infopath/2007/PartnerControls"/>
    </lcf76f155ced4ddcb4097134ff3c332f>
    <TaxCatchAll xmlns="bc9be6ef-036f-4d38-ab45-2a4da0c93cb0" xsi:nil="true"/>
    <Expert xmlns="79eb6668-01c5-4cb9-9feb-9820398bbe3e">false</Exper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DBCA71-88AC-4425-8DEA-8AEF0EFC0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9be6ef-036f-4d38-ab45-2a4da0c93cb0"/>
    <ds:schemaRef ds:uri="79eb6668-01c5-4cb9-9feb-9820398bb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8D198A-C8F5-4ED3-B62F-D9405EE01982}">
  <ds:schemaRefs>
    <ds:schemaRef ds:uri="http://schemas.microsoft.com/office/infopath/2007/PartnerControls"/>
    <ds:schemaRef ds:uri="http://purl.org/dc/terms/"/>
    <ds:schemaRef ds:uri="http://purl.org/dc/dcmitype/"/>
    <ds:schemaRef ds:uri="http://schemas.microsoft.com/office/2006/documentManagement/types"/>
    <ds:schemaRef ds:uri="79eb6668-01c5-4cb9-9feb-9820398bbe3e"/>
    <ds:schemaRef ds:uri="http://schemas.openxmlformats.org/package/2006/metadata/core-properties"/>
    <ds:schemaRef ds:uri="bc9be6ef-036f-4d38-ab45-2a4da0c93cb0"/>
    <ds:schemaRef ds:uri="http://purl.org/dc/elements/1.1/"/>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D9AB5A0-2574-44D3-805D-D64D804CC0A7}">
  <ds:schemaRefs>
    <ds:schemaRef ds:uri="http://schemas.microsoft.com/sharepoint/v3/contenttype/forms"/>
  </ds:schemaRefs>
</ds:datastoreItem>
</file>

<file path=customXml/itemProps4.xml><?xml version="1.0" encoding="utf-8"?>
<ds:datastoreItem xmlns:ds="http://schemas.openxmlformats.org/officeDocument/2006/customXml" ds:itemID="{0F3A6CA5-44CB-46C7-AB79-1C4CF453A06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1 - EGI</vt:lpstr>
      <vt:lpstr>Table 2 - EGD Details</vt:lpstr>
      <vt:lpstr>Table 3 - Union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Gellman</dc:creator>
  <cp:keywords/>
  <dc:description/>
  <cp:lastModifiedBy>Michelle Tian</cp:lastModifiedBy>
  <cp:revision/>
  <dcterms:created xsi:type="dcterms:W3CDTF">2022-05-11T19:35:55Z</dcterms:created>
  <dcterms:modified xsi:type="dcterms:W3CDTF">2024-07-08T17:13:40Z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2022-05-13T13:34:12Z</vt:lpwstr>
  </property>
  <property fmtid="{D5CDD505-2E9C-101B-9397-08002B2CF9AE}" pid="4" name="MSIP_Label_b1a6f161-e42b-4c47-8f69-f6a81e023e2d_Method">
    <vt:lpwstr>Privileged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0192428d-ff17-4cbb-98d8-467f7cc6af90</vt:lpwstr>
  </property>
  <property fmtid="{D5CDD505-2E9C-101B-9397-08002B2CF9AE}" pid="8" name="MSIP_Label_b1a6f161-e42b-4c47-8f69-f6a81e023e2d_ContentBits">
    <vt:lpwstr>0</vt:lpwstr>
  </property>
  <property fmtid="{D5CDD505-2E9C-101B-9397-08002B2CF9AE}" pid="9" name="_AdHocReviewCycleID">
    <vt:i4>1206275104</vt:i4>
  </property>
  <property fmtid="{D5CDD505-2E9C-101B-9397-08002B2CF9AE}" pid="10" name="_NewReviewCycle">
    <vt:lpwstr/>
  </property>
  <property fmtid="{D5CDD505-2E9C-101B-9397-08002B2CF9AE}" pid="11" name="_EmailSubject">
    <vt:lpwstr>SEC 10</vt:lpwstr>
  </property>
  <property fmtid="{D5CDD505-2E9C-101B-9397-08002B2CF9AE}" pid="12" name="_AuthorEmail">
    <vt:lpwstr>Michelle.Tian@enbridge.com</vt:lpwstr>
  </property>
  <property fmtid="{D5CDD505-2E9C-101B-9397-08002B2CF9AE}" pid="13" name="_AuthorEmailDisplayName">
    <vt:lpwstr>Michelle Tian</vt:lpwstr>
  </property>
  <property fmtid="{D5CDD505-2E9C-101B-9397-08002B2CF9AE}" pid="14" name="ContentTypeId">
    <vt:lpwstr>0x010100DDDF03B111AE4A46B96BC00628899F8B</vt:lpwstr>
  </property>
  <property fmtid="{D5CDD505-2E9C-101B-9397-08002B2CF9AE}" pid="15" name="_dlc_DocIdItemGuid">
    <vt:lpwstr>d8b3283a-c43b-445a-b04f-657ce88ffba1</vt:lpwstr>
  </property>
  <property fmtid="{D5CDD505-2E9C-101B-9397-08002B2CF9AE}" pid="16" name="SV_QUERY_LIST_4F35BF76-6C0D-4D9B-82B2-816C12CF3733">
    <vt:lpwstr>empty_477D106A-C0D6-4607-AEBD-E2C9D60EA279</vt:lpwstr>
  </property>
  <property fmtid="{D5CDD505-2E9C-101B-9397-08002B2CF9AE}" pid="17" name="SV_HIDDEN_GRID_QUERY_LIST_4F35BF76-6C0D-4D9B-82B2-816C12CF3733">
    <vt:lpwstr>empty_477D106A-C0D6-4607-AEBD-E2C9D60EA279</vt:lpwstr>
  </property>
  <property fmtid="{D5CDD505-2E9C-101B-9397-08002B2CF9AE}" pid="18" name="_PreviousAdHocReviewCycleID">
    <vt:i4>1325793197</vt:i4>
  </property>
  <property fmtid="{D5CDD505-2E9C-101B-9397-08002B2CF9AE}" pid="19" name="MediaServiceImageTags">
    <vt:lpwstr/>
  </property>
  <property fmtid="{D5CDD505-2E9C-101B-9397-08002B2CF9AE}" pid="20" name="_ReviewingToolsShownOnce">
    <vt:lpwstr/>
  </property>
</Properties>
</file>