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216 - Chatham to Lakeshore 2025-2029 Revenue Requirement/Working Folder/Application and Evidence/PDF Folder - RRA/Excel - Live Folder/"/>
    </mc:Choice>
  </mc:AlternateContent>
  <xr:revisionPtr revIDLastSave="887" documentId="8_{238486A1-B278-4F73-832C-EB089B88E176}" xr6:coauthVersionLast="47" xr6:coauthVersionMax="47" xr10:uidLastSave="{7D56414B-A319-43A4-8DC3-B0C3B9BE7CE0}"/>
  <bookViews>
    <workbookView xWindow="-110" yWindow="-110" windowWidth="19420" windowHeight="11620" tabRatio="769" xr2:uid="{00000000-000D-0000-FFFF-FFFF00000000}"/>
  </bookViews>
  <sheets>
    <sheet name="G-01-02 Page 1" sheetId="12" r:id="rId1"/>
    <sheet name="G-01-02 Page 2" sheetId="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Order1">0</definedName>
    <definedName name="_Regression_Int">1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">0.00154386574286036</definedName>
    <definedName name="Dec_02_Actual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E_BeforeCloseCompleted">"False"</definedName>
    <definedName name="DollarFormat">#REF!</definedName>
    <definedName name="DollarFormat_Area">#REF!</definedName>
    <definedName name="dsa">"V920"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mbmbm">"V2002-03-29"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PIVOT3_Green">{"'2003 05 15'!$W$11:$AI$18","'2003 05 15'!$A$1:$V$30"}</definedName>
    <definedName name="popoiuo">"V900"</definedName>
    <definedName name="_xlnm.Print_Area" localSheetId="0">'G-01-02 Page 1'!$A$1:$U$27</definedName>
    <definedName name="_xlnm.Print_Area" localSheetId="1">'G-01-02 Page 2'!$A$1:$U$27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nge_name__gl_accdepn_lookup_txdx">"1.'SUPPORT 6A - LEDGER BAL CONTROL'!$I$1:$P$55"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olver_adj" localSheetId="0" hidden="1">'G-01-02 Page 1'!$F$14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itr" localSheetId="0" hidden="1">2147483647</definedName>
    <definedName name="solver_lhs1" localSheetId="0" hidden="1">'G-01-02 Page 1'!$I$13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opt" localSheetId="0" hidden="1">'G-01-02 Page 1'!$I$14</definedName>
    <definedName name="solver_opt" localSheetId="1" hidden="1">'G-01-02 Page 2'!$F$13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hs1" localSheetId="0" hidden="1">'G-01-02 Page 2'!$I$16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typ" localSheetId="1" hidden="1">1</definedName>
    <definedName name="solver_val" localSheetId="0" hidden="1">0.0275864933128683</definedName>
    <definedName name="solver_val" localSheetId="1" hidden="1">0</definedName>
    <definedName name="solver_ver" localSheetId="0" hidden="1">3</definedName>
    <definedName name="solver_ver" localSheetId="1" hidden="1">3</definedName>
    <definedName name="Split_kWh_First___Balance_040212b_Summary_Query">#REF!</definedName>
    <definedName name="ss">{"'2003 05 15'!$W$11:$AI$18","'2003 05 15'!$A$1:$V$30"}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6" l="1"/>
  <c r="C13" i="16"/>
  <c r="K14" i="16" l="1"/>
  <c r="G14" i="16"/>
  <c r="H14" i="16" s="1"/>
  <c r="I14" i="16" s="1"/>
  <c r="K13" i="16"/>
  <c r="G13" i="16"/>
  <c r="H13" i="16" s="1"/>
  <c r="I13" i="16" s="1"/>
  <c r="O15" i="12"/>
  <c r="M15" i="12"/>
  <c r="K15" i="12"/>
  <c r="G15" i="12"/>
  <c r="H15" i="12" s="1"/>
  <c r="I15" i="12" s="1"/>
  <c r="O14" i="12"/>
  <c r="M14" i="12"/>
  <c r="K14" i="12"/>
  <c r="G14" i="12"/>
  <c r="H14" i="12" s="1"/>
  <c r="I14" i="12" s="1"/>
  <c r="O13" i="12"/>
  <c r="M13" i="12"/>
  <c r="K13" i="12"/>
  <c r="Q14" i="16" l="1"/>
  <c r="Q13" i="16"/>
  <c r="Q15" i="12"/>
  <c r="Q14" i="12"/>
  <c r="O16" i="16" l="1"/>
  <c r="O17" i="12"/>
  <c r="O19" i="16" l="1"/>
  <c r="O20" i="12" l="1"/>
  <c r="G13" i="12" l="1"/>
  <c r="H13" i="12" s="1"/>
  <c r="I13" i="12" s="1"/>
  <c r="K17" i="12" l="1"/>
  <c r="K20" i="12" s="1"/>
  <c r="Q13" i="12"/>
  <c r="M17" i="12" l="1"/>
  <c r="M20" i="12" s="1"/>
  <c r="K16" i="16" l="1"/>
  <c r="K19" i="16" s="1"/>
  <c r="Q16" i="16"/>
  <c r="Q17" i="12"/>
  <c r="Q19" i="16" l="1"/>
  <c r="S19" i="16" s="1"/>
  <c r="Q20" i="12"/>
  <c r="S20" i="12" s="1"/>
  <c r="M16" i="16" l="1"/>
  <c r="M19" i="16" s="1"/>
</calcChain>
</file>

<file path=xl/sharedStrings.xml><?xml version="1.0" encoding="utf-8"?>
<sst xmlns="http://schemas.openxmlformats.org/spreadsheetml/2006/main" count="128" uniqueCount="53">
  <si>
    <t>CLLP</t>
  </si>
  <si>
    <t>Cost of Long-Term Debt Capital</t>
  </si>
  <si>
    <t xml:space="preserve"> Test Year (2025) 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</si>
  <si>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</si>
  <si>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</si>
  <si>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</si>
  <si>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</si>
  <si>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</si>
  <si>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</si>
  <si>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</si>
  <si>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</si>
  <si>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</si>
  <si>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</si>
  <si>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</si>
  <si>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</si>
  <si>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</si>
  <si>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</si>
  <si>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</si>
  <si>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</si>
  <si>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</si>
  <si>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</si>
  <si>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</si>
  <si>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</si>
  <si>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</si>
  <si>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</si>
  <si>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</si>
  <si>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</si>
  <si>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</si>
  <si>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</si>
  <si>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</si>
  <si>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</si>
  <si>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</si>
  <si>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</si>
  <si>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</si>
  <si>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</si>
  <si>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</si>
  <si>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</si>
  <si>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</si>
  <si>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</si>
  <si>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</si>
  <si>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</si>
  <si>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</si>
  <si>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</si>
  <si>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</si>
  <si>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</si>
  <si>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</si>
  <si>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</si>
  <si>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</si>
  <si>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</si>
  <si>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</si>
  <si>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</si>
  <si>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Note 1 - All debt is 3rd party issued debt with fixed rates</t>
  </si>
  <si>
    <t xml:space="preserve"> Test Year (2026)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</si>
</sst>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_(* #,##0.000_);_(* \(#,##0.000\);_(* &quot;-&quot;??_);_(@_)"/>
    <numFmt numFmtId="227" formatCode="0.000"/>
    <numFmt numFmtId="228" formatCode="0.000\ \ _);\(0.000\)\ \ "/>
    <numFmt numFmtId="229" formatCode="0.000000000000000000%"/>
    <numFmt numFmtId="230" formatCode="0.0000%"/>
    <numFmt numFmtId="231" formatCode="0.0_);\(0.0\)"/>
    <numFmt numFmtId="232" formatCode="0.00000\ \ _);\(0.00000\)\ \ "/>
    <numFmt numFmtId="233" formatCode="_(* #,##0.0_);_(* \(#,##0.0\);_(* &quot;-&quot;?_);_(@_)"/>
    <numFmt numFmtId="234" formatCode="_(* #,##0.00000000_);_(* \(#,##0.00000000\);_(* &quot;-&quot;??_);_(@_)"/>
    <numFmt numFmtId="235" formatCode="_(* #,##0.0000000_);_(* \(#,##0.0000000\);_(* &quot;-&quot;??_);_(@_)"/>
    <numFmt numFmtId="236" formatCode="0.0000\ \ _);\(0.0000\)\ \ "/>
  </numFmts>
  <fonts count="1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theme="1" tint="0.24994659260841701"/>
      <name val="Arial"/>
      <family val="2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/>
      <diagonal/>
    </border>
  </borders>
  <cellStyleXfs count="60562">
    <xf numFmtId="0" fontId="0" fillId="0" borderId="0"/>
    <xf numFmtId="43" fontId="7" fillId="0" borderId="0" applyFont="0" applyFill="0" applyBorder="0" applyAlignment="0" applyProtection="0"/>
    <xf numFmtId="0" fontId="8" fillId="0" borderId="0"/>
    <xf numFmtId="43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8" fontId="14" fillId="0" borderId="0"/>
    <xf numFmtId="44" fontId="7" fillId="0" borderId="0" applyFont="0" applyFill="0" applyBorder="0" applyAlignment="0" applyProtection="0"/>
    <xf numFmtId="179" fontId="14" fillId="0" borderId="0"/>
    <xf numFmtId="180" fontId="14" fillId="0" borderId="0"/>
    <xf numFmtId="38" fontId="9" fillId="2" borderId="0" applyNumberFormat="0" applyBorder="0" applyAlignment="0" applyProtection="0"/>
    <xf numFmtId="0" fontId="15" fillId="0" borderId="5" applyNumberFormat="0" applyAlignment="0" applyProtection="0">
      <alignment horizontal="left" vertical="center"/>
    </xf>
    <xf numFmtId="0" fontId="15" fillId="0" borderId="4">
      <alignment horizontal="left" vertical="center"/>
    </xf>
    <xf numFmtId="10" fontId="9" fillId="3" borderId="6" applyNumberFormat="0" applyBorder="0" applyAlignment="0" applyProtection="0"/>
    <xf numFmtId="164" fontId="13" fillId="0" borderId="0"/>
    <xf numFmtId="181" fontId="7" fillId="0" borderId="0"/>
    <xf numFmtId="0" fontId="7" fillId="0" borderId="0"/>
    <xf numFmtId="0" fontId="7" fillId="0" borderId="0"/>
    <xf numFmtId="7" fontId="14" fillId="0" borderId="0"/>
    <xf numFmtId="37" fontId="16" fillId="4" borderId="0">
      <alignment horizontal="right"/>
    </xf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0" fontId="18" fillId="0" borderId="7">
      <alignment horizontal="center"/>
    </xf>
    <xf numFmtId="3" fontId="17" fillId="0" borderId="0" applyFont="0" applyFill="0" applyBorder="0" applyAlignment="0" applyProtection="0"/>
    <xf numFmtId="0" fontId="17" fillId="5" borderId="0" applyNumberFormat="0" applyFont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7" fillId="0" borderId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7" fontId="14" fillId="0" borderId="0"/>
    <xf numFmtId="7" fontId="14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3" fontId="41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5" fillId="0" borderId="1" applyNumberFormat="0" applyFill="0" applyBorder="0" applyAlignment="0" applyProtection="0">
      <alignment horizontal="center"/>
    </xf>
    <xf numFmtId="8" fontId="46" fillId="0" borderId="17">
      <protection locked="0"/>
    </xf>
    <xf numFmtId="0" fontId="47" fillId="0" borderId="0" applyNumberFormat="0">
      <alignment horizontal="right"/>
    </xf>
    <xf numFmtId="0" fontId="48" fillId="0" borderId="0" applyNumberFormat="0" applyFill="0" applyBorder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5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0" fontId="51" fillId="0" borderId="0"/>
    <xf numFmtId="181" fontId="7" fillId="0" borderId="0"/>
    <xf numFmtId="0" fontId="7" fillId="0" borderId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5" fontId="3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184" fontId="53" fillId="37" borderId="0">
      <alignment horizontal="right"/>
    </xf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54" fillId="0" borderId="0"/>
    <xf numFmtId="0" fontId="14" fillId="0" borderId="0">
      <alignment vertical="top"/>
    </xf>
    <xf numFmtId="1" fontId="7" fillId="0" borderId="0"/>
    <xf numFmtId="0" fontId="55" fillId="0" borderId="0" applyNumberFormat="0" applyFill="0" applyBorder="0" applyAlignment="0" applyProtection="0">
      <alignment horizontal="centerContinuous"/>
    </xf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6" fontId="57" fillId="0" borderId="0">
      <alignment horizontal="center"/>
    </xf>
    <xf numFmtId="0" fontId="58" fillId="0" borderId="0">
      <alignment horizontal="center"/>
    </xf>
    <xf numFmtId="0" fontId="5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2" fontId="7" fillId="0" borderId="0"/>
    <xf numFmtId="182" fontId="7" fillId="0" borderId="0"/>
    <xf numFmtId="182" fontId="7" fillId="0" borderId="0"/>
    <xf numFmtId="0" fontId="52" fillId="38" borderId="18" applyNumberFormat="0" applyFont="0" applyBorder="0" applyAlignment="0" applyProtection="0">
      <alignment horizontal="right"/>
    </xf>
    <xf numFmtId="0" fontId="7" fillId="0" borderId="0"/>
    <xf numFmtId="0" fontId="50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7" fontId="7" fillId="0" borderId="0"/>
    <xf numFmtId="43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187" fontId="61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61" fillId="39" borderId="0" applyNumberFormat="0" applyBorder="0" applyAlignment="0" applyProtection="0"/>
    <xf numFmtId="187" fontId="61" fillId="39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187" fontId="61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187" fontId="61" fillId="42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187" fontId="61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61" fillId="45" borderId="0" applyNumberFormat="0" applyBorder="0" applyAlignment="0" applyProtection="0"/>
    <xf numFmtId="187" fontId="61" fillId="45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50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0" borderId="0" applyNumberFormat="0" applyBorder="0" applyAlignment="0" applyProtection="0"/>
    <xf numFmtId="187" fontId="19" fillId="50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19" fillId="5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187" fontId="61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187" fontId="61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61" fillId="49" borderId="0" applyNumberFormat="0" applyBorder="0" applyAlignment="0" applyProtection="0"/>
    <xf numFmtId="187" fontId="61" fillId="49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52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2" borderId="0" applyNumberFormat="0" applyBorder="0" applyAlignment="0" applyProtection="0"/>
    <xf numFmtId="187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19" fillId="43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187" fontId="19" fillId="54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7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55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55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5" borderId="0" applyNumberFormat="0" applyBorder="0" applyAlignment="0" applyProtection="0"/>
    <xf numFmtId="187" fontId="19" fillId="55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187" fontId="61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35" fillId="16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57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57" borderId="0" applyNumberFormat="0" applyBorder="0" applyAlignment="0" applyProtection="0"/>
    <xf numFmtId="187" fontId="35" fillId="16" borderId="0" applyNumberFormat="0" applyBorder="0" applyAlignment="0" applyProtection="0"/>
    <xf numFmtId="0" fontId="35" fillId="16" borderId="0" applyNumberFormat="0" applyBorder="0" applyAlignment="0" applyProtection="0"/>
    <xf numFmtId="187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5" fillId="57" borderId="0" applyNumberFormat="0" applyBorder="0" applyAlignment="0" applyProtection="0"/>
    <xf numFmtId="187" fontId="65" fillId="57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35" fillId="16" borderId="0" applyNumberFormat="0" applyBorder="0" applyAlignment="0" applyProtection="0"/>
    <xf numFmtId="0" fontId="63" fillId="57" borderId="0" applyNumberFormat="0" applyBorder="0" applyAlignment="0" applyProtection="0"/>
    <xf numFmtId="187" fontId="35" fillId="20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9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9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59" borderId="0" applyNumberFormat="0" applyBorder="0" applyAlignment="0" applyProtection="0"/>
    <xf numFmtId="187" fontId="64" fillId="59" borderId="0" applyNumberFormat="0" applyBorder="0" applyAlignment="0" applyProtection="0"/>
    <xf numFmtId="0" fontId="63" fillId="43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5" fillId="43" borderId="0" applyNumberFormat="0" applyBorder="0" applyAlignment="0" applyProtection="0"/>
    <xf numFmtId="187" fontId="35" fillId="20" borderId="0" applyNumberFormat="0" applyBorder="0" applyAlignment="0" applyProtection="0"/>
    <xf numFmtId="0" fontId="35" fillId="20" borderId="0" applyNumberFormat="0" applyBorder="0" applyAlignment="0" applyProtection="0"/>
    <xf numFmtId="187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5" fillId="43" borderId="0" applyNumberFormat="0" applyBorder="0" applyAlignment="0" applyProtection="0"/>
    <xf numFmtId="187" fontId="65" fillId="43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35" fillId="20" borderId="0" applyNumberFormat="0" applyBorder="0" applyAlignment="0" applyProtection="0"/>
    <xf numFmtId="0" fontId="63" fillId="43" borderId="0" applyNumberFormat="0" applyBorder="0" applyAlignment="0" applyProtection="0"/>
    <xf numFmtId="187" fontId="35" fillId="24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53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53" borderId="0" applyNumberFormat="0" applyBorder="0" applyAlignment="0" applyProtection="0"/>
    <xf numFmtId="187" fontId="35" fillId="24" borderId="0" applyNumberFormat="0" applyBorder="0" applyAlignment="0" applyProtection="0"/>
    <xf numFmtId="0" fontId="35" fillId="24" borderId="0" applyNumberFormat="0" applyBorder="0" applyAlignment="0" applyProtection="0"/>
    <xf numFmtId="187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5" fillId="53" borderId="0" applyNumberFormat="0" applyBorder="0" applyAlignment="0" applyProtection="0"/>
    <xf numFmtId="187" fontId="65" fillId="53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35" fillId="24" borderId="0" applyNumberFormat="0" applyBorder="0" applyAlignment="0" applyProtection="0"/>
    <xf numFmtId="0" fontId="63" fillId="53" borderId="0" applyNumberFormat="0" applyBorder="0" applyAlignment="0" applyProtection="0"/>
    <xf numFmtId="187" fontId="35" fillId="28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55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0" fontId="64" fillId="55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55" borderId="0" applyNumberFormat="0" applyBorder="0" applyAlignment="0" applyProtection="0"/>
    <xf numFmtId="187" fontId="64" fillId="55" borderId="0" applyNumberFormat="0" applyBorder="0" applyAlignment="0" applyProtection="0"/>
    <xf numFmtId="0" fontId="63" fillId="60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5" fillId="60" borderId="0" applyNumberFormat="0" applyBorder="0" applyAlignment="0" applyProtection="0"/>
    <xf numFmtId="187" fontId="35" fillId="28" borderId="0" applyNumberFormat="0" applyBorder="0" applyAlignment="0" applyProtection="0"/>
    <xf numFmtId="0" fontId="35" fillId="28" borderId="0" applyNumberFormat="0" applyBorder="0" applyAlignment="0" applyProtection="0"/>
    <xf numFmtId="187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8" borderId="0" applyNumberFormat="0" applyBorder="0" applyAlignment="0" applyProtection="0"/>
    <xf numFmtId="0" fontId="63" fillId="60" borderId="0" applyNumberFormat="0" applyBorder="0" applyAlignment="0" applyProtection="0"/>
    <xf numFmtId="187" fontId="35" fillId="3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61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61" borderId="0" applyNumberFormat="0" applyBorder="0" applyAlignment="0" applyProtection="0"/>
    <xf numFmtId="187" fontId="35" fillId="32" borderId="0" applyNumberFormat="0" applyBorder="0" applyAlignment="0" applyProtection="0"/>
    <xf numFmtId="0" fontId="35" fillId="32" borderId="0" applyNumberFormat="0" applyBorder="0" applyAlignment="0" applyProtection="0"/>
    <xf numFmtId="187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32" borderId="0" applyNumberFormat="0" applyBorder="0" applyAlignment="0" applyProtection="0"/>
    <xf numFmtId="0" fontId="63" fillId="61" borderId="0" applyNumberFormat="0" applyBorder="0" applyAlignment="0" applyProtection="0"/>
    <xf numFmtId="187" fontId="35" fillId="36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49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0" fontId="64" fillId="49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4" fillId="49" borderId="0" applyNumberFormat="0" applyBorder="0" applyAlignment="0" applyProtection="0"/>
    <xf numFmtId="187" fontId="64" fillId="49" borderId="0" applyNumberFormat="0" applyBorder="0" applyAlignment="0" applyProtection="0"/>
    <xf numFmtId="0" fontId="63" fillId="62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5" fillId="62" borderId="0" applyNumberFormat="0" applyBorder="0" applyAlignment="0" applyProtection="0"/>
    <xf numFmtId="187" fontId="35" fillId="36" borderId="0" applyNumberFormat="0" applyBorder="0" applyAlignment="0" applyProtection="0"/>
    <xf numFmtId="0" fontId="35" fillId="36" borderId="0" applyNumberFormat="0" applyBorder="0" applyAlignment="0" applyProtection="0"/>
    <xf numFmtId="187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5" fillId="62" borderId="0" applyNumberFormat="0" applyBorder="0" applyAlignment="0" applyProtection="0"/>
    <xf numFmtId="187" fontId="65" fillId="62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35" fillId="36" borderId="0" applyNumberFormat="0" applyBorder="0" applyAlignment="0" applyProtection="0"/>
    <xf numFmtId="0" fontId="63" fillId="62" borderId="0" applyNumberFormat="0" applyBorder="0" applyAlignment="0" applyProtection="0"/>
    <xf numFmtId="187" fontId="35" fillId="13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187" fontId="63" fillId="63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4" fillId="61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4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4" borderId="0" applyNumberFormat="0" applyBorder="0" applyAlignment="0" applyProtection="0"/>
    <xf numFmtId="187" fontId="35" fillId="13" borderId="0" applyNumberFormat="0" applyBorder="0" applyAlignment="0" applyProtection="0"/>
    <xf numFmtId="0" fontId="35" fillId="13" borderId="0" applyNumberFormat="0" applyBorder="0" applyAlignment="0" applyProtection="0"/>
    <xf numFmtId="187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5" fillId="64" borderId="0" applyNumberFormat="0" applyBorder="0" applyAlignment="0" applyProtection="0"/>
    <xf numFmtId="187" fontId="65" fillId="64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35" fillId="13" borderId="0" applyNumberFormat="0" applyBorder="0" applyAlignment="0" applyProtection="0"/>
    <xf numFmtId="0" fontId="63" fillId="64" borderId="0" applyNumberFormat="0" applyBorder="0" applyAlignment="0" applyProtection="0"/>
    <xf numFmtId="187" fontId="35" fillId="17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65" borderId="0" applyNumberFormat="0" applyBorder="0" applyAlignment="0" applyProtection="0"/>
    <xf numFmtId="187" fontId="35" fillId="17" borderId="0" applyNumberFormat="0" applyBorder="0" applyAlignment="0" applyProtection="0"/>
    <xf numFmtId="0" fontId="35" fillId="17" borderId="0" applyNumberFormat="0" applyBorder="0" applyAlignment="0" applyProtection="0"/>
    <xf numFmtId="187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5" fillId="65" borderId="0" applyNumberFormat="0" applyBorder="0" applyAlignment="0" applyProtection="0"/>
    <xf numFmtId="187" fontId="65" fillId="65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35" fillId="17" borderId="0" applyNumberFormat="0" applyBorder="0" applyAlignment="0" applyProtection="0"/>
    <xf numFmtId="0" fontId="63" fillId="65" borderId="0" applyNumberFormat="0" applyBorder="0" applyAlignment="0" applyProtection="0"/>
    <xf numFmtId="187" fontId="35" fillId="21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66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66" borderId="0" applyNumberFormat="0" applyBorder="0" applyAlignment="0" applyProtection="0"/>
    <xf numFmtId="187" fontId="35" fillId="21" borderId="0" applyNumberFormat="0" applyBorder="0" applyAlignment="0" applyProtection="0"/>
    <xf numFmtId="0" fontId="35" fillId="21" borderId="0" applyNumberFormat="0" applyBorder="0" applyAlignment="0" applyProtection="0"/>
    <xf numFmtId="187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5" fillId="66" borderId="0" applyNumberFormat="0" applyBorder="0" applyAlignment="0" applyProtection="0"/>
    <xf numFmtId="187" fontId="65" fillId="66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35" fillId="21" borderId="0" applyNumberFormat="0" applyBorder="0" applyAlignment="0" applyProtection="0"/>
    <xf numFmtId="0" fontId="63" fillId="66" borderId="0" applyNumberFormat="0" applyBorder="0" applyAlignment="0" applyProtection="0"/>
    <xf numFmtId="187" fontId="35" fillId="25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187" fontId="63" fillId="67" borderId="0" applyNumberFormat="0" applyBorder="0" applyAlignment="0" applyProtection="0"/>
    <xf numFmtId="187" fontId="64" fillId="67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0" fontId="64" fillId="67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67" borderId="0" applyNumberFormat="0" applyBorder="0" applyAlignment="0" applyProtection="0"/>
    <xf numFmtId="187" fontId="64" fillId="67" borderId="0" applyNumberFormat="0" applyBorder="0" applyAlignment="0" applyProtection="0"/>
    <xf numFmtId="0" fontId="63" fillId="60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5" fillId="60" borderId="0" applyNumberFormat="0" applyBorder="0" applyAlignment="0" applyProtection="0"/>
    <xf numFmtId="187" fontId="35" fillId="25" borderId="0" applyNumberFormat="0" applyBorder="0" applyAlignment="0" applyProtection="0"/>
    <xf numFmtId="0" fontId="35" fillId="25" borderId="0" applyNumberFormat="0" applyBorder="0" applyAlignment="0" applyProtection="0"/>
    <xf numFmtId="187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5" borderId="0" applyNumberFormat="0" applyBorder="0" applyAlignment="0" applyProtection="0"/>
    <xf numFmtId="0" fontId="63" fillId="60" borderId="0" applyNumberFormat="0" applyBorder="0" applyAlignment="0" applyProtection="0"/>
    <xf numFmtId="187" fontId="35" fillId="29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1" borderId="0" applyNumberFormat="0" applyBorder="0" applyAlignment="0" applyProtection="0"/>
    <xf numFmtId="187" fontId="35" fillId="29" borderId="0" applyNumberFormat="0" applyBorder="0" applyAlignment="0" applyProtection="0"/>
    <xf numFmtId="0" fontId="35" fillId="29" borderId="0" applyNumberFormat="0" applyBorder="0" applyAlignment="0" applyProtection="0"/>
    <xf numFmtId="187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29" borderId="0" applyNumberFormat="0" applyBorder="0" applyAlignment="0" applyProtection="0"/>
    <xf numFmtId="0" fontId="63" fillId="61" borderId="0" applyNumberFormat="0" applyBorder="0" applyAlignment="0" applyProtection="0"/>
    <xf numFmtId="187" fontId="35" fillId="33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58" borderId="0" applyNumberFormat="0" applyBorder="0" applyAlignment="0" applyProtection="0"/>
    <xf numFmtId="187" fontId="35" fillId="33" borderId="0" applyNumberFormat="0" applyBorder="0" applyAlignment="0" applyProtection="0"/>
    <xf numFmtId="0" fontId="35" fillId="33" borderId="0" applyNumberFormat="0" applyBorder="0" applyAlignment="0" applyProtection="0"/>
    <xf numFmtId="187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5" fillId="58" borderId="0" applyNumberFormat="0" applyBorder="0" applyAlignment="0" applyProtection="0"/>
    <xf numFmtId="187" fontId="65" fillId="58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35" fillId="33" borderId="0" applyNumberFormat="0" applyBorder="0" applyAlignment="0" applyProtection="0"/>
    <xf numFmtId="0" fontId="63" fillId="58" borderId="0" applyNumberFormat="0" applyBorder="0" applyAlignment="0" applyProtection="0"/>
    <xf numFmtId="187" fontId="25" fillId="7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187" fontId="66" fillId="48" borderId="0" applyNumberFormat="0" applyBorder="0" applyAlignment="0" applyProtection="0"/>
    <xf numFmtId="187" fontId="67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7" fillId="42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7" fillId="42" borderId="0" applyNumberFormat="0" applyBorder="0" applyAlignment="0" applyProtection="0"/>
    <xf numFmtId="187" fontId="67" fillId="42" borderId="0" applyNumberFormat="0" applyBorder="0" applyAlignment="0" applyProtection="0"/>
    <xf numFmtId="0" fontId="66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8" fillId="42" borderId="0" applyNumberFormat="0" applyBorder="0" applyAlignment="0" applyProtection="0"/>
    <xf numFmtId="187" fontId="25" fillId="7" borderId="0" applyNumberFormat="0" applyBorder="0" applyAlignment="0" applyProtection="0"/>
    <xf numFmtId="0" fontId="25" fillId="7" borderId="0" applyNumberFormat="0" applyBorder="0" applyAlignment="0" applyProtection="0"/>
    <xf numFmtId="187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8" fillId="42" borderId="0" applyNumberFormat="0" applyBorder="0" applyAlignment="0" applyProtection="0"/>
    <xf numFmtId="187" fontId="68" fillId="42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25" fillId="7" borderId="0" applyNumberFormat="0" applyBorder="0" applyAlignment="0" applyProtection="0"/>
    <xf numFmtId="0" fontId="66" fillId="42" borderId="0" applyNumberFormat="0" applyBorder="0" applyAlignment="0" applyProtection="0"/>
    <xf numFmtId="187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29" fillId="10" borderId="11" applyNumberFormat="0" applyAlignment="0" applyProtection="0"/>
    <xf numFmtId="187" fontId="69" fillId="68" borderId="19" applyNumberFormat="0" applyAlignment="0" applyProtection="0"/>
    <xf numFmtId="187" fontId="70" fillId="55" borderId="19" applyNumberFormat="0" applyAlignment="0" applyProtection="0"/>
    <xf numFmtId="187" fontId="70" fillId="55" borderId="19" applyNumberFormat="0" applyAlignment="0" applyProtection="0"/>
    <xf numFmtId="0" fontId="70" fillId="55" borderId="19" applyNumberFormat="0" applyAlignment="0" applyProtection="0"/>
    <xf numFmtId="187" fontId="70" fillId="55" borderId="19" applyNumberFormat="0" applyAlignment="0" applyProtection="0"/>
    <xf numFmtId="187" fontId="69" fillId="68" borderId="19" applyNumberFormat="0" applyAlignment="0" applyProtection="0"/>
    <xf numFmtId="0" fontId="69" fillId="68" borderId="19" applyNumberFormat="0" applyAlignment="0" applyProtection="0"/>
    <xf numFmtId="187" fontId="69" fillId="68" borderId="19" applyNumberFormat="0" applyAlignment="0" applyProtection="0"/>
    <xf numFmtId="187" fontId="70" fillId="65" borderId="20" applyNumberFormat="0" applyAlignment="0" applyProtection="0"/>
    <xf numFmtId="0" fontId="70" fillId="65" borderId="20" applyNumberFormat="0" applyAlignment="0" applyProtection="0"/>
    <xf numFmtId="187" fontId="70" fillId="65" borderId="20" applyNumberFormat="0" applyAlignment="0" applyProtection="0"/>
    <xf numFmtId="187" fontId="69" fillId="68" borderId="19" applyNumberFormat="0" applyAlignment="0" applyProtection="0"/>
    <xf numFmtId="0" fontId="69" fillId="68" borderId="19" applyNumberFormat="0" applyAlignment="0" applyProtection="0"/>
    <xf numFmtId="0" fontId="70" fillId="65" borderId="20" applyNumberFormat="0" applyAlignment="0" applyProtection="0"/>
    <xf numFmtId="187" fontId="69" fillId="68" borderId="19" applyNumberFormat="0" applyAlignment="0" applyProtection="0"/>
    <xf numFmtId="187" fontId="70" fillId="55" borderId="19" applyNumberFormat="0" applyAlignment="0" applyProtection="0"/>
    <xf numFmtId="187" fontId="70" fillId="55" borderId="19" applyNumberFormat="0" applyAlignment="0" applyProtection="0"/>
    <xf numFmtId="0" fontId="70" fillId="55" borderId="19" applyNumberFormat="0" applyAlignment="0" applyProtection="0"/>
    <xf numFmtId="187" fontId="70" fillId="55" borderId="19" applyNumberFormat="0" applyAlignment="0" applyProtection="0"/>
    <xf numFmtId="187" fontId="70" fillId="65" borderId="20" applyNumberFormat="0" applyAlignment="0" applyProtection="0"/>
    <xf numFmtId="187" fontId="70" fillId="65" borderId="20" applyNumberFormat="0" applyAlignment="0" applyProtection="0"/>
    <xf numFmtId="0" fontId="70" fillId="55" borderId="19" applyNumberFormat="0" applyAlignment="0" applyProtection="0"/>
    <xf numFmtId="0" fontId="70" fillId="65" borderId="20" applyNumberFormat="0" applyAlignment="0" applyProtection="0"/>
    <xf numFmtId="187" fontId="70" fillId="65" borderId="20" applyNumberFormat="0" applyAlignment="0" applyProtection="0"/>
    <xf numFmtId="187" fontId="71" fillId="55" borderId="19" applyNumberFormat="0" applyAlignment="0" applyProtection="0"/>
    <xf numFmtId="187" fontId="29" fillId="10" borderId="11" applyNumberFormat="0" applyAlignment="0" applyProtection="0"/>
    <xf numFmtId="0" fontId="29" fillId="10" borderId="11" applyNumberFormat="0" applyAlignment="0" applyProtection="0"/>
    <xf numFmtId="187" fontId="29" fillId="10" borderId="11" applyNumberFormat="0" applyAlignment="0" applyProtection="0"/>
    <xf numFmtId="187" fontId="71" fillId="55" borderId="19" applyNumberFormat="0" applyAlignment="0" applyProtection="0"/>
    <xf numFmtId="0" fontId="71" fillId="55" borderId="19" applyNumberFormat="0" applyAlignment="0" applyProtection="0"/>
    <xf numFmtId="187" fontId="71" fillId="55" borderId="19" applyNumberFormat="0" applyAlignment="0" applyProtection="0"/>
    <xf numFmtId="187" fontId="71" fillId="55" borderId="19" applyNumberFormat="0" applyAlignment="0" applyProtection="0"/>
    <xf numFmtId="0" fontId="70" fillId="55" borderId="19" applyNumberFormat="0" applyAlignment="0" applyProtection="0"/>
    <xf numFmtId="0" fontId="29" fillId="10" borderId="11" applyNumberFormat="0" applyAlignment="0" applyProtection="0"/>
    <xf numFmtId="187" fontId="71" fillId="55" borderId="19" applyNumberFormat="0" applyAlignment="0" applyProtection="0"/>
    <xf numFmtId="0" fontId="70" fillId="55" borderId="19" applyNumberFormat="0" applyAlignment="0" applyProtection="0"/>
    <xf numFmtId="0" fontId="70" fillId="55" borderId="19" applyNumberFormat="0" applyAlignment="0" applyProtection="0"/>
    <xf numFmtId="187" fontId="29" fillId="10" borderId="11" applyNumberFormat="0" applyAlignment="0" applyProtection="0"/>
    <xf numFmtId="0" fontId="70" fillId="55" borderId="19" applyNumberFormat="0" applyAlignment="0" applyProtection="0"/>
    <xf numFmtId="187" fontId="31" fillId="11" borderId="14" applyNumberFormat="0" applyAlignment="0" applyProtection="0"/>
    <xf numFmtId="187" fontId="72" fillId="69" borderId="21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187" fontId="72" fillId="69" borderId="21" applyNumberFormat="0" applyAlignment="0" applyProtection="0"/>
    <xf numFmtId="187" fontId="73" fillId="69" borderId="21" applyNumberFormat="0" applyAlignment="0" applyProtection="0"/>
    <xf numFmtId="0" fontId="73" fillId="69" borderId="21" applyNumberFormat="0" applyAlignment="0" applyProtection="0"/>
    <xf numFmtId="187" fontId="73" fillId="69" borderId="21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0" fontId="73" fillId="69" borderId="21" applyNumberFormat="0" applyAlignment="0" applyProtection="0"/>
    <xf numFmtId="187" fontId="72" fillId="69" borderId="21" applyNumberFormat="0" applyAlignment="0" applyProtection="0"/>
    <xf numFmtId="187" fontId="73" fillId="69" borderId="21" applyNumberFormat="0" applyAlignment="0" applyProtection="0"/>
    <xf numFmtId="187" fontId="73" fillId="69" borderId="21" applyNumberFormat="0" applyAlignment="0" applyProtection="0"/>
    <xf numFmtId="0" fontId="72" fillId="69" borderId="21" applyNumberFormat="0" applyAlignment="0" applyProtection="0"/>
    <xf numFmtId="0" fontId="73" fillId="69" borderId="21" applyNumberFormat="0" applyAlignment="0" applyProtection="0"/>
    <xf numFmtId="187" fontId="73" fillId="69" borderId="21" applyNumberFormat="0" applyAlignment="0" applyProtection="0"/>
    <xf numFmtId="187" fontId="74" fillId="69" borderId="21" applyNumberFormat="0" applyAlignment="0" applyProtection="0"/>
    <xf numFmtId="187" fontId="31" fillId="11" borderId="14" applyNumberFormat="0" applyAlignment="0" applyProtection="0"/>
    <xf numFmtId="0" fontId="31" fillId="11" borderId="14" applyNumberFormat="0" applyAlignment="0" applyProtection="0"/>
    <xf numFmtId="187" fontId="31" fillId="11" borderId="14" applyNumberFormat="0" applyAlignment="0" applyProtection="0"/>
    <xf numFmtId="187" fontId="74" fillId="69" borderId="21" applyNumberFormat="0" applyAlignment="0" applyProtection="0"/>
    <xf numFmtId="0" fontId="74" fillId="69" borderId="21" applyNumberFormat="0" applyAlignment="0" applyProtection="0"/>
    <xf numFmtId="187" fontId="74" fillId="69" borderId="21" applyNumberFormat="0" applyAlignment="0" applyProtection="0"/>
    <xf numFmtId="187" fontId="74" fillId="69" borderId="21" applyNumberFormat="0" applyAlignment="0" applyProtection="0"/>
    <xf numFmtId="0" fontId="72" fillId="69" borderId="21" applyNumberFormat="0" applyAlignment="0" applyProtection="0"/>
    <xf numFmtId="0" fontId="31" fillId="11" borderId="14" applyNumberFormat="0" applyAlignment="0" applyProtection="0"/>
    <xf numFmtId="187" fontId="74" fillId="69" borderId="21" applyNumberFormat="0" applyAlignment="0" applyProtection="0"/>
    <xf numFmtId="0" fontId="72" fillId="69" borderId="21" applyNumberFormat="0" applyAlignment="0" applyProtection="0"/>
    <xf numFmtId="0" fontId="72" fillId="69" borderId="21" applyNumberFormat="0" applyAlignment="0" applyProtection="0"/>
    <xf numFmtId="0" fontId="72" fillId="69" borderId="21" applyNumberFormat="0" applyAlignment="0" applyProtection="0"/>
    <xf numFmtId="187" fontId="31" fillId="11" borderId="14" applyNumberFormat="0" applyAlignment="0" applyProtection="0"/>
    <xf numFmtId="0" fontId="72" fillId="69" borderId="21" applyNumberFormat="0" applyAlignment="0" applyProtection="0"/>
    <xf numFmtId="187" fontId="9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47" fillId="0" borderId="0" applyNumberFormat="0">
      <alignment horizontal="right"/>
    </xf>
    <xf numFmtId="187" fontId="47" fillId="0" borderId="0" applyNumberFormat="0">
      <alignment horizontal="right"/>
    </xf>
    <xf numFmtId="0" fontId="47" fillId="0" borderId="0" applyNumberFormat="0">
      <alignment horizontal="right"/>
    </xf>
    <xf numFmtId="187" fontId="47" fillId="0" borderId="0" applyNumberFormat="0">
      <alignment horizontal="right"/>
    </xf>
    <xf numFmtId="14" fontId="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33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24" fillId="6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187" fontId="81" fillId="51" borderId="0" applyNumberFormat="0" applyBorder="0" applyAlignment="0" applyProtection="0"/>
    <xf numFmtId="187" fontId="82" fillId="41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2" fillId="41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2" fillId="41" borderId="0" applyNumberFormat="0" applyBorder="0" applyAlignment="0" applyProtection="0"/>
    <xf numFmtId="187" fontId="82" fillId="41" borderId="0" applyNumberFormat="0" applyBorder="0" applyAlignment="0" applyProtection="0"/>
    <xf numFmtId="0" fontId="81" fillId="45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3" fillId="45" borderId="0" applyNumberFormat="0" applyBorder="0" applyAlignment="0" applyProtection="0"/>
    <xf numFmtId="187" fontId="24" fillId="6" borderId="0" applyNumberFormat="0" applyBorder="0" applyAlignment="0" applyProtection="0"/>
    <xf numFmtId="0" fontId="24" fillId="6" borderId="0" applyNumberFormat="0" applyBorder="0" applyAlignment="0" applyProtection="0"/>
    <xf numFmtId="187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3" fillId="45" borderId="0" applyNumberFormat="0" applyBorder="0" applyAlignment="0" applyProtection="0"/>
    <xf numFmtId="187" fontId="83" fillId="45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24" fillId="6" borderId="0" applyNumberFormat="0" applyBorder="0" applyAlignment="0" applyProtection="0"/>
    <xf numFmtId="0" fontId="81" fillId="45" borderId="0" applyNumberFormat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187" fontId="15" fillId="0" borderId="5" applyNumberFormat="0" applyAlignment="0" applyProtection="0">
      <alignment horizontal="left" vertical="center"/>
    </xf>
    <xf numFmtId="187" fontId="15" fillId="0" borderId="5" applyNumberFormat="0" applyAlignment="0" applyProtection="0">
      <alignment horizontal="left" vertical="center"/>
    </xf>
    <xf numFmtId="0" fontId="15" fillId="0" borderId="5" applyNumberFormat="0" applyAlignment="0" applyProtection="0">
      <alignment horizontal="left" vertical="center"/>
    </xf>
    <xf numFmtId="187" fontId="15" fillId="0" borderId="5" applyNumberFormat="0" applyAlignment="0" applyProtection="0">
      <alignment horizontal="left" vertical="center"/>
    </xf>
    <xf numFmtId="187" fontId="15" fillId="0" borderId="4">
      <alignment horizontal="left" vertical="center"/>
    </xf>
    <xf numFmtId="187" fontId="15" fillId="0" borderId="4">
      <alignment horizontal="left" vertical="center"/>
    </xf>
    <xf numFmtId="0" fontId="15" fillId="0" borderId="4">
      <alignment horizontal="left" vertical="center"/>
    </xf>
    <xf numFmtId="187" fontId="15" fillId="0" borderId="4">
      <alignment horizontal="left" vertic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21" fillId="0" borderId="8" applyNumberFormat="0" applyFill="0" applyAlignment="0" applyProtection="0"/>
    <xf numFmtId="187" fontId="84" fillId="0" borderId="22" applyNumberFormat="0" applyFill="0" applyAlignment="0" applyProtection="0"/>
    <xf numFmtId="187" fontId="85" fillId="0" borderId="23" applyNumberFormat="0" applyFill="0" applyAlignment="0" applyProtection="0"/>
    <xf numFmtId="187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85" fillId="0" borderId="23" applyNumberFormat="0" applyFill="0" applyAlignment="0" applyProtection="0"/>
    <xf numFmtId="187" fontId="84" fillId="0" borderId="22" applyNumberFormat="0" applyFill="0" applyAlignment="0" applyProtection="0"/>
    <xf numFmtId="0" fontId="84" fillId="0" borderId="22" applyNumberFormat="0" applyFill="0" applyAlignment="0" applyProtection="0"/>
    <xf numFmtId="187" fontId="84" fillId="0" borderId="22" applyNumberFormat="0" applyFill="0" applyAlignment="0" applyProtection="0"/>
    <xf numFmtId="187" fontId="84" fillId="0" borderId="24" applyNumberFormat="0" applyFill="0" applyAlignment="0" applyProtection="0"/>
    <xf numFmtId="0" fontId="84" fillId="0" borderId="24" applyNumberFormat="0" applyFill="0" applyAlignment="0" applyProtection="0"/>
    <xf numFmtId="187" fontId="84" fillId="0" borderId="24" applyNumberFormat="0" applyFill="0" applyAlignment="0" applyProtection="0"/>
    <xf numFmtId="187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4" applyNumberFormat="0" applyFill="0" applyAlignment="0" applyProtection="0"/>
    <xf numFmtId="187" fontId="84" fillId="0" borderId="22" applyNumberFormat="0" applyFill="0" applyAlignment="0" applyProtection="0"/>
    <xf numFmtId="187" fontId="85" fillId="0" borderId="23" applyNumberFormat="0" applyFill="0" applyAlignment="0" applyProtection="0"/>
    <xf numFmtId="187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85" fillId="0" borderId="23" applyNumberFormat="0" applyFill="0" applyAlignment="0" applyProtection="0"/>
    <xf numFmtId="187" fontId="84" fillId="0" borderId="24" applyNumberFormat="0" applyFill="0" applyAlignment="0" applyProtection="0"/>
    <xf numFmtId="187" fontId="84" fillId="0" borderId="24" applyNumberFormat="0" applyFill="0" applyAlignment="0" applyProtection="0"/>
    <xf numFmtId="0" fontId="85" fillId="0" borderId="23" applyNumberFormat="0" applyFill="0" applyAlignment="0" applyProtection="0"/>
    <xf numFmtId="0" fontId="84" fillId="0" borderId="24" applyNumberFormat="0" applyFill="0" applyAlignment="0" applyProtection="0"/>
    <xf numFmtId="187" fontId="84" fillId="0" borderId="24" applyNumberFormat="0" applyFill="0" applyAlignment="0" applyProtection="0"/>
    <xf numFmtId="187" fontId="86" fillId="0" borderId="23" applyNumberFormat="0" applyFill="0" applyAlignment="0" applyProtection="0"/>
    <xf numFmtId="187" fontId="21" fillId="0" borderId="8" applyNumberFormat="0" applyFill="0" applyAlignment="0" applyProtection="0"/>
    <xf numFmtId="0" fontId="21" fillId="0" borderId="8" applyNumberFormat="0" applyFill="0" applyAlignment="0" applyProtection="0"/>
    <xf numFmtId="187" fontId="21" fillId="0" borderId="8" applyNumberFormat="0" applyFill="0" applyAlignment="0" applyProtection="0"/>
    <xf numFmtId="187" fontId="86" fillId="0" borderId="23" applyNumberFormat="0" applyFill="0" applyAlignment="0" applyProtection="0"/>
    <xf numFmtId="0" fontId="86" fillId="0" borderId="23" applyNumberFormat="0" applyFill="0" applyAlignment="0" applyProtection="0"/>
    <xf numFmtId="187" fontId="86" fillId="0" borderId="23" applyNumberFormat="0" applyFill="0" applyAlignment="0" applyProtection="0"/>
    <xf numFmtId="187" fontId="86" fillId="0" borderId="23" applyNumberFormat="0" applyFill="0" applyAlignment="0" applyProtection="0"/>
    <xf numFmtId="0" fontId="85" fillId="0" borderId="23" applyNumberFormat="0" applyFill="0" applyAlignment="0" applyProtection="0"/>
    <xf numFmtId="0" fontId="21" fillId="0" borderId="8" applyNumberFormat="0" applyFill="0" applyAlignment="0" applyProtection="0"/>
    <xf numFmtId="187" fontId="86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21" fillId="0" borderId="8" applyNumberFormat="0" applyFill="0" applyAlignment="0" applyProtection="0"/>
    <xf numFmtId="0" fontId="85" fillId="0" borderId="23" applyNumberFormat="0" applyFill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2" fillId="0" borderId="9" applyNumberFormat="0" applyFill="0" applyAlignment="0" applyProtection="0"/>
    <xf numFmtId="187" fontId="87" fillId="0" borderId="25" applyNumberFormat="0" applyFill="0" applyAlignment="0" applyProtection="0"/>
    <xf numFmtId="187" fontId="88" fillId="0" borderId="26" applyNumberFormat="0" applyFill="0" applyAlignment="0" applyProtection="0"/>
    <xf numFmtId="187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88" fillId="0" borderId="26" applyNumberFormat="0" applyFill="0" applyAlignment="0" applyProtection="0"/>
    <xf numFmtId="187" fontId="87" fillId="0" borderId="25" applyNumberFormat="0" applyFill="0" applyAlignment="0" applyProtection="0"/>
    <xf numFmtId="0" fontId="87" fillId="0" borderId="25" applyNumberFormat="0" applyFill="0" applyAlignment="0" applyProtection="0"/>
    <xf numFmtId="187" fontId="87" fillId="0" borderId="25" applyNumberFormat="0" applyFill="0" applyAlignment="0" applyProtection="0"/>
    <xf numFmtId="187" fontId="87" fillId="0" borderId="27" applyNumberFormat="0" applyFill="0" applyAlignment="0" applyProtection="0"/>
    <xf numFmtId="0" fontId="87" fillId="0" borderId="27" applyNumberFormat="0" applyFill="0" applyAlignment="0" applyProtection="0"/>
    <xf numFmtId="187" fontId="87" fillId="0" borderId="27" applyNumberFormat="0" applyFill="0" applyAlignment="0" applyProtection="0"/>
    <xf numFmtId="187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7" applyNumberFormat="0" applyFill="0" applyAlignment="0" applyProtection="0"/>
    <xf numFmtId="187" fontId="87" fillId="0" borderId="25" applyNumberFormat="0" applyFill="0" applyAlignment="0" applyProtection="0"/>
    <xf numFmtId="187" fontId="88" fillId="0" borderId="26" applyNumberFormat="0" applyFill="0" applyAlignment="0" applyProtection="0"/>
    <xf numFmtId="187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88" fillId="0" borderId="26" applyNumberFormat="0" applyFill="0" applyAlignment="0" applyProtection="0"/>
    <xf numFmtId="187" fontId="87" fillId="0" borderId="27" applyNumberFormat="0" applyFill="0" applyAlignment="0" applyProtection="0"/>
    <xf numFmtId="187" fontId="87" fillId="0" borderId="27" applyNumberFormat="0" applyFill="0" applyAlignment="0" applyProtection="0"/>
    <xf numFmtId="0" fontId="88" fillId="0" borderId="26" applyNumberFormat="0" applyFill="0" applyAlignment="0" applyProtection="0"/>
    <xf numFmtId="0" fontId="87" fillId="0" borderId="27" applyNumberFormat="0" applyFill="0" applyAlignment="0" applyProtection="0"/>
    <xf numFmtId="187" fontId="87" fillId="0" borderId="27" applyNumberFormat="0" applyFill="0" applyAlignment="0" applyProtection="0"/>
    <xf numFmtId="187" fontId="89" fillId="0" borderId="26" applyNumberFormat="0" applyFill="0" applyAlignment="0" applyProtection="0"/>
    <xf numFmtId="187" fontId="22" fillId="0" borderId="9" applyNumberFormat="0" applyFill="0" applyAlignment="0" applyProtection="0"/>
    <xf numFmtId="0" fontId="22" fillId="0" borderId="9" applyNumberFormat="0" applyFill="0" applyAlignment="0" applyProtection="0"/>
    <xf numFmtId="187" fontId="22" fillId="0" borderId="9" applyNumberFormat="0" applyFill="0" applyAlignment="0" applyProtection="0"/>
    <xf numFmtId="187" fontId="89" fillId="0" borderId="26" applyNumberFormat="0" applyFill="0" applyAlignment="0" applyProtection="0"/>
    <xf numFmtId="0" fontId="89" fillId="0" borderId="26" applyNumberFormat="0" applyFill="0" applyAlignment="0" applyProtection="0"/>
    <xf numFmtId="187" fontId="89" fillId="0" borderId="26" applyNumberFormat="0" applyFill="0" applyAlignment="0" applyProtection="0"/>
    <xf numFmtId="187" fontId="89" fillId="0" borderId="26" applyNumberFormat="0" applyFill="0" applyAlignment="0" applyProtection="0"/>
    <xf numFmtId="0" fontId="88" fillId="0" borderId="26" applyNumberFormat="0" applyFill="0" applyAlignment="0" applyProtection="0"/>
    <xf numFmtId="0" fontId="22" fillId="0" borderId="9" applyNumberFormat="0" applyFill="0" applyAlignment="0" applyProtection="0"/>
    <xf numFmtId="187" fontId="89" fillId="0" borderId="26" applyNumberFormat="0" applyFill="0" applyAlignment="0" applyProtection="0"/>
    <xf numFmtId="0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22" fillId="0" borderId="9" applyNumberFormat="0" applyFill="0" applyAlignment="0" applyProtection="0"/>
    <xf numFmtId="0" fontId="88" fillId="0" borderId="26" applyNumberFormat="0" applyFill="0" applyAlignment="0" applyProtection="0"/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3" fillId="0" borderId="10" applyNumberFormat="0" applyFill="0" applyAlignment="0" applyProtection="0"/>
    <xf numFmtId="187" fontId="90" fillId="0" borderId="28" applyNumberFormat="0" applyFill="0" applyAlignment="0" applyProtection="0"/>
    <xf numFmtId="187" fontId="91" fillId="0" borderId="29" applyNumberFormat="0" applyFill="0" applyAlignment="0" applyProtection="0"/>
    <xf numFmtId="187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91" fillId="0" borderId="29" applyNumberFormat="0" applyFill="0" applyAlignment="0" applyProtection="0"/>
    <xf numFmtId="187" fontId="90" fillId="0" borderId="28" applyNumberFormat="0" applyFill="0" applyAlignment="0" applyProtection="0"/>
    <xf numFmtId="0" fontId="90" fillId="0" borderId="28" applyNumberFormat="0" applyFill="0" applyAlignment="0" applyProtection="0"/>
    <xf numFmtId="187" fontId="90" fillId="0" borderId="28" applyNumberFormat="0" applyFill="0" applyAlignment="0" applyProtection="0"/>
    <xf numFmtId="187" fontId="90" fillId="0" borderId="30" applyNumberFormat="0" applyFill="0" applyAlignment="0" applyProtection="0"/>
    <xf numFmtId="0" fontId="90" fillId="0" borderId="30" applyNumberFormat="0" applyFill="0" applyAlignment="0" applyProtection="0"/>
    <xf numFmtId="187" fontId="90" fillId="0" borderId="30" applyNumberFormat="0" applyFill="0" applyAlignment="0" applyProtection="0"/>
    <xf numFmtId="187" fontId="90" fillId="0" borderId="28" applyNumberFormat="0" applyFill="0" applyAlignment="0" applyProtection="0"/>
    <xf numFmtId="0" fontId="90" fillId="0" borderId="28" applyNumberFormat="0" applyFill="0" applyAlignment="0" applyProtection="0"/>
    <xf numFmtId="0" fontId="90" fillId="0" borderId="30" applyNumberFormat="0" applyFill="0" applyAlignment="0" applyProtection="0"/>
    <xf numFmtId="187" fontId="90" fillId="0" borderId="28" applyNumberFormat="0" applyFill="0" applyAlignment="0" applyProtection="0"/>
    <xf numFmtId="187" fontId="91" fillId="0" borderId="29" applyNumberFormat="0" applyFill="0" applyAlignment="0" applyProtection="0"/>
    <xf numFmtId="187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91" fillId="0" borderId="29" applyNumberFormat="0" applyFill="0" applyAlignment="0" applyProtection="0"/>
    <xf numFmtId="187" fontId="90" fillId="0" borderId="30" applyNumberFormat="0" applyFill="0" applyAlignment="0" applyProtection="0"/>
    <xf numFmtId="187" fontId="90" fillId="0" borderId="30" applyNumberFormat="0" applyFill="0" applyAlignment="0" applyProtection="0"/>
    <xf numFmtId="0" fontId="91" fillId="0" borderId="29" applyNumberFormat="0" applyFill="0" applyAlignment="0" applyProtection="0"/>
    <xf numFmtId="0" fontId="90" fillId="0" borderId="30" applyNumberFormat="0" applyFill="0" applyAlignment="0" applyProtection="0"/>
    <xf numFmtId="187" fontId="90" fillId="0" borderId="30" applyNumberFormat="0" applyFill="0" applyAlignment="0" applyProtection="0"/>
    <xf numFmtId="187" fontId="92" fillId="0" borderId="29" applyNumberFormat="0" applyFill="0" applyAlignment="0" applyProtection="0"/>
    <xf numFmtId="187" fontId="23" fillId="0" borderId="10" applyNumberFormat="0" applyFill="0" applyAlignment="0" applyProtection="0"/>
    <xf numFmtId="0" fontId="23" fillId="0" borderId="10" applyNumberFormat="0" applyFill="0" applyAlignment="0" applyProtection="0"/>
    <xf numFmtId="187" fontId="23" fillId="0" borderId="10" applyNumberFormat="0" applyFill="0" applyAlignment="0" applyProtection="0"/>
    <xf numFmtId="187" fontId="92" fillId="0" borderId="29" applyNumberFormat="0" applyFill="0" applyAlignment="0" applyProtection="0"/>
    <xf numFmtId="0" fontId="92" fillId="0" borderId="29" applyNumberFormat="0" applyFill="0" applyAlignment="0" applyProtection="0"/>
    <xf numFmtId="187" fontId="92" fillId="0" borderId="29" applyNumberFormat="0" applyFill="0" applyAlignment="0" applyProtection="0"/>
    <xf numFmtId="187" fontId="92" fillId="0" borderId="29" applyNumberFormat="0" applyFill="0" applyAlignment="0" applyProtection="0"/>
    <xf numFmtId="0" fontId="91" fillId="0" borderId="29" applyNumberFormat="0" applyFill="0" applyAlignment="0" applyProtection="0"/>
    <xf numFmtId="0" fontId="23" fillId="0" borderId="10" applyNumberFormat="0" applyFill="0" applyAlignment="0" applyProtection="0"/>
    <xf numFmtId="187" fontId="92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23" fillId="0" borderId="10" applyNumberFormat="0" applyFill="0" applyAlignment="0" applyProtection="0"/>
    <xf numFmtId="0" fontId="91" fillId="0" borderId="29" applyNumberFormat="0" applyFill="0" applyAlignment="0" applyProtection="0"/>
    <xf numFmtId="187" fontId="23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93" fillId="0" borderId="0" applyNumberForma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0" fontId="9" fillId="3" borderId="6" applyNumberFormat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54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54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54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99" fillId="54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54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54" borderId="19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27" fillId="9" borderId="11" applyNumberFormat="0" applyAlignment="0" applyProtection="0"/>
    <xf numFmtId="0" fontId="99" fillId="49" borderId="20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27" fillId="9" borderId="11" applyNumberFormat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51" fillId="0" borderId="0"/>
    <xf numFmtId="187" fontId="51" fillId="0" borderId="0"/>
    <xf numFmtId="0" fontId="51" fillId="0" borderId="0"/>
    <xf numFmtId="187" fontId="51" fillId="0" borderId="0"/>
    <xf numFmtId="187" fontId="30" fillId="0" borderId="13" applyNumberFormat="0" applyFill="0" applyAlignment="0" applyProtection="0"/>
    <xf numFmtId="187" fontId="101" fillId="0" borderId="31" applyNumberFormat="0" applyFill="0" applyAlignment="0" applyProtection="0"/>
    <xf numFmtId="187" fontId="102" fillId="0" borderId="32" applyNumberFormat="0" applyFill="0" applyAlignment="0" applyProtection="0"/>
    <xf numFmtId="187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102" fillId="0" borderId="32" applyNumberFormat="0" applyFill="0" applyAlignment="0" applyProtection="0"/>
    <xf numFmtId="187" fontId="101" fillId="0" borderId="31" applyNumberFormat="0" applyFill="0" applyAlignment="0" applyProtection="0"/>
    <xf numFmtId="0" fontId="101" fillId="0" borderId="31" applyNumberFormat="0" applyFill="0" applyAlignment="0" applyProtection="0"/>
    <xf numFmtId="187" fontId="101" fillId="0" borderId="31" applyNumberFormat="0" applyFill="0" applyAlignment="0" applyProtection="0"/>
    <xf numFmtId="187" fontId="102" fillId="0" borderId="32" applyNumberFormat="0" applyFill="0" applyAlignment="0" applyProtection="0"/>
    <xf numFmtId="187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102" fillId="0" borderId="32" applyNumberFormat="0" applyFill="0" applyAlignment="0" applyProtection="0"/>
    <xf numFmtId="187" fontId="103" fillId="0" borderId="32" applyNumberFormat="0" applyFill="0" applyAlignment="0" applyProtection="0"/>
    <xf numFmtId="187" fontId="30" fillId="0" borderId="13" applyNumberFormat="0" applyFill="0" applyAlignment="0" applyProtection="0"/>
    <xf numFmtId="0" fontId="30" fillId="0" borderId="13" applyNumberFormat="0" applyFill="0" applyAlignment="0" applyProtection="0"/>
    <xf numFmtId="187" fontId="30" fillId="0" borderId="13" applyNumberFormat="0" applyFill="0" applyAlignment="0" applyProtection="0"/>
    <xf numFmtId="187" fontId="103" fillId="0" borderId="32" applyNumberFormat="0" applyFill="0" applyAlignment="0" applyProtection="0"/>
    <xf numFmtId="0" fontId="103" fillId="0" borderId="32" applyNumberFormat="0" applyFill="0" applyAlignment="0" applyProtection="0"/>
    <xf numFmtId="187" fontId="103" fillId="0" borderId="32" applyNumberFormat="0" applyFill="0" applyAlignment="0" applyProtection="0"/>
    <xf numFmtId="187" fontId="103" fillId="0" borderId="32" applyNumberFormat="0" applyFill="0" applyAlignment="0" applyProtection="0"/>
    <xf numFmtId="0" fontId="102" fillId="0" borderId="32" applyNumberFormat="0" applyFill="0" applyAlignment="0" applyProtection="0"/>
    <xf numFmtId="0" fontId="30" fillId="0" borderId="13" applyNumberFormat="0" applyFill="0" applyAlignment="0" applyProtection="0"/>
    <xf numFmtId="187" fontId="103" fillId="0" borderId="32" applyNumberFormat="0" applyFill="0" applyAlignment="0" applyProtection="0"/>
    <xf numFmtId="0" fontId="102" fillId="0" borderId="32" applyNumberFormat="0" applyFill="0" applyAlignment="0" applyProtection="0"/>
    <xf numFmtId="0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30" fillId="0" borderId="13" applyNumberFormat="0" applyFill="0" applyAlignment="0" applyProtection="0"/>
    <xf numFmtId="0" fontId="102" fillId="0" borderId="32" applyNumberFormat="0" applyFill="0" applyAlignment="0" applyProtection="0"/>
    <xf numFmtId="164" fontId="13" fillId="0" borderId="0"/>
    <xf numFmtId="187" fontId="26" fillId="8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4" fillId="54" borderId="0" applyNumberFormat="0" applyBorder="0" applyAlignment="0" applyProtection="0"/>
    <xf numFmtId="0" fontId="104" fillId="54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6" fillId="54" borderId="0" applyNumberFormat="0" applyBorder="0" applyAlignment="0" applyProtection="0"/>
    <xf numFmtId="187" fontId="26" fillId="8" borderId="0" applyNumberFormat="0" applyBorder="0" applyAlignment="0" applyProtection="0"/>
    <xf numFmtId="0" fontId="26" fillId="8" borderId="0" applyNumberFormat="0" applyBorder="0" applyAlignment="0" applyProtection="0"/>
    <xf numFmtId="187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6" fillId="54" borderId="0" applyNumberFormat="0" applyBorder="0" applyAlignment="0" applyProtection="0"/>
    <xf numFmtId="187" fontId="106" fillId="54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26" fillId="8" borderId="0" applyNumberFormat="0" applyBorder="0" applyAlignment="0" applyProtection="0"/>
    <xf numFmtId="0" fontId="105" fillId="54" borderId="0" applyNumberFormat="0" applyBorder="0" applyAlignment="0" applyProtection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2" fontId="10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4" fillId="0" borderId="0">
      <alignment vertical="center"/>
    </xf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14" fillId="0" borderId="0">
      <alignment vertical="center"/>
    </xf>
    <xf numFmtId="187" fontId="14" fillId="0" borderId="0">
      <alignment vertical="center"/>
    </xf>
    <xf numFmtId="0" fontId="14" fillId="0" borderId="0">
      <alignment vertical="center"/>
    </xf>
    <xf numFmtId="187" fontId="14" fillId="0" borderId="0">
      <alignment vertical="center"/>
    </xf>
    <xf numFmtId="187" fontId="14" fillId="0" borderId="0">
      <alignment vertical="center"/>
    </xf>
    <xf numFmtId="0" fontId="13" fillId="0" borderId="0"/>
    <xf numFmtId="187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39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8" fillId="0" borderId="0"/>
    <xf numFmtId="39" fontId="36" fillId="0" borderId="0"/>
    <xf numFmtId="0" fontId="36" fillId="0" borderId="0"/>
    <xf numFmtId="0" fontId="108" fillId="0" borderId="0"/>
    <xf numFmtId="0" fontId="108" fillId="0" borderId="0"/>
    <xf numFmtId="0" fontId="10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9" fontId="36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10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13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187" fontId="7" fillId="0" borderId="0"/>
    <xf numFmtId="0" fontId="9" fillId="0" borderId="0"/>
    <xf numFmtId="0" fontId="13" fillId="0" borderId="0"/>
    <xf numFmtId="0" fontId="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0" fontId="7" fillId="0" borderId="0"/>
    <xf numFmtId="0" fontId="9" fillId="0" borderId="0"/>
    <xf numFmtId="0" fontId="9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108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109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5" fillId="0" borderId="0"/>
    <xf numFmtId="0" fontId="36" fillId="0" borderId="0"/>
    <xf numFmtId="0" fontId="75" fillId="0" borderId="0"/>
    <xf numFmtId="0" fontId="36" fillId="0" borderId="0"/>
    <xf numFmtId="187" fontId="75" fillId="0" borderId="0"/>
    <xf numFmtId="39" fontId="36" fillId="0" borderId="0"/>
    <xf numFmtId="0" fontId="7" fillId="0" borderId="0"/>
    <xf numFmtId="187" fontId="7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36" fillId="0" borderId="0"/>
    <xf numFmtId="0" fontId="36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39" fontId="36" fillId="0" borderId="0"/>
    <xf numFmtId="0" fontId="7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3" applyNumberFormat="0" applyFont="0" applyAlignment="0" applyProtection="0"/>
    <xf numFmtId="187" fontId="19" fillId="46" borderId="33" applyNumberFormat="0" applyFont="0" applyAlignment="0" applyProtection="0"/>
    <xf numFmtId="0" fontId="9" fillId="46" borderId="33" applyNumberFormat="0" applyFont="0" applyAlignment="0" applyProtection="0"/>
    <xf numFmtId="187" fontId="19" fillId="46" borderId="33" applyNumberFormat="0" applyFont="0" applyAlignment="0" applyProtection="0"/>
    <xf numFmtId="0" fontId="19" fillId="46" borderId="33" applyNumberFormat="0" applyFont="0" applyAlignment="0" applyProtection="0"/>
    <xf numFmtId="187" fontId="19" fillId="46" borderId="33" applyNumberFormat="0" applyFont="0" applyAlignment="0" applyProtection="0"/>
    <xf numFmtId="187" fontId="7" fillId="46" borderId="33" applyNumberFormat="0" applyFont="0" applyAlignment="0" applyProtection="0"/>
    <xf numFmtId="187" fontId="7" fillId="46" borderId="33" applyNumberFormat="0" applyFont="0" applyAlignment="0" applyProtection="0"/>
    <xf numFmtId="0" fontId="9" fillId="46" borderId="33" applyNumberFormat="0" applyFont="0" applyAlignment="0" applyProtection="0"/>
    <xf numFmtId="0" fontId="7" fillId="46" borderId="33" applyNumberFormat="0" applyFont="0" applyAlignment="0" applyProtection="0"/>
    <xf numFmtId="187" fontId="7" fillId="46" borderId="33" applyNumberFormat="0" applyFont="0" applyAlignment="0" applyProtection="0"/>
    <xf numFmtId="187" fontId="7" fillId="46" borderId="34" applyNumberFormat="0" applyFont="0" applyAlignment="0" applyProtection="0"/>
    <xf numFmtId="187" fontId="7" fillId="46" borderId="34" applyNumberFormat="0" applyFont="0" applyAlignment="0" applyProtection="0"/>
    <xf numFmtId="0" fontId="9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4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9" fillId="46" borderId="33" applyNumberFormat="0" applyFont="0" applyAlignment="0" applyProtection="0"/>
    <xf numFmtId="0" fontId="9" fillId="46" borderId="33" applyNumberFormat="0" applyFont="0" applyAlignment="0" applyProtection="0"/>
    <xf numFmtId="187" fontId="7" fillId="46" borderId="33" applyNumberFormat="0" applyFont="0" applyAlignment="0" applyProtection="0"/>
    <xf numFmtId="187" fontId="19" fillId="46" borderId="33" applyNumberFormat="0" applyFont="0" applyAlignment="0" applyProtection="0"/>
    <xf numFmtId="0" fontId="9" fillId="46" borderId="33" applyNumberFormat="0" applyFont="0" applyAlignment="0" applyProtection="0"/>
    <xf numFmtId="187" fontId="19" fillId="46" borderId="33" applyNumberFormat="0" applyFont="0" applyAlignment="0" applyProtection="0"/>
    <xf numFmtId="0" fontId="19" fillId="46" borderId="33" applyNumberFormat="0" applyFont="0" applyAlignment="0" applyProtection="0"/>
    <xf numFmtId="187" fontId="19" fillId="46" borderId="33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7" fillId="46" borderId="34" applyNumberFormat="0" applyFont="0" applyAlignment="0" applyProtection="0"/>
    <xf numFmtId="187" fontId="7" fillId="46" borderId="34" applyNumberFormat="0" applyFont="0" applyAlignment="0" applyProtection="0"/>
    <xf numFmtId="0" fontId="9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4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19" fillId="46" borderId="33" applyNumberFormat="0" applyFont="0" applyAlignment="0" applyProtection="0"/>
    <xf numFmtId="0" fontId="5" fillId="12" borderId="15" applyNumberFormat="0" applyFont="0" applyAlignment="0" applyProtection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37" fontId="16" fillId="4" borderId="0">
      <alignment horizontal="right"/>
    </xf>
    <xf numFmtId="37" fontId="111" fillId="4" borderId="35">
      <alignment horizontal="right"/>
    </xf>
    <xf numFmtId="37" fontId="16" fillId="4" borderId="0">
      <alignment horizontal="right"/>
    </xf>
    <xf numFmtId="184" fontId="53" fillId="37" borderId="0">
      <alignment horizontal="right"/>
    </xf>
    <xf numFmtId="184" fontId="53" fillId="37" borderId="0">
      <alignment horizontal="right"/>
    </xf>
    <xf numFmtId="187" fontId="28" fillId="10" borderId="12" applyNumberFormat="0" applyAlignment="0" applyProtection="0"/>
    <xf numFmtId="187" fontId="112" fillId="68" borderId="36" applyNumberFormat="0" applyAlignment="0" applyProtection="0"/>
    <xf numFmtId="187" fontId="112" fillId="55" borderId="36" applyNumberFormat="0" applyAlignment="0" applyProtection="0"/>
    <xf numFmtId="187" fontId="112" fillId="55" borderId="36" applyNumberFormat="0" applyAlignment="0" applyProtection="0"/>
    <xf numFmtId="0" fontId="112" fillId="55" borderId="36" applyNumberFormat="0" applyAlignment="0" applyProtection="0"/>
    <xf numFmtId="187" fontId="112" fillId="55" borderId="36" applyNumberFormat="0" applyAlignment="0" applyProtection="0"/>
    <xf numFmtId="187" fontId="112" fillId="68" borderId="36" applyNumberFormat="0" applyAlignment="0" applyProtection="0"/>
    <xf numFmtId="0" fontId="112" fillId="68" borderId="36" applyNumberFormat="0" applyAlignment="0" applyProtection="0"/>
    <xf numFmtId="187" fontId="112" fillId="68" borderId="36" applyNumberFormat="0" applyAlignment="0" applyProtection="0"/>
    <xf numFmtId="187" fontId="112" fillId="65" borderId="36" applyNumberFormat="0" applyAlignment="0" applyProtection="0"/>
    <xf numFmtId="0" fontId="112" fillId="65" borderId="36" applyNumberFormat="0" applyAlignment="0" applyProtection="0"/>
    <xf numFmtId="187" fontId="112" fillId="65" borderId="36" applyNumberFormat="0" applyAlignment="0" applyProtection="0"/>
    <xf numFmtId="187" fontId="112" fillId="68" borderId="36" applyNumberFormat="0" applyAlignment="0" applyProtection="0"/>
    <xf numFmtId="0" fontId="112" fillId="68" borderId="36" applyNumberFormat="0" applyAlignment="0" applyProtection="0"/>
    <xf numFmtId="0" fontId="112" fillId="65" borderId="36" applyNumberFormat="0" applyAlignment="0" applyProtection="0"/>
    <xf numFmtId="187" fontId="112" fillId="68" borderId="36" applyNumberFormat="0" applyAlignment="0" applyProtection="0"/>
    <xf numFmtId="187" fontId="112" fillId="55" borderId="36" applyNumberFormat="0" applyAlignment="0" applyProtection="0"/>
    <xf numFmtId="187" fontId="112" fillId="55" borderId="36" applyNumberFormat="0" applyAlignment="0" applyProtection="0"/>
    <xf numFmtId="0" fontId="112" fillId="55" borderId="36" applyNumberFormat="0" applyAlignment="0" applyProtection="0"/>
    <xf numFmtId="187" fontId="112" fillId="55" borderId="36" applyNumberFormat="0" applyAlignment="0" applyProtection="0"/>
    <xf numFmtId="187" fontId="112" fillId="65" borderId="36" applyNumberFormat="0" applyAlignment="0" applyProtection="0"/>
    <xf numFmtId="187" fontId="112" fillId="65" borderId="36" applyNumberFormat="0" applyAlignment="0" applyProtection="0"/>
    <xf numFmtId="0" fontId="112" fillId="55" borderId="36" applyNumberFormat="0" applyAlignment="0" applyProtection="0"/>
    <xf numFmtId="0" fontId="112" fillId="65" borderId="36" applyNumberFormat="0" applyAlignment="0" applyProtection="0"/>
    <xf numFmtId="187" fontId="112" fillId="65" borderId="36" applyNumberFormat="0" applyAlignment="0" applyProtection="0"/>
    <xf numFmtId="187" fontId="113" fillId="55" borderId="36" applyNumberFormat="0" applyAlignment="0" applyProtection="0"/>
    <xf numFmtId="187" fontId="28" fillId="10" borderId="12" applyNumberFormat="0" applyAlignment="0" applyProtection="0"/>
    <xf numFmtId="0" fontId="28" fillId="10" borderId="12" applyNumberFormat="0" applyAlignment="0" applyProtection="0"/>
    <xf numFmtId="187" fontId="28" fillId="10" borderId="12" applyNumberFormat="0" applyAlignment="0" applyProtection="0"/>
    <xf numFmtId="187" fontId="113" fillId="55" borderId="36" applyNumberFormat="0" applyAlignment="0" applyProtection="0"/>
    <xf numFmtId="0" fontId="113" fillId="55" borderId="36" applyNumberFormat="0" applyAlignment="0" applyProtection="0"/>
    <xf numFmtId="187" fontId="113" fillId="55" borderId="36" applyNumberFormat="0" applyAlignment="0" applyProtection="0"/>
    <xf numFmtId="187" fontId="113" fillId="55" borderId="36" applyNumberFormat="0" applyAlignment="0" applyProtection="0"/>
    <xf numFmtId="0" fontId="112" fillId="55" borderId="36" applyNumberFormat="0" applyAlignment="0" applyProtection="0"/>
    <xf numFmtId="0" fontId="28" fillId="10" borderId="12" applyNumberFormat="0" applyAlignment="0" applyProtection="0"/>
    <xf numFmtId="187" fontId="113" fillId="55" borderId="36" applyNumberFormat="0" applyAlignment="0" applyProtection="0"/>
    <xf numFmtId="0" fontId="112" fillId="55" borderId="36" applyNumberFormat="0" applyAlignment="0" applyProtection="0"/>
    <xf numFmtId="0" fontId="112" fillId="55" borderId="36" applyNumberFormat="0" applyAlignment="0" applyProtection="0"/>
    <xf numFmtId="187" fontId="28" fillId="10" borderId="12" applyNumberFormat="0" applyAlignment="0" applyProtection="0"/>
    <xf numFmtId="0" fontId="112" fillId="55" borderId="36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7" fontId="54" fillId="0" borderId="0"/>
    <xf numFmtId="187" fontId="54" fillId="0" borderId="0"/>
    <xf numFmtId="0" fontId="54" fillId="0" borderId="0"/>
    <xf numFmtId="187" fontId="54" fillId="0" borderId="0"/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38" fillId="3" borderId="7" applyNumberFormat="0" applyAlignment="0"/>
    <xf numFmtId="187" fontId="38" fillId="3" borderId="7" applyNumberFormat="0" applyAlignment="0"/>
    <xf numFmtId="0" fontId="38" fillId="3" borderId="7" applyNumberFormat="0" applyAlignment="0"/>
    <xf numFmtId="187" fontId="38" fillId="3" borderId="7" applyNumberFormat="0" applyAlignment="0"/>
    <xf numFmtId="187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93" fontId="13" fillId="0" borderId="0">
      <alignment horizontal="center"/>
    </xf>
    <xf numFmtId="193" fontId="13" fillId="0" borderId="0">
      <alignment horizontal="center"/>
    </xf>
    <xf numFmtId="187" fontId="58" fillId="0" borderId="0">
      <alignment horizontal="center"/>
    </xf>
    <xf numFmtId="187" fontId="58" fillId="0" borderId="0">
      <alignment horizontal="center"/>
    </xf>
    <xf numFmtId="0" fontId="58" fillId="0" borderId="0">
      <alignment horizontal="center"/>
    </xf>
    <xf numFmtId="187" fontId="58" fillId="0" borderId="0">
      <alignment horizontal="center"/>
    </xf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116" fillId="0" borderId="37" applyNumberFormat="0" applyFill="0" applyAlignment="0" applyProtection="0"/>
    <xf numFmtId="187" fontId="34" fillId="0" borderId="16" applyNumberFormat="0" applyFill="0" applyAlignment="0" applyProtection="0"/>
    <xf numFmtId="187" fontId="116" fillId="0" borderId="38" applyNumberFormat="0" applyFill="0" applyAlignment="0" applyProtection="0"/>
    <xf numFmtId="187" fontId="116" fillId="0" borderId="37" applyNumberFormat="0" applyFill="0" applyAlignment="0" applyProtection="0"/>
    <xf numFmtId="0" fontId="7" fillId="0" borderId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187" fontId="116" fillId="0" borderId="37" applyNumberFormat="0" applyFill="0" applyAlignment="0" applyProtection="0"/>
    <xf numFmtId="187" fontId="116" fillId="0" borderId="38" applyNumberFormat="0" applyFill="0" applyAlignment="0" applyProtection="0"/>
    <xf numFmtId="0" fontId="116" fillId="0" borderId="38" applyNumberFormat="0" applyFill="0" applyAlignment="0" applyProtection="0"/>
    <xf numFmtId="187" fontId="116" fillId="0" borderId="38" applyNumberFormat="0" applyFill="0" applyAlignment="0" applyProtection="0"/>
    <xf numFmtId="187" fontId="116" fillId="0" borderId="39" applyNumberFormat="0" applyFill="0" applyAlignment="0" applyProtection="0"/>
    <xf numFmtId="0" fontId="116" fillId="0" borderId="39" applyNumberFormat="0" applyFill="0" applyAlignment="0" applyProtection="0"/>
    <xf numFmtId="187" fontId="116" fillId="0" borderId="39" applyNumberFormat="0" applyFill="0" applyAlignment="0" applyProtection="0"/>
    <xf numFmtId="187" fontId="116" fillId="0" borderId="38" applyNumberFormat="0" applyFill="0" applyAlignment="0" applyProtection="0"/>
    <xf numFmtId="0" fontId="116" fillId="0" borderId="38" applyNumberFormat="0" applyFill="0" applyAlignment="0" applyProtection="0"/>
    <xf numFmtId="0" fontId="116" fillId="0" borderId="39" applyNumberFormat="0" applyFill="0" applyAlignment="0" applyProtection="0"/>
    <xf numFmtId="187" fontId="116" fillId="0" borderId="38" applyNumberFormat="0" applyFill="0" applyAlignment="0" applyProtection="0"/>
    <xf numFmtId="187" fontId="116" fillId="0" borderId="37" applyNumberFormat="0" applyFill="0" applyAlignment="0" applyProtection="0"/>
    <xf numFmtId="0" fontId="7" fillId="0" borderId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187" fontId="116" fillId="0" borderId="37" applyNumberFormat="0" applyFill="0" applyAlignment="0" applyProtection="0"/>
    <xf numFmtId="187" fontId="116" fillId="0" borderId="39" applyNumberFormat="0" applyFill="0" applyAlignment="0" applyProtection="0"/>
    <xf numFmtId="0" fontId="7" fillId="0" borderId="0"/>
    <xf numFmtId="187" fontId="116" fillId="0" borderId="39" applyNumberFormat="0" applyFill="0" applyAlignment="0" applyProtection="0"/>
    <xf numFmtId="0" fontId="116" fillId="0" borderId="37" applyNumberFormat="0" applyFill="0" applyAlignment="0" applyProtection="0"/>
    <xf numFmtId="0" fontId="116" fillId="0" borderId="39" applyNumberFormat="0" applyFill="0" applyAlignment="0" applyProtection="0"/>
    <xf numFmtId="187" fontId="116" fillId="0" borderId="39" applyNumberFormat="0" applyFill="0" applyAlignment="0" applyProtection="0"/>
    <xf numFmtId="187" fontId="60" fillId="0" borderId="37" applyNumberFormat="0" applyFill="0" applyAlignment="0" applyProtection="0"/>
    <xf numFmtId="187" fontId="34" fillId="0" borderId="16" applyNumberFormat="0" applyFill="0" applyAlignment="0" applyProtection="0"/>
    <xf numFmtId="187" fontId="34" fillId="0" borderId="16" applyNumberFormat="0" applyFill="0" applyAlignment="0" applyProtection="0"/>
    <xf numFmtId="0" fontId="7" fillId="0" borderId="0"/>
    <xf numFmtId="0" fontId="34" fillId="0" borderId="16" applyNumberFormat="0" applyFill="0" applyAlignment="0" applyProtection="0"/>
    <xf numFmtId="187" fontId="34" fillId="0" borderId="16" applyNumberFormat="0" applyFill="0" applyAlignment="0" applyProtection="0"/>
    <xf numFmtId="187" fontId="60" fillId="0" borderId="37" applyNumberFormat="0" applyFill="0" applyAlignment="0" applyProtection="0"/>
    <xf numFmtId="0" fontId="60" fillId="0" borderId="37" applyNumberFormat="0" applyFill="0" applyAlignment="0" applyProtection="0"/>
    <xf numFmtId="187" fontId="60" fillId="0" borderId="37" applyNumberFormat="0" applyFill="0" applyAlignment="0" applyProtection="0"/>
    <xf numFmtId="187" fontId="60" fillId="0" borderId="37" applyNumberFormat="0" applyFill="0" applyAlignment="0" applyProtection="0"/>
    <xf numFmtId="0" fontId="116" fillId="0" borderId="37" applyNumberFormat="0" applyFill="0" applyAlignment="0" applyProtection="0"/>
    <xf numFmtId="0" fontId="34" fillId="0" borderId="16" applyNumberFormat="0" applyFill="0" applyAlignment="0" applyProtection="0"/>
    <xf numFmtId="187" fontId="60" fillId="0" borderId="37" applyNumberFormat="0" applyFill="0" applyAlignment="0" applyProtection="0"/>
    <xf numFmtId="0" fontId="116" fillId="0" borderId="37" applyNumberFormat="0" applyFill="0" applyAlignment="0" applyProtection="0"/>
    <xf numFmtId="0" fontId="7" fillId="0" borderId="0"/>
    <xf numFmtId="0" fontId="116" fillId="0" borderId="37" applyNumberFormat="0" applyFill="0" applyAlignment="0" applyProtection="0"/>
    <xf numFmtId="0" fontId="7" fillId="0" borderId="0"/>
    <xf numFmtId="0" fontId="7" fillId="0" borderId="0"/>
    <xf numFmtId="187" fontId="34" fillId="0" borderId="16" applyNumberFormat="0" applyFill="0" applyAlignment="0" applyProtection="0"/>
    <xf numFmtId="0" fontId="101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7" fillId="0" borderId="0"/>
    <xf numFmtId="187" fontId="11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0" fontId="7" fillId="0" borderId="0"/>
    <xf numFmtId="0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187" fontId="32" fillId="0" borderId="0" applyNumberFormat="0" applyFill="0" applyBorder="0" applyAlignment="0" applyProtection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" fillId="0" borderId="0"/>
    <xf numFmtId="187" fontId="7" fillId="0" borderId="0"/>
    <xf numFmtId="43" fontId="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0" fontId="120" fillId="0" borderId="0"/>
    <xf numFmtId="43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119" fillId="0" borderId="0"/>
    <xf numFmtId="0" fontId="5" fillId="0" borderId="0"/>
    <xf numFmtId="43" fontId="5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4" fontId="9" fillId="0" borderId="0" applyFont="0" applyFill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" fillId="0" borderId="0"/>
    <xf numFmtId="181" fontId="7" fillId="0" borderId="0"/>
    <xf numFmtId="181" fontId="7" fillId="0" borderId="0"/>
    <xf numFmtId="0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0" fontId="19" fillId="0" borderId="0"/>
    <xf numFmtId="0" fontId="108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5" fillId="0" borderId="0"/>
    <xf numFmtId="0" fontId="108" fillId="0" borderId="0"/>
    <xf numFmtId="0" fontId="7" fillId="0" borderId="0"/>
    <xf numFmtId="0" fontId="36" fillId="0" borderId="0"/>
    <xf numFmtId="0" fontId="7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7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3" fillId="0" borderId="0"/>
    <xf numFmtId="0" fontId="13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" fillId="0" borderId="0"/>
    <xf numFmtId="0" fontId="7" fillId="0" borderId="0"/>
    <xf numFmtId="0" fontId="1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0" fillId="0" borderId="0"/>
    <xf numFmtId="0" fontId="110" fillId="0" borderId="0"/>
    <xf numFmtId="0" fontId="36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4" fontId="53" fillId="37" borderId="0">
      <alignment horizontal="right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5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" fontId="17" fillId="0" borderId="0" applyFont="0" applyFill="0" applyBorder="0" applyAlignment="0" applyProtection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6" fillId="0" borderId="37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44" fontId="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7" fontId="123" fillId="0" borderId="0" applyFont="0" applyFill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7" fontId="124" fillId="0" borderId="0" applyFont="0" applyFill="0" applyBorder="0" applyAlignment="0" applyProtection="0"/>
    <xf numFmtId="3" fontId="125" fillId="0" borderId="0" applyFont="0" applyFill="0" applyBorder="0" applyAlignment="0" applyProtection="0"/>
    <xf numFmtId="199" fontId="126" fillId="0" borderId="0" applyFon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3" fontId="127" fillId="0" borderId="40" applyNumberForma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41" fontId="7" fillId="0" borderId="40"/>
    <xf numFmtId="41" fontId="7" fillId="0" borderId="40"/>
    <xf numFmtId="10" fontId="125" fillId="0" borderId="0" applyFont="0" applyFill="0" applyBorder="0" applyAlignment="0" applyProtection="0"/>
    <xf numFmtId="201" fontId="7" fillId="0" borderId="0" applyBorder="0"/>
    <xf numFmtId="9" fontId="128" fillId="0" borderId="0" applyFont="0" applyFill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37" fontId="129" fillId="0" borderId="0"/>
    <xf numFmtId="37" fontId="7" fillId="0" borderId="0"/>
    <xf numFmtId="37" fontId="7" fillId="0" borderId="0"/>
    <xf numFmtId="202" fontId="7" fillId="0" borderId="0" applyFont="0" applyFill="0" applyBorder="0" applyAlignment="0" applyProtection="0"/>
    <xf numFmtId="203" fontId="14" fillId="0" borderId="0" applyFont="0" applyFill="0" applyBorder="0" applyAlignment="0" applyProtection="0"/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198" fontId="7" fillId="0" borderId="0" applyFont="0" applyFill="0" applyBorder="0" applyAlignment="0" applyProtection="0"/>
    <xf numFmtId="204" fontId="14" fillId="0" borderId="0" applyFont="0" applyFill="0" applyBorder="0" applyAlignment="0" applyProtection="0"/>
    <xf numFmtId="205" fontId="14" fillId="0" borderId="0" applyFon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/>
    <xf numFmtId="3" fontId="132" fillId="0" borderId="0" applyNumberFormat="0" applyBorder="0"/>
    <xf numFmtId="206" fontId="132" fillId="70" borderId="0" applyNumberFormat="0" applyAlignment="0"/>
    <xf numFmtId="207" fontId="133" fillId="0" borderId="0">
      <alignment horizontal="left"/>
    </xf>
    <xf numFmtId="208" fontId="13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35" fillId="0" borderId="0" applyFont="0" applyFill="0" applyBorder="0" applyAlignment="0" applyProtection="0"/>
    <xf numFmtId="0" fontId="136" fillId="0" borderId="0"/>
    <xf numFmtId="4" fontId="38" fillId="0" borderId="0"/>
    <xf numFmtId="42" fontId="7" fillId="0" borderId="0" applyFont="0" applyFill="0" applyBorder="0" applyAlignment="0" applyProtection="0"/>
    <xf numFmtId="209" fontId="12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10" fontId="123" fillId="0" borderId="0" applyFont="0" applyFill="0" applyBorder="0" applyAlignment="0" applyProtection="0"/>
    <xf numFmtId="0" fontId="7" fillId="0" borderId="0" applyFont="0" applyFill="0" applyBorder="0" applyAlignment="0" applyProtection="0"/>
    <xf numFmtId="211" fontId="7" fillId="0" borderId="0" applyFont="0" applyFill="0" applyBorder="0" applyAlignment="0" applyProtection="0"/>
    <xf numFmtId="212" fontId="135" fillId="0" borderId="0" applyFont="0" applyFill="0" applyBorder="0" applyAlignment="0" applyProtection="0"/>
    <xf numFmtId="213" fontId="9" fillId="3" borderId="0" applyFont="0" applyFill="0" applyBorder="0" applyAlignment="0" applyProtection="0"/>
    <xf numFmtId="214" fontId="38" fillId="0" borderId="1"/>
    <xf numFmtId="215" fontId="7" fillId="0" borderId="0" applyFill="0" applyBorder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0" fontId="137" fillId="2" borderId="0"/>
    <xf numFmtId="2" fontId="135" fillId="0" borderId="0" applyFont="0" applyFill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138" fillId="0" borderId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37" fontId="13" fillId="2" borderId="0" applyNumberFormat="0" applyFont="0" applyBorder="0" applyAlignment="0">
      <protection locked="0"/>
    </xf>
    <xf numFmtId="41" fontId="139" fillId="0" borderId="0">
      <alignment vertical="center"/>
    </xf>
    <xf numFmtId="218" fontId="17" fillId="0" borderId="0" applyFont="0" applyFill="0" applyBorder="0" applyAlignment="0" applyProtection="0"/>
    <xf numFmtId="37" fontId="140" fillId="0" borderId="0"/>
    <xf numFmtId="0" fontId="7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219" fontId="141" fillId="0" borderId="1" applyFont="0" applyFill="0" applyBorder="0" applyAlignment="0" applyProtection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0" fontId="123" fillId="0" borderId="0"/>
    <xf numFmtId="0" fontId="123" fillId="0" borderId="0"/>
    <xf numFmtId="0" fontId="123" fillId="0" borderId="0"/>
    <xf numFmtId="0" fontId="124" fillId="0" borderId="0"/>
    <xf numFmtId="0" fontId="124" fillId="0" borderId="0"/>
    <xf numFmtId="221" fontId="9" fillId="0" borderId="0" applyFont="0" applyFill="0" applyBorder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0" fontId="142" fillId="47" borderId="0">
      <alignment horizontal="center"/>
    </xf>
    <xf numFmtId="0" fontId="143" fillId="71" borderId="0"/>
    <xf numFmtId="0" fontId="144" fillId="68" borderId="0" applyBorder="0">
      <alignment horizontal="centerContinuous"/>
    </xf>
    <xf numFmtId="0" fontId="145" fillId="71" borderId="0" applyBorder="0">
      <alignment horizontal="centerContinuous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6" fillId="72" borderId="0"/>
    <xf numFmtId="173" fontId="38" fillId="0" borderId="0"/>
    <xf numFmtId="197" fontId="123" fillId="0" borderId="0" applyFont="0" applyFill="0" applyProtection="0"/>
    <xf numFmtId="3" fontId="118" fillId="0" borderId="6" applyNumberForma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147" fillId="74" borderId="41" applyNumberFormat="0" applyFont="0" applyBorder="0" applyAlignment="0" applyProtection="0">
      <alignment horizontal="center"/>
    </xf>
    <xf numFmtId="0" fontId="14" fillId="0" borderId="42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148" fillId="0" borderId="0" applyNumberFormat="0" applyBorder="0" applyAlignment="0"/>
    <xf numFmtId="0" fontId="149" fillId="0" borderId="0" applyNumberFormat="0" applyBorder="0" applyAlignment="0"/>
    <xf numFmtId="0" fontId="149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150" fillId="3" borderId="0">
      <alignment horizontal="right"/>
    </xf>
    <xf numFmtId="224" fontId="8" fillId="0" borderId="0" applyFill="0" applyBorder="0" applyProtection="0">
      <alignment horizontal="right"/>
    </xf>
    <xf numFmtId="204" fontId="43" fillId="0" borderId="0" applyBorder="0" applyProtection="0">
      <alignment horizontal="right" vertical="center"/>
    </xf>
    <xf numFmtId="43" fontId="7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25" fontId="151" fillId="75" borderId="43"/>
    <xf numFmtId="0" fontId="1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168" fontId="8" fillId="0" borderId="0" xfId="4" applyNumberFormat="1" applyFont="1" applyFill="1" applyAlignment="1">
      <alignment horizontal="right"/>
    </xf>
    <xf numFmtId="0" fontId="8" fillId="0" borderId="0" xfId="2"/>
    <xf numFmtId="0" fontId="8" fillId="0" borderId="0" xfId="2" applyAlignment="1">
      <alignment horizontal="center"/>
    </xf>
    <xf numFmtId="167" fontId="8" fillId="0" borderId="0" xfId="2" applyNumberFormat="1" applyAlignment="1">
      <alignment horizontal="right"/>
    </xf>
    <xf numFmtId="2" fontId="8" fillId="0" borderId="0" xfId="2" applyNumberFormat="1" applyAlignment="1">
      <alignment horizontal="right"/>
    </xf>
    <xf numFmtId="3" fontId="8" fillId="0" borderId="0" xfId="2" applyNumberFormat="1" applyAlignment="1">
      <alignment horizontal="right"/>
    </xf>
    <xf numFmtId="166" fontId="8" fillId="0" borderId="0" xfId="2" applyNumberFormat="1"/>
    <xf numFmtId="171" fontId="8" fillId="0" borderId="0" xfId="2" applyNumberFormat="1" applyAlignment="1">
      <alignment horizontal="right"/>
    </xf>
    <xf numFmtId="3" fontId="8" fillId="0" borderId="1" xfId="2" applyNumberFormat="1" applyBorder="1" applyAlignment="1">
      <alignment horizontal="right"/>
    </xf>
    <xf numFmtId="0" fontId="7" fillId="0" borderId="0" xfId="53073"/>
    <xf numFmtId="0" fontId="10" fillId="0" borderId="0" xfId="2" applyFont="1" applyAlignment="1">
      <alignment horizontal="center"/>
    </xf>
    <xf numFmtId="0" fontId="8" fillId="0" borderId="0" xfId="2" applyAlignment="1">
      <alignment horizontal="left"/>
    </xf>
    <xf numFmtId="14" fontId="122" fillId="0" borderId="0" xfId="2" applyNumberFormat="1" applyFont="1"/>
    <xf numFmtId="14" fontId="8" fillId="0" borderId="0" xfId="2" applyNumberFormat="1"/>
    <xf numFmtId="0" fontId="12" fillId="0" borderId="0" xfId="2" applyFont="1" applyAlignment="1">
      <alignment horizontal="center"/>
    </xf>
    <xf numFmtId="0" fontId="12" fillId="0" borderId="0" xfId="2" applyFont="1"/>
    <xf numFmtId="14" fontId="8" fillId="0" borderId="0" xfId="2" quotePrefix="1" applyNumberFormat="1" applyAlignment="1">
      <alignment horizontal="center"/>
    </xf>
    <xf numFmtId="0" fontId="8" fillId="0" borderId="0" xfId="2" quotePrefix="1" applyAlignment="1">
      <alignment horizontal="center"/>
    </xf>
    <xf numFmtId="0" fontId="8" fillId="0" borderId="1" xfId="2" applyBorder="1" applyAlignment="1">
      <alignment horizontal="center"/>
    </xf>
    <xf numFmtId="0" fontId="8" fillId="0" borderId="0" xfId="53073" applyFont="1" applyAlignment="1">
      <alignment horizontal="center"/>
    </xf>
    <xf numFmtId="0" fontId="8" fillId="0" borderId="0" xfId="53073" applyFont="1" applyAlignment="1">
      <alignment horizontal="center" wrapText="1"/>
    </xf>
    <xf numFmtId="169" fontId="8" fillId="0" borderId="0" xfId="53073" applyNumberFormat="1" applyFont="1"/>
    <xf numFmtId="170" fontId="8" fillId="0" borderId="0" xfId="53073" applyNumberFormat="1" applyFont="1"/>
    <xf numFmtId="166" fontId="8" fillId="0" borderId="0" xfId="1" applyNumberFormat="1" applyFont="1" applyFill="1" applyBorder="1"/>
    <xf numFmtId="15" fontId="8" fillId="0" borderId="0" xfId="53073" applyNumberFormat="1" applyFont="1"/>
    <xf numFmtId="10" fontId="8" fillId="0" borderId="0" xfId="53073" applyNumberFormat="1" applyFont="1"/>
    <xf numFmtId="0" fontId="8" fillId="0" borderId="0" xfId="53073" applyFont="1"/>
    <xf numFmtId="196" fontId="8" fillId="0" borderId="0" xfId="2" applyNumberFormat="1" applyAlignment="1">
      <alignment horizontal="right"/>
    </xf>
    <xf numFmtId="172" fontId="8" fillId="0" borderId="0" xfId="2" applyNumberFormat="1" applyAlignment="1">
      <alignment horizontal="right"/>
    </xf>
    <xf numFmtId="39" fontId="8" fillId="0" borderId="0" xfId="2" applyNumberFormat="1" applyAlignment="1">
      <alignment horizontal="right"/>
    </xf>
    <xf numFmtId="10" fontId="8" fillId="0" borderId="0" xfId="2" applyNumberFormat="1" applyAlignment="1">
      <alignment horizontal="right"/>
    </xf>
    <xf numFmtId="0" fontId="10" fillId="0" borderId="0" xfId="2" applyFont="1"/>
    <xf numFmtId="167" fontId="8" fillId="0" borderId="0" xfId="1" applyNumberFormat="1" applyFont="1" applyFill="1" applyBorder="1" applyAlignment="1">
      <alignment horizontal="right"/>
    </xf>
    <xf numFmtId="167" fontId="8" fillId="0" borderId="0" xfId="1" applyNumberFormat="1" applyFont="1" applyFill="1" applyBorder="1"/>
    <xf numFmtId="167" fontId="8" fillId="0" borderId="2" xfId="1" applyNumberFormat="1" applyFont="1" applyFill="1" applyBorder="1"/>
    <xf numFmtId="3" fontId="7" fillId="0" borderId="0" xfId="53073" applyNumberFormat="1"/>
    <xf numFmtId="226" fontId="7" fillId="0" borderId="0" xfId="53073" applyNumberFormat="1"/>
    <xf numFmtId="43" fontId="7" fillId="0" borderId="0" xfId="53073" applyNumberFormat="1"/>
    <xf numFmtId="169" fontId="7" fillId="0" borderId="0" xfId="53073" applyNumberFormat="1"/>
    <xf numFmtId="170" fontId="7" fillId="0" borderId="0" xfId="53073" applyNumberFormat="1"/>
    <xf numFmtId="225" fontId="7" fillId="0" borderId="0" xfId="53073" applyNumberFormat="1"/>
    <xf numFmtId="167" fontId="7" fillId="0" borderId="0" xfId="53073" applyNumberFormat="1"/>
    <xf numFmtId="0" fontId="7" fillId="0" borderId="0" xfId="53073" applyAlignment="1">
      <alignment horizontal="right"/>
    </xf>
    <xf numFmtId="229" fontId="7" fillId="0" borderId="0" xfId="53073" applyNumberFormat="1"/>
    <xf numFmtId="230" fontId="7" fillId="0" borderId="0" xfId="4" applyNumberFormat="1"/>
    <xf numFmtId="230" fontId="0" fillId="0" borderId="0" xfId="4" applyNumberFormat="1" applyFont="1"/>
    <xf numFmtId="167" fontId="8" fillId="0" borderId="2" xfId="1" applyNumberFormat="1" applyFont="1" applyBorder="1"/>
    <xf numFmtId="167" fontId="8" fillId="0" borderId="0" xfId="1" applyNumberFormat="1" applyFont="1"/>
    <xf numFmtId="227" fontId="7" fillId="0" borderId="0" xfId="53073" applyNumberFormat="1"/>
    <xf numFmtId="231" fontId="7" fillId="0" borderId="0" xfId="53073" applyNumberFormat="1"/>
    <xf numFmtId="232" fontId="8" fillId="0" borderId="0" xfId="2" applyNumberFormat="1" applyAlignment="1">
      <alignment horizontal="right"/>
    </xf>
    <xf numFmtId="200" fontId="7" fillId="0" borderId="0" xfId="53073" applyNumberFormat="1"/>
    <xf numFmtId="167" fontId="0" fillId="0" borderId="0" xfId="53073" applyNumberFormat="1" applyFont="1"/>
    <xf numFmtId="0" fontId="0" fillId="0" borderId="0" xfId="53073" applyFont="1"/>
    <xf numFmtId="232" fontId="0" fillId="0" borderId="0" xfId="53073" applyNumberFormat="1" applyFont="1"/>
    <xf numFmtId="228" fontId="0" fillId="0" borderId="0" xfId="53073" applyNumberFormat="1" applyFont="1"/>
    <xf numFmtId="228" fontId="8" fillId="0" borderId="0" xfId="53073" applyNumberFormat="1" applyFont="1"/>
    <xf numFmtId="233" fontId="7" fillId="0" borderId="0" xfId="53073" applyNumberFormat="1"/>
    <xf numFmtId="168" fontId="7" fillId="0" borderId="0" xfId="53073" applyNumberFormat="1"/>
    <xf numFmtId="167" fontId="8" fillId="0" borderId="44" xfId="1" applyNumberFormat="1" applyFont="1" applyFill="1" applyBorder="1" applyAlignment="1">
      <alignment horizontal="right"/>
    </xf>
    <xf numFmtId="230" fontId="7" fillId="0" borderId="0" xfId="4" applyNumberFormat="1" applyFill="1"/>
    <xf numFmtId="234" fontId="8" fillId="0" borderId="0" xfId="1" applyNumberFormat="1" applyFont="1" applyFill="1" applyBorder="1"/>
    <xf numFmtId="235" fontId="7" fillId="0" borderId="0" xfId="53073" applyNumberFormat="1"/>
    <xf numFmtId="235" fontId="8" fillId="0" borderId="0" xfId="1" applyNumberFormat="1" applyFont="1" applyFill="1" applyBorder="1"/>
    <xf numFmtId="168" fontId="8" fillId="0" borderId="0" xfId="53073" applyNumberFormat="1" applyFont="1"/>
    <xf numFmtId="168" fontId="8" fillId="0" borderId="0" xfId="4" applyNumberFormat="1" applyFont="1" applyAlignment="1">
      <alignment horizontal="right"/>
    </xf>
    <xf numFmtId="168" fontId="8" fillId="0" borderId="0" xfId="2" applyNumberFormat="1"/>
    <xf numFmtId="168" fontId="8" fillId="0" borderId="3" xfId="4" applyNumberFormat="1" applyFont="1" applyFill="1" applyBorder="1" applyAlignment="1">
      <alignment horizontal="right"/>
    </xf>
    <xf numFmtId="171" fontId="8" fillId="0" borderId="0" xfId="1" applyNumberFormat="1" applyFont="1" applyFill="1"/>
    <xf numFmtId="168" fontId="8" fillId="0" borderId="0" xfId="4" applyNumberFormat="1" applyFont="1" applyBorder="1" applyAlignment="1">
      <alignment horizontal="right"/>
    </xf>
    <xf numFmtId="235" fontId="8" fillId="0" borderId="0" xfId="2" applyNumberFormat="1" applyAlignment="1">
      <alignment horizontal="right"/>
    </xf>
    <xf numFmtId="235" fontId="8" fillId="0" borderId="0" xfId="2" applyNumberFormat="1"/>
    <xf numFmtId="236" fontId="7" fillId="0" borderId="0" xfId="53073" applyNumberFormat="1"/>
    <xf numFmtId="232" fontId="7" fillId="0" borderId="0" xfId="53073" applyNumberFormat="1"/>
    <xf numFmtId="166" fontId="8" fillId="0" borderId="0" xfId="2" applyNumberFormat="1" applyAlignment="1">
      <alignment horizontal="right"/>
    </xf>
    <xf numFmtId="167" fontId="8" fillId="0" borderId="0" xfId="2" applyNumberFormat="1"/>
    <xf numFmtId="236" fontId="8" fillId="0" borderId="1" xfId="2" applyNumberFormat="1" applyBorder="1" applyAlignment="1">
      <alignment horizontal="right"/>
    </xf>
    <xf numFmtId="171" fontId="8" fillId="0" borderId="0" xfId="1" applyNumberFormat="1" applyFont="1" applyFill="1" applyBorder="1"/>
    <xf numFmtId="0" fontId="8" fillId="0" borderId="0" xfId="2" applyAlignment="1">
      <alignment horizontal="left"/>
    </xf>
    <xf numFmtId="0" fontId="12" fillId="0" borderId="0" xfId="2" applyFont="1" applyAlignment="1">
      <alignment horizontal="center"/>
    </xf>
    <xf numFmtId="0" fontId="8" fillId="0" borderId="0" xfId="2" applyAlignment="1">
      <alignment horizontal="center"/>
    </xf>
  </cellXfs>
  <cellStyles count="60562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manual inputs" xfId="60559" xr:uid="{73D193CF-1052-4DF7-B844-67BD1ED9C67D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3 4" xfId="60552" xr:uid="{80EA3CEF-6401-4472-A9FC-B2FFFF1D952A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5" xr:uid="{39DD0501-FCDE-4D80-9E9E-B95974F0B010}"/>
    <cellStyle name="Comma 44" xfId="60557" xr:uid="{3665C15A-2484-4038-8215-862EDF17082F}"/>
    <cellStyle name="Comma 45" xfId="60561" xr:uid="{811008A1-C033-45E3-9943-BAF912E62F7A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3" xr:uid="{7FA7571A-DD39-4A4B-98CC-8AE301DBC04E}"/>
    <cellStyle name="Normal 366" xfId="60554" xr:uid="{A9BF89F4-D453-4E2A-8943-A11EB8CCB5C2}"/>
    <cellStyle name="Normal 367" xfId="60556" xr:uid="{7F0F46F4-8305-42EA-8CEE-76545B089784}"/>
    <cellStyle name="Normal 368" xfId="60560" xr:uid="{0DC11F43-B998-4058-9AC0-8F1F1C8E5531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8" xr:uid="{208A9E84-0E0C-4877-90BA-5794D1090AA2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55" Type="http://schemas.openxmlformats.org/officeDocument/2006/relationships/customXml" Target="../customXml/item4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51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7"/>
  <sheetViews>
    <sheetView tabSelected="1" zoomScale="90" zoomScaleNormal="100" zoomScaleSheetLayoutView="110" zoomScalePageLayoutView="85" workbookViewId="0">
      <selection activeCell="M27" sqref="M27"/>
    </sheetView>
  </sheetViews>
  <sheetFormatPr defaultColWidth="9.1796875" defaultRowHeight="12.5"/>
  <cols>
    <col min="1" max="1" width="9.1796875" style="10"/>
    <col min="2" max="3" width="13.453125" style="10" customWidth="1"/>
    <col min="4" max="4" width="11" style="10" bestFit="1" customWidth="1"/>
    <col min="5" max="5" width="11.81640625" style="10" customWidth="1"/>
    <col min="6" max="6" width="13.453125" style="10" customWidth="1"/>
    <col min="7" max="7" width="11.453125" style="10" customWidth="1"/>
    <col min="8" max="8" width="9" style="10" customWidth="1"/>
    <col min="9" max="9" width="14.1796875" style="10" bestFit="1" customWidth="1"/>
    <col min="10" max="10" width="2.81640625" style="10" customWidth="1"/>
    <col min="11" max="11" width="13.26953125" style="10" customWidth="1"/>
    <col min="12" max="12" width="3.7265625" style="10" customWidth="1"/>
    <col min="13" max="13" width="12.54296875" style="10" bestFit="1" customWidth="1"/>
    <col min="14" max="14" width="2.81640625" style="10" customWidth="1"/>
    <col min="15" max="15" width="19" style="10" bestFit="1" customWidth="1"/>
    <col min="16" max="16" width="2.81640625" style="10" customWidth="1"/>
    <col min="17" max="17" width="11.1796875" style="10" bestFit="1" customWidth="1"/>
    <col min="18" max="18" width="2.81640625" style="10" customWidth="1"/>
    <col min="19" max="19" width="12.1796875" style="10" customWidth="1"/>
    <col min="20" max="16384" width="9.1796875" style="10"/>
  </cols>
  <sheetData>
    <row r="1" spans="1:21" ht="1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</row>
    <row r="2" spans="1:21" ht="13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</row>
    <row r="3" spans="1:21" ht="13">
      <c r="A3" s="81" t="s">
        <v>2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</row>
    <row r="4" spans="1:21" ht="13">
      <c r="A4" s="81" t="s">
        <v>3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</row>
    <row r="5" spans="1:21" s="2" customFormat="1" ht="13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21" s="2" customFormat="1" ht="13">
      <c r="A6" s="12"/>
      <c r="F6" s="3" t="s">
        <v>4</v>
      </c>
      <c r="G6" s="80" t="s">
        <v>5</v>
      </c>
      <c r="H6" s="80"/>
      <c r="K6" s="13"/>
      <c r="M6" s="14"/>
    </row>
    <row r="7" spans="1:21" s="2" customFormat="1" ht="13">
      <c r="A7" s="12"/>
      <c r="E7" s="3" t="s">
        <v>6</v>
      </c>
      <c r="F7" s="3" t="s">
        <v>7</v>
      </c>
      <c r="G7" s="3"/>
      <c r="H7" s="3" t="s">
        <v>8</v>
      </c>
      <c r="J7" s="15"/>
      <c r="K7" s="80" t="s">
        <v>9</v>
      </c>
      <c r="L7" s="80"/>
      <c r="M7" s="80"/>
      <c r="N7" s="16"/>
      <c r="O7" s="14">
        <v>45658</v>
      </c>
      <c r="S7" s="3" t="s">
        <v>10</v>
      </c>
    </row>
    <row r="8" spans="1:21" s="3" customFormat="1" ht="13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21" s="3" customFormat="1" ht="13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7">
        <v>45657</v>
      </c>
      <c r="L9" s="18"/>
      <c r="M9" s="17">
        <v>46022</v>
      </c>
      <c r="N9" s="18"/>
      <c r="O9" s="3" t="s">
        <v>25</v>
      </c>
      <c r="Q9" s="3" t="s">
        <v>26</v>
      </c>
      <c r="S9" s="3" t="s">
        <v>27</v>
      </c>
    </row>
    <row r="10" spans="1:21" s="3" customFormat="1" ht="13">
      <c r="A10" s="19" t="s">
        <v>28</v>
      </c>
      <c r="B10" s="19" t="s">
        <v>29</v>
      </c>
      <c r="C10" s="19" t="s">
        <v>30</v>
      </c>
      <c r="D10" s="19" t="s">
        <v>29</v>
      </c>
      <c r="E10" s="19" t="s">
        <v>31</v>
      </c>
      <c r="F10" s="19" t="s">
        <v>31</v>
      </c>
      <c r="G10" s="19" t="s">
        <v>31</v>
      </c>
      <c r="H10" s="19" t="s">
        <v>32</v>
      </c>
      <c r="I10" s="19" t="s">
        <v>33</v>
      </c>
      <c r="J10" s="19"/>
      <c r="K10" s="19" t="s">
        <v>31</v>
      </c>
      <c r="L10" s="19"/>
      <c r="M10" s="19" t="s">
        <v>31</v>
      </c>
      <c r="N10" s="19"/>
      <c r="O10" s="19" t="s">
        <v>31</v>
      </c>
      <c r="P10" s="19"/>
      <c r="Q10" s="19" t="s">
        <v>31</v>
      </c>
      <c r="R10" s="19"/>
      <c r="S10" s="19" t="s">
        <v>34</v>
      </c>
    </row>
    <row r="11" spans="1:21" ht="13">
      <c r="A11" s="3"/>
      <c r="B11" s="20" t="s">
        <v>35</v>
      </c>
      <c r="C11" s="20" t="s">
        <v>36</v>
      </c>
      <c r="D11" s="21" t="s">
        <v>37</v>
      </c>
      <c r="E11" s="20" t="s">
        <v>38</v>
      </c>
      <c r="F11" s="20" t="s">
        <v>39</v>
      </c>
      <c r="G11" s="21" t="s">
        <v>40</v>
      </c>
      <c r="H11" s="21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21" ht="1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21" ht="13">
      <c r="A13" s="3">
        <v>1</v>
      </c>
      <c r="B13" s="22">
        <v>45641</v>
      </c>
      <c r="C13" s="65">
        <v>4.58E-2</v>
      </c>
      <c r="D13" s="22">
        <v>45839</v>
      </c>
      <c r="E13" s="75">
        <v>112.67080609346672</v>
      </c>
      <c r="F13" s="4">
        <v>0</v>
      </c>
      <c r="G13" s="4">
        <f>E13-F13</f>
        <v>112.67080609346672</v>
      </c>
      <c r="H13" s="8">
        <f>IF(E13&gt;0,(G13/E13)*100,100)</f>
        <v>100</v>
      </c>
      <c r="I13" s="1">
        <f>IF(B13=DATE(1999,4,1),C13,YIELD(B13,D13,C13,H13,100,2,0))</f>
        <v>4.5760425846895061E-2</v>
      </c>
      <c r="J13" s="5"/>
      <c r="K13" s="4">
        <f t="shared" ref="K13:K15" si="0">IF(OR(YEAR($B13)&gt;YEAR(K$9),YEAR($D13)&lt;=YEAR(K$9)),0,$E13)</f>
        <v>112.67080609346672</v>
      </c>
      <c r="L13" s="4"/>
      <c r="M13" s="4">
        <f t="shared" ref="M13:M15" si="1">IF(OR(YEAR($B13)&gt;YEAR(M$9),YEAR($D13)&lt;=YEAR(M$9)),0,$E13)</f>
        <v>0</v>
      </c>
      <c r="N13" s="4"/>
      <c r="O13" s="4">
        <f>IF(OR(YEAR($B13)&gt;YEAR($O$7),YEAR($D13)&lt;YEAR($O$7)),0,IF(YEAR($B13)=YEAR($O$7),13-MONTH($B13),IF(YEAR($D13)=YEAR($O$7),MONTH($D13),13)))*$E13/13</f>
        <v>60.668895588789773</v>
      </c>
      <c r="P13" s="51"/>
      <c r="Q13" s="4">
        <f>O13*I13</f>
        <v>2.7762344978038334</v>
      </c>
      <c r="R13" s="6"/>
      <c r="S13" s="7"/>
      <c r="T13" s="45"/>
      <c r="U13" s="61"/>
    </row>
    <row r="14" spans="1:21" ht="13">
      <c r="A14" s="3">
        <v>2</v>
      </c>
      <c r="B14" s="22">
        <v>45839</v>
      </c>
      <c r="C14" s="65">
        <v>4.3014285714285713E-2</v>
      </c>
      <c r="D14" s="22">
        <v>49491</v>
      </c>
      <c r="E14" s="75">
        <v>56.335403046733362</v>
      </c>
      <c r="F14" s="4">
        <v>0.23427069230300576</v>
      </c>
      <c r="G14" s="4">
        <f>E14-F14</f>
        <v>56.101132354430355</v>
      </c>
      <c r="H14" s="8">
        <f>IF(E14&gt;0,(G14/E14)*100,100)</f>
        <v>99.584150144255361</v>
      </c>
      <c r="I14" s="1">
        <f>IF(B14=DATE(1999,4,1),C14,YIELD(B14,D14,C14,H14,100,2,0))</f>
        <v>4.3531634638717107E-2</v>
      </c>
      <c r="J14" s="5"/>
      <c r="K14" s="4">
        <f t="shared" si="0"/>
        <v>0</v>
      </c>
      <c r="L14" s="4"/>
      <c r="M14" s="4">
        <f t="shared" si="1"/>
        <v>56.335403046733362</v>
      </c>
      <c r="N14" s="4"/>
      <c r="O14" s="4">
        <f>IF(OR(YEAR($B14)&gt;YEAR($O$7),YEAR($D14)&lt;YEAR($O$7)),0,IF(YEAR($B14)=YEAR($O$7),13-MONTH($B14),IF(YEAR($D14)=YEAR($O$7),MONTH($D14),13)))*$E14/13</f>
        <v>26.000955252338478</v>
      </c>
      <c r="P14" s="51"/>
      <c r="Q14" s="4">
        <f>O14*I14</f>
        <v>1.1318640843024312</v>
      </c>
      <c r="R14" s="4"/>
      <c r="S14" s="76"/>
      <c r="T14" s="46"/>
      <c r="U14" s="61"/>
    </row>
    <row r="15" spans="1:21" ht="13">
      <c r="A15" s="3">
        <v>3</v>
      </c>
      <c r="B15" s="22">
        <v>45839</v>
      </c>
      <c r="C15" s="65">
        <v>4.4992857142857147E-2</v>
      </c>
      <c r="D15" s="22">
        <v>56796</v>
      </c>
      <c r="E15" s="75">
        <v>56.335403046733362</v>
      </c>
      <c r="F15" s="4">
        <v>0.32618517509976019</v>
      </c>
      <c r="G15" s="4">
        <f>E15-F15</f>
        <v>56.009217871633602</v>
      </c>
      <c r="H15" s="8">
        <f>IF(E15&gt;0,(G15/E15)*100,100)</f>
        <v>99.420994334895994</v>
      </c>
      <c r="I15" s="1">
        <f>IF(B15=DATE(1999,4,1),C15,YIELD(B15,D15,C15,H15,100,2,0))</f>
        <v>4.5347905892391696E-2</v>
      </c>
      <c r="J15" s="5"/>
      <c r="K15" s="4">
        <f t="shared" si="0"/>
        <v>0</v>
      </c>
      <c r="L15" s="4"/>
      <c r="M15" s="4">
        <f t="shared" si="1"/>
        <v>56.335403046733362</v>
      </c>
      <c r="N15" s="4"/>
      <c r="O15" s="4">
        <f>IF(OR(YEAR($B15)&gt;YEAR($O$7),YEAR($D15)&lt;YEAR($O$7)),0,IF(YEAR($B15)=YEAR($O$7),13-MONTH($B15),IF(YEAR($D15)=YEAR($O$7),MONTH($D15),13)))*$E15/13</f>
        <v>26.000955252338478</v>
      </c>
      <c r="P15" s="51"/>
      <c r="Q15" s="4">
        <f>O15*I15</f>
        <v>1.179088871895333</v>
      </c>
      <c r="R15" s="4"/>
      <c r="S15" s="76"/>
      <c r="U15" s="61"/>
    </row>
    <row r="16" spans="1:21" ht="13">
      <c r="A16" s="3"/>
      <c r="B16" s="22"/>
      <c r="C16" s="23"/>
      <c r="D16" s="22"/>
      <c r="E16" s="4"/>
      <c r="F16" s="4"/>
      <c r="G16" s="4"/>
      <c r="H16" s="8"/>
      <c r="I16" s="1"/>
      <c r="J16" s="5"/>
      <c r="K16" s="4"/>
      <c r="L16" s="4"/>
      <c r="M16" s="4"/>
      <c r="N16" s="4"/>
      <c r="O16" s="4"/>
      <c r="P16" s="51"/>
      <c r="Q16" s="4"/>
      <c r="R16" s="6"/>
      <c r="S16" s="7"/>
    </row>
    <row r="17" spans="1:19" ht="13">
      <c r="A17" s="3">
        <v>4</v>
      </c>
      <c r="B17" s="32"/>
      <c r="C17" s="32" t="s">
        <v>48</v>
      </c>
      <c r="D17" s="2"/>
      <c r="E17" s="71"/>
      <c r="F17" s="27"/>
      <c r="G17" s="2"/>
      <c r="H17" s="2"/>
      <c r="J17" s="2"/>
      <c r="K17" s="60">
        <f>SUM(K13:K15)</f>
        <v>112.67080609346672</v>
      </c>
      <c r="L17" s="33"/>
      <c r="M17" s="60">
        <f>SUM(M13:M15)</f>
        <v>112.67080609346672</v>
      </c>
      <c r="N17" s="33"/>
      <c r="O17" s="60">
        <f>SUM(O13:O15)</f>
        <v>112.67080609346672</v>
      </c>
      <c r="P17" s="33"/>
      <c r="Q17" s="60">
        <f>SUM(Q13:Q15)</f>
        <v>5.0871874540015973</v>
      </c>
      <c r="R17" s="6"/>
      <c r="S17" s="70"/>
    </row>
    <row r="18" spans="1:19" ht="13">
      <c r="A18" s="3">
        <v>5</v>
      </c>
      <c r="B18" s="2"/>
      <c r="C18" s="2" t="s">
        <v>49</v>
      </c>
      <c r="D18" s="2"/>
      <c r="E18" s="71"/>
      <c r="F18" s="62"/>
      <c r="G18" s="2"/>
      <c r="H18" s="2"/>
      <c r="J18" s="2"/>
      <c r="K18" s="48"/>
      <c r="L18" s="48"/>
      <c r="M18" s="48"/>
      <c r="N18" s="48"/>
      <c r="O18" s="48"/>
      <c r="P18" s="48"/>
      <c r="Q18" s="69">
        <v>3.1398444773299505E-2</v>
      </c>
      <c r="R18" s="6"/>
      <c r="S18" s="67"/>
    </row>
    <row r="19" spans="1:19" ht="13">
      <c r="A19" s="3">
        <v>6</v>
      </c>
      <c r="B19" s="2"/>
      <c r="C19" s="2" t="s">
        <v>50</v>
      </c>
      <c r="D19" s="2"/>
      <c r="E19" s="72"/>
      <c r="F19" s="62"/>
      <c r="G19" s="2"/>
      <c r="H19" s="2"/>
      <c r="J19" s="2"/>
      <c r="K19" s="48"/>
      <c r="L19" s="48"/>
      <c r="M19" s="48"/>
      <c r="N19" s="48"/>
      <c r="O19" s="48"/>
      <c r="P19" s="48"/>
      <c r="Q19" s="69">
        <v>8.7585135420256546E-2</v>
      </c>
      <c r="R19" s="6"/>
      <c r="S19" s="67"/>
    </row>
    <row r="20" spans="1:19" ht="13.5" thickBot="1">
      <c r="A20" s="3">
        <v>7</v>
      </c>
      <c r="B20" s="32"/>
      <c r="C20" s="32" t="s">
        <v>13</v>
      </c>
      <c r="D20" s="2"/>
      <c r="E20" s="2"/>
      <c r="F20" s="24"/>
      <c r="G20" s="2"/>
      <c r="H20" s="2"/>
      <c r="I20" s="2"/>
      <c r="J20" s="2"/>
      <c r="K20" s="47">
        <f>K17</f>
        <v>112.67080609346672</v>
      </c>
      <c r="L20" s="48"/>
      <c r="M20" s="47">
        <f>M17</f>
        <v>112.67080609346672</v>
      </c>
      <c r="N20" s="48"/>
      <c r="O20" s="47">
        <f>O17</f>
        <v>112.67080609346672</v>
      </c>
      <c r="P20" s="48"/>
      <c r="Q20" s="47">
        <f>SUM(Q17:Q19)</f>
        <v>5.2061710341951528</v>
      </c>
      <c r="R20" s="6"/>
      <c r="S20" s="68">
        <f>Q20/O20</f>
        <v>4.6206920982497839E-2</v>
      </c>
    </row>
    <row r="21" spans="1:19" ht="13" thickTop="1">
      <c r="I21" s="44"/>
    </row>
    <row r="22" spans="1:19">
      <c r="S22" s="59"/>
    </row>
    <row r="23" spans="1:19" ht="13">
      <c r="A23" s="79" t="s">
        <v>51</v>
      </c>
      <c r="B23" s="79"/>
      <c r="C23" s="79"/>
      <c r="D23" s="79"/>
      <c r="E23" s="79"/>
      <c r="F23" s="79"/>
      <c r="G23" s="79"/>
      <c r="H23" s="79"/>
      <c r="I23" s="79"/>
    </row>
    <row r="25" spans="1:19" ht="13">
      <c r="B25" s="22"/>
    </row>
    <row r="27" spans="1:19">
      <c r="D27" s="36"/>
      <c r="F27" s="37"/>
    </row>
    <row r="28" spans="1:19">
      <c r="D28" s="36"/>
      <c r="F28" s="38"/>
    </row>
    <row r="29" spans="1:19">
      <c r="D29" s="36"/>
      <c r="E29" s="53"/>
      <c r="F29" s="56"/>
    </row>
    <row r="30" spans="1:19" ht="13">
      <c r="E30" s="53"/>
      <c r="F30" s="57"/>
      <c r="G30" s="54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9">
      <c r="C31" s="39"/>
      <c r="D31" s="54"/>
      <c r="E31" s="53"/>
      <c r="F31" s="56"/>
      <c r="G31" s="54"/>
      <c r="H31" s="41"/>
      <c r="I31" s="41"/>
      <c r="J31" s="41"/>
      <c r="K31" s="41"/>
      <c r="L31" s="41"/>
      <c r="M31" s="41"/>
      <c r="N31" s="41"/>
      <c r="O31" s="41"/>
      <c r="P31" s="41"/>
      <c r="Q31" s="41"/>
    </row>
    <row r="32" spans="1:19">
      <c r="C32" s="39"/>
      <c r="D32" s="40"/>
      <c r="E32" s="55"/>
      <c r="F32" s="41"/>
      <c r="G32" s="52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</row>
    <row r="33" spans="3:18">
      <c r="C33" s="39"/>
      <c r="D33" s="40"/>
      <c r="E33" s="39"/>
      <c r="F33" s="38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</row>
    <row r="34" spans="3:18">
      <c r="C34" s="39"/>
      <c r="D34" s="40"/>
      <c r="E34" s="39"/>
      <c r="F34" s="38"/>
      <c r="G34" s="41"/>
      <c r="H34" s="49"/>
      <c r="I34" s="49"/>
      <c r="J34" s="49"/>
      <c r="K34" s="49"/>
      <c r="L34" s="49"/>
      <c r="M34" s="49"/>
      <c r="N34" s="42"/>
      <c r="O34" s="42"/>
      <c r="P34" s="42"/>
      <c r="Q34" s="42"/>
      <c r="R34" s="42"/>
    </row>
    <row r="35" spans="3:18">
      <c r="E35" s="43"/>
      <c r="F35" s="52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</row>
    <row r="37" spans="3:18">
      <c r="O37" s="49"/>
    </row>
  </sheetData>
  <mergeCells count="7">
    <mergeCell ref="A23:I23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59" orientation="landscape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8E00-D159-4F1D-8D50-18943D9014D0}">
  <sheetPr>
    <pageSetUpPr fitToPage="1"/>
  </sheetPr>
  <dimension ref="A1:S35"/>
  <sheetViews>
    <sheetView zoomScaleNormal="100" zoomScaleSheetLayoutView="100" zoomScalePageLayoutView="85" workbookViewId="0">
      <selection activeCell="V8" sqref="V8"/>
    </sheetView>
  </sheetViews>
  <sheetFormatPr defaultColWidth="9.1796875" defaultRowHeight="12.5"/>
  <cols>
    <col min="1" max="1" width="11" style="10" customWidth="1"/>
    <col min="2" max="2" width="13.7265625" style="10" bestFit="1" customWidth="1"/>
    <col min="3" max="3" width="10.81640625" style="10" customWidth="1"/>
    <col min="4" max="4" width="13.7265625" style="10" bestFit="1" customWidth="1"/>
    <col min="5" max="5" width="10.7265625" style="10" bestFit="1" customWidth="1"/>
    <col min="6" max="6" width="11" style="10" bestFit="1" customWidth="1"/>
    <col min="7" max="7" width="10.7265625" style="10" customWidth="1"/>
    <col min="8" max="9" width="11" style="10" bestFit="1" customWidth="1"/>
    <col min="10" max="10" width="3" style="10" customWidth="1"/>
    <col min="11" max="11" width="13.26953125" style="10" customWidth="1"/>
    <col min="12" max="12" width="2.453125" style="10" customWidth="1"/>
    <col min="13" max="13" width="12.54296875" style="10" bestFit="1" customWidth="1"/>
    <col min="14" max="14" width="2.453125" style="10" customWidth="1"/>
    <col min="15" max="15" width="13.81640625" style="10" bestFit="1" customWidth="1"/>
    <col min="16" max="16" width="2.453125" style="10" customWidth="1"/>
    <col min="17" max="17" width="11.1796875" style="10" bestFit="1" customWidth="1"/>
    <col min="18" max="18" width="2.453125" style="10" customWidth="1"/>
    <col min="19" max="19" width="14.1796875" style="10" bestFit="1" customWidth="1"/>
    <col min="20" max="16384" width="9.1796875" style="10"/>
  </cols>
  <sheetData>
    <row r="1" spans="1:19" ht="1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</row>
    <row r="2" spans="1:19" ht="13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</row>
    <row r="3" spans="1:19" ht="13">
      <c r="A3" s="81" t="s">
        <v>52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</row>
    <row r="4" spans="1:19" ht="13">
      <c r="A4" s="81" t="s">
        <v>3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</row>
    <row r="5" spans="1:19" s="2" customFormat="1" ht="13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s="2" customFormat="1" ht="13">
      <c r="A6" s="12"/>
      <c r="F6" s="3" t="s">
        <v>4</v>
      </c>
      <c r="G6" s="80" t="s">
        <v>5</v>
      </c>
      <c r="H6" s="80"/>
      <c r="K6" s="13"/>
      <c r="M6" s="14"/>
    </row>
    <row r="7" spans="1:19" s="2" customFormat="1" ht="13">
      <c r="A7" s="12"/>
      <c r="E7" s="3" t="s">
        <v>6</v>
      </c>
      <c r="F7" s="3" t="s">
        <v>7</v>
      </c>
      <c r="G7" s="3"/>
      <c r="H7" s="3" t="s">
        <v>8</v>
      </c>
      <c r="J7" s="15"/>
      <c r="K7" s="80" t="s">
        <v>9</v>
      </c>
      <c r="L7" s="80"/>
      <c r="M7" s="80"/>
      <c r="N7" s="16"/>
      <c r="O7" s="14">
        <v>46023</v>
      </c>
      <c r="S7" s="3" t="s">
        <v>10</v>
      </c>
    </row>
    <row r="8" spans="1:19" s="3" customFormat="1" ht="13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19" s="3" customFormat="1" ht="13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7">
        <v>46022</v>
      </c>
      <c r="L9" s="18"/>
      <c r="M9" s="17">
        <v>46387</v>
      </c>
      <c r="N9" s="18"/>
      <c r="O9" s="3" t="s">
        <v>25</v>
      </c>
      <c r="Q9" s="3" t="s">
        <v>26</v>
      </c>
      <c r="S9" s="3" t="s">
        <v>27</v>
      </c>
    </row>
    <row r="10" spans="1:19" s="3" customFormat="1" ht="13">
      <c r="A10" s="19" t="s">
        <v>28</v>
      </c>
      <c r="B10" s="19" t="s">
        <v>29</v>
      </c>
      <c r="C10" s="19" t="s">
        <v>30</v>
      </c>
      <c r="D10" s="19" t="s">
        <v>29</v>
      </c>
      <c r="E10" s="19" t="s">
        <v>31</v>
      </c>
      <c r="F10" s="19" t="s">
        <v>31</v>
      </c>
      <c r="G10" s="19" t="s">
        <v>31</v>
      </c>
      <c r="H10" s="19" t="s">
        <v>32</v>
      </c>
      <c r="I10" s="19" t="s">
        <v>33</v>
      </c>
      <c r="J10" s="19"/>
      <c r="K10" s="19" t="s">
        <v>31</v>
      </c>
      <c r="L10" s="19"/>
      <c r="M10" s="19" t="s">
        <v>31</v>
      </c>
      <c r="N10" s="19"/>
      <c r="O10" s="19" t="s">
        <v>31</v>
      </c>
      <c r="P10" s="19"/>
      <c r="Q10" s="19" t="s">
        <v>31</v>
      </c>
      <c r="R10" s="19"/>
      <c r="S10" s="19" t="s">
        <v>34</v>
      </c>
    </row>
    <row r="11" spans="1:19" ht="13">
      <c r="A11" s="3"/>
      <c r="B11" s="20" t="s">
        <v>35</v>
      </c>
      <c r="C11" s="20" t="s">
        <v>36</v>
      </c>
      <c r="D11" s="21" t="s">
        <v>37</v>
      </c>
      <c r="E11" s="20" t="s">
        <v>38</v>
      </c>
      <c r="F11" s="20" t="s">
        <v>39</v>
      </c>
      <c r="G11" s="21" t="s">
        <v>40</v>
      </c>
      <c r="H11" s="21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19" ht="1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ht="13">
      <c r="A13" s="3">
        <v>1</v>
      </c>
      <c r="B13" s="22">
        <v>45839</v>
      </c>
      <c r="C13" s="65">
        <f>'G-01-02 Page 1'!C14</f>
        <v>4.3014285714285713E-2</v>
      </c>
      <c r="D13" s="22">
        <v>49491</v>
      </c>
      <c r="E13" s="4">
        <v>56.335403046733362</v>
      </c>
      <c r="F13" s="4">
        <v>0.23427069230300576</v>
      </c>
      <c r="G13" s="4">
        <f>E13-F13</f>
        <v>56.101132354430355</v>
      </c>
      <c r="H13" s="8">
        <f>IF(E13&gt;0,(G13/E13)*100,100)</f>
        <v>99.584150144255361</v>
      </c>
      <c r="I13" s="1">
        <f>IF(B13=DATE(1999,4,1),C13,YIELD(B13,D13,C13,H13,100,2,0))</f>
        <v>4.3531634638717107E-2</v>
      </c>
      <c r="J13" s="5"/>
      <c r="K13" s="4">
        <f t="shared" ref="K13:K14" si="0">IF(OR(YEAR($B13)&gt;YEAR(K$9),YEAR($D13)&lt;=YEAR(K$9)),0,$E13)</f>
        <v>56.335403046733362</v>
      </c>
      <c r="L13" s="4"/>
      <c r="M13" s="4">
        <v>56.291611897905682</v>
      </c>
      <c r="N13" s="4"/>
      <c r="O13" s="4">
        <v>56.320244572139174</v>
      </c>
      <c r="P13" s="51"/>
      <c r="Q13" s="4">
        <f>O13*I13</f>
        <v>2.4517123094775526</v>
      </c>
      <c r="R13" s="6"/>
      <c r="S13" s="7"/>
    </row>
    <row r="14" spans="1:19" ht="13">
      <c r="A14" s="3">
        <v>2</v>
      </c>
      <c r="B14" s="22">
        <v>45839</v>
      </c>
      <c r="C14" s="65">
        <f>'G-01-02 Page 1'!C15</f>
        <v>4.4992857142857147E-2</v>
      </c>
      <c r="D14" s="22">
        <v>56796</v>
      </c>
      <c r="E14" s="4">
        <v>56.335403046733362</v>
      </c>
      <c r="F14" s="4">
        <v>0.32618517509976019</v>
      </c>
      <c r="G14" s="4">
        <f>E14-F14</f>
        <v>56.009217871633602</v>
      </c>
      <c r="H14" s="8">
        <f>IF(E14&gt;0,(G14/E14)*100,100)</f>
        <v>99.420994334895994</v>
      </c>
      <c r="I14" s="1">
        <f>IF(B14=DATE(1999,4,1),C14,YIELD(B14,D14,C14,H14,100,2,0))</f>
        <v>4.5347905892391696E-2</v>
      </c>
      <c r="J14" s="5"/>
      <c r="K14" s="4">
        <f t="shared" si="0"/>
        <v>56.335403046733362</v>
      </c>
      <c r="L14" s="4"/>
      <c r="M14" s="4">
        <v>56.335403046733362</v>
      </c>
      <c r="N14" s="4"/>
      <c r="O14" s="4">
        <v>56.335403046733362</v>
      </c>
      <c r="P14" s="51"/>
      <c r="Q14" s="4">
        <f>O14*I14</f>
        <v>2.554692555773221</v>
      </c>
      <c r="R14" s="6"/>
      <c r="S14" s="7"/>
    </row>
    <row r="15" spans="1:19" ht="13">
      <c r="A15" s="3"/>
      <c r="B15" s="25"/>
      <c r="C15" s="26"/>
      <c r="D15" s="27"/>
      <c r="E15" s="28"/>
      <c r="F15" s="29"/>
      <c r="G15" s="29"/>
      <c r="H15" s="30"/>
      <c r="I15" s="31"/>
      <c r="J15" s="5"/>
      <c r="K15" s="9"/>
      <c r="L15" s="6"/>
      <c r="M15" s="9"/>
      <c r="N15" s="6"/>
      <c r="O15" s="9"/>
      <c r="P15" s="6"/>
      <c r="Q15" s="77"/>
      <c r="R15" s="6"/>
      <c r="S15" s="7"/>
    </row>
    <row r="16" spans="1:19" ht="13">
      <c r="A16" s="3">
        <v>3</v>
      </c>
      <c r="B16" s="32"/>
      <c r="C16" s="32" t="s">
        <v>48</v>
      </c>
      <c r="D16" s="2"/>
      <c r="E16" s="28"/>
      <c r="F16" s="27"/>
      <c r="G16" s="2"/>
      <c r="H16" s="2"/>
      <c r="I16" s="2"/>
      <c r="J16" s="2"/>
      <c r="K16" s="33">
        <f>SUM(K13:K14)</f>
        <v>112.67080609346672</v>
      </c>
      <c r="L16" s="33"/>
      <c r="M16" s="33">
        <f>SUM(M13:M14)</f>
        <v>112.62701494463904</v>
      </c>
      <c r="N16" s="33"/>
      <c r="O16" s="33">
        <f>SUM(O13:O14)</f>
        <v>112.65564761887254</v>
      </c>
      <c r="P16" s="33"/>
      <c r="Q16" s="33">
        <f>SUM(Q13:Q14)</f>
        <v>5.006404865250774</v>
      </c>
      <c r="R16" s="6"/>
      <c r="S16" s="66"/>
    </row>
    <row r="17" spans="1:19" ht="13">
      <c r="A17" s="3">
        <v>4</v>
      </c>
      <c r="B17" s="2"/>
      <c r="C17" s="2" t="s">
        <v>49</v>
      </c>
      <c r="D17" s="2"/>
      <c r="E17" s="28"/>
      <c r="F17" s="64"/>
      <c r="G17" s="2"/>
      <c r="H17" s="2"/>
      <c r="I17" s="2"/>
      <c r="J17" s="2"/>
      <c r="K17" s="34"/>
      <c r="L17" s="34"/>
      <c r="M17" s="34"/>
      <c r="N17" s="34"/>
      <c r="O17" s="34"/>
      <c r="P17" s="34"/>
      <c r="Q17" s="78">
        <v>3.1398444773299505E-2</v>
      </c>
      <c r="R17" s="6"/>
      <c r="S17" s="67"/>
    </row>
    <row r="18" spans="1:19" ht="13">
      <c r="A18" s="3">
        <v>5</v>
      </c>
      <c r="B18" s="2"/>
      <c r="C18" s="2" t="s">
        <v>50</v>
      </c>
      <c r="D18" s="2"/>
      <c r="E18" s="2"/>
      <c r="F18" s="64"/>
      <c r="G18" s="2"/>
      <c r="H18" s="2"/>
      <c r="I18" s="2"/>
      <c r="J18" s="2"/>
      <c r="K18" s="34"/>
      <c r="L18" s="34"/>
      <c r="M18" s="34"/>
      <c r="N18" s="34"/>
      <c r="O18" s="34"/>
      <c r="P18" s="34"/>
      <c r="Q18" s="78">
        <v>8.7585135420256546E-2</v>
      </c>
      <c r="R18" s="6"/>
      <c r="S18" s="67"/>
    </row>
    <row r="19" spans="1:19" ht="13.5" thickBot="1">
      <c r="A19" s="3">
        <v>6</v>
      </c>
      <c r="B19" s="32"/>
      <c r="C19" s="32" t="s">
        <v>13</v>
      </c>
      <c r="D19" s="2"/>
      <c r="E19" s="2"/>
      <c r="F19" s="24"/>
      <c r="G19" s="2"/>
      <c r="H19" s="2"/>
      <c r="I19" s="2"/>
      <c r="J19" s="2"/>
      <c r="K19" s="35">
        <f>K16</f>
        <v>112.67080609346672</v>
      </c>
      <c r="L19" s="34"/>
      <c r="M19" s="35">
        <f>M16</f>
        <v>112.62701494463904</v>
      </c>
      <c r="N19" s="34"/>
      <c r="O19" s="35">
        <f>O16</f>
        <v>112.65564761887254</v>
      </c>
      <c r="P19" s="34"/>
      <c r="Q19" s="35">
        <f>SUM(Q16:Q18)</f>
        <v>5.1253884454443295</v>
      </c>
      <c r="R19" s="6"/>
      <c r="S19" s="68">
        <f>Q19/O19</f>
        <v>4.5496063036130498E-2</v>
      </c>
    </row>
    <row r="20" spans="1:19" ht="13" thickTop="1"/>
    <row r="21" spans="1:19">
      <c r="Q21" s="63"/>
      <c r="S21" s="59"/>
    </row>
    <row r="22" spans="1:19" ht="13">
      <c r="A22" s="79" t="s">
        <v>51</v>
      </c>
      <c r="B22" s="79"/>
      <c r="C22" s="79"/>
      <c r="D22" s="79"/>
      <c r="E22" s="79"/>
      <c r="F22" s="79"/>
      <c r="G22" s="79"/>
      <c r="H22" s="79"/>
      <c r="I22" s="79"/>
      <c r="Q22" s="63"/>
    </row>
    <row r="24" spans="1:19" ht="13">
      <c r="B24" s="22"/>
    </row>
    <row r="25" spans="1:19">
      <c r="G25" s="58"/>
      <c r="H25" s="38"/>
    </row>
    <row r="26" spans="1:19">
      <c r="D26" s="36"/>
      <c r="F26" s="37"/>
    </row>
    <row r="27" spans="1:19">
      <c r="D27" s="36"/>
      <c r="F27" s="38"/>
    </row>
    <row r="28" spans="1:19">
      <c r="D28" s="36"/>
    </row>
    <row r="29" spans="1:19" ht="13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9">
      <c r="A30" s="53"/>
      <c r="B30" s="42"/>
      <c r="C30" s="42"/>
      <c r="D30" s="42"/>
      <c r="E30" s="42"/>
      <c r="F30" s="73"/>
      <c r="G30" s="42"/>
      <c r="H30" s="42"/>
      <c r="I30" s="42"/>
      <c r="J30" s="42"/>
      <c r="K30" s="42"/>
      <c r="L30" s="42"/>
      <c r="M30" s="74"/>
      <c r="N30" s="41"/>
      <c r="P30" s="41"/>
      <c r="Q30" s="41"/>
      <c r="R30" s="41"/>
    </row>
    <row r="31" spans="1:19">
      <c r="C31" s="39"/>
      <c r="D31" s="40"/>
      <c r="E31" s="39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</row>
    <row r="32" spans="1:19">
      <c r="C32" s="39"/>
      <c r="D32" s="40"/>
      <c r="E32" s="39"/>
      <c r="F32" s="41"/>
      <c r="G32" s="41"/>
      <c r="H32" s="41"/>
      <c r="I32" s="41"/>
      <c r="J32" s="41"/>
      <c r="K32" s="41"/>
      <c r="L32" s="41"/>
      <c r="M32" s="42"/>
      <c r="N32" s="42"/>
      <c r="O32" s="42"/>
      <c r="P32" s="42"/>
      <c r="Q32" s="42"/>
      <c r="R32" s="42"/>
    </row>
    <row r="33" spans="5:18">
      <c r="E33" s="43"/>
      <c r="F33" s="41"/>
      <c r="G33" s="37"/>
      <c r="H33" s="41"/>
      <c r="I33" s="41"/>
      <c r="J33" s="41"/>
      <c r="L33" s="41"/>
      <c r="M33" s="41"/>
      <c r="N33" s="41"/>
      <c r="O33" s="41"/>
      <c r="P33" s="41"/>
      <c r="Q33" s="41"/>
      <c r="R33" s="41"/>
    </row>
    <row r="34" spans="5:18">
      <c r="G34" s="37"/>
    </row>
    <row r="35" spans="5:18">
      <c r="M35" s="50"/>
    </row>
  </sheetData>
  <mergeCells count="7">
    <mergeCell ref="A22:I22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i:0#.f|membership|brittany.calhoun@hydroone.com</DisplayName>
        <AccountId>8309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Issue xmlns="7e651a3a-8d05-4ee0-9344-b668032e30e0" xsi:nil="true"/>
    <DraftReady xmlns="7e651a3a-8d05-4ee0-9344-b668032e30e0">Almost</DraftReady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IssueNo_x002e_ xmlns="7e651a3a-8d05-4ee0-9344-b668032e30e0" xsi:nil="true"/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EB-2024-0216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IssueDate xmlns="7e651a3a-8d05-4ee0-9344-b668032e30e0">2024-07-12T04:00:00+00:00</IssueDate>
    <TaxCatchAll xmlns="1f5e108a-442b-424d-88d6-fdac133e65d6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</Witness>
    <Docket xmlns="7e651a3a-8d05-4ee0-9344-b668032e30e0" xsi:nil="true"/>
    <Witness_x0020_Approved xmlns="7e651a3a-8d05-4ee0-9344-b668032e30e0">false</Witness_x0020_Approved>
    <Applicant0 xmlns="7e651a3a-8d05-4ee0-9344-b668032e30e0">
      <Value>Hydro One Networks Inc. - HONI</Value>
    </Applicant0>
    <TitleofExhibit xmlns="7e651a3a-8d05-4ee0-9344-b668032e30e0" xsi:nil="true"/>
    <TypeofDocument xmlns="7e651a3a-8d05-4ee0-9344-b668032e30e0" xsi:nil="true"/>
    <lcf76f155ced4ddcb4097134ff3c332f xmlns="7e651a3a-8d05-4ee0-9344-b668032e30e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6e3b920d5f5975b713745500cd62764b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5ebd09effb1b131e96523ef6451d8845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77E23EE-06ED-4B01-B0BE-1CAF82D99D48}">
  <ds:schemaRefs>
    <ds:schemaRef ds:uri="http://schemas.openxmlformats.org/package/2006/metadata/core-properties"/>
    <ds:schemaRef ds:uri="http://schemas.microsoft.com/office/2006/documentManagement/types"/>
    <ds:schemaRef ds:uri="7e651a3a-8d05-4ee0-9344-b668032e30e0"/>
    <ds:schemaRef ds:uri="http://purl.org/dc/terms/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1f5e108a-442b-424d-88d6-fdac133e65d6"/>
  </ds:schemaRefs>
</ds:datastoreItem>
</file>

<file path=customXml/itemProps2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BFA664-D626-49DA-B554-DFCFB050AA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subject/>
  <dc:creator>Naiyu Zhang</dc:creator>
  <cp:keywords/>
  <dc:description/>
  <cp:lastModifiedBy>MOLINA Carla</cp:lastModifiedBy>
  <cp:revision/>
  <dcterms:created xsi:type="dcterms:W3CDTF">2008-07-30T17:20:25Z</dcterms:created>
  <dcterms:modified xsi:type="dcterms:W3CDTF">2024-07-11T16:11:46Z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