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Application and Evidence/"/>
    </mc:Choice>
  </mc:AlternateContent>
  <xr:revisionPtr revIDLastSave="316" documentId="8_{FAE80893-9D9A-4989-8D33-6B08EE3AF179}" xr6:coauthVersionLast="47" xr6:coauthVersionMax="47" xr10:uidLastSave="{AC6A70CB-E843-44BE-B91A-DB438CF91C3D}"/>
  <bookViews>
    <workbookView xWindow="-120" yWindow="-120" windowWidth="29040" windowHeight="15840" tabRatio="665" xr2:uid="{00000000-000D-0000-FFFF-FFFF00000000}"/>
  </bookViews>
  <sheets>
    <sheet name="G-01-03 Page 2a" sheetId="15" r:id="rId1"/>
    <sheet name="G-01-03 Page 2b" sheetId="17" r:id="rId2"/>
    <sheet name="G-01-03 Page 2c" sheetId="18" r:id="rId3"/>
    <sheet name="G-01-03 Page 2d" sheetId="19" r:id="rId4"/>
    <sheet name="G-01-03 Page 2e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'G-01-03 Page 2a'!$A$1:$J$33</definedName>
    <definedName name="_xlnm.Print_Area" localSheetId="1">'G-01-03 Page 2b'!$A$1:$J$33</definedName>
    <definedName name="_xlnm.Print_Area" localSheetId="2">'G-01-03 Page 2c'!$A$1:$J$33</definedName>
    <definedName name="_xlnm.Print_Area" localSheetId="3">'G-01-03 Page 2d'!$A$1:$J$33</definedName>
    <definedName name="_xlnm.Print_Area" localSheetId="4">'G-01-03 Page 2e'!$A$1:$J$33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PrintArea" localSheetId="0" hidden="1">'G-01-03 Page 2a'!$A$1:$J$33</definedName>
    <definedName name="Z_9BF76A56_E765_439E_A520_989A28048B98_.wvu.PrintArea" localSheetId="1" hidden="1">'G-01-03 Page 2b'!$A$1:$J$33</definedName>
    <definedName name="Z_9BF76A56_E765_439E_A520_989A28048B98_.wvu.PrintArea" localSheetId="2" hidden="1">'G-01-03 Page 2c'!$A$1:$J$33</definedName>
    <definedName name="Z_9BF76A56_E765_439E_A520_989A28048B98_.wvu.PrintArea" localSheetId="3" hidden="1">'G-01-03 Page 2d'!$A$1:$J$33</definedName>
    <definedName name="Z_9BF76A56_E765_439E_A520_989A28048B98_.wvu.PrintArea" localSheetId="4" hidden="1">'G-01-03 Page 2e'!$A$1:$J$33</definedName>
    <definedName name="Z_B01B5FA6_84D4_413A_ACF8_E0C93810160C_.wvu.PrintArea" localSheetId="0" hidden="1">'G-01-03 Page 2a'!$A$1:$J$33</definedName>
    <definedName name="Z_B01B5FA6_84D4_413A_ACF8_E0C93810160C_.wvu.PrintArea" localSheetId="1" hidden="1">'G-01-03 Page 2b'!$A$1:$J$33</definedName>
    <definedName name="Z_B01B5FA6_84D4_413A_ACF8_E0C93810160C_.wvu.PrintArea" localSheetId="2" hidden="1">'G-01-03 Page 2c'!$A$1:$J$33</definedName>
    <definedName name="Z_B01B5FA6_84D4_413A_ACF8_E0C93810160C_.wvu.PrintArea" localSheetId="3" hidden="1">'G-01-03 Page 2d'!$A$1:$J$33</definedName>
    <definedName name="Z_B01B5FA6_84D4_413A_ACF8_E0C93810160C_.wvu.PrintArea" localSheetId="4" hidden="1">'G-01-03 Page 2e'!$A$1:$J$33</definedName>
    <definedName name="Z_BB254614_6E35_4570_92F5_BAA3FE64DD9A_.wvu.PrintArea" localSheetId="0" hidden="1">'G-01-03 Page 2a'!$A$1:$J$33</definedName>
    <definedName name="Z_BB254614_6E35_4570_92F5_BAA3FE64DD9A_.wvu.PrintArea" localSheetId="1" hidden="1">'G-01-03 Page 2b'!$A$1:$J$33</definedName>
    <definedName name="Z_BB254614_6E35_4570_92F5_BAA3FE64DD9A_.wvu.PrintArea" localSheetId="2" hidden="1">'G-01-03 Page 2c'!$A$1:$J$33</definedName>
    <definedName name="Z_BB254614_6E35_4570_92F5_BAA3FE64DD9A_.wvu.PrintArea" localSheetId="3" hidden="1">'G-01-03 Page 2d'!$A$1:$J$33</definedName>
    <definedName name="Z_BB254614_6E35_4570_92F5_BAA3FE64DD9A_.wvu.PrintArea" localSheetId="4" hidden="1">'G-01-03 Page 2e'!$A$1:$J$33</definedName>
    <definedName name="Z_E450F6EA_73AF_4362_B9AF_6B82060E4DC3_.wvu.PrintArea" localSheetId="0" hidden="1">'G-01-03 Page 2a'!$A$1:$J$33</definedName>
    <definedName name="Z_E450F6EA_73AF_4362_B9AF_6B82060E4DC3_.wvu.PrintArea" localSheetId="1" hidden="1">'G-01-03 Page 2b'!$A$1:$J$33</definedName>
    <definedName name="Z_E450F6EA_73AF_4362_B9AF_6B82060E4DC3_.wvu.PrintArea" localSheetId="2" hidden="1">'G-01-03 Page 2c'!$A$1:$J$33</definedName>
    <definedName name="Z_E450F6EA_73AF_4362_B9AF_6B82060E4DC3_.wvu.PrintArea" localSheetId="3" hidden="1">'G-01-03 Page 2d'!$A$1:$J$33</definedName>
    <definedName name="Z_E450F6EA_73AF_4362_B9AF_6B82060E4DC3_.wvu.PrintArea" localSheetId="4" hidden="1">'G-01-03 Page 2e'!$A$1:$J$33</definedName>
    <definedName name="Z_F6253B25_06CA_4AB3_AC9A_3241787542D6_.wvu.PrintArea" localSheetId="0" hidden="1">'G-01-03 Page 2a'!$A$1:$J$33</definedName>
    <definedName name="Z_F6253B25_06CA_4AB3_AC9A_3241787542D6_.wvu.PrintArea" localSheetId="1" hidden="1">'G-01-03 Page 2b'!$A$1:$J$33</definedName>
    <definedName name="Z_F6253B25_06CA_4AB3_AC9A_3241787542D6_.wvu.PrintArea" localSheetId="2" hidden="1">'G-01-03 Page 2c'!$A$1:$J$33</definedName>
    <definedName name="Z_F6253B25_06CA_4AB3_AC9A_3241787542D6_.wvu.PrintArea" localSheetId="3" hidden="1">'G-01-03 Page 2d'!$A$1:$J$33</definedName>
    <definedName name="Z_F6253B25_06CA_4AB3_AC9A_3241787542D6_.wvu.PrintArea" localSheetId="4" hidden="1">'G-01-03 Page 2e'!$A$1:$J$33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0" l="1"/>
  <c r="G16" i="19"/>
  <c r="G16" i="18" l="1"/>
  <c r="G16" i="15"/>
  <c r="G16" i="17"/>
  <c r="E20" i="20"/>
  <c r="H20" i="20" s="1"/>
  <c r="E14" i="20"/>
  <c r="H12" i="20"/>
  <c r="F12" i="20"/>
  <c r="E20" i="19"/>
  <c r="H20" i="19" s="1"/>
  <c r="E14" i="19"/>
  <c r="H14" i="19" s="1"/>
  <c r="H12" i="19"/>
  <c r="F12" i="19"/>
  <c r="E16" i="19" s="1"/>
  <c r="E20" i="18"/>
  <c r="H20" i="18" s="1"/>
  <c r="E14" i="18"/>
  <c r="H14" i="18" s="1"/>
  <c r="H12" i="18"/>
  <c r="F12" i="18"/>
  <c r="E16" i="18" s="1"/>
  <c r="E20" i="17"/>
  <c r="H20" i="17" s="1"/>
  <c r="E14" i="17"/>
  <c r="H14" i="17" s="1"/>
  <c r="H12" i="17"/>
  <c r="F12" i="17"/>
  <c r="E16" i="17" s="1"/>
  <c r="E16" i="20" l="1"/>
  <c r="H14" i="20"/>
  <c r="F16" i="19"/>
  <c r="E18" i="19"/>
  <c r="H16" i="19"/>
  <c r="H16" i="18"/>
  <c r="E18" i="18"/>
  <c r="F16" i="18"/>
  <c r="H16" i="17"/>
  <c r="F16" i="17"/>
  <c r="E18" i="17"/>
  <c r="H16" i="20" l="1"/>
  <c r="F16" i="20"/>
  <c r="E18" i="20"/>
  <c r="G18" i="19"/>
  <c r="H18" i="19" s="1"/>
  <c r="F18" i="19"/>
  <c r="G18" i="18"/>
  <c r="H18" i="18" s="1"/>
  <c r="F18" i="18"/>
  <c r="G18" i="17"/>
  <c r="H18" i="17" s="1"/>
  <c r="F18" i="17"/>
  <c r="E20" i="15"/>
  <c r="H20" i="15" s="1"/>
  <c r="E14" i="15"/>
  <c r="H14" i="15" s="1"/>
  <c r="H12" i="15"/>
  <c r="F12" i="15"/>
  <c r="G18" i="20" l="1"/>
  <c r="H18" i="20" s="1"/>
  <c r="F18" i="20"/>
  <c r="G22" i="19"/>
  <c r="H22" i="19" s="1"/>
  <c r="F22" i="19"/>
  <c r="G22" i="18"/>
  <c r="H22" i="18" s="1"/>
  <c r="F22" i="18"/>
  <c r="G22" i="17"/>
  <c r="H22" i="17" s="1"/>
  <c r="F22" i="17"/>
  <c r="E16" i="15"/>
  <c r="G22" i="20" l="1"/>
  <c r="H22" i="20" s="1"/>
  <c r="F22" i="20"/>
  <c r="F16" i="15"/>
  <c r="E18" i="15"/>
  <c r="H16" i="15"/>
  <c r="G18" i="15" l="1"/>
  <c r="H18" i="15" s="1"/>
  <c r="F18" i="15"/>
  <c r="F22" i="15" s="1"/>
  <c r="G22" i="15" l="1"/>
  <c r="H22" i="15" s="1"/>
</calcChain>
</file>

<file path=xl/sharedStrings.xml><?xml version="1.0" encoding="utf-8"?>
<sst xmlns="http://schemas.openxmlformats.org/spreadsheetml/2006/main" count="140" uniqueCount="32">
  <si>
    <t>CLLP</t>
  </si>
  <si>
    <t>Summary of Cost of Capital</t>
  </si>
  <si>
    <t>Test Year 2025</t>
  </si>
  <si>
    <t>Utility Capital Structure</t>
  </si>
  <si>
    <t>Year Ending December 31</t>
  </si>
  <si>
    <t>($ Millions)</t>
  </si>
  <si>
    <t>Line No.</t>
  </si>
  <si>
    <t xml:space="preserve"> Particulars</t>
  </si>
  <si>
    <t>($M)</t>
  </si>
  <si>
    <t>%</t>
  </si>
  <si>
    <t>Cost
Rate
(%)</t>
  </si>
  <si>
    <t>Return
($M)</t>
  </si>
  <si>
    <t>(a)</t>
  </si>
  <si>
    <t>(b)</t>
  </si>
  <si>
    <t>(c)</t>
  </si>
  <si>
    <t>(d)</t>
  </si>
  <si>
    <t>I</t>
  </si>
  <si>
    <t>Long-term debt</t>
  </si>
  <si>
    <t>Short-term debt</t>
  </si>
  <si>
    <t>Deemed long-term debt</t>
  </si>
  <si>
    <t>Total debt</t>
  </si>
  <si>
    <t>Common equity</t>
  </si>
  <si>
    <t>Total rate base</t>
  </si>
  <si>
    <t xml:space="preserve">Long term debt ($M) based on Average Monthly Total Debt outstanding G-01-02 </t>
  </si>
  <si>
    <t>Long term debt % based on Projected Average Embedded Cost Rate  G-01-02</t>
  </si>
  <si>
    <t>Short term debt % based on OEB's 2024 Cost of Capital Parameters</t>
  </si>
  <si>
    <t>Common Equity % based on OEB's 2024 Cost of Capital Parameters</t>
  </si>
  <si>
    <t>Total rate base from C-01-01</t>
  </si>
  <si>
    <t>Test Year 2026</t>
  </si>
  <si>
    <t>Test Year 2027</t>
  </si>
  <si>
    <t>Test Year 2028</t>
  </si>
  <si>
    <t>Test Year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</si>
</sst>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  <numFmt numFmtId="180" formatCode="#,##0.0"/>
    <numFmt numFmtId="181" formatCode="#,##0,;\(#,##0,\)"/>
    <numFmt numFmtId="182" formatCode="#,##0.0\ ;\(#,##0.0\)"/>
    <numFmt numFmtId="183" formatCode="General;;"/>
    <numFmt numFmtId="184" formatCode="[$-409]mmmm\ d\,\ yyyy;@"/>
    <numFmt numFmtId="185" formatCode="m/yy"/>
    <numFmt numFmtId="186" formatCode="0.0\ \ "/>
    <numFmt numFmtId="187" formatCode="* #,##0.00;* \-#,##0.00;* &quot;-&quot;??;@"/>
    <numFmt numFmtId="188" formatCode="_(* #,##0.000000_);_(* \(#,##0.000000\);_(* &quot;-&quot;??_);_(@_)"/>
    <numFmt numFmtId="189" formatCode="0.00_)"/>
    <numFmt numFmtId="190" formatCode="#,##0.0000,;\(#,##0.0000,\)"/>
    <numFmt numFmtId="191" formatCode="mm/yy"/>
    <numFmt numFmtId="192" formatCode="&quot; &quot;#,##0.00&quot; &quot;;&quot;-&quot;#,##0.00&quot; &quot;;&quot; -&quot;00&quot; &quot;;&quot; &quot;@&quot; &quot;"/>
    <numFmt numFmtId="193" formatCode="_ * #,##0_ ;_ * \-#,##0_ ;_ * &quot;-&quot;_ ;_ @_ "/>
    <numFmt numFmtId="194" formatCode="_ * #,##0.00_ ;_ * \-#,##0.00_ ;_ * &quot;-&quot;??_ ;_ @_ "/>
    <numFmt numFmtId="195" formatCode="#,##0.00&quot;¢/kWh&quot;"/>
    <numFmt numFmtId="196" formatCode="0.000000"/>
    <numFmt numFmtId="197" formatCode="#,##0;\(#,##0\)"/>
    <numFmt numFmtId="198" formatCode="_-* #,##0_-;\-* #,##0_-;_-* &quot;-&quot;??_-;_-@_-"/>
    <numFmt numFmtId="199" formatCode="mm/dd/yy"/>
    <numFmt numFmtId="200" formatCode="0_);\(0\)"/>
    <numFmt numFmtId="201" formatCode="&quot;$&quot;#,##0.0"/>
    <numFmt numFmtId="202" formatCode="0.0%"/>
    <numFmt numFmtId="203" formatCode="General_)"/>
    <numFmt numFmtId="204" formatCode="#,##0.0_);\(#,##0.0\);&quot;-&quot;?"/>
    <numFmt numFmtId="205" formatCode="_(&quot;CHF&quot;* #,##0.00_);_(&quot;CHF&quot;* \(#,##0.00\);_(&quot;CHF&quot;* &quot;-&quot;??_);_(@_)"/>
    <numFmt numFmtId="206" formatCode="_(&quot;CHF&quot;* #,##0_);_(&quot;CHF&quot;* \(#,##0\);_(&quot;CHF&quot;* &quot;-&quot;_);_(@_)"/>
    <numFmt numFmtId="207" formatCode="_(&quot;R$ &quot;* #,##0.00_);_(&quot;R$ &quot;* \(#,##0.00\);_(&quot;R$ &quot;* &quot;-&quot;??_);_(@_)"/>
    <numFmt numFmtId="208" formatCode="&quot;$&quot;#,##0\ ;\(&quot;$&quot;#,##0\)"/>
    <numFmt numFmtId="209" formatCode="mmm\-d\-yyyy"/>
    <numFmt numFmtId="210" formatCode="mmm\-yyyy"/>
    <numFmt numFmtId="211" formatCode="d\-mmm\-yyyy"/>
    <numFmt numFmtId="212" formatCode="_([$€-2]* #,##0.00_);_([$€-2]* \(#,##0.00\);_([$€-2]* &quot;-&quot;??_)"/>
    <numFmt numFmtId="213" formatCode="_-[$€-2]* #,##0.00_-;\-[$€-2]* #,##0.00_-;_-[$€-2]* &quot;-&quot;??_-"/>
    <numFmt numFmtId="214" formatCode="_ * #,##0.00_)\ &quot;$&quot;_ ;_ * \(#,##0.00\)\ &quot;$&quot;_ ;_ * &quot;-&quot;??_)\ &quot;$&quot;_ ;_ @_ "/>
    <numFmt numFmtId="215" formatCode="#,##0,_);\(#,##0,\)"/>
    <numFmt numFmtId="216" formatCode="#,##0.0_);[Red]\(#,##0.0\)"/>
    <numFmt numFmtId="217" formatCode="#,##0.00\x_);[Red]\(#,##0.00\x\);&quot;--  &quot;"/>
    <numFmt numFmtId="218" formatCode="_-* #,##0_-;\-* #,##0_-;_-* &quot;-&quot;_-;_-@_-"/>
    <numFmt numFmtId="219" formatCode="#,###,##0.0;\(#,###,##0.0\)"/>
    <numFmt numFmtId="220" formatCode="#,##0.0\ ;\(#,##0.0\)\ "/>
    <numFmt numFmtId="221" formatCode="_(* #,##0.0_);_(* \(#,##0.0\);_(* &quot;-&quot;?_);_(@_)"/>
    <numFmt numFmtId="222" formatCode="0.0%\ _);\(0.0%\)\ "/>
    <numFmt numFmtId="223" formatCode="0.0"/>
    <numFmt numFmtId="224" formatCode="0.000000_);\(0.000000\)"/>
    <numFmt numFmtId="225" formatCode="#,##0.0\ \ _);\(#,##0.0\)\ \ "/>
    <numFmt numFmtId="226" formatCode="_(* #,##0.00000_);_(* \(#,##0.00000\);_(* &quot;-&quot;??_);_(@_)"/>
    <numFmt numFmtId="227" formatCode="0.00\ \ _);\(0.00\)\ \ "/>
    <numFmt numFmtId="228" formatCode="_(* #,##0.000_);_(* \(#,##0.000\);_(* &quot;-&quot;???_);_(@_)"/>
  </numFmts>
  <fonts count="1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9" fillId="0" borderId="0"/>
    <xf numFmtId="44" fontId="4" fillId="0" borderId="0" applyFont="0" applyFill="0" applyBorder="0" applyAlignment="0" applyProtection="0"/>
    <xf numFmtId="176" fontId="9" fillId="0" borderId="0"/>
    <xf numFmtId="177" fontId="9" fillId="0" borderId="0"/>
    <xf numFmtId="38" fontId="6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6" fillId="3" borderId="5" applyNumberFormat="0" applyBorder="0" applyAlignment="0" applyProtection="0"/>
    <xf numFmtId="164" fontId="8" fillId="0" borderId="0"/>
    <xf numFmtId="178" fontId="4" fillId="0" borderId="0"/>
    <xf numFmtId="0" fontId="4" fillId="0" borderId="0"/>
    <xf numFmtId="0" fontId="4" fillId="0" borderId="0"/>
    <xf numFmtId="7" fontId="9" fillId="0" borderId="0"/>
    <xf numFmtId="37" fontId="11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9" fillId="0" borderId="0"/>
    <xf numFmtId="7" fontId="9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1" applyNumberFormat="0" applyFill="0" applyBorder="0" applyAlignment="0" applyProtection="0">
      <alignment horizontal="center"/>
    </xf>
    <xf numFmtId="8" fontId="41" fillId="0" borderId="16">
      <protection locked="0"/>
    </xf>
    <xf numFmtId="0" fontId="42" fillId="0" borderId="0" applyNumberFormat="0">
      <alignment horizontal="right"/>
    </xf>
    <xf numFmtId="0" fontId="43" fillId="0" borderId="0" applyNumberFormat="0" applyFill="0" applyBorder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0" fontId="46" fillId="0" borderId="0"/>
    <xf numFmtId="178" fontId="4" fillId="0" borderId="0"/>
    <xf numFmtId="0" fontId="4" fillId="0" borderId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82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181" fontId="48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9" fillId="0" borderId="0">
      <alignment vertical="top"/>
    </xf>
    <xf numFmtId="1" fontId="4" fillId="0" borderId="0"/>
    <xf numFmtId="0" fontId="50" fillId="0" borderId="0" applyNumberFormat="0" applyFill="0" applyBorder="0" applyAlignment="0" applyProtection="0">
      <alignment horizontal="centerContinuous"/>
    </xf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3" fontId="52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4" fillId="0" borderId="0"/>
    <xf numFmtId="179" fontId="4" fillId="0" borderId="0"/>
    <xf numFmtId="179" fontId="4" fillId="0" borderId="0"/>
    <xf numFmtId="0" fontId="47" fillId="38" borderId="17" applyNumberFormat="0" applyFont="0" applyBorder="0" applyAlignment="0" applyProtection="0">
      <alignment horizontal="right"/>
    </xf>
    <xf numFmtId="0" fontId="4" fillId="0" borderId="0"/>
    <xf numFmtId="0" fontId="4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4" fontId="4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184" fontId="5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56" fillId="39" borderId="0" applyNumberFormat="0" applyBorder="0" applyAlignment="0" applyProtection="0"/>
    <xf numFmtId="184" fontId="56" fillId="39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184" fontId="5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56" fillId="42" borderId="0" applyNumberFormat="0" applyBorder="0" applyAlignment="0" applyProtection="0"/>
    <xf numFmtId="184" fontId="56" fillId="42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184" fontId="5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56" fillId="45" borderId="0" applyNumberFormat="0" applyBorder="0" applyAlignment="0" applyProtection="0"/>
    <xf numFmtId="184" fontId="56" fillId="45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50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0" borderId="0" applyNumberFormat="0" applyBorder="0" applyAlignment="0" applyProtection="0"/>
    <xf numFmtId="184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14" fillId="5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184" fontId="5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56" fillId="51" borderId="0" applyNumberFormat="0" applyBorder="0" applyAlignment="0" applyProtection="0"/>
    <xf numFmtId="184" fontId="56" fillId="51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184" fontId="5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56" fillId="49" borderId="0" applyNumberFormat="0" applyBorder="0" applyAlignment="0" applyProtection="0"/>
    <xf numFmtId="184" fontId="56" fillId="49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52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2" borderId="0" applyNumberFormat="0" applyBorder="0" applyAlignment="0" applyProtection="0"/>
    <xf numFmtId="184" fontId="14" fillId="52" borderId="0" applyNumberFormat="0" applyBorder="0" applyAlignment="0" applyProtection="0"/>
    <xf numFmtId="0" fontId="14" fillId="40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14" fillId="43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184" fontId="5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56" fillId="43" borderId="0" applyNumberFormat="0" applyBorder="0" applyAlignment="0" applyProtection="0"/>
    <xf numFmtId="184" fontId="56" fillId="43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184" fontId="14" fillId="54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184" fontId="5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56" fillId="53" borderId="0" applyNumberFormat="0" applyBorder="0" applyAlignment="0" applyProtection="0"/>
    <xf numFmtId="184" fontId="56" fillId="5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55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5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5" borderId="0" applyNumberFormat="0" applyBorder="0" applyAlignment="0" applyProtection="0"/>
    <xf numFmtId="184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184" fontId="5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56" fillId="56" borderId="0" applyNumberFormat="0" applyBorder="0" applyAlignment="0" applyProtection="0"/>
    <xf numFmtId="184" fontId="56" fillId="56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30" fillId="16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57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57" borderId="0" applyNumberFormat="0" applyBorder="0" applyAlignment="0" applyProtection="0"/>
    <xf numFmtId="184" fontId="30" fillId="16" borderId="0" applyNumberFormat="0" applyBorder="0" applyAlignment="0" applyProtection="0"/>
    <xf numFmtId="0" fontId="30" fillId="16" borderId="0" applyNumberFormat="0" applyBorder="0" applyAlignment="0" applyProtection="0"/>
    <xf numFmtId="184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60" fillId="57" borderId="0" applyNumberFormat="0" applyBorder="0" applyAlignment="0" applyProtection="0"/>
    <xf numFmtId="184" fontId="60" fillId="57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30" fillId="16" borderId="0" applyNumberFormat="0" applyBorder="0" applyAlignment="0" applyProtection="0"/>
    <xf numFmtId="0" fontId="58" fillId="57" borderId="0" applyNumberFormat="0" applyBorder="0" applyAlignment="0" applyProtection="0"/>
    <xf numFmtId="184" fontId="30" fillId="20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9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59" borderId="0" applyNumberFormat="0" applyBorder="0" applyAlignment="0" applyProtection="0"/>
    <xf numFmtId="184" fontId="59" fillId="59" borderId="0" applyNumberFormat="0" applyBorder="0" applyAlignment="0" applyProtection="0"/>
    <xf numFmtId="0" fontId="58" fillId="43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60" fillId="43" borderId="0" applyNumberFormat="0" applyBorder="0" applyAlignment="0" applyProtection="0"/>
    <xf numFmtId="184" fontId="30" fillId="20" borderId="0" applyNumberFormat="0" applyBorder="0" applyAlignment="0" applyProtection="0"/>
    <xf numFmtId="0" fontId="30" fillId="20" borderId="0" applyNumberFormat="0" applyBorder="0" applyAlignment="0" applyProtection="0"/>
    <xf numFmtId="184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60" fillId="43" borderId="0" applyNumberFormat="0" applyBorder="0" applyAlignment="0" applyProtection="0"/>
    <xf numFmtId="184" fontId="60" fillId="43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30" fillId="20" borderId="0" applyNumberFormat="0" applyBorder="0" applyAlignment="0" applyProtection="0"/>
    <xf numFmtId="0" fontId="58" fillId="43" borderId="0" applyNumberFormat="0" applyBorder="0" applyAlignment="0" applyProtection="0"/>
    <xf numFmtId="184" fontId="30" fillId="24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53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53" borderId="0" applyNumberFormat="0" applyBorder="0" applyAlignment="0" applyProtection="0"/>
    <xf numFmtId="184" fontId="30" fillId="24" borderId="0" applyNumberFormat="0" applyBorder="0" applyAlignment="0" applyProtection="0"/>
    <xf numFmtId="0" fontId="30" fillId="24" borderId="0" applyNumberFormat="0" applyBorder="0" applyAlignment="0" applyProtection="0"/>
    <xf numFmtId="184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60" fillId="53" borderId="0" applyNumberFormat="0" applyBorder="0" applyAlignment="0" applyProtection="0"/>
    <xf numFmtId="184" fontId="60" fillId="53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30" fillId="24" borderId="0" applyNumberFormat="0" applyBorder="0" applyAlignment="0" applyProtection="0"/>
    <xf numFmtId="0" fontId="58" fillId="53" borderId="0" applyNumberFormat="0" applyBorder="0" applyAlignment="0" applyProtection="0"/>
    <xf numFmtId="184" fontId="30" fillId="28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184" fontId="58" fillId="42" borderId="0" applyNumberFormat="0" applyBorder="0" applyAlignment="0" applyProtection="0"/>
    <xf numFmtId="184" fontId="59" fillId="55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55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55" borderId="0" applyNumberFormat="0" applyBorder="0" applyAlignment="0" applyProtection="0"/>
    <xf numFmtId="184" fontId="59" fillId="55" borderId="0" applyNumberFormat="0" applyBorder="0" applyAlignment="0" applyProtection="0"/>
    <xf numFmtId="0" fontId="58" fillId="60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60" fillId="60" borderId="0" applyNumberFormat="0" applyBorder="0" applyAlignment="0" applyProtection="0"/>
    <xf numFmtId="184" fontId="30" fillId="28" borderId="0" applyNumberFormat="0" applyBorder="0" applyAlignment="0" applyProtection="0"/>
    <xf numFmtId="0" fontId="30" fillId="28" borderId="0" applyNumberFormat="0" applyBorder="0" applyAlignment="0" applyProtection="0"/>
    <xf numFmtId="184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8" borderId="0" applyNumberFormat="0" applyBorder="0" applyAlignment="0" applyProtection="0"/>
    <xf numFmtId="0" fontId="58" fillId="60" borderId="0" applyNumberFormat="0" applyBorder="0" applyAlignment="0" applyProtection="0"/>
    <xf numFmtId="184" fontId="30" fillId="3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61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61" borderId="0" applyNumberFormat="0" applyBorder="0" applyAlignment="0" applyProtection="0"/>
    <xf numFmtId="184" fontId="30" fillId="32" borderId="0" applyNumberFormat="0" applyBorder="0" applyAlignment="0" applyProtection="0"/>
    <xf numFmtId="0" fontId="30" fillId="32" borderId="0" applyNumberFormat="0" applyBorder="0" applyAlignment="0" applyProtection="0"/>
    <xf numFmtId="184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32" borderId="0" applyNumberFormat="0" applyBorder="0" applyAlignment="0" applyProtection="0"/>
    <xf numFmtId="0" fontId="58" fillId="61" borderId="0" applyNumberFormat="0" applyBorder="0" applyAlignment="0" applyProtection="0"/>
    <xf numFmtId="184" fontId="30" fillId="36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49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9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9" fillId="49" borderId="0" applyNumberFormat="0" applyBorder="0" applyAlignment="0" applyProtection="0"/>
    <xf numFmtId="184" fontId="59" fillId="49" borderId="0" applyNumberFormat="0" applyBorder="0" applyAlignment="0" applyProtection="0"/>
    <xf numFmtId="0" fontId="58" fillId="62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60" fillId="62" borderId="0" applyNumberFormat="0" applyBorder="0" applyAlignment="0" applyProtection="0"/>
    <xf numFmtId="184" fontId="30" fillId="36" borderId="0" applyNumberFormat="0" applyBorder="0" applyAlignment="0" applyProtection="0"/>
    <xf numFmtId="0" fontId="30" fillId="36" borderId="0" applyNumberFormat="0" applyBorder="0" applyAlignment="0" applyProtection="0"/>
    <xf numFmtId="184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60" fillId="62" borderId="0" applyNumberFormat="0" applyBorder="0" applyAlignment="0" applyProtection="0"/>
    <xf numFmtId="184" fontId="60" fillId="62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30" fillId="36" borderId="0" applyNumberFormat="0" applyBorder="0" applyAlignment="0" applyProtection="0"/>
    <xf numFmtId="0" fontId="58" fillId="62" borderId="0" applyNumberFormat="0" applyBorder="0" applyAlignment="0" applyProtection="0"/>
    <xf numFmtId="184" fontId="30" fillId="13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184" fontId="58" fillId="63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1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4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4" borderId="0" applyNumberFormat="0" applyBorder="0" applyAlignment="0" applyProtection="0"/>
    <xf numFmtId="184" fontId="30" fillId="13" borderId="0" applyNumberFormat="0" applyBorder="0" applyAlignment="0" applyProtection="0"/>
    <xf numFmtId="0" fontId="30" fillId="13" borderId="0" applyNumberFormat="0" applyBorder="0" applyAlignment="0" applyProtection="0"/>
    <xf numFmtId="184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60" fillId="64" borderId="0" applyNumberFormat="0" applyBorder="0" applyAlignment="0" applyProtection="0"/>
    <xf numFmtId="184" fontId="60" fillId="64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30" fillId="13" borderId="0" applyNumberFormat="0" applyBorder="0" applyAlignment="0" applyProtection="0"/>
    <xf numFmtId="0" fontId="58" fillId="64" borderId="0" applyNumberFormat="0" applyBorder="0" applyAlignment="0" applyProtection="0"/>
    <xf numFmtId="184" fontId="30" fillId="17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65" borderId="0" applyNumberFormat="0" applyBorder="0" applyAlignment="0" applyProtection="0"/>
    <xf numFmtId="184" fontId="30" fillId="17" borderId="0" applyNumberFormat="0" applyBorder="0" applyAlignment="0" applyProtection="0"/>
    <xf numFmtId="0" fontId="30" fillId="17" borderId="0" applyNumberFormat="0" applyBorder="0" applyAlignment="0" applyProtection="0"/>
    <xf numFmtId="184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60" fillId="65" borderId="0" applyNumberFormat="0" applyBorder="0" applyAlignment="0" applyProtection="0"/>
    <xf numFmtId="184" fontId="60" fillId="65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30" fillId="17" borderId="0" applyNumberFormat="0" applyBorder="0" applyAlignment="0" applyProtection="0"/>
    <xf numFmtId="0" fontId="58" fillId="65" borderId="0" applyNumberFormat="0" applyBorder="0" applyAlignment="0" applyProtection="0"/>
    <xf numFmtId="184" fontId="30" fillId="21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66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66" borderId="0" applyNumberFormat="0" applyBorder="0" applyAlignment="0" applyProtection="0"/>
    <xf numFmtId="184" fontId="30" fillId="21" borderId="0" applyNumberFormat="0" applyBorder="0" applyAlignment="0" applyProtection="0"/>
    <xf numFmtId="0" fontId="30" fillId="21" borderId="0" applyNumberFormat="0" applyBorder="0" applyAlignment="0" applyProtection="0"/>
    <xf numFmtId="184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60" fillId="66" borderId="0" applyNumberFormat="0" applyBorder="0" applyAlignment="0" applyProtection="0"/>
    <xf numFmtId="184" fontId="60" fillId="66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30" fillId="21" borderId="0" applyNumberFormat="0" applyBorder="0" applyAlignment="0" applyProtection="0"/>
    <xf numFmtId="0" fontId="58" fillId="66" borderId="0" applyNumberFormat="0" applyBorder="0" applyAlignment="0" applyProtection="0"/>
    <xf numFmtId="184" fontId="30" fillId="25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184" fontId="58" fillId="67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67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67" borderId="0" applyNumberFormat="0" applyBorder="0" applyAlignment="0" applyProtection="0"/>
    <xf numFmtId="184" fontId="59" fillId="67" borderId="0" applyNumberFormat="0" applyBorder="0" applyAlignment="0" applyProtection="0"/>
    <xf numFmtId="0" fontId="58" fillId="60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60" fillId="60" borderId="0" applyNumberFormat="0" applyBorder="0" applyAlignment="0" applyProtection="0"/>
    <xf numFmtId="184" fontId="30" fillId="25" borderId="0" applyNumberFormat="0" applyBorder="0" applyAlignment="0" applyProtection="0"/>
    <xf numFmtId="0" fontId="30" fillId="25" borderId="0" applyNumberFormat="0" applyBorder="0" applyAlignment="0" applyProtection="0"/>
    <xf numFmtId="184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5" borderId="0" applyNumberFormat="0" applyBorder="0" applyAlignment="0" applyProtection="0"/>
    <xf numFmtId="0" fontId="58" fillId="60" borderId="0" applyNumberFormat="0" applyBorder="0" applyAlignment="0" applyProtection="0"/>
    <xf numFmtId="184" fontId="30" fillId="29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184" fontId="30" fillId="29" borderId="0" applyNumberFormat="0" applyBorder="0" applyAlignment="0" applyProtection="0"/>
    <xf numFmtId="0" fontId="30" fillId="29" borderId="0" applyNumberFormat="0" applyBorder="0" applyAlignment="0" applyProtection="0"/>
    <xf numFmtId="184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29" borderId="0" applyNumberFormat="0" applyBorder="0" applyAlignment="0" applyProtection="0"/>
    <xf numFmtId="0" fontId="58" fillId="61" borderId="0" applyNumberFormat="0" applyBorder="0" applyAlignment="0" applyProtection="0"/>
    <xf numFmtId="184" fontId="30" fillId="33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184" fontId="30" fillId="33" borderId="0" applyNumberFormat="0" applyBorder="0" applyAlignment="0" applyProtection="0"/>
    <xf numFmtId="0" fontId="30" fillId="33" borderId="0" applyNumberFormat="0" applyBorder="0" applyAlignment="0" applyProtection="0"/>
    <xf numFmtId="184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30" fillId="33" borderId="0" applyNumberFormat="0" applyBorder="0" applyAlignment="0" applyProtection="0"/>
    <xf numFmtId="0" fontId="58" fillId="58" borderId="0" applyNumberFormat="0" applyBorder="0" applyAlignment="0" applyProtection="0"/>
    <xf numFmtId="184" fontId="20" fillId="7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184" fontId="61" fillId="48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2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3" fillId="42" borderId="0" applyNumberFormat="0" applyBorder="0" applyAlignment="0" applyProtection="0"/>
    <xf numFmtId="184" fontId="20" fillId="7" borderId="0" applyNumberFormat="0" applyBorder="0" applyAlignment="0" applyProtection="0"/>
    <xf numFmtId="0" fontId="20" fillId="7" borderId="0" applyNumberFormat="0" applyBorder="0" applyAlignment="0" applyProtection="0"/>
    <xf numFmtId="184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20" fillId="7" borderId="0" applyNumberFormat="0" applyBorder="0" applyAlignment="0" applyProtection="0"/>
    <xf numFmtId="0" fontId="61" fillId="42" borderId="0" applyNumberFormat="0" applyBorder="0" applyAlignment="0" applyProtection="0"/>
    <xf numFmtId="184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24" fillId="10" borderId="10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184" fontId="64" fillId="68" borderId="18" applyNumberFormat="0" applyAlignment="0" applyProtection="0"/>
    <xf numFmtId="184" fontId="65" fillId="65" borderId="19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0" fontId="65" fillId="65" borderId="19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5" fillId="65" borderId="19" applyNumberFormat="0" applyAlignment="0" applyProtection="0"/>
    <xf numFmtId="184" fontId="65" fillId="65" borderId="19" applyNumberFormat="0" applyAlignment="0" applyProtection="0"/>
    <xf numFmtId="0" fontId="65" fillId="55" borderId="18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6" fillId="55" borderId="18" applyNumberFormat="0" applyAlignment="0" applyProtection="0"/>
    <xf numFmtId="184" fontId="24" fillId="10" borderId="10" applyNumberFormat="0" applyAlignment="0" applyProtection="0"/>
    <xf numFmtId="0" fontId="24" fillId="10" borderId="10" applyNumberFormat="0" applyAlignment="0" applyProtection="0"/>
    <xf numFmtId="184" fontId="24" fillId="10" borderId="10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24" fillId="10" borderId="10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65" fillId="55" borderId="18" applyNumberFormat="0" applyAlignment="0" applyProtection="0"/>
    <xf numFmtId="184" fontId="24" fillId="10" borderId="10" applyNumberFormat="0" applyAlignment="0" applyProtection="0"/>
    <xf numFmtId="0" fontId="65" fillId="55" borderId="18" applyNumberFormat="0" applyAlignment="0" applyProtection="0"/>
    <xf numFmtId="184" fontId="26" fillId="11" borderId="13" applyNumberFormat="0" applyAlignment="0" applyProtection="0"/>
    <xf numFmtId="184" fontId="67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184" fontId="68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184" fontId="26" fillId="11" borderId="13" applyNumberFormat="0" applyAlignment="0" applyProtection="0"/>
    <xf numFmtId="0" fontId="26" fillId="11" borderId="13" applyNumberFormat="0" applyAlignment="0" applyProtection="0"/>
    <xf numFmtId="184" fontId="26" fillId="11" borderId="13" applyNumberFormat="0" applyAlignment="0" applyProtection="0"/>
    <xf numFmtId="184" fontId="69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26" fillId="11" borderId="13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184" fontId="26" fillId="11" borderId="13" applyNumberFormat="0" applyAlignment="0" applyProtection="0"/>
    <xf numFmtId="0" fontId="67" fillId="69" borderId="20" applyNumberFormat="0" applyAlignment="0" applyProtection="0"/>
    <xf numFmtId="184" fontId="6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42" fillId="0" borderId="0" applyNumberFormat="0">
      <alignment horizontal="right"/>
    </xf>
    <xf numFmtId="184" fontId="42" fillId="0" borderId="0" applyNumberFormat="0">
      <alignment horizontal="right"/>
    </xf>
    <xf numFmtId="0" fontId="42" fillId="0" borderId="0" applyNumberFormat="0">
      <alignment horizontal="right"/>
    </xf>
    <xf numFmtId="184" fontId="42" fillId="0" borderId="0" applyNumberFormat="0">
      <alignment horizontal="right"/>
    </xf>
    <xf numFmtId="14" fontId="6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28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19" fillId="6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184" fontId="76" fillId="51" borderId="0" applyNumberFormat="0" applyBorder="0" applyAlignment="0" applyProtection="0"/>
    <xf numFmtId="184" fontId="77" fillId="41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41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7" fillId="41" borderId="0" applyNumberFormat="0" applyBorder="0" applyAlignment="0" applyProtection="0"/>
    <xf numFmtId="184" fontId="77" fillId="41" borderId="0" applyNumberFormat="0" applyBorder="0" applyAlignment="0" applyProtection="0"/>
    <xf numFmtId="0" fontId="76" fillId="45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8" fillId="45" borderId="0" applyNumberFormat="0" applyBorder="0" applyAlignment="0" applyProtection="0"/>
    <xf numFmtId="184" fontId="19" fillId="6" borderId="0" applyNumberFormat="0" applyBorder="0" applyAlignment="0" applyProtection="0"/>
    <xf numFmtId="0" fontId="19" fillId="6" borderId="0" applyNumberFormat="0" applyBorder="0" applyAlignment="0" applyProtection="0"/>
    <xf numFmtId="184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8" fillId="45" borderId="0" applyNumberFormat="0" applyBorder="0" applyAlignment="0" applyProtection="0"/>
    <xf numFmtId="184" fontId="78" fillId="45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19" fillId="6" borderId="0" applyNumberFormat="0" applyBorder="0" applyAlignment="0" applyProtection="0"/>
    <xf numFmtId="0" fontId="76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4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0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184" fontId="10" fillId="0" borderId="3">
      <alignment horizontal="left" vertical="center"/>
    </xf>
    <xf numFmtId="184" fontId="10" fillId="0" borderId="3">
      <alignment horizontal="left" vertical="center"/>
    </xf>
    <xf numFmtId="0" fontId="10" fillId="0" borderId="3">
      <alignment horizontal="left" vertical="center"/>
    </xf>
    <xf numFmtId="184" fontId="10" fillId="0" borderId="3">
      <alignment horizontal="left" vertic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16" fillId="0" borderId="7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184" fontId="79" fillId="0" borderId="21" applyNumberFormat="0" applyFill="0" applyAlignment="0" applyProtection="0"/>
    <xf numFmtId="184" fontId="79" fillId="0" borderId="23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3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3" applyNumberFormat="0" applyFill="0" applyAlignment="0" applyProtection="0"/>
    <xf numFmtId="184" fontId="79" fillId="0" borderId="23" applyNumberFormat="0" applyFill="0" applyAlignment="0" applyProtection="0"/>
    <xf numFmtId="0" fontId="80" fillId="0" borderId="22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81" fillId="0" borderId="22" applyNumberFormat="0" applyFill="0" applyAlignment="0" applyProtection="0"/>
    <xf numFmtId="184" fontId="16" fillId="0" borderId="7" applyNumberFormat="0" applyFill="0" applyAlignment="0" applyProtection="0"/>
    <xf numFmtId="0" fontId="16" fillId="0" borderId="7" applyNumberFormat="0" applyFill="0" applyAlignment="0" applyProtection="0"/>
    <xf numFmtId="184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16" fillId="0" borderId="7" applyNumberFormat="0" applyFill="0" applyAlignment="0" applyProtection="0"/>
    <xf numFmtId="0" fontId="80" fillId="0" borderId="22" applyNumberFormat="0" applyFill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7" fillId="0" borderId="8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184" fontId="82" fillId="0" borderId="24" applyNumberFormat="0" applyFill="0" applyAlignment="0" applyProtection="0"/>
    <xf numFmtId="184" fontId="82" fillId="0" borderId="26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6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6" applyNumberFormat="0" applyFill="0" applyAlignment="0" applyProtection="0"/>
    <xf numFmtId="184" fontId="82" fillId="0" borderId="26" applyNumberFormat="0" applyFill="0" applyAlignment="0" applyProtection="0"/>
    <xf numFmtId="0" fontId="83" fillId="0" borderId="25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4" fillId="0" borderId="25" applyNumberFormat="0" applyFill="0" applyAlignment="0" applyProtection="0"/>
    <xf numFmtId="184" fontId="17" fillId="0" borderId="8" applyNumberFormat="0" applyFill="0" applyAlignment="0" applyProtection="0"/>
    <xf numFmtId="0" fontId="17" fillId="0" borderId="8" applyNumberFormat="0" applyFill="0" applyAlignment="0" applyProtection="0"/>
    <xf numFmtId="184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17" fillId="0" borderId="8" applyNumberFormat="0" applyFill="0" applyAlignment="0" applyProtection="0"/>
    <xf numFmtId="0" fontId="83" fillId="0" borderId="25" applyNumberFormat="0" applyFill="0" applyAlignment="0" applyProtection="0"/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8" fillId="0" borderId="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184" fontId="85" fillId="0" borderId="27" applyNumberFormat="0" applyFill="0" applyAlignment="0" applyProtection="0"/>
    <xf numFmtId="184" fontId="85" fillId="0" borderId="29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9" applyNumberFormat="0" applyFill="0" applyAlignment="0" applyProtection="0"/>
    <xf numFmtId="184" fontId="85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7" fillId="0" borderId="28" applyNumberFormat="0" applyFill="0" applyAlignment="0" applyProtection="0"/>
    <xf numFmtId="184" fontId="18" fillId="0" borderId="9" applyNumberFormat="0" applyFill="0" applyAlignment="0" applyProtection="0"/>
    <xf numFmtId="0" fontId="18" fillId="0" borderId="9" applyNumberFormat="0" applyFill="0" applyAlignment="0" applyProtection="0"/>
    <xf numFmtId="184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18" fillId="0" borderId="9" applyNumberFormat="0" applyFill="0" applyAlignment="0" applyProtection="0"/>
    <xf numFmtId="0" fontId="86" fillId="0" borderId="28" applyNumberFormat="0" applyFill="0" applyAlignment="0" applyProtection="0"/>
    <xf numFmtId="184" fontId="18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88" fillId="0" borderId="0" applyNumberForma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6" fillId="3" borderId="5" applyNumberFormat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6" fillId="0" borderId="0"/>
    <xf numFmtId="184" fontId="46" fillId="0" borderId="0"/>
    <xf numFmtId="0" fontId="46" fillId="0" borderId="0"/>
    <xf numFmtId="184" fontId="46" fillId="0" borderId="0"/>
    <xf numFmtId="184" fontId="25" fillId="0" borderId="12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6" fillId="0" borderId="30" applyNumberFormat="0" applyFill="0" applyAlignment="0" applyProtection="0"/>
    <xf numFmtId="0" fontId="96" fillId="0" borderId="30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8" fillId="0" borderId="31" applyNumberFormat="0" applyFill="0" applyAlignment="0" applyProtection="0"/>
    <xf numFmtId="184" fontId="25" fillId="0" borderId="12" applyNumberFormat="0" applyFill="0" applyAlignment="0" applyProtection="0"/>
    <xf numFmtId="0" fontId="25" fillId="0" borderId="12" applyNumberFormat="0" applyFill="0" applyAlignment="0" applyProtection="0"/>
    <xf numFmtId="184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25" fillId="0" borderId="12" applyNumberFormat="0" applyFill="0" applyAlignment="0" applyProtection="0"/>
    <xf numFmtId="0" fontId="97" fillId="0" borderId="31" applyNumberFormat="0" applyFill="0" applyAlignment="0" applyProtection="0"/>
    <xf numFmtId="164" fontId="8" fillId="0" borderId="0"/>
    <xf numFmtId="184" fontId="21" fillId="8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99" fillId="54" borderId="0" applyNumberFormat="0" applyBorder="0" applyAlignment="0" applyProtection="0"/>
    <xf numFmtId="0" fontId="99" fillId="54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21" fillId="8" borderId="0" applyNumberFormat="0" applyBorder="0" applyAlignment="0" applyProtection="0"/>
    <xf numFmtId="0" fontId="21" fillId="8" borderId="0" applyNumberFormat="0" applyBorder="0" applyAlignment="0" applyProtection="0"/>
    <xf numFmtId="184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21" fillId="8" borderId="0" applyNumberFormat="0" applyBorder="0" applyAlignment="0" applyProtection="0"/>
    <xf numFmtId="0" fontId="100" fillId="54" borderId="0" applyNumberFormat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9" fontId="10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9" fillId="0" borderId="0">
      <alignment vertical="center"/>
    </xf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9" fillId="0" borderId="0">
      <alignment vertical="center"/>
    </xf>
    <xf numFmtId="184" fontId="9" fillId="0" borderId="0">
      <alignment vertical="center"/>
    </xf>
    <xf numFmtId="0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0" fontId="8" fillId="0" borderId="0"/>
    <xf numFmtId="184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39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39" fontId="31" fillId="0" borderId="0"/>
    <xf numFmtId="0" fontId="31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1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10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8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4" fontId="4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103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10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70" fillId="0" borderId="0"/>
    <xf numFmtId="0" fontId="31" fillId="0" borderId="0"/>
    <xf numFmtId="0" fontId="70" fillId="0" borderId="0"/>
    <xf numFmtId="0" fontId="31" fillId="0" borderId="0"/>
    <xf numFmtId="184" fontId="70" fillId="0" borderId="0"/>
    <xf numFmtId="39" fontId="31" fillId="0" borderId="0"/>
    <xf numFmtId="0" fontId="4" fillId="0" borderId="0"/>
    <xf numFmtId="184" fontId="70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31" fillId="0" borderId="0"/>
    <xf numFmtId="0" fontId="3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39" fontId="31" fillId="0" borderId="0"/>
    <xf numFmtId="0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2" applyNumberFormat="0" applyFont="0" applyAlignment="0" applyProtection="0"/>
    <xf numFmtId="0" fontId="6" fillId="46" borderId="32" applyNumberFormat="0" applyFont="0" applyAlignment="0" applyProtection="0"/>
    <xf numFmtId="0" fontId="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14" fillId="46" borderId="32" applyNumberFormat="0" applyFont="0" applyAlignment="0" applyProtection="0"/>
    <xf numFmtId="0" fontId="2" fillId="12" borderId="14" applyNumberFormat="0" applyFont="0" applyAlignment="0" applyProtection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1" fillId="4" borderId="0">
      <alignment horizontal="right"/>
    </xf>
    <xf numFmtId="37" fontId="106" fillId="4" borderId="34">
      <alignment horizontal="right"/>
    </xf>
    <xf numFmtId="37" fontId="11" fillId="4" borderId="0">
      <alignment horizontal="right"/>
    </xf>
    <xf numFmtId="181" fontId="48" fillId="37" borderId="0">
      <alignment horizontal="right"/>
    </xf>
    <xf numFmtId="181" fontId="48" fillId="37" borderId="0">
      <alignment horizontal="right"/>
    </xf>
    <xf numFmtId="184" fontId="23" fillId="10" borderId="11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184" fontId="107" fillId="68" borderId="35" applyNumberFormat="0" applyAlignment="0" applyProtection="0"/>
    <xf numFmtId="184" fontId="107" fillId="6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0" fontId="107" fillId="65" borderId="35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5" borderId="35" applyNumberFormat="0" applyAlignment="0" applyProtection="0"/>
    <xf numFmtId="184" fontId="107" fillId="65" borderId="35" applyNumberFormat="0" applyAlignment="0" applyProtection="0"/>
    <xf numFmtId="0" fontId="107" fillId="5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8" fillId="55" borderId="35" applyNumberFormat="0" applyAlignment="0" applyProtection="0"/>
    <xf numFmtId="184" fontId="23" fillId="10" borderId="11" applyNumberFormat="0" applyAlignment="0" applyProtection="0"/>
    <xf numFmtId="0" fontId="23" fillId="10" borderId="11" applyNumberFormat="0" applyAlignment="0" applyProtection="0"/>
    <xf numFmtId="184" fontId="23" fillId="10" borderId="11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23" fillId="10" borderId="11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107" fillId="55" borderId="35" applyNumberFormat="0" applyAlignment="0" applyProtection="0"/>
    <xf numFmtId="184" fontId="23" fillId="10" borderId="11" applyNumberFormat="0" applyAlignment="0" applyProtection="0"/>
    <xf numFmtId="0" fontId="107" fillId="55" borderId="35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49" fillId="0" borderId="0"/>
    <xf numFmtId="184" fontId="49" fillId="0" borderId="0"/>
    <xf numFmtId="0" fontId="49" fillId="0" borderId="0"/>
    <xf numFmtId="184" fontId="49" fillId="0" borderId="0"/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33" fillId="3" borderId="6" applyNumberFormat="0" applyAlignment="0"/>
    <xf numFmtId="184" fontId="33" fillId="3" borderId="6" applyNumberFormat="0" applyAlignment="0"/>
    <xf numFmtId="0" fontId="33" fillId="3" borderId="6" applyNumberFormat="0" applyAlignment="0"/>
    <xf numFmtId="184" fontId="33" fillId="3" borderId="6" applyNumberFormat="0" applyAlignment="0"/>
    <xf numFmtId="184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90" fontId="8" fillId="0" borderId="0">
      <alignment horizontal="center"/>
    </xf>
    <xf numFmtId="190" fontId="8" fillId="0" borderId="0">
      <alignment horizontal="center"/>
    </xf>
    <xf numFmtId="184" fontId="53" fillId="0" borderId="0">
      <alignment horizontal="center"/>
    </xf>
    <xf numFmtId="184" fontId="53" fillId="0" borderId="0">
      <alignment horizontal="center"/>
    </xf>
    <xf numFmtId="0" fontId="53" fillId="0" borderId="0">
      <alignment horizontal="center"/>
    </xf>
    <xf numFmtId="184" fontId="53" fillId="0" borderId="0">
      <alignment horizontal="center"/>
    </xf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111" fillId="0" borderId="36" applyNumberFormat="0" applyFill="0" applyAlignment="0" applyProtection="0"/>
    <xf numFmtId="184" fontId="29" fillId="0" borderId="15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184" fontId="111" fillId="0" borderId="37" applyNumberFormat="0" applyFill="0" applyAlignment="0" applyProtection="0"/>
    <xf numFmtId="184" fontId="111" fillId="0" borderId="38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11" fillId="0" borderId="38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8" applyNumberFormat="0" applyFill="0" applyAlignment="0" applyProtection="0"/>
    <xf numFmtId="0" fontId="4" fillId="0" borderId="0"/>
    <xf numFmtId="184" fontId="111" fillId="0" borderId="38" applyNumberFormat="0" applyFill="0" applyAlignment="0" applyProtection="0"/>
    <xf numFmtId="0" fontId="111" fillId="0" borderId="36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55" fillId="0" borderId="36" applyNumberFormat="0" applyFill="0" applyAlignment="0" applyProtection="0"/>
    <xf numFmtId="184" fontId="29" fillId="0" borderId="15" applyNumberFormat="0" applyFill="0" applyAlignment="0" applyProtection="0"/>
    <xf numFmtId="184" fontId="29" fillId="0" borderId="15" applyNumberFormat="0" applyFill="0" applyAlignment="0" applyProtection="0"/>
    <xf numFmtId="0" fontId="4" fillId="0" borderId="0"/>
    <xf numFmtId="0" fontId="29" fillId="0" borderId="15" applyNumberFormat="0" applyFill="0" applyAlignment="0" applyProtection="0"/>
    <xf numFmtId="184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55" fillId="0" borderId="36" applyNumberFormat="0" applyFill="0" applyAlignment="0" applyProtection="0"/>
    <xf numFmtId="184" fontId="55" fillId="0" borderId="36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184" fontId="29" fillId="0" borderId="15" applyNumberFormat="0" applyFill="0" applyAlignment="0" applyProtection="0"/>
    <xf numFmtId="0" fontId="96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4" fillId="0" borderId="0"/>
    <xf numFmtId="184" fontId="1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184" fontId="27" fillId="0" borderId="0" applyNumberFormat="0" applyFill="0" applyBorder="0" applyAlignment="0" applyProtection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2" fillId="0" borderId="0"/>
    <xf numFmtId="184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0" fontId="115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14" fillId="0" borderId="0"/>
    <xf numFmtId="0" fontId="103" fillId="0" borderId="0"/>
    <xf numFmtId="0" fontId="4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3" fillId="0" borderId="0"/>
    <xf numFmtId="0" fontId="4" fillId="0" borderId="0"/>
    <xf numFmtId="0" fontId="31" fillId="0" borderId="0"/>
    <xf numFmtId="0" fontId="4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4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5" fillId="0" borderId="0"/>
    <xf numFmtId="0" fontId="105" fillId="0" borderId="0"/>
    <xf numFmtId="0" fontId="31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8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17" fillId="0" borderId="0" applyFont="0" applyFill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3" fontId="118" fillId="0" borderId="0" applyFont="0" applyFill="0" applyBorder="0" applyAlignment="0" applyProtection="0"/>
    <xf numFmtId="3" fontId="119" fillId="0" borderId="0" applyFont="0" applyFill="0" applyBorder="0" applyAlignment="0" applyProtection="0"/>
    <xf numFmtId="195" fontId="120" fillId="0" borderId="0" applyFon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3" fontId="121" fillId="0" borderId="39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41" fontId="4" fillId="0" borderId="39"/>
    <xf numFmtId="41" fontId="4" fillId="0" borderId="39"/>
    <xf numFmtId="10" fontId="119" fillId="0" borderId="0" applyFont="0" applyFill="0" applyBorder="0" applyAlignment="0" applyProtection="0"/>
    <xf numFmtId="197" fontId="4" fillId="0" borderId="0" applyBorder="0"/>
    <xf numFmtId="9" fontId="122" fillId="0" borderId="0" applyFont="0" applyFill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37" fontId="123" fillId="0" borderId="0"/>
    <xf numFmtId="37" fontId="4" fillId="0" borderId="0"/>
    <xf numFmtId="37" fontId="4" fillId="0" borderId="0"/>
    <xf numFmtId="198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4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/>
    <xf numFmtId="3" fontId="126" fillId="0" borderId="0" applyNumberFormat="0" applyBorder="0"/>
    <xf numFmtId="202" fontId="126" fillId="70" borderId="0" applyNumberFormat="0" applyAlignment="0"/>
    <xf numFmtId="203" fontId="127" fillId="0" borderId="0">
      <alignment horizontal="left"/>
    </xf>
    <xf numFmtId="204" fontId="1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30" fillId="0" borderId="0"/>
    <xf numFmtId="4" fontId="33" fillId="0" borderId="0"/>
    <xf numFmtId="42" fontId="4" fillId="0" borderId="0" applyFont="0" applyFill="0" applyBorder="0" applyAlignment="0" applyProtection="0"/>
    <xf numFmtId="205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6" fillId="3" borderId="0" applyFont="0" applyFill="0" applyBorder="0" applyAlignment="0" applyProtection="0"/>
    <xf numFmtId="210" fontId="33" fillId="0" borderId="1"/>
    <xf numFmtId="211" fontId="4" fillId="0" borderId="0" applyFill="0" applyBorder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31" fillId="2" borderId="0"/>
    <xf numFmtId="2" fontId="129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2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133" fillId="0" borderId="0">
      <alignment vertical="center"/>
    </xf>
    <xf numFmtId="214" fontId="12" fillId="0" borderId="0" applyFont="0" applyFill="0" applyBorder="0" applyAlignment="0" applyProtection="0"/>
    <xf numFmtId="37" fontId="134" fillId="0" borderId="0"/>
    <xf numFmtId="0" fontId="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215" fontId="135" fillId="0" borderId="1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0" fontId="117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217" fontId="6" fillId="0" borderId="0" applyFont="0" applyFill="0" applyBorder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0" fontId="136" fillId="47" borderId="0">
      <alignment horizontal="center"/>
    </xf>
    <xf numFmtId="0" fontId="137" fillId="71" borderId="0"/>
    <xf numFmtId="0" fontId="138" fillId="68" borderId="0" applyBorder="0">
      <alignment horizontal="centerContinuous"/>
    </xf>
    <xf numFmtId="0" fontId="139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0" fillId="72" borderId="0"/>
    <xf numFmtId="170" fontId="33" fillId="0" borderId="0"/>
    <xf numFmtId="193" fontId="117" fillId="0" borderId="0" applyFont="0" applyFill="0" applyProtection="0"/>
    <xf numFmtId="3" fontId="113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1" fillId="74" borderId="40" applyNumberFormat="0" applyFont="0" applyBorder="0" applyAlignment="0" applyProtection="0">
      <alignment horizontal="center"/>
    </xf>
    <xf numFmtId="0" fontId="9" fillId="0" borderId="41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14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144" fillId="3" borderId="0">
      <alignment horizontal="right"/>
    </xf>
    <xf numFmtId="220" fontId="5" fillId="0" borderId="0" applyFill="0" applyBorder="0" applyProtection="0">
      <alignment horizontal="right"/>
    </xf>
    <xf numFmtId="200" fontId="38" fillId="0" borderId="0" applyBorder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5307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9" fillId="0" borderId="0" xfId="53071" applyFont="1"/>
    <xf numFmtId="0" fontId="145" fillId="0" borderId="1" xfId="53071" applyFont="1" applyBorder="1" applyAlignment="1">
      <alignment horizontal="center" wrapText="1"/>
    </xf>
    <xf numFmtId="0" fontId="145" fillId="0" borderId="0" xfId="53071" applyFont="1" applyAlignment="1">
      <alignment horizontal="center" wrapText="1"/>
    </xf>
    <xf numFmtId="0" fontId="145" fillId="0" borderId="1" xfId="53071" applyFont="1" applyBorder="1"/>
    <xf numFmtId="0" fontId="145" fillId="0" borderId="0" xfId="53071" applyFont="1"/>
    <xf numFmtId="0" fontId="145" fillId="0" borderId="1" xfId="1" applyFont="1" applyBorder="1" applyAlignment="1">
      <alignment horizontal="center"/>
    </xf>
    <xf numFmtId="0" fontId="9" fillId="0" borderId="0" xfId="53071" applyFont="1" applyAlignment="1">
      <alignment horizontal="center" wrapText="1"/>
    </xf>
    <xf numFmtId="0" fontId="9" fillId="0" borderId="0" xfId="53071" applyFont="1" applyAlignment="1">
      <alignment horizontal="left"/>
    </xf>
    <xf numFmtId="166" fontId="5" fillId="0" borderId="0" xfId="53071" applyNumberFormat="1" applyFont="1"/>
    <xf numFmtId="221" fontId="9" fillId="0" borderId="0" xfId="60551" applyNumberFormat="1" applyFont="1" applyAlignment="1">
      <alignment horizontal="right"/>
    </xf>
    <xf numFmtId="222" fontId="9" fillId="0" borderId="0" xfId="60551" applyNumberFormat="1" applyFont="1" applyAlignment="1">
      <alignment horizontal="right"/>
    </xf>
    <xf numFmtId="167" fontId="9" fillId="0" borderId="0" xfId="60551" applyNumberFormat="1" applyFont="1" applyAlignment="1">
      <alignment horizontal="right"/>
    </xf>
    <xf numFmtId="168" fontId="9" fillId="0" borderId="0" xfId="60551" applyNumberFormat="1" applyFont="1" applyAlignment="1">
      <alignment horizontal="right"/>
    </xf>
    <xf numFmtId="166" fontId="9" fillId="0" borderId="0" xfId="60551" applyNumberFormat="1" applyFont="1" applyAlignment="1">
      <alignment horizontal="right"/>
    </xf>
    <xf numFmtId="223" fontId="146" fillId="0" borderId="0" xfId="60551" applyNumberFormat="1" applyFont="1"/>
    <xf numFmtId="202" fontId="146" fillId="0" borderId="0" xfId="60551" applyNumberFormat="1" applyFont="1"/>
    <xf numFmtId="166" fontId="9" fillId="0" borderId="2" xfId="60551" applyNumberFormat="1" applyFont="1" applyBorder="1" applyAlignment="1">
      <alignment horizontal="right"/>
    </xf>
    <xf numFmtId="222" fontId="9" fillId="0" borderId="2" xfId="60551" applyNumberFormat="1" applyFont="1" applyBorder="1" applyAlignment="1">
      <alignment horizontal="right"/>
    </xf>
    <xf numFmtId="168" fontId="9" fillId="0" borderId="2" xfId="60551" applyNumberFormat="1" applyFont="1" applyBorder="1"/>
    <xf numFmtId="224" fontId="5" fillId="0" borderId="0" xfId="53071" applyNumberFormat="1" applyFont="1"/>
    <xf numFmtId="166" fontId="9" fillId="0" borderId="0" xfId="53071" applyNumberFormat="1" applyFont="1"/>
    <xf numFmtId="43" fontId="9" fillId="0" borderId="0" xfId="53071" applyNumberFormat="1" applyFont="1"/>
    <xf numFmtId="0" fontId="11" fillId="0" borderId="0" xfId="60551" applyFont="1"/>
    <xf numFmtId="221" fontId="5" fillId="0" borderId="0" xfId="53071" applyNumberFormat="1" applyFont="1"/>
    <xf numFmtId="226" fontId="5" fillId="0" borderId="0" xfId="53071" applyNumberFormat="1" applyFont="1"/>
    <xf numFmtId="225" fontId="9" fillId="0" borderId="0" xfId="60551" applyNumberFormat="1" applyFont="1" applyAlignment="1">
      <alignment horizontal="right"/>
    </xf>
    <xf numFmtId="227" fontId="5" fillId="0" borderId="0" xfId="53071" applyNumberFormat="1" applyFont="1"/>
    <xf numFmtId="167" fontId="5" fillId="0" borderId="0" xfId="53071" applyNumberFormat="1" applyFont="1"/>
    <xf numFmtId="228" fontId="5" fillId="0" borderId="0" xfId="53071" applyNumberFormat="1" applyFont="1"/>
    <xf numFmtId="0" fontId="9" fillId="0" borderId="0" xfId="53071" applyFont="1" applyAlignment="1">
      <alignment horizontal="center"/>
    </xf>
    <xf numFmtId="0" fontId="145" fillId="0" borderId="0" xfId="53071" applyFont="1" applyAlignment="1">
      <alignment horizontal="center"/>
    </xf>
  </cellXfs>
  <cellStyles count="60552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customXml" Target="../customXml/item2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EAFE-77F8-45CC-91BF-9035CC30C986}">
  <sheetPr>
    <pageSetUpPr fitToPage="1"/>
  </sheetPr>
  <dimension ref="A1:K33"/>
  <sheetViews>
    <sheetView tabSelected="1" zoomScale="115" zoomScaleNormal="115" zoomScaleSheetLayoutView="115" workbookViewId="0">
      <selection activeCell="N11" sqref="N11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5703125" style="1" bestFit="1" customWidth="1"/>
    <col min="9" max="9" width="2" style="1" customWidth="1"/>
    <col min="10" max="10" width="9.140625" style="1" bestFit="1"/>
    <col min="11" max="11" width="10.5703125" style="1" bestFit="1" customWidth="1"/>
    <col min="12" max="16384" width="9.140625" style="1"/>
  </cols>
  <sheetData>
    <row r="1" spans="1:11" ht="13.1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11" ht="13.15" customHeight="1">
      <c r="A2" s="33" t="s">
        <v>1</v>
      </c>
      <c r="B2" s="33"/>
      <c r="C2" s="33"/>
      <c r="D2" s="33"/>
      <c r="E2" s="33"/>
      <c r="F2" s="33"/>
      <c r="G2" s="33"/>
      <c r="H2" s="33"/>
    </row>
    <row r="3" spans="1:11" ht="13.15" customHeight="1">
      <c r="A3" s="33" t="s">
        <v>2</v>
      </c>
      <c r="B3" s="33"/>
      <c r="C3" s="33"/>
      <c r="D3" s="33"/>
      <c r="E3" s="33"/>
      <c r="F3" s="33"/>
      <c r="G3" s="33"/>
      <c r="H3" s="33"/>
    </row>
    <row r="4" spans="1:11" ht="13.15" customHeight="1">
      <c r="A4" s="33" t="s">
        <v>3</v>
      </c>
      <c r="B4" s="33"/>
      <c r="C4" s="33"/>
      <c r="D4" s="33"/>
      <c r="E4" s="33"/>
      <c r="F4" s="33"/>
      <c r="G4" s="33"/>
      <c r="H4" s="33"/>
    </row>
    <row r="5" spans="1:11" ht="13.15" customHeight="1">
      <c r="A5" s="33" t="s">
        <v>4</v>
      </c>
      <c r="B5" s="33"/>
      <c r="C5" s="33"/>
      <c r="D5" s="33"/>
      <c r="E5" s="33"/>
      <c r="F5" s="33"/>
      <c r="G5" s="33"/>
      <c r="H5" s="33"/>
    </row>
    <row r="6" spans="1:11">
      <c r="A6" s="33" t="s">
        <v>5</v>
      </c>
      <c r="B6" s="33"/>
      <c r="C6" s="33"/>
      <c r="D6" s="33"/>
      <c r="E6" s="33"/>
      <c r="F6" s="33"/>
      <c r="G6" s="33"/>
      <c r="H6" s="33"/>
    </row>
    <row r="7" spans="1:11">
      <c r="A7" s="2"/>
      <c r="B7" s="2"/>
      <c r="C7" s="2"/>
      <c r="D7" s="2"/>
      <c r="E7" s="4"/>
      <c r="F7" s="4"/>
      <c r="G7" s="4"/>
      <c r="H7" s="4"/>
    </row>
    <row r="8" spans="1:11">
      <c r="A8" s="3"/>
      <c r="B8" s="3"/>
      <c r="C8" s="4"/>
      <c r="D8" s="4"/>
      <c r="E8" s="4"/>
      <c r="F8" s="2">
        <v>2025</v>
      </c>
      <c r="G8" s="4"/>
      <c r="H8" s="4"/>
    </row>
    <row r="9" spans="1:11" ht="39" customHeight="1">
      <c r="A9" s="5" t="s">
        <v>6</v>
      </c>
      <c r="B9" s="6"/>
      <c r="C9" s="7" t="s">
        <v>7</v>
      </c>
      <c r="D9" s="8"/>
      <c r="E9" s="9" t="s">
        <v>8</v>
      </c>
      <c r="F9" s="9" t="s">
        <v>9</v>
      </c>
      <c r="G9" s="5" t="s">
        <v>10</v>
      </c>
      <c r="H9" s="5" t="s">
        <v>11</v>
      </c>
    </row>
    <row r="10" spans="1:11">
      <c r="A10" s="10"/>
      <c r="B10" s="10"/>
      <c r="C10" s="4"/>
      <c r="D10" s="4"/>
      <c r="E10" s="3" t="s">
        <v>12</v>
      </c>
      <c r="F10" s="3" t="s">
        <v>13</v>
      </c>
      <c r="G10" s="10" t="s">
        <v>14</v>
      </c>
      <c r="H10" s="10" t="s">
        <v>15</v>
      </c>
    </row>
    <row r="11" spans="1:11">
      <c r="A11" s="3"/>
      <c r="B11" s="3"/>
      <c r="C11" s="4"/>
      <c r="D11" s="4"/>
      <c r="E11" s="4"/>
      <c r="F11" s="4"/>
      <c r="G11" s="4"/>
      <c r="H11" s="4"/>
    </row>
    <row r="12" spans="1:11">
      <c r="A12" s="3" t="s">
        <v>16</v>
      </c>
      <c r="B12" s="3"/>
      <c r="C12" s="11" t="s">
        <v>17</v>
      </c>
      <c r="D12" s="11"/>
      <c r="E12" s="17">
        <v>112.67080609346672</v>
      </c>
      <c r="F12" s="14">
        <f>E12/E22</f>
        <v>0.56000000000000005</v>
      </c>
      <c r="G12" s="16">
        <v>4.6206920982497839E-2</v>
      </c>
      <c r="H12" s="15">
        <f>E12*G12</f>
        <v>5.2061710341951528</v>
      </c>
    </row>
    <row r="13" spans="1:11">
      <c r="A13" s="3"/>
      <c r="B13" s="3"/>
      <c r="C13" s="11"/>
      <c r="D13" s="11"/>
      <c r="E13" s="13"/>
      <c r="F13" s="14"/>
      <c r="G13" s="16"/>
      <c r="H13" s="15"/>
    </row>
    <row r="14" spans="1:11">
      <c r="A14" s="3">
        <v>2</v>
      </c>
      <c r="B14" s="3"/>
      <c r="C14" s="11" t="s">
        <v>18</v>
      </c>
      <c r="D14" s="11"/>
      <c r="E14" s="17">
        <f>E22*F14</f>
        <v>8.0479147209619075</v>
      </c>
      <c r="F14" s="14">
        <v>0.04</v>
      </c>
      <c r="G14" s="16">
        <v>6.2300000000000001E-2</v>
      </c>
      <c r="H14" s="15">
        <f>E14*G14</f>
        <v>0.50138508711592689</v>
      </c>
    </row>
    <row r="15" spans="1:11">
      <c r="A15" s="3"/>
      <c r="B15" s="3"/>
      <c r="C15" s="11"/>
      <c r="D15" s="11"/>
      <c r="E15" s="13"/>
      <c r="F15" s="14"/>
      <c r="G15" s="16"/>
      <c r="H15" s="15"/>
    </row>
    <row r="16" spans="1:11">
      <c r="A16" s="3">
        <v>3</v>
      </c>
      <c r="B16" s="3"/>
      <c r="C16" s="11" t="s">
        <v>19</v>
      </c>
      <c r="D16" s="11"/>
      <c r="E16" s="17">
        <f>-(F12-56%)*E22</f>
        <v>0</v>
      </c>
      <c r="F16" s="14">
        <f>E16/E22</f>
        <v>0</v>
      </c>
      <c r="G16" s="16">
        <f>G12</f>
        <v>4.6206920982497839E-2</v>
      </c>
      <c r="H16" s="15">
        <f>E16*G16</f>
        <v>0</v>
      </c>
      <c r="K16" s="28"/>
    </row>
    <row r="17" spans="1:8">
      <c r="A17" s="3"/>
      <c r="B17" s="3"/>
      <c r="C17" s="11"/>
      <c r="D17" s="11"/>
      <c r="E17" s="13"/>
      <c r="F17" s="14"/>
      <c r="G17" s="16"/>
      <c r="H17" s="15"/>
    </row>
    <row r="18" spans="1:8">
      <c r="A18" s="3">
        <v>4</v>
      </c>
      <c r="B18" s="3"/>
      <c r="C18" s="11" t="s">
        <v>20</v>
      </c>
      <c r="D18" s="11"/>
      <c r="E18" s="17">
        <f>SUM(E12:E16)</f>
        <v>120.71872081442864</v>
      </c>
      <c r="F18" s="14">
        <f>SUM(F12:F16)</f>
        <v>0.60000000000000009</v>
      </c>
      <c r="G18" s="16">
        <f>((F12*G12)+(F14*G14)+(F16*G16))/SUM(F12:F16)</f>
        <v>4.7279792916997979E-2</v>
      </c>
      <c r="H18" s="15">
        <f>E18*G18</f>
        <v>5.7075561213110797</v>
      </c>
    </row>
    <row r="19" spans="1:8">
      <c r="A19" s="3"/>
      <c r="B19" s="3"/>
      <c r="C19" s="11"/>
      <c r="D19" s="11"/>
      <c r="E19" s="13"/>
      <c r="F19" s="14"/>
      <c r="G19" s="16"/>
      <c r="H19" s="15"/>
    </row>
    <row r="20" spans="1:8">
      <c r="A20" s="3">
        <v>5</v>
      </c>
      <c r="B20" s="3"/>
      <c r="C20" s="11" t="s">
        <v>21</v>
      </c>
      <c r="D20" s="11"/>
      <c r="E20" s="17">
        <f>E22*F20</f>
        <v>80.479147209619086</v>
      </c>
      <c r="F20" s="14">
        <v>0.4</v>
      </c>
      <c r="G20" s="16">
        <v>9.2100000000000001E-2</v>
      </c>
      <c r="H20" s="15">
        <f>E20*G20</f>
        <v>7.4121294580059178</v>
      </c>
    </row>
    <row r="21" spans="1:8">
      <c r="A21" s="3"/>
      <c r="B21" s="3"/>
      <c r="C21" s="11"/>
      <c r="D21" s="11"/>
      <c r="E21" s="18"/>
      <c r="F21" s="19"/>
      <c r="G21" s="19"/>
      <c r="H21" s="18"/>
    </row>
    <row r="22" spans="1:8" ht="13.5" thickBot="1">
      <c r="A22" s="3">
        <v>6</v>
      </c>
      <c r="B22" s="3"/>
      <c r="C22" s="11" t="s">
        <v>22</v>
      </c>
      <c r="D22" s="11"/>
      <c r="E22" s="20">
        <v>201.19786802404769</v>
      </c>
      <c r="F22" s="21">
        <f>SUM(F18:F20)</f>
        <v>1</v>
      </c>
      <c r="G22" s="22">
        <f>((F18*G18)+(F20*G20))/SUM(F18:F20)</f>
        <v>6.520787575019879E-2</v>
      </c>
      <c r="H22" s="20">
        <f>E22*G22</f>
        <v>13.119685579316997</v>
      </c>
    </row>
    <row r="23" spans="1:8" ht="13.5" thickTop="1">
      <c r="A23" s="4"/>
      <c r="B23" s="4"/>
      <c r="C23" s="4"/>
      <c r="D23" s="4"/>
      <c r="E23" s="24"/>
      <c r="F23" s="4"/>
      <c r="G23" s="4"/>
      <c r="H23" s="4"/>
    </row>
    <row r="24" spans="1:8">
      <c r="H24" s="23"/>
    </row>
    <row r="25" spans="1:8">
      <c r="A25" s="26" t="s">
        <v>23</v>
      </c>
    </row>
    <row r="26" spans="1:8">
      <c r="A26" s="26" t="s">
        <v>24</v>
      </c>
      <c r="E26" s="27"/>
    </row>
    <row r="27" spans="1:8">
      <c r="A27" s="26" t="s">
        <v>25</v>
      </c>
      <c r="E27" s="27"/>
    </row>
    <row r="28" spans="1:8">
      <c r="A28" s="26" t="s">
        <v>26</v>
      </c>
    </row>
    <row r="29" spans="1:8">
      <c r="A29" s="26" t="s">
        <v>27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AFDB-4E48-4F14-A91F-FF2A736082B3}">
  <sheetPr>
    <pageSetUpPr fitToPage="1"/>
  </sheetPr>
  <dimension ref="A1:J33"/>
  <sheetViews>
    <sheetView zoomScale="115" zoomScaleNormal="115" zoomScaleSheetLayoutView="115" workbookViewId="0">
      <selection activeCell="L5" sqref="L5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5703125" style="1" bestFit="1" customWidth="1"/>
    <col min="9" max="9" width="2" style="1" customWidth="1"/>
    <col min="10" max="10" width="9.140625" style="1" bestFit="1"/>
    <col min="11" max="16384" width="9.140625" style="1"/>
  </cols>
  <sheetData>
    <row r="1" spans="1:8" ht="13.1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3.15" customHeight="1">
      <c r="A2" s="33" t="s">
        <v>1</v>
      </c>
      <c r="B2" s="33"/>
      <c r="C2" s="33"/>
      <c r="D2" s="33"/>
      <c r="E2" s="33"/>
      <c r="F2" s="33"/>
      <c r="G2" s="33"/>
      <c r="H2" s="33"/>
    </row>
    <row r="3" spans="1:8" ht="13.15" customHeight="1">
      <c r="A3" s="33" t="s">
        <v>28</v>
      </c>
      <c r="B3" s="33"/>
      <c r="C3" s="33"/>
      <c r="D3" s="33"/>
      <c r="E3" s="33"/>
      <c r="F3" s="33"/>
      <c r="G3" s="33"/>
      <c r="H3" s="33"/>
    </row>
    <row r="4" spans="1:8" ht="13.15" customHeight="1">
      <c r="A4" s="33" t="s">
        <v>3</v>
      </c>
      <c r="B4" s="33"/>
      <c r="C4" s="33"/>
      <c r="D4" s="33"/>
      <c r="E4" s="33"/>
      <c r="F4" s="33"/>
      <c r="G4" s="33"/>
      <c r="H4" s="33"/>
    </row>
    <row r="5" spans="1:8" ht="13.15" customHeight="1">
      <c r="A5" s="33" t="s">
        <v>4</v>
      </c>
      <c r="B5" s="33"/>
      <c r="C5" s="33"/>
      <c r="D5" s="33"/>
      <c r="E5" s="33"/>
      <c r="F5" s="33"/>
      <c r="G5" s="33"/>
      <c r="H5" s="33"/>
    </row>
    <row r="6" spans="1:8">
      <c r="A6" s="33" t="s">
        <v>5</v>
      </c>
      <c r="B6" s="33"/>
      <c r="C6" s="33"/>
      <c r="D6" s="33"/>
      <c r="E6" s="33"/>
      <c r="F6" s="33"/>
      <c r="G6" s="33"/>
      <c r="H6" s="33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2026</v>
      </c>
      <c r="G8" s="4"/>
      <c r="H8" s="4"/>
    </row>
    <row r="9" spans="1:8" ht="39" customHeight="1">
      <c r="A9" s="5" t="s">
        <v>6</v>
      </c>
      <c r="B9" s="6"/>
      <c r="C9" s="7" t="s">
        <v>7</v>
      </c>
      <c r="D9" s="8"/>
      <c r="E9" s="9" t="s">
        <v>8</v>
      </c>
      <c r="F9" s="9" t="s">
        <v>9</v>
      </c>
      <c r="G9" s="5" t="s">
        <v>10</v>
      </c>
      <c r="H9" s="5" t="s">
        <v>11</v>
      </c>
    </row>
    <row r="10" spans="1:8">
      <c r="A10" s="10"/>
      <c r="B10" s="10"/>
      <c r="C10" s="4"/>
      <c r="D10" s="4"/>
      <c r="E10" s="3" t="s">
        <v>12</v>
      </c>
      <c r="F10" s="3" t="s">
        <v>13</v>
      </c>
      <c r="G10" s="10" t="s">
        <v>14</v>
      </c>
      <c r="H10" s="10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16</v>
      </c>
      <c r="B12" s="3"/>
      <c r="C12" s="11" t="s">
        <v>17</v>
      </c>
      <c r="D12" s="11"/>
      <c r="E12" s="17">
        <v>112.65564761887254</v>
      </c>
      <c r="F12" s="14">
        <f>E12/E22</f>
        <v>0.56014236635480963</v>
      </c>
      <c r="G12" s="16">
        <v>4.5496063036130498E-2</v>
      </c>
      <c r="H12" s="15">
        <f>E12*G12</f>
        <v>5.1253884454443295</v>
      </c>
    </row>
    <row r="13" spans="1:8">
      <c r="A13" s="3"/>
      <c r="B13" s="3"/>
      <c r="C13" s="11"/>
      <c r="D13" s="11"/>
      <c r="E13" s="13"/>
      <c r="F13" s="14"/>
      <c r="G13" s="16"/>
      <c r="H13" s="15"/>
    </row>
    <row r="14" spans="1:8">
      <c r="A14" s="3">
        <v>2</v>
      </c>
      <c r="B14" s="3"/>
      <c r="C14" s="11" t="s">
        <v>18</v>
      </c>
      <c r="D14" s="11"/>
      <c r="E14" s="17">
        <f>E22*F14</f>
        <v>8.0447867817599317</v>
      </c>
      <c r="F14" s="14">
        <v>0.04</v>
      </c>
      <c r="G14" s="16">
        <v>6.2300000000000001E-2</v>
      </c>
      <c r="H14" s="15">
        <f>E14*G14</f>
        <v>0.5011902165036437</v>
      </c>
    </row>
    <row r="15" spans="1:8">
      <c r="A15" s="3"/>
      <c r="B15" s="3"/>
      <c r="C15" s="11"/>
      <c r="D15" s="11"/>
      <c r="E15" s="13"/>
      <c r="F15" s="14"/>
      <c r="G15" s="16"/>
      <c r="H15" s="15"/>
    </row>
    <row r="16" spans="1:8">
      <c r="A16" s="3">
        <v>3</v>
      </c>
      <c r="B16" s="3"/>
      <c r="C16" s="11" t="s">
        <v>19</v>
      </c>
      <c r="D16" s="11"/>
      <c r="E16" s="17">
        <f>-(F12-56%)*E22</f>
        <v>-2.8632674233485433E-2</v>
      </c>
      <c r="F16" s="14">
        <f>E16/E22</f>
        <v>-1.4236635480957549E-4</v>
      </c>
      <c r="G16" s="16">
        <f>G12</f>
        <v>4.5496063036130498E-2</v>
      </c>
      <c r="H16" s="15">
        <f>E16*G16</f>
        <v>-1.3026739518196427E-3</v>
      </c>
    </row>
    <row r="17" spans="1:10">
      <c r="A17" s="3"/>
      <c r="B17" s="3"/>
      <c r="C17" s="11"/>
      <c r="D17" s="11"/>
      <c r="E17" s="13"/>
      <c r="F17" s="14"/>
      <c r="G17" s="16"/>
      <c r="H17" s="15"/>
    </row>
    <row r="18" spans="1:10">
      <c r="A18" s="3">
        <v>4</v>
      </c>
      <c r="B18" s="3"/>
      <c r="C18" s="11" t="s">
        <v>20</v>
      </c>
      <c r="D18" s="11"/>
      <c r="E18" s="17">
        <f>SUM(E12:E16)</f>
        <v>120.67180172639898</v>
      </c>
      <c r="F18" s="14">
        <f>SUM(F12:F16)</f>
        <v>0.60000000000000009</v>
      </c>
      <c r="G18" s="16">
        <f>((F12*G12)+(F14*G14)+(F16*G16))/SUM(F12:F16)</f>
        <v>4.6616325500388467E-2</v>
      </c>
      <c r="H18" s="15">
        <f>E18*G18</f>
        <v>5.6252759879961536</v>
      </c>
    </row>
    <row r="19" spans="1:10">
      <c r="A19" s="3"/>
      <c r="B19" s="3"/>
      <c r="C19" s="11"/>
      <c r="D19" s="11"/>
      <c r="E19" s="13"/>
      <c r="F19" s="14"/>
      <c r="G19" s="16"/>
      <c r="H19" s="15"/>
    </row>
    <row r="20" spans="1:10">
      <c r="A20" s="3">
        <v>5</v>
      </c>
      <c r="B20" s="3"/>
      <c r="C20" s="11" t="s">
        <v>21</v>
      </c>
      <c r="D20" s="11"/>
      <c r="E20" s="17">
        <f>E22*F20</f>
        <v>80.447867817599317</v>
      </c>
      <c r="F20" s="14">
        <v>0.4</v>
      </c>
      <c r="G20" s="16">
        <v>9.2100000000000001E-2</v>
      </c>
      <c r="H20" s="15">
        <f>E20*G20</f>
        <v>7.4092486260008972</v>
      </c>
    </row>
    <row r="21" spans="1:10">
      <c r="A21" s="3"/>
      <c r="B21" s="3"/>
      <c r="C21" s="11"/>
      <c r="D21" s="11"/>
      <c r="E21" s="18"/>
      <c r="F21" s="19"/>
      <c r="G21" s="19"/>
      <c r="H21" s="18"/>
    </row>
    <row r="22" spans="1:10" ht="13.5" thickBot="1">
      <c r="A22" s="3">
        <v>6</v>
      </c>
      <c r="B22" s="3"/>
      <c r="C22" s="11" t="s">
        <v>22</v>
      </c>
      <c r="D22" s="11"/>
      <c r="E22" s="20">
        <v>201.11966954399827</v>
      </c>
      <c r="F22" s="21">
        <f>SUM(F18:F20)</f>
        <v>1</v>
      </c>
      <c r="G22" s="22">
        <f>((F18*G18)+(F20*G20))/SUM(F18:F20)</f>
        <v>6.4809795300233092E-2</v>
      </c>
      <c r="H22" s="20">
        <f>E22*G22</f>
        <v>13.034524613997052</v>
      </c>
    </row>
    <row r="23" spans="1:10" ht="13.5" thickTop="1">
      <c r="A23" s="4"/>
      <c r="B23" s="4"/>
      <c r="C23" s="4"/>
      <c r="D23" s="4"/>
      <c r="E23" s="25"/>
      <c r="F23" s="4"/>
      <c r="G23" s="4"/>
      <c r="H23" s="4"/>
    </row>
    <row r="24" spans="1:10">
      <c r="H24" s="23"/>
      <c r="J24" s="12"/>
    </row>
    <row r="25" spans="1:10">
      <c r="A25" s="26" t="s">
        <v>23</v>
      </c>
    </row>
    <row r="26" spans="1:10">
      <c r="A26" s="26" t="s">
        <v>24</v>
      </c>
      <c r="E26" s="27"/>
      <c r="J26" s="32"/>
    </row>
    <row r="27" spans="1:10">
      <c r="A27" s="26" t="s">
        <v>25</v>
      </c>
      <c r="E27" s="27"/>
    </row>
    <row r="28" spans="1:10">
      <c r="A28" s="26" t="s">
        <v>26</v>
      </c>
    </row>
    <row r="29" spans="1:10">
      <c r="A29" s="26" t="s">
        <v>27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DA87-881C-4C51-949D-71A01048CE2F}">
  <sheetPr>
    <pageSetUpPr fitToPage="1"/>
  </sheetPr>
  <dimension ref="A1:M37"/>
  <sheetViews>
    <sheetView zoomScale="115" zoomScaleNormal="115" zoomScaleSheetLayoutView="115" workbookViewId="0">
      <selection activeCell="L15" sqref="L15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5703125" style="1" bestFit="1" customWidth="1"/>
    <col min="9" max="9" width="2" style="1" customWidth="1"/>
    <col min="10" max="10" width="9.140625" style="1" bestFit="1"/>
    <col min="11" max="16384" width="9.140625" style="1"/>
  </cols>
  <sheetData>
    <row r="1" spans="1:8" ht="13.1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3.15" customHeight="1">
      <c r="A2" s="33" t="s">
        <v>1</v>
      </c>
      <c r="B2" s="33"/>
      <c r="C2" s="33"/>
      <c r="D2" s="33"/>
      <c r="E2" s="33"/>
      <c r="F2" s="33"/>
      <c r="G2" s="33"/>
      <c r="H2" s="33"/>
    </row>
    <row r="3" spans="1:8" ht="13.15" customHeight="1">
      <c r="A3" s="33" t="s">
        <v>29</v>
      </c>
      <c r="B3" s="33"/>
      <c r="C3" s="33"/>
      <c r="D3" s="33"/>
      <c r="E3" s="33"/>
      <c r="F3" s="33"/>
      <c r="G3" s="33"/>
      <c r="H3" s="33"/>
    </row>
    <row r="4" spans="1:8" ht="13.15" customHeight="1">
      <c r="A4" s="33" t="s">
        <v>3</v>
      </c>
      <c r="B4" s="33"/>
      <c r="C4" s="33"/>
      <c r="D4" s="33"/>
      <c r="E4" s="33"/>
      <c r="F4" s="33"/>
      <c r="G4" s="33"/>
      <c r="H4" s="33"/>
    </row>
    <row r="5" spans="1:8" ht="13.15" customHeight="1">
      <c r="A5" s="33" t="s">
        <v>4</v>
      </c>
      <c r="B5" s="33"/>
      <c r="C5" s="33"/>
      <c r="D5" s="33"/>
      <c r="E5" s="33"/>
      <c r="F5" s="33"/>
      <c r="G5" s="33"/>
      <c r="H5" s="33"/>
    </row>
    <row r="6" spans="1:8">
      <c r="A6" s="33" t="s">
        <v>5</v>
      </c>
      <c r="B6" s="33"/>
      <c r="C6" s="33"/>
      <c r="D6" s="33"/>
      <c r="E6" s="33"/>
      <c r="F6" s="33"/>
      <c r="G6" s="33"/>
      <c r="H6" s="33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2027</v>
      </c>
      <c r="G8" s="4"/>
      <c r="H8" s="4"/>
    </row>
    <row r="9" spans="1:8" ht="39" customHeight="1">
      <c r="A9" s="5" t="s">
        <v>6</v>
      </c>
      <c r="B9" s="6"/>
      <c r="C9" s="7" t="s">
        <v>7</v>
      </c>
      <c r="D9" s="8"/>
      <c r="E9" s="9" t="s">
        <v>8</v>
      </c>
      <c r="F9" s="9" t="s">
        <v>9</v>
      </c>
      <c r="G9" s="5" t="s">
        <v>10</v>
      </c>
      <c r="H9" s="5" t="s">
        <v>11</v>
      </c>
    </row>
    <row r="10" spans="1:8">
      <c r="A10" s="10"/>
      <c r="B10" s="10"/>
      <c r="C10" s="4"/>
      <c r="D10" s="4"/>
      <c r="E10" s="3" t="s">
        <v>12</v>
      </c>
      <c r="F10" s="3" t="s">
        <v>13</v>
      </c>
      <c r="G10" s="10" t="s">
        <v>14</v>
      </c>
      <c r="H10" s="10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16</v>
      </c>
      <c r="B12" s="3"/>
      <c r="C12" s="11" t="s">
        <v>17</v>
      </c>
      <c r="D12" s="11"/>
      <c r="E12" s="17">
        <v>112.13382749966675</v>
      </c>
      <c r="F12" s="14">
        <f>E12/E22</f>
        <v>0.56469129638898596</v>
      </c>
      <c r="G12" s="16">
        <v>4.5496063036130498E-2</v>
      </c>
      <c r="H12" s="15">
        <f>E12*G12</f>
        <v>5.1016476844074221</v>
      </c>
    </row>
    <row r="13" spans="1:8">
      <c r="A13" s="3"/>
      <c r="B13" s="3"/>
      <c r="C13" s="11"/>
      <c r="D13" s="11"/>
      <c r="E13" s="13"/>
      <c r="F13" s="14"/>
      <c r="G13" s="16"/>
      <c r="H13" s="15"/>
    </row>
    <row r="14" spans="1:8">
      <c r="A14" s="3">
        <v>2</v>
      </c>
      <c r="B14" s="3"/>
      <c r="C14" s="11" t="s">
        <v>18</v>
      </c>
      <c r="D14" s="11"/>
      <c r="E14" s="17">
        <f>E22*F14</f>
        <v>7.9430179439085036</v>
      </c>
      <c r="F14" s="14">
        <v>0.04</v>
      </c>
      <c r="G14" s="16">
        <v>6.2300000000000001E-2</v>
      </c>
      <c r="H14" s="15">
        <f>E14*G14</f>
        <v>0.49485001790549976</v>
      </c>
    </row>
    <row r="15" spans="1:8">
      <c r="A15" s="3"/>
      <c r="B15" s="3"/>
      <c r="C15" s="11"/>
      <c r="D15" s="11"/>
      <c r="E15" s="13"/>
      <c r="F15" s="14"/>
      <c r="G15" s="16"/>
      <c r="H15" s="15"/>
    </row>
    <row r="16" spans="1:8">
      <c r="A16" s="3">
        <v>3</v>
      </c>
      <c r="B16" s="3"/>
      <c r="C16" s="11" t="s">
        <v>19</v>
      </c>
      <c r="D16" s="11"/>
      <c r="E16" s="17">
        <f>-(F12-56%)*E22</f>
        <v>-0.93157628494770628</v>
      </c>
      <c r="F16" s="14">
        <f>E16/E22</f>
        <v>-4.6912963889859105E-3</v>
      </c>
      <c r="G16" s="16">
        <f>G12</f>
        <v>4.5496063036130498E-2</v>
      </c>
      <c r="H16" s="15">
        <f>E16*G16</f>
        <v>-4.238305338294511E-2</v>
      </c>
    </row>
    <row r="17" spans="1:13">
      <c r="A17" s="3"/>
      <c r="B17" s="3"/>
      <c r="C17" s="11"/>
      <c r="D17" s="11"/>
      <c r="E17" s="13"/>
      <c r="F17" s="14"/>
      <c r="G17" s="16"/>
      <c r="H17" s="15"/>
    </row>
    <row r="18" spans="1:13">
      <c r="A18" s="3">
        <v>4</v>
      </c>
      <c r="B18" s="3"/>
      <c r="C18" s="11" t="s">
        <v>20</v>
      </c>
      <c r="D18" s="11"/>
      <c r="E18" s="17">
        <f>SUM(E12:E16)</f>
        <v>119.14526915862754</v>
      </c>
      <c r="F18" s="14">
        <f>SUM(F12:F16)</f>
        <v>0.60000000000000009</v>
      </c>
      <c r="G18" s="16">
        <f>((F12*G12)+(F14*G14)+(F16*G16))/SUM(F12:F16)</f>
        <v>4.6616325500388467E-2</v>
      </c>
      <c r="H18" s="15">
        <f>E18*G18</f>
        <v>5.5541146489299766</v>
      </c>
    </row>
    <row r="19" spans="1:13">
      <c r="A19" s="3"/>
      <c r="B19" s="3"/>
      <c r="C19" s="11"/>
      <c r="D19" s="11"/>
      <c r="E19" s="13"/>
      <c r="F19" s="14"/>
      <c r="G19" s="16"/>
      <c r="H19" s="15"/>
    </row>
    <row r="20" spans="1:13">
      <c r="A20" s="3">
        <v>5</v>
      </c>
      <c r="B20" s="3"/>
      <c r="C20" s="11" t="s">
        <v>21</v>
      </c>
      <c r="D20" s="11"/>
      <c r="E20" s="17">
        <f>E22*F20</f>
        <v>79.430179439085038</v>
      </c>
      <c r="F20" s="14">
        <v>0.4</v>
      </c>
      <c r="G20" s="16">
        <v>9.2100000000000001E-2</v>
      </c>
      <c r="H20" s="15">
        <f>E20*G20</f>
        <v>7.3155195263397319</v>
      </c>
    </row>
    <row r="21" spans="1:13">
      <c r="A21" s="3"/>
      <c r="B21" s="3"/>
      <c r="C21" s="11"/>
      <c r="D21" s="11"/>
      <c r="E21" s="18"/>
      <c r="F21" s="19"/>
      <c r="G21" s="19"/>
      <c r="H21" s="18"/>
    </row>
    <row r="22" spans="1:13" ht="13.5" thickBot="1">
      <c r="A22" s="3">
        <v>6</v>
      </c>
      <c r="B22" s="3"/>
      <c r="C22" s="11" t="s">
        <v>22</v>
      </c>
      <c r="D22" s="11"/>
      <c r="E22" s="20">
        <v>198.57544859771258</v>
      </c>
      <c r="F22" s="21">
        <f>SUM(F18:F20)</f>
        <v>1</v>
      </c>
      <c r="G22" s="22">
        <f>((F18*G18)+(F20*G20))/SUM(F18:F20)</f>
        <v>6.4809795300233092E-2</v>
      </c>
      <c r="H22" s="20">
        <f>E22*G22</f>
        <v>12.869634175269711</v>
      </c>
    </row>
    <row r="23" spans="1:13" ht="13.5" thickTop="1">
      <c r="A23" s="4"/>
      <c r="B23" s="4"/>
      <c r="C23" s="4"/>
      <c r="D23" s="4"/>
      <c r="E23" s="25"/>
      <c r="F23" s="4"/>
      <c r="G23" s="4"/>
      <c r="H23" s="4"/>
    </row>
    <row r="24" spans="1:13">
      <c r="H24" s="23"/>
    </row>
    <row r="25" spans="1:13">
      <c r="A25" s="26" t="s">
        <v>23</v>
      </c>
    </row>
    <row r="26" spans="1:13">
      <c r="A26" s="26" t="s">
        <v>24</v>
      </c>
      <c r="E26" s="27"/>
    </row>
    <row r="27" spans="1:13">
      <c r="A27" s="26" t="s">
        <v>25</v>
      </c>
      <c r="E27" s="27"/>
    </row>
    <row r="28" spans="1:13">
      <c r="A28" s="26" t="s">
        <v>26</v>
      </c>
      <c r="J28" s="30"/>
      <c r="K28" s="31"/>
      <c r="L28" s="31"/>
      <c r="M28" s="31"/>
    </row>
    <row r="29" spans="1:13">
      <c r="A29" s="26" t="s">
        <v>27</v>
      </c>
    </row>
    <row r="33" spans="3:11">
      <c r="C33" s="4"/>
    </row>
    <row r="37" spans="3:11">
      <c r="K37" s="29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52F8-CA3A-4A37-9B62-49CAE38A4700}">
  <sheetPr>
    <pageSetUpPr fitToPage="1"/>
  </sheetPr>
  <dimension ref="A1:H33"/>
  <sheetViews>
    <sheetView zoomScale="115" zoomScaleNormal="115" zoomScaleSheetLayoutView="115" workbookViewId="0">
      <selection activeCell="M21" sqref="M21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5703125" style="1" bestFit="1" customWidth="1"/>
    <col min="9" max="9" width="2" style="1" customWidth="1"/>
    <col min="10" max="16384" width="9.140625" style="1"/>
  </cols>
  <sheetData>
    <row r="1" spans="1:8" ht="13.1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3.15" customHeight="1">
      <c r="A2" s="33" t="s">
        <v>1</v>
      </c>
      <c r="B2" s="33"/>
      <c r="C2" s="33"/>
      <c r="D2" s="33"/>
      <c r="E2" s="33"/>
      <c r="F2" s="33"/>
      <c r="G2" s="33"/>
      <c r="H2" s="33"/>
    </row>
    <row r="3" spans="1:8" ht="13.15" customHeight="1">
      <c r="A3" s="33" t="s">
        <v>30</v>
      </c>
      <c r="B3" s="33"/>
      <c r="C3" s="33"/>
      <c r="D3" s="33"/>
      <c r="E3" s="33"/>
      <c r="F3" s="33"/>
      <c r="G3" s="33"/>
      <c r="H3" s="33"/>
    </row>
    <row r="4" spans="1:8" ht="13.15" customHeight="1">
      <c r="A4" s="33" t="s">
        <v>3</v>
      </c>
      <c r="B4" s="33"/>
      <c r="C4" s="33"/>
      <c r="D4" s="33"/>
      <c r="E4" s="33"/>
      <c r="F4" s="33"/>
      <c r="G4" s="33"/>
      <c r="H4" s="33"/>
    </row>
    <row r="5" spans="1:8" ht="13.15" customHeight="1">
      <c r="A5" s="33" t="s">
        <v>4</v>
      </c>
      <c r="B5" s="33"/>
      <c r="C5" s="33"/>
      <c r="D5" s="33"/>
      <c r="E5" s="33"/>
      <c r="F5" s="33"/>
      <c r="G5" s="33"/>
      <c r="H5" s="33"/>
    </row>
    <row r="6" spans="1:8">
      <c r="A6" s="33" t="s">
        <v>5</v>
      </c>
      <c r="B6" s="33"/>
      <c r="C6" s="33"/>
      <c r="D6" s="33"/>
      <c r="E6" s="33"/>
      <c r="F6" s="33"/>
      <c r="G6" s="33"/>
      <c r="H6" s="33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2028</v>
      </c>
      <c r="G8" s="4"/>
      <c r="H8" s="4"/>
    </row>
    <row r="9" spans="1:8" ht="39" customHeight="1">
      <c r="A9" s="5" t="s">
        <v>6</v>
      </c>
      <c r="B9" s="6"/>
      <c r="C9" s="7" t="s">
        <v>7</v>
      </c>
      <c r="D9" s="8"/>
      <c r="E9" s="9" t="s">
        <v>8</v>
      </c>
      <c r="F9" s="9" t="s">
        <v>9</v>
      </c>
      <c r="G9" s="5" t="s">
        <v>10</v>
      </c>
      <c r="H9" s="5" t="s">
        <v>11</v>
      </c>
    </row>
    <row r="10" spans="1:8">
      <c r="A10" s="10"/>
      <c r="B10" s="10"/>
      <c r="C10" s="4"/>
      <c r="D10" s="4"/>
      <c r="E10" s="3" t="s">
        <v>12</v>
      </c>
      <c r="F10" s="3" t="s">
        <v>13</v>
      </c>
      <c r="G10" s="10" t="s">
        <v>14</v>
      </c>
      <c r="H10" s="10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16</v>
      </c>
      <c r="B12" s="3"/>
      <c r="C12" s="11" t="s">
        <v>17</v>
      </c>
      <c r="D12" s="11"/>
      <c r="E12" s="17">
        <v>110.70906376974676</v>
      </c>
      <c r="F12" s="14">
        <f>E12/E22</f>
        <v>0.56475218308893205</v>
      </c>
      <c r="G12" s="16">
        <v>4.5496063036130498E-2</v>
      </c>
      <c r="H12" s="15">
        <f>E12*G12</f>
        <v>5.03682654393939</v>
      </c>
    </row>
    <row r="13" spans="1:8">
      <c r="A13" s="3"/>
      <c r="B13" s="3"/>
      <c r="C13" s="11"/>
      <c r="D13" s="11"/>
      <c r="E13" s="13"/>
      <c r="F13" s="14"/>
      <c r="G13" s="16"/>
      <c r="H13" s="15"/>
    </row>
    <row r="14" spans="1:8">
      <c r="A14" s="3">
        <v>2</v>
      </c>
      <c r="B14" s="3"/>
      <c r="C14" s="11" t="s">
        <v>18</v>
      </c>
      <c r="D14" s="11"/>
      <c r="E14" s="17">
        <f>E22*F14</f>
        <v>7.8412491060570755</v>
      </c>
      <c r="F14" s="14">
        <v>0.04</v>
      </c>
      <c r="G14" s="16">
        <v>6.2300000000000001E-2</v>
      </c>
      <c r="H14" s="15">
        <f>E14*G14</f>
        <v>0.48850981930735582</v>
      </c>
    </row>
    <row r="15" spans="1:8">
      <c r="A15" s="3"/>
      <c r="B15" s="3"/>
      <c r="C15" s="11"/>
      <c r="D15" s="11"/>
      <c r="E15" s="13"/>
      <c r="F15" s="14"/>
      <c r="G15" s="16"/>
      <c r="H15" s="15"/>
    </row>
    <row r="16" spans="1:8">
      <c r="A16" s="3">
        <v>3</v>
      </c>
      <c r="B16" s="3"/>
      <c r="C16" s="11" t="s">
        <v>19</v>
      </c>
      <c r="D16" s="11"/>
      <c r="E16" s="17">
        <f>-(F12-56%)*E22</f>
        <v>-0.93157628494768874</v>
      </c>
      <c r="F16" s="14">
        <f>E16/E22</f>
        <v>-4.7521830889319938E-3</v>
      </c>
      <c r="G16" s="16">
        <f>G12</f>
        <v>4.5496063036130498E-2</v>
      </c>
      <c r="H16" s="15">
        <f>E16*G16</f>
        <v>-4.2383053382944312E-2</v>
      </c>
    </row>
    <row r="17" spans="1:8">
      <c r="A17" s="3"/>
      <c r="B17" s="3"/>
      <c r="C17" s="11"/>
      <c r="D17" s="11"/>
      <c r="E17" s="13"/>
      <c r="F17" s="14"/>
      <c r="G17" s="16"/>
      <c r="H17" s="15"/>
    </row>
    <row r="18" spans="1:8">
      <c r="A18" s="3">
        <v>4</v>
      </c>
      <c r="B18" s="3"/>
      <c r="C18" s="11" t="s">
        <v>20</v>
      </c>
      <c r="D18" s="11"/>
      <c r="E18" s="17">
        <f>SUM(E12:E16)</f>
        <v>117.61873659085614</v>
      </c>
      <c r="F18" s="14">
        <f>SUM(F12:F16)</f>
        <v>0.60000000000000009</v>
      </c>
      <c r="G18" s="16">
        <f>((F12*G12)+(F14*G14)+(F16*G16))/SUM(F12:F16)</f>
        <v>4.6616325500388467E-2</v>
      </c>
      <c r="H18" s="15">
        <f>E18*G18</f>
        <v>5.4829533098638015</v>
      </c>
    </row>
    <row r="19" spans="1:8">
      <c r="A19" s="3"/>
      <c r="B19" s="3"/>
      <c r="C19" s="11"/>
      <c r="D19" s="11"/>
      <c r="E19" s="13"/>
      <c r="F19" s="14"/>
      <c r="G19" s="16"/>
      <c r="H19" s="15"/>
    </row>
    <row r="20" spans="1:8">
      <c r="A20" s="3">
        <v>5</v>
      </c>
      <c r="B20" s="3"/>
      <c r="C20" s="11" t="s">
        <v>21</v>
      </c>
      <c r="D20" s="11"/>
      <c r="E20" s="17">
        <f>E22*F20</f>
        <v>78.412491060570758</v>
      </c>
      <c r="F20" s="14">
        <v>0.4</v>
      </c>
      <c r="G20" s="16">
        <v>9.2100000000000001E-2</v>
      </c>
      <c r="H20" s="15">
        <f>E20*G20</f>
        <v>7.2217904266785666</v>
      </c>
    </row>
    <row r="21" spans="1:8">
      <c r="A21" s="3"/>
      <c r="B21" s="3"/>
      <c r="C21" s="11"/>
      <c r="D21" s="11"/>
      <c r="E21" s="18"/>
      <c r="F21" s="19"/>
      <c r="G21" s="19"/>
      <c r="H21" s="18"/>
    </row>
    <row r="22" spans="1:8" ht="13.5" thickBot="1">
      <c r="A22" s="3">
        <v>6</v>
      </c>
      <c r="B22" s="3"/>
      <c r="C22" s="11" t="s">
        <v>22</v>
      </c>
      <c r="D22" s="11"/>
      <c r="E22" s="20">
        <v>196.03122765142689</v>
      </c>
      <c r="F22" s="21">
        <f>SUM(F18:F20)</f>
        <v>1</v>
      </c>
      <c r="G22" s="22">
        <f>((F18*G18)+(F20*G20))/SUM(F18:F20)</f>
        <v>6.4809795300233092E-2</v>
      </c>
      <c r="H22" s="20">
        <f>E22*G22</f>
        <v>12.704743736542369</v>
      </c>
    </row>
    <row r="23" spans="1:8" ht="13.5" thickTop="1">
      <c r="A23" s="4"/>
      <c r="B23" s="4"/>
      <c r="C23" s="4"/>
      <c r="D23" s="4"/>
      <c r="E23" s="25"/>
      <c r="F23" s="4"/>
      <c r="G23" s="4"/>
      <c r="H23" s="4"/>
    </row>
    <row r="24" spans="1:8">
      <c r="H24" s="23"/>
    </row>
    <row r="25" spans="1:8">
      <c r="A25" s="26" t="s">
        <v>23</v>
      </c>
    </row>
    <row r="26" spans="1:8">
      <c r="A26" s="26" t="s">
        <v>24</v>
      </c>
      <c r="E26" s="27"/>
    </row>
    <row r="27" spans="1:8">
      <c r="A27" s="26" t="s">
        <v>25</v>
      </c>
      <c r="E27" s="27"/>
    </row>
    <row r="28" spans="1:8">
      <c r="A28" s="26" t="s">
        <v>26</v>
      </c>
    </row>
    <row r="29" spans="1:8">
      <c r="A29" s="26" t="s">
        <v>27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8A54-64A9-4DEE-87C1-DF1BBA6C1CFD}">
  <sheetPr>
    <pageSetUpPr fitToPage="1"/>
  </sheetPr>
  <dimension ref="A1:H33"/>
  <sheetViews>
    <sheetView zoomScale="115" zoomScaleNormal="115" zoomScaleSheetLayoutView="115" workbookViewId="0">
      <selection activeCell="M13" sqref="M13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5703125" style="1" bestFit="1" customWidth="1"/>
    <col min="9" max="9" width="2" style="1" customWidth="1"/>
    <col min="10" max="16384" width="9.140625" style="1"/>
  </cols>
  <sheetData>
    <row r="1" spans="1:8" ht="13.1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3.15" customHeight="1">
      <c r="A2" s="33" t="s">
        <v>1</v>
      </c>
      <c r="B2" s="33"/>
      <c r="C2" s="33"/>
      <c r="D2" s="33"/>
      <c r="E2" s="33"/>
      <c r="F2" s="33"/>
      <c r="G2" s="33"/>
      <c r="H2" s="33"/>
    </row>
    <row r="3" spans="1:8" ht="13.15" customHeight="1">
      <c r="A3" s="33" t="s">
        <v>31</v>
      </c>
      <c r="B3" s="33"/>
      <c r="C3" s="33"/>
      <c r="D3" s="33"/>
      <c r="E3" s="33"/>
      <c r="F3" s="33"/>
      <c r="G3" s="33"/>
      <c r="H3" s="33"/>
    </row>
    <row r="4" spans="1:8" ht="13.15" customHeight="1">
      <c r="A4" s="33" t="s">
        <v>3</v>
      </c>
      <c r="B4" s="33"/>
      <c r="C4" s="33"/>
      <c r="D4" s="33"/>
      <c r="E4" s="33"/>
      <c r="F4" s="33"/>
      <c r="G4" s="33"/>
      <c r="H4" s="33"/>
    </row>
    <row r="5" spans="1:8" ht="13.15" customHeight="1">
      <c r="A5" s="33" t="s">
        <v>4</v>
      </c>
      <c r="B5" s="33"/>
      <c r="C5" s="33"/>
      <c r="D5" s="33"/>
      <c r="E5" s="33"/>
      <c r="F5" s="33"/>
      <c r="G5" s="33"/>
      <c r="H5" s="33"/>
    </row>
    <row r="6" spans="1:8">
      <c r="A6" s="33" t="s">
        <v>5</v>
      </c>
      <c r="B6" s="33"/>
      <c r="C6" s="33"/>
      <c r="D6" s="33"/>
      <c r="E6" s="33"/>
      <c r="F6" s="33"/>
      <c r="G6" s="33"/>
      <c r="H6" s="33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2029</v>
      </c>
      <c r="G8" s="4"/>
      <c r="H8" s="4"/>
    </row>
    <row r="9" spans="1:8" ht="39" customHeight="1">
      <c r="A9" s="5" t="s">
        <v>6</v>
      </c>
      <c r="B9" s="6"/>
      <c r="C9" s="7" t="s">
        <v>7</v>
      </c>
      <c r="D9" s="8"/>
      <c r="E9" s="9" t="s">
        <v>8</v>
      </c>
      <c r="F9" s="9" t="s">
        <v>9</v>
      </c>
      <c r="G9" s="5" t="s">
        <v>10</v>
      </c>
      <c r="H9" s="5" t="s">
        <v>11</v>
      </c>
    </row>
    <row r="10" spans="1:8">
      <c r="A10" s="10"/>
      <c r="B10" s="10"/>
      <c r="C10" s="4"/>
      <c r="D10" s="4"/>
      <c r="E10" s="3" t="s">
        <v>12</v>
      </c>
      <c r="F10" s="3" t="s">
        <v>13</v>
      </c>
      <c r="G10" s="10" t="s">
        <v>14</v>
      </c>
      <c r="H10" s="10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16</v>
      </c>
      <c r="B12" s="3"/>
      <c r="C12" s="11" t="s">
        <v>17</v>
      </c>
      <c r="D12" s="11"/>
      <c r="E12" s="17">
        <v>109.28430003982677</v>
      </c>
      <c r="F12" s="14">
        <f>E12/E22</f>
        <v>0.56481467102526106</v>
      </c>
      <c r="G12" s="16">
        <v>4.5496063036130498E-2</v>
      </c>
      <c r="H12" s="15">
        <f>E12*G12</f>
        <v>4.9720054034713579</v>
      </c>
    </row>
    <row r="13" spans="1:8">
      <c r="A13" s="3"/>
      <c r="B13" s="3"/>
      <c r="C13" s="11"/>
      <c r="D13" s="11"/>
      <c r="E13" s="13"/>
      <c r="F13" s="14"/>
      <c r="G13" s="16"/>
      <c r="H13" s="15"/>
    </row>
    <row r="14" spans="1:8">
      <c r="A14" s="3">
        <v>2</v>
      </c>
      <c r="B14" s="3"/>
      <c r="C14" s="11" t="s">
        <v>18</v>
      </c>
      <c r="D14" s="11"/>
      <c r="E14" s="17">
        <f>E22*F14</f>
        <v>7.7394802682056456</v>
      </c>
      <c r="F14" s="14">
        <v>0.04</v>
      </c>
      <c r="G14" s="16">
        <v>6.2300000000000001E-2</v>
      </c>
      <c r="H14" s="15">
        <f>E14*G14</f>
        <v>0.48216962070921171</v>
      </c>
    </row>
    <row r="15" spans="1:8">
      <c r="A15" s="3"/>
      <c r="B15" s="3"/>
      <c r="C15" s="11"/>
      <c r="D15" s="11"/>
      <c r="E15" s="13"/>
      <c r="F15" s="14"/>
      <c r="G15" s="16"/>
      <c r="H15" s="15"/>
    </row>
    <row r="16" spans="1:8">
      <c r="A16" s="3">
        <v>3</v>
      </c>
      <c r="B16" s="3"/>
      <c r="C16" s="11" t="s">
        <v>19</v>
      </c>
      <c r="D16" s="11"/>
      <c r="E16" s="17">
        <f>-(F12-56%)*E22</f>
        <v>-0.93157628494772549</v>
      </c>
      <c r="F16" s="14">
        <f>E16/E22</f>
        <v>-4.8146710252610081E-3</v>
      </c>
      <c r="G16" s="16">
        <f>G12</f>
        <v>4.5496063036130498E-2</v>
      </c>
      <c r="H16" s="15">
        <f>E16*G16</f>
        <v>-4.2383053382945984E-2</v>
      </c>
    </row>
    <row r="17" spans="1:8">
      <c r="A17" s="3"/>
      <c r="B17" s="3"/>
      <c r="C17" s="11"/>
      <c r="D17" s="11"/>
      <c r="E17" s="13"/>
      <c r="F17" s="14"/>
      <c r="G17" s="16"/>
      <c r="H17" s="15"/>
    </row>
    <row r="18" spans="1:8">
      <c r="A18" s="3">
        <v>4</v>
      </c>
      <c r="B18" s="3"/>
      <c r="C18" s="11" t="s">
        <v>20</v>
      </c>
      <c r="D18" s="11"/>
      <c r="E18" s="17">
        <f>SUM(E12:E16)</f>
        <v>116.09220402308469</v>
      </c>
      <c r="F18" s="14">
        <f>SUM(F12:F16)</f>
        <v>0.60000000000000009</v>
      </c>
      <c r="G18" s="16">
        <f>((F12*G12)+(F14*G14)+(F16*G16))/SUM(F12:F16)</f>
        <v>4.6616325500388467E-2</v>
      </c>
      <c r="H18" s="15">
        <f>E18*G18</f>
        <v>5.4117919707976236</v>
      </c>
    </row>
    <row r="19" spans="1:8">
      <c r="A19" s="3"/>
      <c r="B19" s="3"/>
      <c r="C19" s="11"/>
      <c r="D19" s="11"/>
      <c r="E19" s="13"/>
      <c r="F19" s="14"/>
      <c r="G19" s="16"/>
      <c r="H19" s="15"/>
    </row>
    <row r="20" spans="1:8">
      <c r="A20" s="3">
        <v>5</v>
      </c>
      <c r="B20" s="3"/>
      <c r="C20" s="11" t="s">
        <v>21</v>
      </c>
      <c r="D20" s="11"/>
      <c r="E20" s="17">
        <f>E22*F20</f>
        <v>77.394802682056465</v>
      </c>
      <c r="F20" s="14">
        <v>0.4</v>
      </c>
      <c r="G20" s="16">
        <v>9.2100000000000001E-2</v>
      </c>
      <c r="H20" s="15">
        <f>E20*G20</f>
        <v>7.1280613270174005</v>
      </c>
    </row>
    <row r="21" spans="1:8">
      <c r="A21" s="3"/>
      <c r="B21" s="3"/>
      <c r="C21" s="11"/>
      <c r="D21" s="11"/>
      <c r="E21" s="18"/>
      <c r="F21" s="19"/>
      <c r="G21" s="19"/>
      <c r="H21" s="18"/>
    </row>
    <row r="22" spans="1:8" ht="13.5" thickBot="1">
      <c r="A22" s="3">
        <v>6</v>
      </c>
      <c r="B22" s="3"/>
      <c r="C22" s="11" t="s">
        <v>22</v>
      </c>
      <c r="D22" s="11"/>
      <c r="E22" s="20">
        <v>193.48700670514114</v>
      </c>
      <c r="F22" s="21">
        <f>SUM(F18:F20)</f>
        <v>1</v>
      </c>
      <c r="G22" s="22">
        <f>((F18*G18)+(F20*G20))/SUM(F18:F20)</f>
        <v>6.4809795300233092E-2</v>
      </c>
      <c r="H22" s="20">
        <f>E22*G22</f>
        <v>12.539853297815025</v>
      </c>
    </row>
    <row r="23" spans="1:8" ht="13.5" thickTop="1">
      <c r="A23" s="4"/>
      <c r="B23" s="4"/>
      <c r="C23" s="4"/>
      <c r="D23" s="4"/>
      <c r="E23" s="25"/>
      <c r="F23" s="4"/>
      <c r="G23" s="4"/>
      <c r="H23" s="4"/>
    </row>
    <row r="24" spans="1:8">
      <c r="H24" s="23"/>
    </row>
    <row r="25" spans="1:8">
      <c r="A25" s="26" t="s">
        <v>23</v>
      </c>
    </row>
    <row r="26" spans="1:8">
      <c r="A26" s="26" t="s">
        <v>24</v>
      </c>
      <c r="E26" s="27"/>
    </row>
    <row r="27" spans="1:8">
      <c r="A27" s="26" t="s">
        <v>25</v>
      </c>
      <c r="E27" s="27"/>
    </row>
    <row r="28" spans="1:8">
      <c r="A28" s="26" t="s">
        <v>26</v>
      </c>
    </row>
    <row r="29" spans="1:8">
      <c r="A29" s="26" t="s">
        <v>27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6e3b920d5f5975b713745500cd62764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bd09effb1b131e96523ef6451d884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>No</DraftReady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2024-07-12T04:00:00+00:00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EAB4D-D641-43F5-AF24-1C65E9698971}"/>
</file>

<file path=customXml/itemProps2.xml><?xml version="1.0" encoding="utf-8"?>
<ds:datastoreItem xmlns:ds="http://schemas.openxmlformats.org/officeDocument/2006/customXml" ds:itemID="{FBCF93B3-7AA6-4C9E-AEE6-5AB4A55B1F4F}"/>
</file>

<file path=customXml/itemProps3.xml><?xml version="1.0" encoding="utf-8"?>
<ds:datastoreItem xmlns:ds="http://schemas.openxmlformats.org/officeDocument/2006/customXml" ds:itemID="{4A1259C3-5890-46A1-9C17-2E8F200E7E2B}"/>
</file>

<file path=customXml/itemProps4.xml><?xml version="1.0" encoding="utf-8"?>
<ds:datastoreItem xmlns:ds="http://schemas.openxmlformats.org/officeDocument/2006/customXml" ds:itemID="{277E23EE-06ED-4B01-B0BE-1CAF82D99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Structure</dc:title>
  <dc:subject/>
  <dc:creator>Naiyu Zhang</dc:creator>
  <cp:keywords/>
  <dc:description/>
  <cp:lastModifiedBy>BUT Judy</cp:lastModifiedBy>
  <cp:revision/>
  <dcterms:created xsi:type="dcterms:W3CDTF">2008-07-30T17:20:25Z</dcterms:created>
  <dcterms:modified xsi:type="dcterms:W3CDTF">2024-07-11T15:08:10Z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