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2B6E626-23E6-45FF-BA2A-6D04EB9DAFD2}" xr6:coauthVersionLast="47" xr6:coauthVersionMax="47" xr10:uidLastSave="{00000000-0000-0000-0000-000000000000}"/>
  <bookViews>
    <workbookView xWindow="-108" yWindow="-108" windowWidth="23256" windowHeight="12576" xr2:uid="{C09EFA1C-9FFF-4C08-8F58-2E3BBFA7CA25}"/>
  </bookViews>
  <sheets>
    <sheet name="2023" sheetId="1" r:id="rId1"/>
    <sheet name="2024" sheetId="2" r:id="rId2"/>
  </sheets>
  <definedNames>
    <definedName name="_xlnm.Print_Area" localSheetId="1">'2024'!$A$1:$U$24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A19" i="2"/>
  <c r="A17" i="2"/>
  <c r="A18" i="2" s="1"/>
  <c r="A16" i="2"/>
  <c r="A13" i="2"/>
  <c r="A13" i="1" l="1"/>
  <c r="D16" i="2"/>
  <c r="D19" i="2" s="1"/>
  <c r="D24" i="1"/>
  <c r="D27" i="1" s="1"/>
  <c r="A16" i="1" l="1"/>
  <c r="A21" i="1"/>
  <c r="A24" i="1" s="1"/>
  <c r="A25" i="1" l="1"/>
  <c r="A26" i="1"/>
  <c r="A27" i="1" s="1"/>
</calcChain>
</file>

<file path=xl/sharedStrings.xml><?xml version="1.0" encoding="utf-8"?>
<sst xmlns="http://schemas.openxmlformats.org/spreadsheetml/2006/main" count="61" uniqueCount="36">
  <si>
    <t>2023 Storage Requirement</t>
  </si>
  <si>
    <t>Line</t>
  </si>
  <si>
    <t>No.</t>
  </si>
  <si>
    <t>Particulars (TJ)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</si>
  <si>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</si>
  <si>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</si>
  <si>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</si>
  <si>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</si>
  <si>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</si>
  <si>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</si>
  <si>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</si>
  <si>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</si>
  <si>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</si>
  <si>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</si>
  <si>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</si>
  <si>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</si>
  <si>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EGD rate zone</t>
  </si>
  <si>
    <t>Consumption forecast</t>
  </si>
  <si>
    <t>Total storage requirement</t>
  </si>
  <si>
    <t>Aggregate excess (1) (2)</t>
  </si>
  <si>
    <t>Union rate zones</t>
  </si>
  <si>
    <t xml:space="preserve">Total storage requirement </t>
  </si>
  <si>
    <t>Aggregate excess (1)</t>
  </si>
  <si>
    <t xml:space="preserve">Semi-unbundled storage </t>
  </si>
  <si>
    <t>Operational contingency</t>
  </si>
  <si>
    <t>Total storage requirement (2)</t>
  </si>
  <si>
    <t>Notes:</t>
  </si>
  <si>
    <t>(1)</t>
  </si>
  <si>
    <t>(2)</t>
  </si>
  <si>
    <t>Per Enbridge Gas's 2023 Annual Gas Supply Plan Update, EB-2023-0072, Table 6.</t>
  </si>
  <si>
    <t>2024 Storage Requirement</t>
  </si>
  <si>
    <t>Enbridge Gas</t>
  </si>
  <si>
    <t>ICF recommendation for load balancing</t>
  </si>
  <si>
    <t>Phase 2 Exhibit 4, Tab 2, Schedule 1, Table 4.</t>
  </si>
  <si>
    <t>Aggregate excess calculated as the difference between winter consumption (November to March) less annual average consumption multiplied by 151 days.</t>
  </si>
  <si>
    <t xml:space="preserve">  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</si>
</sst>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7" fontId="2" fillId="0" borderId="1" xfId="0" applyNumberFormat="1" applyFont="1" applyBorder="1"/>
    <xf numFmtId="17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0" fontId="4" fillId="0" borderId="0" xfId="0" applyFont="1"/>
    <xf numFmtId="1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1BC0-0E25-43D8-80B2-902C9367AE17}">
  <dimension ref="A6:O32"/>
  <sheetViews>
    <sheetView tabSelected="1" zoomScaleNormal="100" zoomScaleSheetLayoutView="100" workbookViewId="0">
      <selection activeCell="B31" sqref="B31"/>
    </sheetView>
  </sheetViews>
  <sheetFormatPr defaultColWidth="9.09765625" defaultRowHeight="13.2"/>
  <cols>
    <col min="1" max="1" width="4.69921875" style="1" customWidth="1"/>
    <col min="2" max="2" width="36" style="2" customWidth="1"/>
    <col min="3" max="3" width="1.69921875" style="2" customWidth="1"/>
    <col min="4" max="15" width="9.69921875" style="2" customWidth="1"/>
    <col min="16" max="16384" width="9.09765625" style="2"/>
  </cols>
  <sheetData>
    <row r="6" spans="1:15" ht="15" customHeight="1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8" spans="1:15">
      <c r="A8" s="1" t="s">
        <v>1</v>
      </c>
    </row>
    <row r="9" spans="1:15">
      <c r="A9" s="3" t="s">
        <v>2</v>
      </c>
      <c r="B9" s="4" t="s">
        <v>3</v>
      </c>
      <c r="D9" s="5">
        <v>45017</v>
      </c>
      <c r="E9" s="5">
        <v>45047</v>
      </c>
      <c r="F9" s="5">
        <v>45078</v>
      </c>
      <c r="G9" s="5">
        <v>45108</v>
      </c>
      <c r="H9" s="5">
        <v>45139</v>
      </c>
      <c r="I9" s="5">
        <v>45170</v>
      </c>
      <c r="J9" s="5">
        <v>45200</v>
      </c>
      <c r="K9" s="5">
        <v>45231</v>
      </c>
      <c r="L9" s="5">
        <v>45261</v>
      </c>
      <c r="M9" s="5">
        <v>45292</v>
      </c>
      <c r="N9" s="5">
        <v>45323</v>
      </c>
      <c r="O9" s="5">
        <v>45352</v>
      </c>
    </row>
    <row r="10" spans="1:15">
      <c r="D10" s="12" t="s">
        <v>4</v>
      </c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12" t="s">
        <v>14</v>
      </c>
      <c r="O10" s="12" t="s">
        <v>15</v>
      </c>
    </row>
    <row r="11" spans="1:1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B12" s="7" t="s">
        <v>16</v>
      </c>
    </row>
    <row r="13" spans="1:15">
      <c r="A13" s="1">
        <f>MAX($A$12:A12)+1</f>
        <v>1</v>
      </c>
      <c r="B13" s="2" t="s">
        <v>17</v>
      </c>
      <c r="D13" s="8">
        <v>38533.887000000002</v>
      </c>
      <c r="E13" s="8">
        <v>23743.125</v>
      </c>
      <c r="F13" s="8">
        <v>15641.819</v>
      </c>
      <c r="G13" s="8">
        <v>14114.986999999999</v>
      </c>
      <c r="H13" s="8">
        <v>14607.184999999999</v>
      </c>
      <c r="I13" s="8">
        <v>15288.023000000001</v>
      </c>
      <c r="J13" s="8">
        <v>29951.232</v>
      </c>
      <c r="K13" s="8">
        <v>48279.82</v>
      </c>
      <c r="L13" s="8">
        <v>67433.464999999997</v>
      </c>
      <c r="M13" s="8">
        <v>77451.846999999994</v>
      </c>
      <c r="N13" s="8">
        <v>68713.326000000001</v>
      </c>
      <c r="O13" s="8">
        <v>59905.470999999998</v>
      </c>
    </row>
    <row r="15" spans="1:15">
      <c r="B15" s="2" t="s">
        <v>18</v>
      </c>
      <c r="F15" s="18"/>
    </row>
    <row r="16" spans="1:15" ht="13.8" thickBot="1">
      <c r="A16" s="1">
        <f>MAX($A$12:A14)+1</f>
        <v>2</v>
      </c>
      <c r="B16" s="16" t="s">
        <v>19</v>
      </c>
      <c r="D16" s="10">
        <f>SUM(K13:O13)-SUM(D13:O13)*151/365</f>
        <v>125829.70369315069</v>
      </c>
      <c r="F16" s="19"/>
      <c r="G16" s="9"/>
    </row>
    <row r="17" spans="1:15">
      <c r="F17" s="18"/>
    </row>
    <row r="19" spans="1:15">
      <c r="D19" s="5">
        <v>44652</v>
      </c>
      <c r="E19" s="5">
        <v>44682</v>
      </c>
      <c r="F19" s="5">
        <v>44713</v>
      </c>
      <c r="G19" s="5">
        <v>44743</v>
      </c>
      <c r="H19" s="5">
        <v>44774</v>
      </c>
      <c r="I19" s="5">
        <v>44805</v>
      </c>
      <c r="J19" s="5">
        <v>44835</v>
      </c>
      <c r="K19" s="5">
        <v>44866</v>
      </c>
      <c r="L19" s="5">
        <v>44896</v>
      </c>
      <c r="M19" s="5">
        <v>44927</v>
      </c>
      <c r="N19" s="5">
        <v>44958</v>
      </c>
      <c r="O19" s="5">
        <v>44986</v>
      </c>
    </row>
    <row r="20" spans="1:15">
      <c r="B20" s="7" t="s">
        <v>20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1">
        <f>MAX($A$12:A20)+1</f>
        <v>3</v>
      </c>
      <c r="B21" s="2" t="s">
        <v>17</v>
      </c>
      <c r="D21" s="8">
        <v>23177</v>
      </c>
      <c r="E21" s="8">
        <v>14857</v>
      </c>
      <c r="F21" s="8">
        <v>9574</v>
      </c>
      <c r="G21" s="8">
        <v>9237</v>
      </c>
      <c r="H21" s="8">
        <v>9207</v>
      </c>
      <c r="I21" s="8">
        <v>10715</v>
      </c>
      <c r="J21" s="8">
        <v>17708</v>
      </c>
      <c r="K21" s="8">
        <v>29054</v>
      </c>
      <c r="L21" s="8">
        <v>38526</v>
      </c>
      <c r="M21" s="8">
        <v>45383</v>
      </c>
      <c r="N21" s="8">
        <v>40906</v>
      </c>
      <c r="O21" s="8">
        <v>35666</v>
      </c>
    </row>
    <row r="23" spans="1:15">
      <c r="B23" s="2" t="s">
        <v>21</v>
      </c>
    </row>
    <row r="24" spans="1:15">
      <c r="A24" s="1">
        <f>MAX($A$21:A22)+1</f>
        <v>4</v>
      </c>
      <c r="B24" s="16" t="s">
        <v>22</v>
      </c>
      <c r="D24" s="9">
        <f>SUM(K21:O21)-SUM(D21:O21)*151/365</f>
        <v>72040.452054794514</v>
      </c>
    </row>
    <row r="25" spans="1:15">
      <c r="A25" s="1">
        <f>MAX($A$21:A24)+1</f>
        <v>5</v>
      </c>
      <c r="B25" s="16" t="s">
        <v>23</v>
      </c>
      <c r="D25" s="8">
        <v>14948</v>
      </c>
    </row>
    <row r="26" spans="1:15">
      <c r="A26" s="1">
        <f>MAX($A$21:A25)+1</f>
        <v>6</v>
      </c>
      <c r="B26" s="16" t="s">
        <v>24</v>
      </c>
      <c r="D26" s="8">
        <v>9528</v>
      </c>
    </row>
    <row r="27" spans="1:15" ht="13.8" thickBot="1">
      <c r="A27" s="1">
        <f>MAX($A$21:A26)+1</f>
        <v>7</v>
      </c>
      <c r="B27" s="17" t="s">
        <v>25</v>
      </c>
      <c r="D27" s="10">
        <f>SUM(D24:D26)</f>
        <v>96516.452054794514</v>
      </c>
    </row>
    <row r="30" spans="1:15">
      <c r="A30" s="14" t="s">
        <v>26</v>
      </c>
    </row>
    <row r="31" spans="1:15">
      <c r="A31" s="15" t="s">
        <v>27</v>
      </c>
      <c r="B31" s="2" t="s">
        <v>34</v>
      </c>
    </row>
    <row r="32" spans="1:15">
      <c r="A32" s="15" t="s">
        <v>28</v>
      </c>
      <c r="B32" s="2" t="s">
        <v>29</v>
      </c>
    </row>
  </sheetData>
  <mergeCells count="1">
    <mergeCell ref="A6:O6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8F59-1D2B-406C-834E-88FBAB31013D}">
  <dimension ref="A6:P24"/>
  <sheetViews>
    <sheetView view="pageBreakPreview" topLeftCell="H1" zoomScale="120" zoomScaleNormal="100" zoomScaleSheetLayoutView="120" workbookViewId="0">
      <selection activeCell="O20" sqref="O20"/>
    </sheetView>
  </sheetViews>
  <sheetFormatPr defaultColWidth="9.09765625" defaultRowHeight="13.2"/>
  <cols>
    <col min="1" max="1" width="4.69921875" style="2" customWidth="1"/>
    <col min="2" max="2" width="36" style="2" bestFit="1" customWidth="1"/>
    <col min="3" max="3" width="1.69921875" style="2" customWidth="1"/>
    <col min="4" max="15" width="9.69921875" style="2" customWidth="1"/>
    <col min="16" max="16384" width="9.09765625" style="2"/>
  </cols>
  <sheetData>
    <row r="6" spans="1:16" ht="15" customHeight="1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7"/>
    </row>
    <row r="8" spans="1:16">
      <c r="A8" s="1" t="s">
        <v>1</v>
      </c>
    </row>
    <row r="9" spans="1:16">
      <c r="A9" s="3" t="s">
        <v>2</v>
      </c>
      <c r="B9" s="4" t="s">
        <v>3</v>
      </c>
      <c r="D9" s="5">
        <v>45383</v>
      </c>
      <c r="E9" s="5">
        <v>45413</v>
      </c>
      <c r="F9" s="5">
        <v>45444</v>
      </c>
      <c r="G9" s="5">
        <v>45474</v>
      </c>
      <c r="H9" s="5">
        <v>45505</v>
      </c>
      <c r="I9" s="5">
        <v>45536</v>
      </c>
      <c r="J9" s="5">
        <v>45566</v>
      </c>
      <c r="K9" s="5">
        <v>45597</v>
      </c>
      <c r="L9" s="5">
        <v>45627</v>
      </c>
      <c r="M9" s="5">
        <v>45658</v>
      </c>
      <c r="N9" s="5">
        <v>45689</v>
      </c>
      <c r="O9" s="5">
        <v>45717</v>
      </c>
      <c r="P9" s="1" t="s">
        <v>35</v>
      </c>
    </row>
    <row r="10" spans="1:16">
      <c r="A10" s="1"/>
      <c r="D10" s="12" t="s">
        <v>4</v>
      </c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12" t="s">
        <v>14</v>
      </c>
      <c r="O10" s="12" t="s">
        <v>15</v>
      </c>
    </row>
    <row r="11" spans="1:16">
      <c r="B11" s="1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6">
      <c r="B12" s="7" t="s">
        <v>31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>
      <c r="A13" s="1">
        <f>MAX($A$12:A12)+1</f>
        <v>1</v>
      </c>
      <c r="B13" s="2" t="s">
        <v>17</v>
      </c>
      <c r="C13" s="6"/>
      <c r="D13" s="8">
        <v>66976.829678232869</v>
      </c>
      <c r="E13" s="8">
        <v>37032.196882269549</v>
      </c>
      <c r="F13" s="8">
        <v>24862.249007000391</v>
      </c>
      <c r="G13" s="8">
        <v>22981.536256056115</v>
      </c>
      <c r="H13" s="8">
        <v>23126.264790829908</v>
      </c>
      <c r="I13" s="8">
        <v>25253.890262061163</v>
      </c>
      <c r="J13" s="8">
        <v>42332.1853728352</v>
      </c>
      <c r="K13" s="8">
        <v>76936.87924910085</v>
      </c>
      <c r="L13" s="8">
        <v>103065.97564602098</v>
      </c>
      <c r="M13" s="8">
        <v>123433.43771586195</v>
      </c>
      <c r="N13" s="8">
        <v>114062.97925639409</v>
      </c>
      <c r="O13" s="8">
        <v>99337.022835085401</v>
      </c>
    </row>
    <row r="14" spans="1:16">
      <c r="A14" s="1"/>
    </row>
    <row r="15" spans="1:16">
      <c r="A15" s="1"/>
      <c r="B15" s="2" t="s">
        <v>18</v>
      </c>
    </row>
    <row r="16" spans="1:16">
      <c r="A16" s="1">
        <f>MAX($A$13:A15)+1</f>
        <v>2</v>
      </c>
      <c r="B16" s="16" t="s">
        <v>22</v>
      </c>
      <c r="D16" s="9">
        <f>SUM(K13:O13)-SUM(D13:O13)*151/365</f>
        <v>202672.95637447969</v>
      </c>
    </row>
    <row r="17" spans="1:4">
      <c r="A17" s="1">
        <f>MAX($A$13:A16)+1</f>
        <v>3</v>
      </c>
      <c r="B17" s="16" t="s">
        <v>23</v>
      </c>
      <c r="D17" s="8">
        <v>15077</v>
      </c>
    </row>
    <row r="18" spans="1:4">
      <c r="A18" s="1">
        <f>MAX($A$13:A17)+1</f>
        <v>4</v>
      </c>
      <c r="B18" s="16" t="s">
        <v>32</v>
      </c>
      <c r="D18" s="8">
        <v>10000</v>
      </c>
    </row>
    <row r="19" spans="1:4" ht="13.8" thickBot="1">
      <c r="A19" s="1">
        <f>MAX($A$13:A18)+1</f>
        <v>5</v>
      </c>
      <c r="B19" s="2" t="s">
        <v>25</v>
      </c>
      <c r="D19" s="10">
        <f>SUM(D16:D18)</f>
        <v>227749.95637447969</v>
      </c>
    </row>
    <row r="22" spans="1:4">
      <c r="A22" s="14" t="s">
        <v>26</v>
      </c>
    </row>
    <row r="23" spans="1:4">
      <c r="A23" s="15" t="s">
        <v>27</v>
      </c>
      <c r="B23" s="2" t="s">
        <v>34</v>
      </c>
    </row>
    <row r="24" spans="1:4">
      <c r="A24" s="15" t="s">
        <v>28</v>
      </c>
      <c r="B24" s="2" t="s">
        <v>33</v>
      </c>
    </row>
  </sheetData>
  <mergeCells count="1">
    <mergeCell ref="A6:O6"/>
  </mergeCell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</vt:lpstr>
      <vt:lpstr>2024</vt:lpstr>
      <vt:lpstr>'2024'!Print_Area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2024-07-19T21:01:25Z</dcterms:created>
  <dcterms:modified xsi:type="dcterms:W3CDTF">2024-07-19T21:16:55Z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2024-07-19T21:01:29Z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cc1e7d7a-5de3-4a36-a47c-41e9fb1c751b</vt:lpwstr>
  </property>
  <property fmtid="{D5CDD505-2E9C-101B-9397-08002B2CF9AE}" pid="8" name="MSIP_Label_b1a6f161-e42b-4c47-8f69-f6a81e023e2d_ContentBits">
    <vt:lpwstr>0</vt:lpwstr>
  </property>
</Properties>
</file>