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c\Documents\IGUA - GCOC - April 2024\Sean Evidence June 2024\Attachments\"/>
    </mc:Choice>
  </mc:AlternateContent>
  <xr:revisionPtr revIDLastSave="0" documentId="8_{2FF3B01F-A963-4068-B4D0-8136F94A3A16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1" l="1"/>
  <c r="C95" i="1"/>
  <c r="C94" i="1"/>
  <c r="C93" i="1"/>
  <c r="C92" i="1"/>
  <c r="C91" i="1"/>
  <c r="B95" i="1"/>
  <c r="B94" i="1"/>
  <c r="B93" i="1"/>
  <c r="B92" i="1"/>
  <c r="B91" i="1"/>
  <c r="C73" i="1"/>
  <c r="C72" i="1"/>
  <c r="C71" i="1"/>
  <c r="C70" i="1"/>
  <c r="B76" i="1"/>
  <c r="B74" i="1"/>
  <c r="B73" i="1"/>
  <c r="B72" i="1"/>
  <c r="B71" i="1"/>
  <c r="B70" i="1"/>
  <c r="D67" i="1"/>
  <c r="C74" i="1" l="1"/>
  <c r="D65" i="1" l="1"/>
  <c r="D66" i="1"/>
  <c r="D64" i="1" l="1"/>
  <c r="D62" i="1" l="1"/>
  <c r="D63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45" i="1"/>
  <c r="D91" i="1" l="1"/>
  <c r="D70" i="1"/>
  <c r="D73" i="1"/>
  <c r="D95" i="1"/>
  <c r="D72" i="1"/>
  <c r="D71" i="1"/>
  <c r="D94" i="1"/>
  <c r="D93" i="1"/>
  <c r="D92" i="1"/>
  <c r="D74" i="1"/>
  <c r="D123" i="2"/>
  <c r="D111" i="2" l="1"/>
  <c r="D99" i="2"/>
  <c r="D87" i="2"/>
  <c r="D75" i="2"/>
  <c r="D63" i="2"/>
  <c r="D51" i="2"/>
  <c r="D39" i="2"/>
  <c r="D27" i="2"/>
  <c r="D15" i="2"/>
  <c r="D3" i="2"/>
</calcChain>
</file>

<file path=xl/sharedStrings.xml><?xml version="1.0" encoding="utf-8"?>
<sst xmlns="http://schemas.openxmlformats.org/spreadsheetml/2006/main" count="149" uniqueCount="137">
  <si>
    <t>Yields</t>
  </si>
  <si>
    <t>CPI</t>
  </si>
  <si>
    <t>Average</t>
  </si>
  <si>
    <t>Median</t>
  </si>
  <si>
    <t>Max</t>
  </si>
  <si>
    <t>Min</t>
  </si>
  <si>
    <t>StdDev</t>
  </si>
  <si>
    <t>Yield-CPI</t>
  </si>
  <si>
    <t>ate</t>
  </si>
  <si>
    <t>V122544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</si>
  <si>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</si>
  <si>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</si>
  <si>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</si>
  <si>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</si>
  <si>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</si>
  <si>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</si>
  <si>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</si>
  <si>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</si>
  <si>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</si>
  <si>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</si>
  <si>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</si>
  <si>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</si>
  <si>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</si>
  <si>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</si>
  <si>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</si>
  <si>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</si>
  <si>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</si>
  <si>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</si>
  <si>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</si>
  <si>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</si>
  <si>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</si>
  <si>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</si>
  <si>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</si>
  <si>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</si>
  <si>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</si>
  <si>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</si>
  <si>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</si>
  <si>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</si>
  <si>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</si>
  <si>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</si>
  <si>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</si>
  <si>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</si>
  <si>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</si>
  <si>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</si>
  <si>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</si>
  <si>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</si>
  <si>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</si>
  <si>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</si>
  <si>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</si>
  <si>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</si>
  <si>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</si>
  <si>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</si>
  <si>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</si>
  <si>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</si>
  <si>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</si>
  <si>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</si>
  <si>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</si>
  <si>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</si>
  <si>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</si>
  <si>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</si>
  <si>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</si>
  <si>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</si>
  <si>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</si>
  <si>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</si>
  <si>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</si>
  <si>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</si>
  <si>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</si>
  <si>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</si>
  <si>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</si>
  <si>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</si>
  <si>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</si>
  <si>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</si>
  <si>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</si>
  <si>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</si>
  <si>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</si>
  <si>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</si>
  <si>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</si>
  <si>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</si>
  <si>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</si>
  <si>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</si>
  <si>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</si>
  <si>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</si>
  <si>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</si>
  <si>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</si>
  <si>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</si>
  <si>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</si>
  <si>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</si>
  <si>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</si>
  <si>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</si>
  <si>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</si>
  <si>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</si>
  <si>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</si>
  <si>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</si>
  <si>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</si>
  <si>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</si>
  <si>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</si>
  <si>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</si>
  <si>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</si>
  <si>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</si>
  <si>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</si>
  <si>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</si>
  <si>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</si>
  <si>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</si>
  <si>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</si>
  <si>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</si>
  <si>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</si>
  <si>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</si>
  <si>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</si>
  <si>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</si>
  <si>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</si>
  <si>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</si>
  <si>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</si>
  <si>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</si>
  <si>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</si>
  <si>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</si>
  <si>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</si>
  <si>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</si>
  <si>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</si>
  <si>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</si>
  <si>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</si>
  <si>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</si>
  <si>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</si>
  <si>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</si>
  <si>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</si>
  <si>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</si>
  <si>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</si>
  <si>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</si>
  <si>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</si>
  <si>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</si>
  <si>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</si>
  <si>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</si>
  <si>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Date</t>
  </si>
  <si>
    <t>Long Can Yields</t>
  </si>
  <si>
    <t>Source:  https://www150.statcan.gc.ca/t1/tbl1/en/cv.action?pid=1010012201#timeframe</t>
  </si>
  <si>
    <t>1957-2022</t>
  </si>
  <si>
    <t>1998-2022</t>
  </si>
  <si>
    <t>Correlation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</si>
</sst>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.000"/>
    <numFmt numFmtId="166" formatCode="0.0000"/>
    <numFmt numFmtId="167" formatCode="0.00_ "/>
  </numFmts>
  <fonts count="9" x14ac:knownFonts="1">
    <font>
      <sz val="10"/>
      <name val="Arial"/>
    </font>
    <font>
      <sz val="8"/>
      <name val="Arial"/>
      <family val="2"/>
    </font>
    <font>
      <sz val="10"/>
      <name val="Courier New"/>
      <family val="3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Courier New"/>
      <family val="3"/>
    </font>
    <font>
      <sz val="10"/>
      <color rgb="FFFF0000"/>
      <name val="Arial"/>
      <family val="2"/>
    </font>
    <font>
      <sz val="10.6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166" fontId="0" fillId="0" borderId="0" xfId="0" applyNumberForma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1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6" fillId="0" borderId="0" xfId="1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/>
    <xf numFmtId="2" fontId="8" fillId="2" borderId="0" xfId="0" applyNumberFormat="1" applyFont="1" applyFill="1" applyAlignment="1">
      <alignment horizontal="center" wrapText="1"/>
    </xf>
    <xf numFmtId="167" fontId="0" fillId="0" borderId="0" xfId="0" applyNumberFormat="1" applyAlignment="1">
      <alignment horizontal="center"/>
    </xf>
  </cellXfs>
  <cellStyles count="2">
    <cellStyle name="Normal" xfId="0" builtinId="0"/>
    <cellStyle name="Normal_CHUN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Sheet1!$B$90</c:f>
              <c:strCache>
                <c:ptCount val="1"/>
                <c:pt idx="0">
                  <c:v>Yields</c:v>
                </c:pt>
              </c:strCache>
            </c:strRef>
          </c:tx>
          <c:invertIfNegative val="0"/>
          <c:cat>
            <c:strRef>
              <c:f>Sheet1!$A$91:$A$95</c:f>
              <c:strCache>
                <c:ptCount val="5"/>
                <c:pt idx="0">
                  <c:v>Average</c:v>
                </c:pt>
                <c:pt idx="1">
                  <c:v>Median</c:v>
                </c:pt>
                <c:pt idx="2">
                  <c:v>Max</c:v>
                </c:pt>
                <c:pt idx="3">
                  <c:v>Min</c:v>
                </c:pt>
                <c:pt idx="4">
                  <c:v>StdDev</c:v>
                </c:pt>
              </c:strCache>
            </c:strRef>
          </c:cat>
          <c:val>
            <c:numRef>
              <c:f>Sheet1!$B$91:$B$95</c:f>
              <c:numCache>
                <c:formatCode>0.00_)</c:formatCode>
                <c:ptCount val="5"/>
                <c:pt idx="0">
                  <c:v>3.6100333333333321</c:v>
                </c:pt>
                <c:pt idx="1">
                  <c:v>3.6575000000000002</c:v>
                </c:pt>
                <c:pt idx="2" formatCode="0.0000">
                  <c:v>5.8858333333333333</c:v>
                </c:pt>
                <c:pt idx="3" formatCode="0.0000">
                  <c:v>1.19</c:v>
                </c:pt>
                <c:pt idx="4" formatCode="0.0000">
                  <c:v>1.5103267114975385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3-4665-8F6C-E9F52D614E96}"/>
            </c:ext>
          </c:extLst>
        </c:ser>
        <c:ser>
          <c:idx val="1"/>
          <c:order val="1"/>
          <c:tx>
            <c:strRef>
              <c:f>Sheet1!$C$90</c:f>
              <c:strCache>
                <c:ptCount val="1"/>
                <c:pt idx="0">
                  <c:v>CPI</c:v>
                </c:pt>
              </c:strCache>
            </c:strRef>
          </c:tx>
          <c:invertIfNegative val="0"/>
          <c:cat>
            <c:strRef>
              <c:f>Sheet1!$A$91:$A$95</c:f>
              <c:strCache>
                <c:ptCount val="5"/>
                <c:pt idx="0">
                  <c:v>Average</c:v>
                </c:pt>
                <c:pt idx="1">
                  <c:v>Median</c:v>
                </c:pt>
                <c:pt idx="2">
                  <c:v>Max</c:v>
                </c:pt>
                <c:pt idx="3">
                  <c:v>Min</c:v>
                </c:pt>
                <c:pt idx="4">
                  <c:v>StdDev</c:v>
                </c:pt>
              </c:strCache>
            </c:strRef>
          </c:cat>
          <c:val>
            <c:numRef>
              <c:f>Sheet1!$C$91:$C$95</c:f>
              <c:numCache>
                <c:formatCode>0.00_)</c:formatCode>
                <c:ptCount val="5"/>
                <c:pt idx="0">
                  <c:v>2.1305777030266544</c:v>
                </c:pt>
                <c:pt idx="1">
                  <c:v>2</c:v>
                </c:pt>
                <c:pt idx="2" formatCode="0.0000">
                  <c:v>6.8</c:v>
                </c:pt>
                <c:pt idx="3" formatCode="0.0000">
                  <c:v>0.69504778453519656</c:v>
                </c:pt>
                <c:pt idx="4" formatCode="0.0000">
                  <c:v>1.2809489238423477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93-4665-8F6C-E9F52D614E96}"/>
            </c:ext>
          </c:extLst>
        </c:ser>
        <c:ser>
          <c:idx val="2"/>
          <c:order val="2"/>
          <c:tx>
            <c:strRef>
              <c:f>Sheet1!$D$90</c:f>
              <c:strCache>
                <c:ptCount val="1"/>
                <c:pt idx="0">
                  <c:v>Yield-CPI</c:v>
                </c:pt>
              </c:strCache>
            </c:strRef>
          </c:tx>
          <c:invertIfNegative val="0"/>
          <c:cat>
            <c:strRef>
              <c:f>Sheet1!$A$91:$A$95</c:f>
              <c:strCache>
                <c:ptCount val="5"/>
                <c:pt idx="0">
                  <c:v>Average</c:v>
                </c:pt>
                <c:pt idx="1">
                  <c:v>Median</c:v>
                </c:pt>
                <c:pt idx="2">
                  <c:v>Max</c:v>
                </c:pt>
                <c:pt idx="3">
                  <c:v>Min</c:v>
                </c:pt>
                <c:pt idx="4">
                  <c:v>StdDev</c:v>
                </c:pt>
              </c:strCache>
            </c:strRef>
          </c:cat>
          <c:val>
            <c:numRef>
              <c:f>Sheet1!$D$91:$D$95</c:f>
              <c:numCache>
                <c:formatCode>0.00_)</c:formatCode>
                <c:ptCount val="5"/>
                <c:pt idx="0">
                  <c:v>1.4794556303066784</c:v>
                </c:pt>
                <c:pt idx="1">
                  <c:v>1.75</c:v>
                </c:pt>
                <c:pt idx="2" formatCode="0.0000">
                  <c:v>5.0874522154648032</c:v>
                </c:pt>
                <c:pt idx="3" formatCode="0.0000">
                  <c:v>-3.9699999999999998</c:v>
                </c:pt>
                <c:pt idx="4" formatCode="0.0000">
                  <c:v>1.8880424748146216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93-4665-8F6C-E9F52D614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461552"/>
        <c:axId val="387240208"/>
      </c:barChart>
      <c:catAx>
        <c:axId val="53146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7240208"/>
        <c:crosses val="autoZero"/>
        <c:auto val="1"/>
        <c:lblAlgn val="ctr"/>
        <c:lblOffset val="100"/>
        <c:noMultiLvlLbl val="0"/>
      </c:catAx>
      <c:valAx>
        <c:axId val="387240208"/>
        <c:scaling>
          <c:orientation val="minMax"/>
        </c:scaling>
        <c:delete val="0"/>
        <c:axPos val="l"/>
        <c:majorGridlines/>
        <c:numFmt formatCode="0.00_)" sourceLinked="1"/>
        <c:majorTickMark val="out"/>
        <c:minorTickMark val="none"/>
        <c:tickLblPos val="nextTo"/>
        <c:crossAx val="531461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934750313073608"/>
          <c:y val="0.40476301573414436"/>
          <c:w val="9.0196215669119839E-2"/>
          <c:h val="0.1904767459623102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Long Can Yields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Sheet1!$A$2:$A$637</c:f>
              <c:strCache>
                <c:ptCount val="104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7">
                  <c:v>1957-2022</c:v>
                </c:pt>
                <c:pt idx="68">
                  <c:v>Average</c:v>
                </c:pt>
                <c:pt idx="69">
                  <c:v>Median</c:v>
                </c:pt>
                <c:pt idx="70">
                  <c:v>Max</c:v>
                </c:pt>
                <c:pt idx="71">
                  <c:v>Min</c:v>
                </c:pt>
                <c:pt idx="72">
                  <c:v>StdDev</c:v>
                </c:pt>
                <c:pt idx="74">
                  <c:v>Correlation</c:v>
                </c:pt>
                <c:pt idx="88">
                  <c:v>1998-2022</c:v>
                </c:pt>
                <c:pt idx="89">
                  <c:v>Average</c:v>
                </c:pt>
                <c:pt idx="90">
                  <c:v>Median</c:v>
                </c:pt>
                <c:pt idx="91">
                  <c:v>Max</c:v>
                </c:pt>
                <c:pt idx="92">
                  <c:v>Min</c:v>
                </c:pt>
                <c:pt idx="93">
                  <c:v>StdDev</c:v>
                </c:pt>
                <c:pt idx="95">
                  <c:v>Correlation</c:v>
                </c:pt>
                <c:pt idx="103">
                  <c:v>Source:  https://www150.statcan.gc.ca/t1/tbl1/en/cv.action?pid=1010012201#timeframe</c:v>
                </c:pt>
              </c:strCache>
            </c:strRef>
          </c:cat>
          <c:val>
            <c:numRef>
              <c:f>Sheet1!$B$2:$B$67</c:f>
              <c:numCache>
                <c:formatCode>0.00</c:formatCode>
                <c:ptCount val="66"/>
                <c:pt idx="0">
                  <c:v>4.1108333333333338</c:v>
                </c:pt>
                <c:pt idx="1">
                  <c:v>4.1491666666666669</c:v>
                </c:pt>
                <c:pt idx="2">
                  <c:v>5.0750000000000002</c:v>
                </c:pt>
                <c:pt idx="3">
                  <c:v>5.1849999999999996</c:v>
                </c:pt>
                <c:pt idx="4">
                  <c:v>5.0458333333333334</c:v>
                </c:pt>
                <c:pt idx="5">
                  <c:v>5.1133333333333333</c:v>
                </c:pt>
                <c:pt idx="6">
                  <c:v>5.09</c:v>
                </c:pt>
                <c:pt idx="7">
                  <c:v>5.184166666666667</c:v>
                </c:pt>
                <c:pt idx="8">
                  <c:v>5.208333333333333</c:v>
                </c:pt>
                <c:pt idx="9">
                  <c:v>5.69</c:v>
                </c:pt>
                <c:pt idx="10">
                  <c:v>5.9366666666666674</c:v>
                </c:pt>
                <c:pt idx="11">
                  <c:v>6.748333333333334</c:v>
                </c:pt>
                <c:pt idx="12">
                  <c:v>7.5841666666666674</c:v>
                </c:pt>
                <c:pt idx="13">
                  <c:v>7.9124999999999988</c:v>
                </c:pt>
                <c:pt idx="14">
                  <c:v>6.9475000000000007</c:v>
                </c:pt>
                <c:pt idx="15">
                  <c:v>7.2316666666666682</c:v>
                </c:pt>
                <c:pt idx="16">
                  <c:v>7.560833333333334</c:v>
                </c:pt>
                <c:pt idx="17">
                  <c:v>8.9033333333333342</c:v>
                </c:pt>
                <c:pt idx="18">
                  <c:v>9.0349999999999984</c:v>
                </c:pt>
                <c:pt idx="19">
                  <c:v>9.1758333333333315</c:v>
                </c:pt>
                <c:pt idx="20">
                  <c:v>8.7000000000000011</c:v>
                </c:pt>
                <c:pt idx="21">
                  <c:v>9.2700000000000014</c:v>
                </c:pt>
                <c:pt idx="22">
                  <c:v>10.213333333333333</c:v>
                </c:pt>
                <c:pt idx="23">
                  <c:v>12.484166666666667</c:v>
                </c:pt>
                <c:pt idx="24">
                  <c:v>15.219166666666668</c:v>
                </c:pt>
                <c:pt idx="25">
                  <c:v>14.255833333333333</c:v>
                </c:pt>
                <c:pt idx="26">
                  <c:v>11.79166666666667</c:v>
                </c:pt>
                <c:pt idx="27">
                  <c:v>12.750833333333333</c:v>
                </c:pt>
                <c:pt idx="28">
                  <c:v>11.044166666666667</c:v>
                </c:pt>
                <c:pt idx="29">
                  <c:v>9.5200000000000014</c:v>
                </c:pt>
                <c:pt idx="30">
                  <c:v>9.9500000000000011</c:v>
                </c:pt>
                <c:pt idx="31">
                  <c:v>10.224166666666667</c:v>
                </c:pt>
                <c:pt idx="32">
                  <c:v>9.92</c:v>
                </c:pt>
                <c:pt idx="33">
                  <c:v>10.851666666666667</c:v>
                </c:pt>
                <c:pt idx="34">
                  <c:v>9.764166666666668</c:v>
                </c:pt>
                <c:pt idx="35">
                  <c:v>8.7650000000000006</c:v>
                </c:pt>
                <c:pt idx="36">
                  <c:v>7.8449999999999998</c:v>
                </c:pt>
                <c:pt idx="37">
                  <c:v>8.6316666666666642</c:v>
                </c:pt>
                <c:pt idx="38">
                  <c:v>8.2808333333333319</c:v>
                </c:pt>
                <c:pt idx="39">
                  <c:v>7.503333333333333</c:v>
                </c:pt>
                <c:pt idx="40">
                  <c:v>6.4241666666666672</c:v>
                </c:pt>
                <c:pt idx="41">
                  <c:v>5.4650000000000007</c:v>
                </c:pt>
                <c:pt idx="42">
                  <c:v>5.690833333333333</c:v>
                </c:pt>
                <c:pt idx="43">
                  <c:v>5.8858333333333333</c:v>
                </c:pt>
                <c:pt idx="44">
                  <c:v>5.7824999999999998</c:v>
                </c:pt>
                <c:pt idx="45">
                  <c:v>5.6616666666666662</c:v>
                </c:pt>
                <c:pt idx="46">
                  <c:v>5.2783333333333333</c:v>
                </c:pt>
                <c:pt idx="47">
                  <c:v>5.0808333333333335</c:v>
                </c:pt>
                <c:pt idx="48">
                  <c:v>4.3858333333333333</c:v>
                </c:pt>
                <c:pt idx="49">
                  <c:v>4.2991666666666672</c:v>
                </c:pt>
                <c:pt idx="50">
                  <c:v>4.335</c:v>
                </c:pt>
                <c:pt idx="51">
                  <c:v>4.04</c:v>
                </c:pt>
                <c:pt idx="52">
                  <c:v>3.8908333333333331</c:v>
                </c:pt>
                <c:pt idx="53">
                  <c:v>3.6575000000000002</c:v>
                </c:pt>
                <c:pt idx="54">
                  <c:v>3.2141666666666673</c:v>
                </c:pt>
                <c:pt idx="55">
                  <c:v>2.3316666666666666</c:v>
                </c:pt>
                <c:pt idx="56">
                  <c:v>2.65</c:v>
                </c:pt>
                <c:pt idx="57">
                  <c:v>2.5983333333333332</c:v>
                </c:pt>
                <c:pt idx="58">
                  <c:v>2.023333333333333</c:v>
                </c:pt>
                <c:pt idx="59" formatCode="0.00_ ">
                  <c:v>1.8041666666666665</c:v>
                </c:pt>
                <c:pt idx="60" formatCode="0.00_ ">
                  <c:v>2.1808333333333332</c:v>
                </c:pt>
                <c:pt idx="61" formatCode="General">
                  <c:v>2.3249999999999997</c:v>
                </c:pt>
                <c:pt idx="62" formatCode="General">
                  <c:v>1.77</c:v>
                </c:pt>
                <c:pt idx="63" formatCode="General">
                  <c:v>1.19</c:v>
                </c:pt>
                <c:pt idx="64" formatCode="General">
                  <c:v>1.88</c:v>
                </c:pt>
                <c:pt idx="65" formatCode="General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1-420C-99AE-B4B2F48285F2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CPI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Sheet1!$A$2:$A$637</c:f>
              <c:strCache>
                <c:ptCount val="104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7">
                  <c:v>1957-2022</c:v>
                </c:pt>
                <c:pt idx="68">
                  <c:v>Average</c:v>
                </c:pt>
                <c:pt idx="69">
                  <c:v>Median</c:v>
                </c:pt>
                <c:pt idx="70">
                  <c:v>Max</c:v>
                </c:pt>
                <c:pt idx="71">
                  <c:v>Min</c:v>
                </c:pt>
                <c:pt idx="72">
                  <c:v>StdDev</c:v>
                </c:pt>
                <c:pt idx="74">
                  <c:v>Correlation</c:v>
                </c:pt>
                <c:pt idx="88">
                  <c:v>1998-2022</c:v>
                </c:pt>
                <c:pt idx="89">
                  <c:v>Average</c:v>
                </c:pt>
                <c:pt idx="90">
                  <c:v>Median</c:v>
                </c:pt>
                <c:pt idx="91">
                  <c:v>Max</c:v>
                </c:pt>
                <c:pt idx="92">
                  <c:v>Min</c:v>
                </c:pt>
                <c:pt idx="93">
                  <c:v>StdDev</c:v>
                </c:pt>
                <c:pt idx="95">
                  <c:v>Correlation</c:v>
                </c:pt>
                <c:pt idx="103">
                  <c:v>Source:  https://www150.statcan.gc.ca/t1/tbl1/en/cv.action?pid=1010012201#timeframe</c:v>
                </c:pt>
              </c:strCache>
            </c:strRef>
          </c:cat>
          <c:val>
            <c:numRef>
              <c:f>Sheet1!$C$2:$C$67</c:f>
              <c:numCache>
                <c:formatCode>0.00_)</c:formatCode>
                <c:ptCount val="66"/>
                <c:pt idx="0">
                  <c:v>1.7241379310344973</c:v>
                </c:pt>
                <c:pt idx="1">
                  <c:v>2.8248587570621542</c:v>
                </c:pt>
                <c:pt idx="2">
                  <c:v>1.098901098901095</c:v>
                </c:pt>
                <c:pt idx="3">
                  <c:v>1.6304347826086918</c:v>
                </c:pt>
                <c:pt idx="4">
                  <c:v>0</c:v>
                </c:pt>
                <c:pt idx="5">
                  <c:v>1.6042780748663166</c:v>
                </c:pt>
                <c:pt idx="6">
                  <c:v>2.1052631578947212</c:v>
                </c:pt>
                <c:pt idx="7">
                  <c:v>2.0618556701031077</c:v>
                </c:pt>
                <c:pt idx="8">
                  <c:v>3.0303030303030276</c:v>
                </c:pt>
                <c:pt idx="9">
                  <c:v>3.4313725490196179</c:v>
                </c:pt>
                <c:pt idx="10">
                  <c:v>3.7914691943127909</c:v>
                </c:pt>
                <c:pt idx="11">
                  <c:v>4.1095890410959068</c:v>
                </c:pt>
                <c:pt idx="12">
                  <c:v>4.8245614035087536</c:v>
                </c:pt>
                <c:pt idx="13">
                  <c:v>1.2552301255230214</c:v>
                </c:pt>
                <c:pt idx="14">
                  <c:v>4.9586776859504189</c:v>
                </c:pt>
                <c:pt idx="15">
                  <c:v>5.1181102362204856</c:v>
                </c:pt>
                <c:pt idx="16">
                  <c:v>9.3632958801498134</c:v>
                </c:pt>
                <c:pt idx="17">
                  <c:v>12.328767123287655</c:v>
                </c:pt>
                <c:pt idx="18">
                  <c:v>9.4512195121951201</c:v>
                </c:pt>
                <c:pt idx="19">
                  <c:v>5.8495821727019504</c:v>
                </c:pt>
                <c:pt idx="20">
                  <c:v>9.4736842105263221</c:v>
                </c:pt>
                <c:pt idx="21">
                  <c:v>8.4134615384615419</c:v>
                </c:pt>
                <c:pt idx="22">
                  <c:v>9.7560975609755971</c:v>
                </c:pt>
                <c:pt idx="23">
                  <c:v>11.111111111111116</c:v>
                </c:pt>
                <c:pt idx="24">
                  <c:v>12.181818181818183</c:v>
                </c:pt>
                <c:pt idx="25">
                  <c:v>9.2382495948136079</c:v>
                </c:pt>
                <c:pt idx="26">
                  <c:v>4.5994065281899088</c:v>
                </c:pt>
                <c:pt idx="27">
                  <c:v>3.6879432624113306</c:v>
                </c:pt>
                <c:pt idx="28">
                  <c:v>4.3775649794801641</c:v>
                </c:pt>
                <c:pt idx="29">
                  <c:v>4.1939711664482404</c:v>
                </c:pt>
                <c:pt idx="30">
                  <c:v>4.1509433962264142</c:v>
                </c:pt>
                <c:pt idx="31">
                  <c:v>3.9855072463768071</c:v>
                </c:pt>
                <c:pt idx="32">
                  <c:v>5.2264808362369353</c:v>
                </c:pt>
                <c:pt idx="33">
                  <c:v>4.9668874172185351</c:v>
                </c:pt>
                <c:pt idx="34">
                  <c:v>3.7854889589905349</c:v>
                </c:pt>
                <c:pt idx="35">
                  <c:v>2.1276595744680771</c:v>
                </c:pt>
                <c:pt idx="36">
                  <c:v>1.6865079365079305</c:v>
                </c:pt>
                <c:pt idx="37">
                  <c:v>0.19512195121951237</c:v>
                </c:pt>
                <c:pt idx="38">
                  <c:v>1.7526777020447915</c:v>
                </c:pt>
                <c:pt idx="39">
                  <c:v>2.2009569377990479</c:v>
                </c:pt>
                <c:pt idx="40">
                  <c:v>0.74906367041198685</c:v>
                </c:pt>
                <c:pt idx="41">
                  <c:v>1.0223048327137718</c:v>
                </c:pt>
                <c:pt idx="42">
                  <c:v>2.575896964121438</c:v>
                </c:pt>
                <c:pt idx="43">
                  <c:v>3.2286995515695027</c:v>
                </c:pt>
                <c:pt idx="44">
                  <c:v>0.69504778453519656</c:v>
                </c:pt>
                <c:pt idx="45">
                  <c:v>3.8826574633304523</c:v>
                </c:pt>
                <c:pt idx="46">
                  <c:v>2</c:v>
                </c:pt>
                <c:pt idx="47">
                  <c:v>2.1172638436482094</c:v>
                </c:pt>
                <c:pt idx="48">
                  <c:v>2.1531100478468845</c:v>
                </c:pt>
                <c:pt idx="49" formatCode="0.00">
                  <c:v>1.6728624535316428</c:v>
                </c:pt>
                <c:pt idx="50" formatCode="0.00">
                  <c:v>2.3765996343692697</c:v>
                </c:pt>
                <c:pt idx="51">
                  <c:v>1.34</c:v>
                </c:pt>
                <c:pt idx="52">
                  <c:v>1.3</c:v>
                </c:pt>
                <c:pt idx="53">
                  <c:v>2.4</c:v>
                </c:pt>
                <c:pt idx="54">
                  <c:v>2.9</c:v>
                </c:pt>
                <c:pt idx="55">
                  <c:v>1.5</c:v>
                </c:pt>
                <c:pt idx="56">
                  <c:v>0.9</c:v>
                </c:pt>
                <c:pt idx="57">
                  <c:v>2</c:v>
                </c:pt>
                <c:pt idx="58">
                  <c:v>1.1000000000000001</c:v>
                </c:pt>
                <c:pt idx="59" formatCode="0.00">
                  <c:v>1.4</c:v>
                </c:pt>
                <c:pt idx="60" formatCode="0.00">
                  <c:v>1.6</c:v>
                </c:pt>
                <c:pt idx="61">
                  <c:v>2.2999999999999998</c:v>
                </c:pt>
                <c:pt idx="62">
                  <c:v>1.9</c:v>
                </c:pt>
                <c:pt idx="63">
                  <c:v>0.7</c:v>
                </c:pt>
                <c:pt idx="64">
                  <c:v>3.4</c:v>
                </c:pt>
                <c:pt idx="65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1-420C-99AE-B4B2F4828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3620384"/>
        <c:axId val="593618208"/>
      </c:lineChart>
      <c:catAx>
        <c:axId val="59362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618208"/>
        <c:crosses val="autoZero"/>
        <c:auto val="1"/>
        <c:lblAlgn val="ctr"/>
        <c:lblOffset val="100"/>
        <c:noMultiLvlLbl val="0"/>
      </c:catAx>
      <c:valAx>
        <c:axId val="59361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62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Sheet1!$A$2:$C$2</c:f>
              <c:numCache>
                <c:formatCode>0.00</c:formatCode>
                <c:ptCount val="3"/>
                <c:pt idx="0" formatCode="General">
                  <c:v>1957</c:v>
                </c:pt>
                <c:pt idx="1">
                  <c:v>4.1108333333333338</c:v>
                </c:pt>
                <c:pt idx="2" formatCode="0.00_)">
                  <c:v>1.7241379310344973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9-4720-B362-FC5E693D54D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Sheet1!$A$3:$C$3</c:f>
              <c:numCache>
                <c:formatCode>0.00</c:formatCode>
                <c:ptCount val="3"/>
                <c:pt idx="0" formatCode="General">
                  <c:v>1958</c:v>
                </c:pt>
                <c:pt idx="1">
                  <c:v>4.1491666666666669</c:v>
                </c:pt>
                <c:pt idx="2" formatCode="0.00_)">
                  <c:v>2.8248587570621542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9-4720-B362-FC5E693D54D0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Sheet1!$A$4:$C$4</c:f>
              <c:numCache>
                <c:formatCode>0.00</c:formatCode>
                <c:ptCount val="3"/>
                <c:pt idx="0" formatCode="General">
                  <c:v>1959</c:v>
                </c:pt>
                <c:pt idx="1">
                  <c:v>5.0750000000000002</c:v>
                </c:pt>
                <c:pt idx="2" formatCode="0.00_)">
                  <c:v>1.098901098901095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79-4720-B362-FC5E693D54D0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Sheet1!$A$5:$C$5</c:f>
              <c:numCache>
                <c:formatCode>0.00</c:formatCode>
                <c:ptCount val="3"/>
                <c:pt idx="0" formatCode="General">
                  <c:v>1960</c:v>
                </c:pt>
                <c:pt idx="1">
                  <c:v>5.1849999999999996</c:v>
                </c:pt>
                <c:pt idx="2" formatCode="0.00_)">
                  <c:v>1.6304347826086918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79-4720-B362-FC5E693D54D0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Sheet1!$A$6:$C$6</c:f>
              <c:numCache>
                <c:formatCode>0.00</c:formatCode>
                <c:ptCount val="3"/>
                <c:pt idx="0" formatCode="General">
                  <c:v>1961</c:v>
                </c:pt>
                <c:pt idx="1">
                  <c:v>5.0458333333333334</c:v>
                </c:pt>
                <c:pt idx="2" formatCode="0.00_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79-4720-B362-FC5E693D54D0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Sheet1!$A$7:$C$7</c:f>
              <c:numCache>
                <c:formatCode>0.00</c:formatCode>
                <c:ptCount val="3"/>
                <c:pt idx="0" formatCode="General">
                  <c:v>1962</c:v>
                </c:pt>
                <c:pt idx="1">
                  <c:v>5.1133333333333333</c:v>
                </c:pt>
                <c:pt idx="2" formatCode="0.00_)">
                  <c:v>1.6042780748663166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79-4720-B362-FC5E693D54D0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Sheet1!$A$8:$C$8</c:f>
              <c:numCache>
                <c:formatCode>0.00</c:formatCode>
                <c:ptCount val="3"/>
                <c:pt idx="0" formatCode="General">
                  <c:v>1963</c:v>
                </c:pt>
                <c:pt idx="1">
                  <c:v>5.09</c:v>
                </c:pt>
                <c:pt idx="2" formatCode="0.00_)">
                  <c:v>2.1052631578947212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79-4720-B362-FC5E693D54D0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Sheet1!$A$9:$C$9</c:f>
              <c:numCache>
                <c:formatCode>0.00</c:formatCode>
                <c:ptCount val="3"/>
                <c:pt idx="0" formatCode="General">
                  <c:v>1964</c:v>
                </c:pt>
                <c:pt idx="1">
                  <c:v>5.184166666666667</c:v>
                </c:pt>
                <c:pt idx="2" formatCode="0.00_)">
                  <c:v>2.0618556701031077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79-4720-B362-FC5E693D54D0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Sheet1!$A$10:$C$10</c:f>
              <c:numCache>
                <c:formatCode>0.00</c:formatCode>
                <c:ptCount val="3"/>
                <c:pt idx="0" formatCode="General">
                  <c:v>1965</c:v>
                </c:pt>
                <c:pt idx="1">
                  <c:v>5.208333333333333</c:v>
                </c:pt>
                <c:pt idx="2" formatCode="0.00_)">
                  <c:v>3.0303030303030276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D79-4720-B362-FC5E693D54D0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Sheet1!$A$11:$C$11</c:f>
              <c:numCache>
                <c:formatCode>0.00</c:formatCode>
                <c:ptCount val="3"/>
                <c:pt idx="0" formatCode="General">
                  <c:v>1966</c:v>
                </c:pt>
                <c:pt idx="1">
                  <c:v>5.69</c:v>
                </c:pt>
                <c:pt idx="2" formatCode="0.00_)">
                  <c:v>3.4313725490196179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D79-4720-B362-FC5E693D54D0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Sheet1!$A$12:$C$12</c:f>
              <c:numCache>
                <c:formatCode>0.00</c:formatCode>
                <c:ptCount val="3"/>
                <c:pt idx="0" formatCode="General">
                  <c:v>1967</c:v>
                </c:pt>
                <c:pt idx="1">
                  <c:v>5.9366666666666674</c:v>
                </c:pt>
                <c:pt idx="2" formatCode="0.00_)">
                  <c:v>3.7914691943127909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D79-4720-B362-FC5E693D54D0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Sheet1!$A$13:$C$13</c:f>
              <c:numCache>
                <c:formatCode>0.00</c:formatCode>
                <c:ptCount val="3"/>
                <c:pt idx="0" formatCode="General">
                  <c:v>1968</c:v>
                </c:pt>
                <c:pt idx="1">
                  <c:v>6.748333333333334</c:v>
                </c:pt>
                <c:pt idx="2" formatCode="0.00_)">
                  <c:v>4.1095890410959068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D79-4720-B362-FC5E693D54D0}"/>
            </c:ext>
          </c:extLst>
        </c:ser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Sheet1!$A$14:$C$14</c:f>
              <c:numCache>
                <c:formatCode>0.00</c:formatCode>
                <c:ptCount val="3"/>
                <c:pt idx="0" formatCode="General">
                  <c:v>1969</c:v>
                </c:pt>
                <c:pt idx="1">
                  <c:v>7.5841666666666674</c:v>
                </c:pt>
                <c:pt idx="2" formatCode="0.00_)">
                  <c:v>4.8245614035087536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D79-4720-B362-FC5E693D54D0}"/>
            </c:ext>
          </c:extLst>
        </c:ser>
        <c:ser>
          <c:idx val="13"/>
          <c:order val="13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Sheet1!$A$15:$C$15</c:f>
              <c:numCache>
                <c:formatCode>0.00</c:formatCode>
                <c:ptCount val="3"/>
                <c:pt idx="0" formatCode="General">
                  <c:v>1970</c:v>
                </c:pt>
                <c:pt idx="1">
                  <c:v>7.9124999999999988</c:v>
                </c:pt>
                <c:pt idx="2" formatCode="0.00_)">
                  <c:v>1.2552301255230214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D79-4720-B362-FC5E693D54D0}"/>
            </c:ext>
          </c:extLst>
        </c:ser>
        <c:ser>
          <c:idx val="14"/>
          <c:order val="14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Sheet1!$A$16:$C$16</c:f>
              <c:numCache>
                <c:formatCode>0.00</c:formatCode>
                <c:ptCount val="3"/>
                <c:pt idx="0" formatCode="General">
                  <c:v>1971</c:v>
                </c:pt>
                <c:pt idx="1">
                  <c:v>6.9475000000000007</c:v>
                </c:pt>
                <c:pt idx="2" formatCode="0.00_)">
                  <c:v>4.9586776859504189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D79-4720-B362-FC5E693D54D0}"/>
            </c:ext>
          </c:extLst>
        </c:ser>
        <c:ser>
          <c:idx val="15"/>
          <c:order val="15"/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Sheet1!$A$17:$C$17</c:f>
              <c:numCache>
                <c:formatCode>0.00</c:formatCode>
                <c:ptCount val="3"/>
                <c:pt idx="0" formatCode="General">
                  <c:v>1972</c:v>
                </c:pt>
                <c:pt idx="1">
                  <c:v>7.2316666666666682</c:v>
                </c:pt>
                <c:pt idx="2" formatCode="0.00_)">
                  <c:v>5.1181102362204856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D79-4720-B362-FC5E693D54D0}"/>
            </c:ext>
          </c:extLst>
        </c:ser>
        <c:ser>
          <c:idx val="16"/>
          <c:order val="16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Sheet1!$A$18:$C$18</c:f>
              <c:numCache>
                <c:formatCode>0.00</c:formatCode>
                <c:ptCount val="3"/>
                <c:pt idx="0" formatCode="General">
                  <c:v>1973</c:v>
                </c:pt>
                <c:pt idx="1">
                  <c:v>7.560833333333334</c:v>
                </c:pt>
                <c:pt idx="2" formatCode="0.00_)">
                  <c:v>9.3632958801498134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D79-4720-B362-FC5E693D54D0}"/>
            </c:ext>
          </c:extLst>
        </c:ser>
        <c:ser>
          <c:idx val="17"/>
          <c:order val="17"/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Sheet1!$A$19:$C$19</c:f>
              <c:numCache>
                <c:formatCode>0.00</c:formatCode>
                <c:ptCount val="3"/>
                <c:pt idx="0" formatCode="General">
                  <c:v>1974</c:v>
                </c:pt>
                <c:pt idx="1">
                  <c:v>8.9033333333333342</c:v>
                </c:pt>
                <c:pt idx="2" formatCode="0.00_)">
                  <c:v>12.328767123287655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D79-4720-B362-FC5E693D54D0}"/>
            </c:ext>
          </c:extLst>
        </c:ser>
        <c:ser>
          <c:idx val="18"/>
          <c:order val="18"/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Sheet1!$A$20:$C$20</c:f>
              <c:numCache>
                <c:formatCode>0.00</c:formatCode>
                <c:ptCount val="3"/>
                <c:pt idx="0" formatCode="General">
                  <c:v>1975</c:v>
                </c:pt>
                <c:pt idx="1">
                  <c:v>9.0349999999999984</c:v>
                </c:pt>
                <c:pt idx="2" formatCode="0.00_)">
                  <c:v>9.4512195121951201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D79-4720-B362-FC5E693D54D0}"/>
            </c:ext>
          </c:extLst>
        </c:ser>
        <c:ser>
          <c:idx val="19"/>
          <c:order val="19"/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Sheet1!$A$21:$C$21</c:f>
              <c:numCache>
                <c:formatCode>0.00</c:formatCode>
                <c:ptCount val="3"/>
                <c:pt idx="0" formatCode="General">
                  <c:v>1976</c:v>
                </c:pt>
                <c:pt idx="1">
                  <c:v>9.1758333333333315</c:v>
                </c:pt>
                <c:pt idx="2" formatCode="0.00_)">
                  <c:v>5.8495821727019504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2D79-4720-B362-FC5E693D54D0}"/>
            </c:ext>
          </c:extLst>
        </c:ser>
        <c:ser>
          <c:idx val="20"/>
          <c:order val="20"/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Sheet1!$A$22:$C$22</c:f>
              <c:numCache>
                <c:formatCode>0.00</c:formatCode>
                <c:ptCount val="3"/>
                <c:pt idx="0" formatCode="General">
                  <c:v>1977</c:v>
                </c:pt>
                <c:pt idx="1">
                  <c:v>8.7000000000000011</c:v>
                </c:pt>
                <c:pt idx="2" formatCode="0.00_)">
                  <c:v>9.4736842105263221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D79-4720-B362-FC5E693D54D0}"/>
            </c:ext>
          </c:extLst>
        </c:ser>
        <c:ser>
          <c:idx val="21"/>
          <c:order val="21"/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Sheet1!$A$23:$C$23</c:f>
              <c:numCache>
                <c:formatCode>0.00</c:formatCode>
                <c:ptCount val="3"/>
                <c:pt idx="0" formatCode="General">
                  <c:v>1978</c:v>
                </c:pt>
                <c:pt idx="1">
                  <c:v>9.2700000000000014</c:v>
                </c:pt>
                <c:pt idx="2" formatCode="0.00_)">
                  <c:v>8.4134615384615419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2D79-4720-B362-FC5E693D54D0}"/>
            </c:ext>
          </c:extLst>
        </c:ser>
        <c:ser>
          <c:idx val="22"/>
          <c:order val="22"/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Sheet1!$A$24:$C$24</c:f>
              <c:numCache>
                <c:formatCode>0.00</c:formatCode>
                <c:ptCount val="3"/>
                <c:pt idx="0" formatCode="General">
                  <c:v>1979</c:v>
                </c:pt>
                <c:pt idx="1">
                  <c:v>10.213333333333333</c:v>
                </c:pt>
                <c:pt idx="2" formatCode="0.00_)">
                  <c:v>9.7560975609755971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D79-4720-B362-FC5E693D54D0}"/>
            </c:ext>
          </c:extLst>
        </c:ser>
        <c:ser>
          <c:idx val="23"/>
          <c:order val="23"/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Sheet1!$A$25:$C$25</c:f>
              <c:numCache>
                <c:formatCode>0.00</c:formatCode>
                <c:ptCount val="3"/>
                <c:pt idx="0" formatCode="General">
                  <c:v>1980</c:v>
                </c:pt>
                <c:pt idx="1">
                  <c:v>12.484166666666667</c:v>
                </c:pt>
                <c:pt idx="2" formatCode="0.00_)">
                  <c:v>11.111111111111116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2D79-4720-B362-FC5E693D54D0}"/>
            </c:ext>
          </c:extLst>
        </c:ser>
        <c:ser>
          <c:idx val="24"/>
          <c:order val="24"/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Sheet1!$A$26:$C$26</c:f>
              <c:numCache>
                <c:formatCode>0.00</c:formatCode>
                <c:ptCount val="3"/>
                <c:pt idx="0" formatCode="General">
                  <c:v>1981</c:v>
                </c:pt>
                <c:pt idx="1">
                  <c:v>15.219166666666668</c:v>
                </c:pt>
                <c:pt idx="2" formatCode="0.00_)">
                  <c:v>12.181818181818183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D79-4720-B362-FC5E693D54D0}"/>
            </c:ext>
          </c:extLst>
        </c:ser>
        <c:ser>
          <c:idx val="25"/>
          <c:order val="25"/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Sheet1!$A$27:$C$27</c:f>
              <c:numCache>
                <c:formatCode>0.00</c:formatCode>
                <c:ptCount val="3"/>
                <c:pt idx="0" formatCode="General">
                  <c:v>1982</c:v>
                </c:pt>
                <c:pt idx="1">
                  <c:v>14.255833333333333</c:v>
                </c:pt>
                <c:pt idx="2" formatCode="0.00_)">
                  <c:v>9.2382495948136079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D79-4720-B362-FC5E693D54D0}"/>
            </c:ext>
          </c:extLst>
        </c:ser>
        <c:ser>
          <c:idx val="26"/>
          <c:order val="26"/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Sheet1!$A$28:$C$28</c:f>
              <c:numCache>
                <c:formatCode>0.00</c:formatCode>
                <c:ptCount val="3"/>
                <c:pt idx="0" formatCode="General">
                  <c:v>1983</c:v>
                </c:pt>
                <c:pt idx="1">
                  <c:v>11.79166666666667</c:v>
                </c:pt>
                <c:pt idx="2" formatCode="0.00_)">
                  <c:v>4.5994065281899088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D79-4720-B362-FC5E693D54D0}"/>
            </c:ext>
          </c:extLst>
        </c:ser>
        <c:ser>
          <c:idx val="27"/>
          <c:order val="27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Sheet1!$A$29:$C$29</c:f>
              <c:numCache>
                <c:formatCode>0.00</c:formatCode>
                <c:ptCount val="3"/>
                <c:pt idx="0" formatCode="General">
                  <c:v>1984</c:v>
                </c:pt>
                <c:pt idx="1">
                  <c:v>12.750833333333333</c:v>
                </c:pt>
                <c:pt idx="2" formatCode="0.00_)">
                  <c:v>3.6879432624113306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D79-4720-B362-FC5E693D54D0}"/>
            </c:ext>
          </c:extLst>
        </c:ser>
        <c:ser>
          <c:idx val="28"/>
          <c:order val="28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Sheet1!$A$30:$C$30</c:f>
              <c:numCache>
                <c:formatCode>0.00</c:formatCode>
                <c:ptCount val="3"/>
                <c:pt idx="0" formatCode="General">
                  <c:v>1985</c:v>
                </c:pt>
                <c:pt idx="1">
                  <c:v>11.044166666666667</c:v>
                </c:pt>
                <c:pt idx="2" formatCode="0.00_)">
                  <c:v>4.3775649794801641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2D79-4720-B362-FC5E693D54D0}"/>
            </c:ext>
          </c:extLst>
        </c:ser>
        <c:ser>
          <c:idx val="29"/>
          <c:order val="29"/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Sheet1!$A$31:$C$31</c:f>
              <c:numCache>
                <c:formatCode>0.00</c:formatCode>
                <c:ptCount val="3"/>
                <c:pt idx="0" formatCode="General">
                  <c:v>1986</c:v>
                </c:pt>
                <c:pt idx="1">
                  <c:v>9.5200000000000014</c:v>
                </c:pt>
                <c:pt idx="2" formatCode="0.00_)">
                  <c:v>4.1939711664482404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2D79-4720-B362-FC5E693D54D0}"/>
            </c:ext>
          </c:extLst>
        </c:ser>
        <c:ser>
          <c:idx val="30"/>
          <c:order val="30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Sheet1!$A$32:$C$32</c:f>
              <c:numCache>
                <c:formatCode>0.00</c:formatCode>
                <c:ptCount val="3"/>
                <c:pt idx="0" formatCode="General">
                  <c:v>1987</c:v>
                </c:pt>
                <c:pt idx="1">
                  <c:v>9.9500000000000011</c:v>
                </c:pt>
                <c:pt idx="2" formatCode="0.00_)">
                  <c:v>4.1509433962264142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2D79-4720-B362-FC5E693D54D0}"/>
            </c:ext>
          </c:extLst>
        </c:ser>
        <c:ser>
          <c:idx val="31"/>
          <c:order val="31"/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Sheet1!$A$33:$C$33</c:f>
              <c:numCache>
                <c:formatCode>0.00</c:formatCode>
                <c:ptCount val="3"/>
                <c:pt idx="0" formatCode="General">
                  <c:v>1988</c:v>
                </c:pt>
                <c:pt idx="1">
                  <c:v>10.224166666666667</c:v>
                </c:pt>
                <c:pt idx="2" formatCode="0.00_)">
                  <c:v>3.9855072463768071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2D79-4720-B362-FC5E693D54D0}"/>
            </c:ext>
          </c:extLst>
        </c:ser>
        <c:ser>
          <c:idx val="32"/>
          <c:order val="32"/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Sheet1!$A$34:$C$34</c:f>
              <c:numCache>
                <c:formatCode>0.00</c:formatCode>
                <c:ptCount val="3"/>
                <c:pt idx="0" formatCode="General">
                  <c:v>1989</c:v>
                </c:pt>
                <c:pt idx="1">
                  <c:v>9.92</c:v>
                </c:pt>
                <c:pt idx="2" formatCode="0.00_)">
                  <c:v>5.2264808362369353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2D79-4720-B362-FC5E693D54D0}"/>
            </c:ext>
          </c:extLst>
        </c:ser>
        <c:ser>
          <c:idx val="33"/>
          <c:order val="33"/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Sheet1!$A$35:$C$35</c:f>
              <c:numCache>
                <c:formatCode>0.00</c:formatCode>
                <c:ptCount val="3"/>
                <c:pt idx="0" formatCode="General">
                  <c:v>1990</c:v>
                </c:pt>
                <c:pt idx="1">
                  <c:v>10.851666666666667</c:v>
                </c:pt>
                <c:pt idx="2" formatCode="0.00_)">
                  <c:v>4.9668874172185351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2D79-4720-B362-FC5E693D54D0}"/>
            </c:ext>
          </c:extLst>
        </c:ser>
        <c:ser>
          <c:idx val="34"/>
          <c:order val="34"/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Sheet1!$A$36:$C$36</c:f>
              <c:numCache>
                <c:formatCode>0.00</c:formatCode>
                <c:ptCount val="3"/>
                <c:pt idx="0" formatCode="General">
                  <c:v>1991</c:v>
                </c:pt>
                <c:pt idx="1">
                  <c:v>9.764166666666668</c:v>
                </c:pt>
                <c:pt idx="2" formatCode="0.00_)">
                  <c:v>3.7854889589905349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2D79-4720-B362-FC5E693D54D0}"/>
            </c:ext>
          </c:extLst>
        </c:ser>
        <c:ser>
          <c:idx val="35"/>
          <c:order val="35"/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Sheet1!$A$37:$C$37</c:f>
              <c:numCache>
                <c:formatCode>0.00</c:formatCode>
                <c:ptCount val="3"/>
                <c:pt idx="0" formatCode="General">
                  <c:v>1992</c:v>
                </c:pt>
                <c:pt idx="1">
                  <c:v>8.7650000000000006</c:v>
                </c:pt>
                <c:pt idx="2" formatCode="0.00_)">
                  <c:v>2.1276595744680771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2D79-4720-B362-FC5E693D54D0}"/>
            </c:ext>
          </c:extLst>
        </c:ser>
        <c:ser>
          <c:idx val="36"/>
          <c:order val="36"/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Sheet1!$A$38:$C$38</c:f>
              <c:numCache>
                <c:formatCode>0.00</c:formatCode>
                <c:ptCount val="3"/>
                <c:pt idx="0" formatCode="General">
                  <c:v>1993</c:v>
                </c:pt>
                <c:pt idx="1">
                  <c:v>7.8449999999999998</c:v>
                </c:pt>
                <c:pt idx="2" formatCode="0.00_)">
                  <c:v>1.6865079365079305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D79-4720-B362-FC5E693D54D0}"/>
            </c:ext>
          </c:extLst>
        </c:ser>
        <c:ser>
          <c:idx val="37"/>
          <c:order val="37"/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Sheet1!$A$39:$C$39</c:f>
              <c:numCache>
                <c:formatCode>0.00</c:formatCode>
                <c:ptCount val="3"/>
                <c:pt idx="0" formatCode="General">
                  <c:v>1994</c:v>
                </c:pt>
                <c:pt idx="1">
                  <c:v>8.6316666666666642</c:v>
                </c:pt>
                <c:pt idx="2" formatCode="0.00_)">
                  <c:v>0.19512195121951237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2D79-4720-B362-FC5E693D54D0}"/>
            </c:ext>
          </c:extLst>
        </c:ser>
        <c:ser>
          <c:idx val="38"/>
          <c:order val="38"/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Sheet1!$A$40:$C$40</c:f>
              <c:numCache>
                <c:formatCode>0.00</c:formatCode>
                <c:ptCount val="3"/>
                <c:pt idx="0" formatCode="General">
                  <c:v>1995</c:v>
                </c:pt>
                <c:pt idx="1">
                  <c:v>8.2808333333333319</c:v>
                </c:pt>
                <c:pt idx="2" formatCode="0.00_)">
                  <c:v>1.7526777020447915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2D79-4720-B362-FC5E693D54D0}"/>
            </c:ext>
          </c:extLst>
        </c:ser>
        <c:ser>
          <c:idx val="39"/>
          <c:order val="39"/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Sheet1!$A$41:$C$41</c:f>
              <c:numCache>
                <c:formatCode>0.00</c:formatCode>
                <c:ptCount val="3"/>
                <c:pt idx="0" formatCode="General">
                  <c:v>1996</c:v>
                </c:pt>
                <c:pt idx="1">
                  <c:v>7.503333333333333</c:v>
                </c:pt>
                <c:pt idx="2" formatCode="0.00_)">
                  <c:v>2.2009569377990479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2D79-4720-B362-FC5E693D54D0}"/>
            </c:ext>
          </c:extLst>
        </c:ser>
        <c:ser>
          <c:idx val="40"/>
          <c:order val="40"/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Sheet1!$A$42:$C$42</c:f>
              <c:numCache>
                <c:formatCode>0.00</c:formatCode>
                <c:ptCount val="3"/>
                <c:pt idx="0" formatCode="General">
                  <c:v>1997</c:v>
                </c:pt>
                <c:pt idx="1">
                  <c:v>6.4241666666666672</c:v>
                </c:pt>
                <c:pt idx="2" formatCode="0.00_)">
                  <c:v>0.74906367041198685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2D79-4720-B362-FC5E693D54D0}"/>
            </c:ext>
          </c:extLst>
        </c:ser>
        <c:ser>
          <c:idx val="41"/>
          <c:order val="41"/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Sheet1!$A$43:$C$43</c:f>
              <c:numCache>
                <c:formatCode>0.00</c:formatCode>
                <c:ptCount val="3"/>
                <c:pt idx="0" formatCode="General">
                  <c:v>1998</c:v>
                </c:pt>
                <c:pt idx="1">
                  <c:v>5.4650000000000007</c:v>
                </c:pt>
                <c:pt idx="2" formatCode="0.00_)">
                  <c:v>1.0223048327137718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2D79-4720-B362-FC5E693D54D0}"/>
            </c:ext>
          </c:extLst>
        </c:ser>
        <c:ser>
          <c:idx val="42"/>
          <c:order val="42"/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Sheet1!$A$44:$C$44</c:f>
              <c:numCache>
                <c:formatCode>0.00</c:formatCode>
                <c:ptCount val="3"/>
                <c:pt idx="0" formatCode="General">
                  <c:v>1999</c:v>
                </c:pt>
                <c:pt idx="1">
                  <c:v>5.690833333333333</c:v>
                </c:pt>
                <c:pt idx="2" formatCode="0.00_)">
                  <c:v>2.575896964121438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2D79-4720-B362-FC5E693D54D0}"/>
            </c:ext>
          </c:extLst>
        </c:ser>
        <c:ser>
          <c:idx val="43"/>
          <c:order val="43"/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Sheet1!$A$45:$C$45</c:f>
              <c:numCache>
                <c:formatCode>0.00</c:formatCode>
                <c:ptCount val="3"/>
                <c:pt idx="0" formatCode="General">
                  <c:v>2000</c:v>
                </c:pt>
                <c:pt idx="1">
                  <c:v>5.8858333333333333</c:v>
                </c:pt>
                <c:pt idx="2" formatCode="0.00_)">
                  <c:v>3.2286995515695027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2D79-4720-B362-FC5E693D54D0}"/>
            </c:ext>
          </c:extLst>
        </c:ser>
        <c:ser>
          <c:idx val="44"/>
          <c:order val="44"/>
          <c:spPr>
            <a:ln w="28575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Sheet1!$A$46:$C$46</c:f>
              <c:numCache>
                <c:formatCode>0.00</c:formatCode>
                <c:ptCount val="3"/>
                <c:pt idx="0" formatCode="General">
                  <c:v>2001</c:v>
                </c:pt>
                <c:pt idx="1">
                  <c:v>5.7824999999999998</c:v>
                </c:pt>
                <c:pt idx="2" formatCode="0.00_)">
                  <c:v>0.69504778453519656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2D79-4720-B362-FC5E693D54D0}"/>
            </c:ext>
          </c:extLst>
        </c:ser>
        <c:ser>
          <c:idx val="45"/>
          <c:order val="45"/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Sheet1!$A$47:$C$47</c:f>
              <c:numCache>
                <c:formatCode>0.00</c:formatCode>
                <c:ptCount val="3"/>
                <c:pt idx="0" formatCode="General">
                  <c:v>2002</c:v>
                </c:pt>
                <c:pt idx="1">
                  <c:v>5.6616666666666662</c:v>
                </c:pt>
                <c:pt idx="2" formatCode="0.00_)">
                  <c:v>3.8826574633304523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2D79-4720-B362-FC5E693D54D0}"/>
            </c:ext>
          </c:extLst>
        </c:ser>
        <c:ser>
          <c:idx val="46"/>
          <c:order val="46"/>
          <c:spPr>
            <a:ln w="28575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Sheet1!$A$48:$C$48</c:f>
              <c:numCache>
                <c:formatCode>0.00</c:formatCode>
                <c:ptCount val="3"/>
                <c:pt idx="0" formatCode="General">
                  <c:v>2003</c:v>
                </c:pt>
                <c:pt idx="1">
                  <c:v>5.2783333333333333</c:v>
                </c:pt>
                <c:pt idx="2" formatCode="0.00_)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2D79-4720-B362-FC5E693D54D0}"/>
            </c:ext>
          </c:extLst>
        </c:ser>
        <c:ser>
          <c:idx val="47"/>
          <c:order val="47"/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Sheet1!$A$49:$C$49</c:f>
              <c:numCache>
                <c:formatCode>0.00</c:formatCode>
                <c:ptCount val="3"/>
                <c:pt idx="0" formatCode="General">
                  <c:v>2004</c:v>
                </c:pt>
                <c:pt idx="1">
                  <c:v>5.0808333333333335</c:v>
                </c:pt>
                <c:pt idx="2" formatCode="0.00_)">
                  <c:v>2.1172638436482094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2D79-4720-B362-FC5E693D54D0}"/>
            </c:ext>
          </c:extLst>
        </c:ser>
        <c:ser>
          <c:idx val="48"/>
          <c:order val="48"/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Sheet1!$A$50:$C$50</c:f>
              <c:numCache>
                <c:formatCode>0.00</c:formatCode>
                <c:ptCount val="3"/>
                <c:pt idx="0" formatCode="General">
                  <c:v>2005</c:v>
                </c:pt>
                <c:pt idx="1">
                  <c:v>4.3858333333333333</c:v>
                </c:pt>
                <c:pt idx="2" formatCode="0.00_)">
                  <c:v>2.1531100478468845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2D79-4720-B362-FC5E693D54D0}"/>
            </c:ext>
          </c:extLst>
        </c:ser>
        <c:ser>
          <c:idx val="49"/>
          <c:order val="49"/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Sheet1!$A$51:$C$51</c:f>
              <c:numCache>
                <c:formatCode>0.00</c:formatCode>
                <c:ptCount val="3"/>
                <c:pt idx="0" formatCode="General">
                  <c:v>2006</c:v>
                </c:pt>
                <c:pt idx="1">
                  <c:v>4.2991666666666672</c:v>
                </c:pt>
                <c:pt idx="2">
                  <c:v>1.6728624535316428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2D79-4720-B362-FC5E693D54D0}"/>
            </c:ext>
          </c:extLst>
        </c:ser>
        <c:ser>
          <c:idx val="50"/>
          <c:order val="50"/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Sheet1!$A$52:$C$52</c:f>
              <c:numCache>
                <c:formatCode>0.00</c:formatCode>
                <c:ptCount val="3"/>
                <c:pt idx="0" formatCode="General">
                  <c:v>2007</c:v>
                </c:pt>
                <c:pt idx="1">
                  <c:v>4.335</c:v>
                </c:pt>
                <c:pt idx="2">
                  <c:v>2.3765996343692697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2D79-4720-B362-FC5E693D54D0}"/>
            </c:ext>
          </c:extLst>
        </c:ser>
        <c:ser>
          <c:idx val="51"/>
          <c:order val="51"/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Sheet1!$A$53:$C$53</c:f>
              <c:numCache>
                <c:formatCode>0.00</c:formatCode>
                <c:ptCount val="3"/>
                <c:pt idx="0" formatCode="General">
                  <c:v>2008</c:v>
                </c:pt>
                <c:pt idx="1">
                  <c:v>4.04</c:v>
                </c:pt>
                <c:pt idx="2" formatCode="0.00_)">
                  <c:v>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2D79-4720-B362-FC5E693D54D0}"/>
            </c:ext>
          </c:extLst>
        </c:ser>
        <c:ser>
          <c:idx val="52"/>
          <c:order val="52"/>
          <c:spPr>
            <a:ln w="28575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Sheet1!$A$54:$C$54</c:f>
              <c:numCache>
                <c:formatCode>0.00</c:formatCode>
                <c:ptCount val="3"/>
                <c:pt idx="0" formatCode="General">
                  <c:v>2009</c:v>
                </c:pt>
                <c:pt idx="1">
                  <c:v>3.8908333333333331</c:v>
                </c:pt>
                <c:pt idx="2" formatCode="0.00_)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2D79-4720-B362-FC5E693D54D0}"/>
            </c:ext>
          </c:extLst>
        </c:ser>
        <c:ser>
          <c:idx val="53"/>
          <c:order val="53"/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Sheet1!$A$55:$C$55</c:f>
              <c:numCache>
                <c:formatCode>0.00</c:formatCode>
                <c:ptCount val="3"/>
                <c:pt idx="0" formatCode="General">
                  <c:v>2010</c:v>
                </c:pt>
                <c:pt idx="1">
                  <c:v>3.6575000000000002</c:v>
                </c:pt>
                <c:pt idx="2" formatCode="0.00_)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2D79-4720-B362-FC5E693D54D0}"/>
            </c:ext>
          </c:extLst>
        </c:ser>
        <c:ser>
          <c:idx val="54"/>
          <c:order val="54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Sheet1!$A$56:$C$56</c:f>
              <c:numCache>
                <c:formatCode>0.00</c:formatCode>
                <c:ptCount val="3"/>
                <c:pt idx="0" formatCode="General">
                  <c:v>2011</c:v>
                </c:pt>
                <c:pt idx="1">
                  <c:v>3.2141666666666673</c:v>
                </c:pt>
                <c:pt idx="2" formatCode="0.00_)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2D79-4720-B362-FC5E693D54D0}"/>
            </c:ext>
          </c:extLst>
        </c:ser>
        <c:ser>
          <c:idx val="55"/>
          <c:order val="5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Sheet1!$A$57:$C$57</c:f>
              <c:numCache>
                <c:formatCode>0.00</c:formatCode>
                <c:ptCount val="3"/>
                <c:pt idx="0" formatCode="General">
                  <c:v>2012</c:v>
                </c:pt>
                <c:pt idx="1">
                  <c:v>2.3316666666666666</c:v>
                </c:pt>
                <c:pt idx="2" formatCode="0.00_)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2D79-4720-B362-FC5E693D54D0}"/>
            </c:ext>
          </c:extLst>
        </c:ser>
        <c:ser>
          <c:idx val="56"/>
          <c:order val="5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Sheet1!$A$58:$C$58</c:f>
              <c:numCache>
                <c:formatCode>0.00</c:formatCode>
                <c:ptCount val="3"/>
                <c:pt idx="0" formatCode="General">
                  <c:v>2013</c:v>
                </c:pt>
                <c:pt idx="1">
                  <c:v>2.65</c:v>
                </c:pt>
                <c:pt idx="2" formatCode="0.00_)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2D79-4720-B362-FC5E693D54D0}"/>
            </c:ext>
          </c:extLst>
        </c:ser>
        <c:ser>
          <c:idx val="57"/>
          <c:order val="57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Sheet1!$A$59:$C$59</c:f>
              <c:numCache>
                <c:formatCode>0.00</c:formatCode>
                <c:ptCount val="3"/>
                <c:pt idx="0" formatCode="General">
                  <c:v>2014</c:v>
                </c:pt>
                <c:pt idx="1">
                  <c:v>2.5983333333333332</c:v>
                </c:pt>
                <c:pt idx="2" formatCode="0.00_)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2D79-4720-B362-FC5E693D54D0}"/>
            </c:ext>
          </c:extLst>
        </c:ser>
        <c:ser>
          <c:idx val="58"/>
          <c:order val="5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Sheet1!$A$60:$C$60</c:f>
              <c:numCache>
                <c:formatCode>0.00</c:formatCode>
                <c:ptCount val="3"/>
                <c:pt idx="0" formatCode="General">
                  <c:v>2015</c:v>
                </c:pt>
                <c:pt idx="1">
                  <c:v>2.023333333333333</c:v>
                </c:pt>
                <c:pt idx="2" formatCode="0.00_)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2D79-4720-B362-FC5E693D54D0}"/>
            </c:ext>
          </c:extLst>
        </c:ser>
        <c:ser>
          <c:idx val="59"/>
          <c:order val="59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Sheet1!$A$61:$C$61</c:f>
              <c:numCache>
                <c:formatCode>0.00_ </c:formatCode>
                <c:ptCount val="3"/>
                <c:pt idx="0" formatCode="General">
                  <c:v>2016</c:v>
                </c:pt>
                <c:pt idx="1">
                  <c:v>1.8041666666666665</c:v>
                </c:pt>
                <c:pt idx="2" formatCode="0.00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2D79-4720-B362-FC5E693D54D0}"/>
            </c:ext>
          </c:extLst>
        </c:ser>
        <c:ser>
          <c:idx val="60"/>
          <c:order val="60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Sheet1!$A$62:$C$62</c:f>
              <c:numCache>
                <c:formatCode>0.00_ </c:formatCode>
                <c:ptCount val="3"/>
                <c:pt idx="0" formatCode="General">
                  <c:v>2017</c:v>
                </c:pt>
                <c:pt idx="1">
                  <c:v>2.1808333333333332</c:v>
                </c:pt>
                <c:pt idx="2" formatCode="0.00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2D79-4720-B362-FC5E693D54D0}"/>
            </c:ext>
          </c:extLst>
        </c:ser>
        <c:ser>
          <c:idx val="61"/>
          <c:order val="61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Sheet1!$A$63:$C$63</c:f>
              <c:numCache>
                <c:formatCode>General</c:formatCode>
                <c:ptCount val="3"/>
                <c:pt idx="0">
                  <c:v>2018</c:v>
                </c:pt>
                <c:pt idx="1">
                  <c:v>2.3249999999999997</c:v>
                </c:pt>
                <c:pt idx="2" formatCode="0.00_)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2D79-4720-B362-FC5E693D54D0}"/>
            </c:ext>
          </c:extLst>
        </c:ser>
        <c:ser>
          <c:idx val="62"/>
          <c:order val="62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Sheet1!$A$64:$C$64</c:f>
              <c:numCache>
                <c:formatCode>General</c:formatCode>
                <c:ptCount val="3"/>
                <c:pt idx="0">
                  <c:v>2019</c:v>
                </c:pt>
                <c:pt idx="1">
                  <c:v>1.77</c:v>
                </c:pt>
                <c:pt idx="2" formatCode="0.00_)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2D79-4720-B362-FC5E693D54D0}"/>
            </c:ext>
          </c:extLst>
        </c:ser>
        <c:ser>
          <c:idx val="63"/>
          <c:order val="63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Sheet1!$A$65:$C$65</c:f>
              <c:numCache>
                <c:formatCode>General</c:formatCode>
                <c:ptCount val="3"/>
                <c:pt idx="0">
                  <c:v>2020</c:v>
                </c:pt>
                <c:pt idx="1">
                  <c:v>1.19</c:v>
                </c:pt>
                <c:pt idx="2" formatCode="0.00_)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2D79-4720-B362-FC5E693D54D0}"/>
            </c:ext>
          </c:extLst>
        </c:ser>
        <c:ser>
          <c:idx val="64"/>
          <c:order val="64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Sheet1!$A$1:$C$1</c:f>
              <c:strCache>
                <c:ptCount val="3"/>
                <c:pt idx="0">
                  <c:v>Date</c:v>
                </c:pt>
                <c:pt idx="1">
                  <c:v>Long Can Yields</c:v>
                </c:pt>
                <c:pt idx="2">
                  <c:v>CPI</c:v>
                </c:pt>
              </c:strCache>
            </c:strRef>
          </c:cat>
          <c:val>
            <c:numRef>
              <c:f>Sheet1!$A$66:$C$66</c:f>
              <c:numCache>
                <c:formatCode>General</c:formatCode>
                <c:ptCount val="3"/>
                <c:pt idx="0">
                  <c:v>2021</c:v>
                </c:pt>
                <c:pt idx="1">
                  <c:v>1.88</c:v>
                </c:pt>
                <c:pt idx="2" formatCode="0.00_)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2D79-4720-B362-FC5E693D5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3632896"/>
        <c:axId val="593628544"/>
      </c:lineChart>
      <c:catAx>
        <c:axId val="59363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628544"/>
        <c:crosses val="autoZero"/>
        <c:auto val="1"/>
        <c:lblAlgn val="ctr"/>
        <c:lblOffset val="100"/>
        <c:noMultiLvlLbl val="0"/>
      </c:catAx>
      <c:valAx>
        <c:axId val="59362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63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212725</xdr:colOff>
      <xdr:row>70</xdr:row>
      <xdr:rowOff>137160</xdr:rowOff>
    </xdr:from>
    <xdr:to>
      <xdr:col>24</xdr:col>
      <xdr:colOff>224790</xdr:colOff>
      <xdr:row>111</xdr:row>
      <xdr:rowOff>64770</xdr:rowOff>
    </xdr:to>
    <xdr:graphicFrame macro="">
      <xdr:nvGraphicFramePr>
        <xdr:cNvPr id="1059" name="Chart 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1104900</xdr:colOff>
      <xdr:row>9</xdr:row>
      <xdr:rowOff>102870</xdr:rowOff>
    </xdr:from>
    <xdr:to>
      <xdr:col>19</xdr:col>
      <xdr:colOff>384810</xdr:colOff>
      <xdr:row>40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1590675</xdr:colOff>
      <xdr:row>46</xdr:row>
      <xdr:rowOff>150495</xdr:rowOff>
    </xdr:from>
    <xdr:to>
      <xdr:col>12</xdr:col>
      <xdr:colOff>173355</xdr:colOff>
      <xdr:row>63</xdr:row>
      <xdr:rowOff>78105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4850F6-5DA3-4EBB-8C10-06F9573A4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7"/>
  <sheetViews>
    <sheetView tabSelected="1" topLeftCell="A58" workbookViewId="0">
      <selection activeCell="A58" sqref="A58"/>
    </sheetView>
  </sheetViews>
  <sheetFormatPr defaultRowHeight="12.3" x14ac:dyDescent="0.4"/>
  <cols>
    <col min="1" max="1" width="11.5546875" bestFit="1" customWidth="1"/>
    <col min="2" max="2" width="16.5546875" customWidth="1"/>
    <col min="4" max="4" width="10" customWidth="1"/>
    <col min="5" max="5" width="24.27734375" customWidth="1"/>
    <col min="12" max="12" width="9.71875" bestFit="1" customWidth="1"/>
  </cols>
  <sheetData>
    <row r="1" spans="1:9" x14ac:dyDescent="0.4">
      <c r="A1" s="14" t="s">
        <v>131</v>
      </c>
      <c r="B1" s="15" t="s">
        <v>132</v>
      </c>
      <c r="C1" s="15" t="s">
        <v>1</v>
      </c>
      <c r="D1" t="s">
        <v>7</v>
      </c>
    </row>
    <row r="2" spans="1:9" ht="12.9" x14ac:dyDescent="0.5">
      <c r="A2" s="11">
        <v>1957</v>
      </c>
      <c r="B2" s="18">
        <v>4.1108333333333338</v>
      </c>
      <c r="C2" s="16">
        <v>1.7241379310344973</v>
      </c>
      <c r="D2" s="4">
        <v>2.3866954022988365</v>
      </c>
    </row>
    <row r="3" spans="1:9" ht="12.9" x14ac:dyDescent="0.5">
      <c r="A3" s="11">
        <v>1958</v>
      </c>
      <c r="B3" s="18">
        <v>4.1491666666666669</v>
      </c>
      <c r="C3" s="16">
        <v>2.8248587570621542</v>
      </c>
      <c r="D3" s="4">
        <v>1.3243079096045127</v>
      </c>
    </row>
    <row r="4" spans="1:9" ht="12.9" x14ac:dyDescent="0.5">
      <c r="A4" s="11">
        <v>1959</v>
      </c>
      <c r="B4" s="18">
        <v>5.0750000000000002</v>
      </c>
      <c r="C4" s="16">
        <v>1.098901098901095</v>
      </c>
      <c r="D4" s="4">
        <v>3.9760989010989052</v>
      </c>
      <c r="G4" s="3"/>
      <c r="I4" s="3"/>
    </row>
    <row r="5" spans="1:9" ht="12.9" x14ac:dyDescent="0.5">
      <c r="A5" s="11">
        <v>1960</v>
      </c>
      <c r="B5" s="18">
        <v>5.1849999999999996</v>
      </c>
      <c r="C5" s="16">
        <v>1.6304347826086918</v>
      </c>
      <c r="D5" s="4">
        <v>3.5545652173913078</v>
      </c>
    </row>
    <row r="6" spans="1:9" ht="12.9" x14ac:dyDescent="0.5">
      <c r="A6" s="11">
        <v>1961</v>
      </c>
      <c r="B6" s="18">
        <v>5.0458333333333334</v>
      </c>
      <c r="C6" s="16">
        <v>0</v>
      </c>
      <c r="D6" s="4">
        <v>5.0458333333333334</v>
      </c>
      <c r="G6" s="3"/>
      <c r="I6" s="3"/>
    </row>
    <row r="7" spans="1:9" ht="12.9" x14ac:dyDescent="0.5">
      <c r="A7" s="11">
        <v>1962</v>
      </c>
      <c r="B7" s="18">
        <v>5.1133333333333333</v>
      </c>
      <c r="C7" s="16">
        <v>1.6042780748663166</v>
      </c>
      <c r="D7" s="4">
        <v>3.5090552584670167</v>
      </c>
    </row>
    <row r="8" spans="1:9" ht="12.9" x14ac:dyDescent="0.5">
      <c r="A8" s="11">
        <v>1963</v>
      </c>
      <c r="B8" s="18">
        <v>5.09</v>
      </c>
      <c r="C8" s="16">
        <v>2.1052631578947212</v>
      </c>
      <c r="D8" s="4">
        <v>2.9847368421052787</v>
      </c>
    </row>
    <row r="9" spans="1:9" ht="12.9" x14ac:dyDescent="0.5">
      <c r="A9" s="11">
        <v>1964</v>
      </c>
      <c r="B9" s="18">
        <v>5.184166666666667</v>
      </c>
      <c r="C9" s="16">
        <v>2.0618556701031077</v>
      </c>
      <c r="D9" s="4">
        <v>3.1223109965635594</v>
      </c>
    </row>
    <row r="10" spans="1:9" ht="12.9" x14ac:dyDescent="0.5">
      <c r="A10" s="11">
        <v>1965</v>
      </c>
      <c r="B10" s="18">
        <v>5.208333333333333</v>
      </c>
      <c r="C10" s="16">
        <v>3.0303030303030276</v>
      </c>
      <c r="D10" s="4">
        <v>2.1780303030303054</v>
      </c>
    </row>
    <row r="11" spans="1:9" ht="12.9" x14ac:dyDescent="0.5">
      <c r="A11" s="11">
        <v>1966</v>
      </c>
      <c r="B11" s="18">
        <v>5.69</v>
      </c>
      <c r="C11" s="16">
        <v>3.4313725490196179</v>
      </c>
      <c r="D11" s="4">
        <v>2.2586274509803825</v>
      </c>
    </row>
    <row r="12" spans="1:9" ht="12.9" x14ac:dyDescent="0.5">
      <c r="A12" s="11">
        <v>1967</v>
      </c>
      <c r="B12" s="18">
        <v>5.9366666666666674</v>
      </c>
      <c r="C12" s="16">
        <v>3.7914691943127909</v>
      </c>
      <c r="D12" s="4">
        <v>2.1451974723538765</v>
      </c>
    </row>
    <row r="13" spans="1:9" ht="12.9" x14ac:dyDescent="0.5">
      <c r="A13" s="11">
        <v>1968</v>
      </c>
      <c r="B13" s="18">
        <v>6.748333333333334</v>
      </c>
      <c r="C13" s="16">
        <v>4.1095890410959068</v>
      </c>
      <c r="D13" s="4">
        <v>2.6387442922374271</v>
      </c>
    </row>
    <row r="14" spans="1:9" ht="12.9" x14ac:dyDescent="0.5">
      <c r="A14" s="12">
        <v>1969</v>
      </c>
      <c r="B14" s="18">
        <v>7.5841666666666674</v>
      </c>
      <c r="C14" s="16">
        <v>4.8245614035087536</v>
      </c>
      <c r="D14" s="4">
        <v>2.7596052631579138</v>
      </c>
    </row>
    <row r="15" spans="1:9" ht="12.9" x14ac:dyDescent="0.5">
      <c r="A15" s="12">
        <v>1970</v>
      </c>
      <c r="B15" s="18">
        <v>7.9124999999999988</v>
      </c>
      <c r="C15" s="16">
        <v>1.2552301255230214</v>
      </c>
      <c r="D15" s="4">
        <v>6.6572698744769774</v>
      </c>
    </row>
    <row r="16" spans="1:9" ht="12.9" x14ac:dyDescent="0.5">
      <c r="A16" s="12">
        <v>1971</v>
      </c>
      <c r="B16" s="18">
        <v>6.9475000000000007</v>
      </c>
      <c r="C16" s="16">
        <v>4.9586776859504189</v>
      </c>
      <c r="D16" s="4">
        <v>1.9888223140495818</v>
      </c>
    </row>
    <row r="17" spans="1:4" ht="12.9" x14ac:dyDescent="0.5">
      <c r="A17" s="12">
        <v>1972</v>
      </c>
      <c r="B17" s="18">
        <v>7.2316666666666682</v>
      </c>
      <c r="C17" s="16">
        <v>5.1181102362204856</v>
      </c>
      <c r="D17" s="4">
        <v>2.1135564304461827</v>
      </c>
    </row>
    <row r="18" spans="1:4" ht="12.9" x14ac:dyDescent="0.5">
      <c r="A18" s="12">
        <v>1973</v>
      </c>
      <c r="B18" s="18">
        <v>7.560833333333334</v>
      </c>
      <c r="C18" s="16">
        <v>9.3632958801498134</v>
      </c>
      <c r="D18" s="4">
        <v>-1.8024625468164794</v>
      </c>
    </row>
    <row r="19" spans="1:4" ht="12.9" x14ac:dyDescent="0.5">
      <c r="A19" s="12">
        <v>1974</v>
      </c>
      <c r="B19" s="18">
        <v>8.9033333333333342</v>
      </c>
      <c r="C19" s="16">
        <v>12.328767123287655</v>
      </c>
      <c r="D19" s="4">
        <v>-3.4254337899543206</v>
      </c>
    </row>
    <row r="20" spans="1:4" ht="12.9" x14ac:dyDescent="0.5">
      <c r="A20" s="12">
        <v>1975</v>
      </c>
      <c r="B20" s="18">
        <v>9.0349999999999984</v>
      </c>
      <c r="C20" s="16">
        <v>9.4512195121951201</v>
      </c>
      <c r="D20" s="4">
        <v>-0.41621951219512177</v>
      </c>
    </row>
    <row r="21" spans="1:4" ht="12.9" x14ac:dyDescent="0.5">
      <c r="A21" s="12">
        <v>1976</v>
      </c>
      <c r="B21" s="18">
        <v>9.1758333333333315</v>
      </c>
      <c r="C21" s="16">
        <v>5.8495821727019504</v>
      </c>
      <c r="D21" s="4">
        <v>3.3262511606313812</v>
      </c>
    </row>
    <row r="22" spans="1:4" ht="12.9" x14ac:dyDescent="0.5">
      <c r="A22" s="12">
        <v>1977</v>
      </c>
      <c r="B22" s="18">
        <v>8.7000000000000011</v>
      </c>
      <c r="C22" s="16">
        <v>9.4736842105263221</v>
      </c>
      <c r="D22" s="4">
        <v>-0.77368421052632108</v>
      </c>
    </row>
    <row r="23" spans="1:4" ht="12.9" x14ac:dyDescent="0.5">
      <c r="A23" s="12">
        <v>1978</v>
      </c>
      <c r="B23" s="18">
        <v>9.2700000000000014</v>
      </c>
      <c r="C23" s="16">
        <v>8.4134615384615419</v>
      </c>
      <c r="D23" s="4">
        <v>0.85653846153845947</v>
      </c>
    </row>
    <row r="24" spans="1:4" ht="12.9" x14ac:dyDescent="0.5">
      <c r="A24" s="12">
        <v>1979</v>
      </c>
      <c r="B24" s="18">
        <v>10.213333333333333</v>
      </c>
      <c r="C24" s="16">
        <v>9.7560975609755971</v>
      </c>
      <c r="D24" s="4">
        <v>0.45723577235773583</v>
      </c>
    </row>
    <row r="25" spans="1:4" ht="12.9" x14ac:dyDescent="0.5">
      <c r="A25" s="12">
        <v>1980</v>
      </c>
      <c r="B25" s="18">
        <v>12.484166666666667</v>
      </c>
      <c r="C25" s="16">
        <v>11.111111111111116</v>
      </c>
      <c r="D25" s="4">
        <v>1.3730555555555508</v>
      </c>
    </row>
    <row r="26" spans="1:4" ht="12.9" x14ac:dyDescent="0.5">
      <c r="A26" s="12">
        <v>1981</v>
      </c>
      <c r="B26" s="18">
        <v>15.219166666666668</v>
      </c>
      <c r="C26" s="16">
        <v>12.181818181818183</v>
      </c>
      <c r="D26" s="4">
        <v>3.0373484848484846</v>
      </c>
    </row>
    <row r="27" spans="1:4" ht="12.9" x14ac:dyDescent="0.5">
      <c r="A27" s="12">
        <v>1982</v>
      </c>
      <c r="B27" s="18">
        <v>14.255833333333333</v>
      </c>
      <c r="C27" s="16">
        <v>9.2382495948136079</v>
      </c>
      <c r="D27" s="4">
        <v>5.0175837385197255</v>
      </c>
    </row>
    <row r="28" spans="1:4" ht="12.9" x14ac:dyDescent="0.5">
      <c r="A28" s="12">
        <v>1983</v>
      </c>
      <c r="B28" s="18">
        <v>11.79166666666667</v>
      </c>
      <c r="C28" s="16">
        <v>4.5994065281899088</v>
      </c>
      <c r="D28" s="4">
        <v>7.1922601384767608</v>
      </c>
    </row>
    <row r="29" spans="1:4" ht="12.9" x14ac:dyDescent="0.5">
      <c r="A29" s="12">
        <v>1984</v>
      </c>
      <c r="B29" s="18">
        <v>12.750833333333333</v>
      </c>
      <c r="C29" s="16">
        <v>3.6879432624113306</v>
      </c>
      <c r="D29" s="4">
        <v>9.0628900709220019</v>
      </c>
    </row>
    <row r="30" spans="1:4" ht="12.9" x14ac:dyDescent="0.5">
      <c r="A30" s="12">
        <v>1985</v>
      </c>
      <c r="B30" s="18">
        <v>11.044166666666667</v>
      </c>
      <c r="C30" s="16">
        <v>4.3775649794801641</v>
      </c>
      <c r="D30" s="4">
        <v>6.6666016871865033</v>
      </c>
    </row>
    <row r="31" spans="1:4" ht="12.9" x14ac:dyDescent="0.5">
      <c r="A31" s="12">
        <v>1986</v>
      </c>
      <c r="B31" s="18">
        <v>9.5200000000000014</v>
      </c>
      <c r="C31" s="16">
        <v>4.1939711664482404</v>
      </c>
      <c r="D31" s="4">
        <v>5.3260288335517609</v>
      </c>
    </row>
    <row r="32" spans="1:4" ht="12.9" x14ac:dyDescent="0.5">
      <c r="A32" s="12">
        <v>1987</v>
      </c>
      <c r="B32" s="18">
        <v>9.9500000000000011</v>
      </c>
      <c r="C32" s="16">
        <v>4.1509433962264142</v>
      </c>
      <c r="D32" s="4">
        <v>5.7990566037735869</v>
      </c>
    </row>
    <row r="33" spans="1:4" ht="12.9" x14ac:dyDescent="0.5">
      <c r="A33" s="12">
        <v>1988</v>
      </c>
      <c r="B33" s="18">
        <v>10.224166666666667</v>
      </c>
      <c r="C33" s="16">
        <v>3.9855072463768071</v>
      </c>
      <c r="D33" s="4">
        <v>6.23865942028986</v>
      </c>
    </row>
    <row r="34" spans="1:4" ht="12.9" x14ac:dyDescent="0.5">
      <c r="A34" s="12">
        <v>1989</v>
      </c>
      <c r="B34" s="18">
        <v>9.92</v>
      </c>
      <c r="C34" s="16">
        <v>5.2264808362369353</v>
      </c>
      <c r="D34" s="4">
        <v>4.6935191637630647</v>
      </c>
    </row>
    <row r="35" spans="1:4" ht="12.9" x14ac:dyDescent="0.5">
      <c r="A35" s="12">
        <v>1990</v>
      </c>
      <c r="B35" s="18">
        <v>10.851666666666667</v>
      </c>
      <c r="C35" s="16">
        <v>4.9668874172185351</v>
      </c>
      <c r="D35" s="4">
        <v>5.8847792494481315</v>
      </c>
    </row>
    <row r="36" spans="1:4" ht="12.9" x14ac:dyDescent="0.5">
      <c r="A36" s="12">
        <v>1991</v>
      </c>
      <c r="B36" s="18">
        <v>9.764166666666668</v>
      </c>
      <c r="C36" s="16">
        <v>3.7854889589905349</v>
      </c>
      <c r="D36" s="4">
        <v>5.978677707676133</v>
      </c>
    </row>
    <row r="37" spans="1:4" ht="12.9" x14ac:dyDescent="0.5">
      <c r="A37" s="12">
        <v>1992</v>
      </c>
      <c r="B37" s="18">
        <v>8.7650000000000006</v>
      </c>
      <c r="C37" s="16">
        <v>2.1276595744680771</v>
      </c>
      <c r="D37" s="4">
        <v>6.6373404255319235</v>
      </c>
    </row>
    <row r="38" spans="1:4" ht="12.9" x14ac:dyDescent="0.5">
      <c r="A38" s="12">
        <v>1993</v>
      </c>
      <c r="B38" s="18">
        <v>7.8449999999999998</v>
      </c>
      <c r="C38" s="16">
        <v>1.6865079365079305</v>
      </c>
      <c r="D38" s="4">
        <v>6.1584920634920692</v>
      </c>
    </row>
    <row r="39" spans="1:4" ht="12.9" x14ac:dyDescent="0.5">
      <c r="A39" s="12">
        <v>1994</v>
      </c>
      <c r="B39" s="18">
        <v>8.6316666666666642</v>
      </c>
      <c r="C39" s="16">
        <v>0.19512195121951237</v>
      </c>
      <c r="D39" s="4">
        <v>8.4365447154471518</v>
      </c>
    </row>
    <row r="40" spans="1:4" ht="12.9" x14ac:dyDescent="0.5">
      <c r="A40" s="12">
        <v>1995</v>
      </c>
      <c r="B40" s="18">
        <v>8.2808333333333319</v>
      </c>
      <c r="C40" s="16">
        <v>1.7526777020447915</v>
      </c>
      <c r="D40" s="4">
        <v>6.5281556312885405</v>
      </c>
    </row>
    <row r="41" spans="1:4" ht="12.9" x14ac:dyDescent="0.5">
      <c r="A41" s="12">
        <v>1996</v>
      </c>
      <c r="B41" s="18">
        <v>7.503333333333333</v>
      </c>
      <c r="C41" s="16">
        <v>2.2009569377990479</v>
      </c>
      <c r="D41" s="4">
        <v>5.3023763955342851</v>
      </c>
    </row>
    <row r="42" spans="1:4" ht="12.9" x14ac:dyDescent="0.5">
      <c r="A42" s="12">
        <v>1997</v>
      </c>
      <c r="B42" s="18">
        <v>6.4241666666666672</v>
      </c>
      <c r="C42" s="16">
        <v>0.74906367041198685</v>
      </c>
      <c r="D42" s="4">
        <v>5.6751029962546804</v>
      </c>
    </row>
    <row r="43" spans="1:4" ht="12.9" x14ac:dyDescent="0.5">
      <c r="A43" s="12">
        <v>1998</v>
      </c>
      <c r="B43" s="18">
        <v>5.4650000000000007</v>
      </c>
      <c r="C43" s="16">
        <v>1.0223048327137718</v>
      </c>
      <c r="D43" s="4">
        <v>4.4426951672862289</v>
      </c>
    </row>
    <row r="44" spans="1:4" ht="12.9" x14ac:dyDescent="0.5">
      <c r="A44" s="12">
        <v>1999</v>
      </c>
      <c r="B44" s="18">
        <v>5.690833333333333</v>
      </c>
      <c r="C44" s="16">
        <v>2.575896964121438</v>
      </c>
      <c r="D44" s="4">
        <v>3.114936369211895</v>
      </c>
    </row>
    <row r="45" spans="1:4" ht="12.9" x14ac:dyDescent="0.5">
      <c r="A45" s="12">
        <v>2000</v>
      </c>
      <c r="B45" s="18">
        <v>5.8858333333333333</v>
      </c>
      <c r="C45" s="16">
        <v>3.2286995515695027</v>
      </c>
      <c r="D45" s="4">
        <f>B45-C45</f>
        <v>2.6571337817638305</v>
      </c>
    </row>
    <row r="46" spans="1:4" ht="12.9" x14ac:dyDescent="0.5">
      <c r="A46" s="12">
        <v>2001</v>
      </c>
      <c r="B46" s="18">
        <v>5.7824999999999998</v>
      </c>
      <c r="C46" s="16">
        <v>0.69504778453519656</v>
      </c>
      <c r="D46" s="4">
        <f t="shared" ref="D46:D67" si="0">B46-C46</f>
        <v>5.0874522154648032</v>
      </c>
    </row>
    <row r="47" spans="1:4" ht="12.9" x14ac:dyDescent="0.5">
      <c r="A47" s="12">
        <v>2002</v>
      </c>
      <c r="B47" s="18">
        <v>5.6616666666666662</v>
      </c>
      <c r="C47" s="16">
        <v>3.8826574633304523</v>
      </c>
      <c r="D47" s="4">
        <f t="shared" si="0"/>
        <v>1.7790092033362139</v>
      </c>
    </row>
    <row r="48" spans="1:4" ht="12.9" x14ac:dyDescent="0.5">
      <c r="A48" s="12">
        <v>2003</v>
      </c>
      <c r="B48" s="18">
        <v>5.2783333333333333</v>
      </c>
      <c r="C48" s="16">
        <v>2</v>
      </c>
      <c r="D48" s="4">
        <f t="shared" si="0"/>
        <v>3.2783333333333333</v>
      </c>
    </row>
    <row r="49" spans="1:20" ht="12.9" x14ac:dyDescent="0.5">
      <c r="A49" s="12">
        <v>2004</v>
      </c>
      <c r="B49" s="18">
        <v>5.0808333333333335</v>
      </c>
      <c r="C49" s="16">
        <v>2.1172638436482094</v>
      </c>
      <c r="D49" s="4">
        <f t="shared" si="0"/>
        <v>2.9635694896851241</v>
      </c>
    </row>
    <row r="50" spans="1:20" ht="12.9" x14ac:dyDescent="0.5">
      <c r="A50" s="12">
        <v>2005</v>
      </c>
      <c r="B50" s="18">
        <v>4.3858333333333333</v>
      </c>
      <c r="C50" s="17">
        <v>2.1531100478468845</v>
      </c>
      <c r="D50" s="4">
        <f t="shared" si="0"/>
        <v>2.2327232854864487</v>
      </c>
    </row>
    <row r="51" spans="1:20" ht="12.9" x14ac:dyDescent="0.4">
      <c r="A51" s="12">
        <v>2006</v>
      </c>
      <c r="B51" s="18">
        <v>4.2991666666666672</v>
      </c>
      <c r="C51" s="18">
        <v>1.6728624535316428</v>
      </c>
      <c r="D51" s="4">
        <f t="shared" si="0"/>
        <v>2.6263042131350245</v>
      </c>
    </row>
    <row r="52" spans="1:20" ht="12.9" x14ac:dyDescent="0.4">
      <c r="A52" s="12">
        <v>2007</v>
      </c>
      <c r="B52" s="18">
        <v>4.335</v>
      </c>
      <c r="C52" s="18">
        <v>2.3765996343692697</v>
      </c>
      <c r="D52" s="4">
        <f t="shared" si="0"/>
        <v>1.9584003656307303</v>
      </c>
    </row>
    <row r="53" spans="1:20" ht="12.9" x14ac:dyDescent="0.5">
      <c r="A53" s="12">
        <v>2008</v>
      </c>
      <c r="B53" s="18">
        <v>4.04</v>
      </c>
      <c r="C53" s="16">
        <v>1.34</v>
      </c>
      <c r="D53" s="4">
        <f t="shared" si="0"/>
        <v>2.7</v>
      </c>
    </row>
    <row r="54" spans="1:20" ht="12.9" x14ac:dyDescent="0.5">
      <c r="A54" s="12">
        <v>2009</v>
      </c>
      <c r="B54" s="18">
        <v>3.8908333333333331</v>
      </c>
      <c r="C54" s="16">
        <v>1.3</v>
      </c>
      <c r="D54" s="4">
        <f t="shared" si="0"/>
        <v>2.5908333333333333</v>
      </c>
    </row>
    <row r="55" spans="1:20" ht="12.9" x14ac:dyDescent="0.5">
      <c r="A55" s="12">
        <v>2010</v>
      </c>
      <c r="B55" s="18">
        <v>3.6575000000000002</v>
      </c>
      <c r="C55" s="16">
        <v>2.4</v>
      </c>
      <c r="D55" s="4">
        <f t="shared" si="0"/>
        <v>1.2575000000000003</v>
      </c>
    </row>
    <row r="56" spans="1:20" ht="12.9" x14ac:dyDescent="0.5">
      <c r="A56" s="12">
        <v>2011</v>
      </c>
      <c r="B56" s="18">
        <v>3.2141666666666673</v>
      </c>
      <c r="C56" s="16">
        <v>2.9</v>
      </c>
      <c r="D56" s="4">
        <f t="shared" si="0"/>
        <v>0.31416666666666737</v>
      </c>
    </row>
    <row r="57" spans="1:20" ht="12.9" x14ac:dyDescent="0.5">
      <c r="A57" s="12">
        <v>2012</v>
      </c>
      <c r="B57" s="18">
        <v>2.3316666666666666</v>
      </c>
      <c r="C57" s="16">
        <v>1.5</v>
      </c>
      <c r="D57" s="4">
        <f t="shared" si="0"/>
        <v>0.83166666666666655</v>
      </c>
    </row>
    <row r="58" spans="1:20" ht="12.9" x14ac:dyDescent="0.5">
      <c r="A58" s="12">
        <v>2013</v>
      </c>
      <c r="B58" s="18">
        <v>2.65</v>
      </c>
      <c r="C58" s="19">
        <v>0.9</v>
      </c>
      <c r="D58" s="4">
        <f t="shared" si="0"/>
        <v>1.75</v>
      </c>
      <c r="E58" s="10"/>
    </row>
    <row r="59" spans="1:20" ht="12.9" x14ac:dyDescent="0.5">
      <c r="A59" s="13">
        <v>2014</v>
      </c>
      <c r="B59" s="20">
        <v>2.5983333333333332</v>
      </c>
      <c r="C59" s="19">
        <v>2</v>
      </c>
      <c r="D59" s="4">
        <f t="shared" si="0"/>
        <v>0.59833333333333316</v>
      </c>
      <c r="E59" s="10"/>
    </row>
    <row r="60" spans="1:20" ht="12.9" x14ac:dyDescent="0.5">
      <c r="A60" s="13">
        <v>2015</v>
      </c>
      <c r="B60" s="20">
        <v>2.023333333333333</v>
      </c>
      <c r="C60" s="19">
        <v>1.1000000000000001</v>
      </c>
      <c r="D60" s="4">
        <f t="shared" si="0"/>
        <v>0.9233333333333329</v>
      </c>
      <c r="E60" s="10"/>
    </row>
    <row r="61" spans="1:20" ht="14.1" x14ac:dyDescent="0.55000000000000004">
      <c r="A61" s="9">
        <v>2016</v>
      </c>
      <c r="B61" s="25">
        <v>1.8041666666666665</v>
      </c>
      <c r="C61" s="24">
        <v>1.4</v>
      </c>
      <c r="D61" s="4">
        <f t="shared" si="0"/>
        <v>0.40416666666666656</v>
      </c>
    </row>
    <row r="62" spans="1:20" ht="14.1" x14ac:dyDescent="0.55000000000000004">
      <c r="A62" s="9">
        <v>2017</v>
      </c>
      <c r="B62" s="25">
        <v>2.1808333333333332</v>
      </c>
      <c r="C62" s="24">
        <v>1.6</v>
      </c>
      <c r="D62" s="4">
        <f t="shared" si="0"/>
        <v>0.58083333333333309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12.9" x14ac:dyDescent="0.5">
      <c r="A63" s="1">
        <v>2018</v>
      </c>
      <c r="B63" s="15">
        <v>2.3249999999999997</v>
      </c>
      <c r="C63" s="16">
        <v>2.2999999999999998</v>
      </c>
      <c r="D63" s="4">
        <f t="shared" si="0"/>
        <v>2.4999999999999911E-2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12.9" x14ac:dyDescent="0.5">
      <c r="A64" s="1">
        <v>2019</v>
      </c>
      <c r="B64" s="15">
        <v>1.77</v>
      </c>
      <c r="C64" s="16">
        <v>1.9</v>
      </c>
      <c r="D64" s="4">
        <f t="shared" si="0"/>
        <v>-0.12999999999999989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20" ht="12.9" x14ac:dyDescent="0.5">
      <c r="A65" s="1">
        <v>2020</v>
      </c>
      <c r="B65" s="15">
        <v>1.19</v>
      </c>
      <c r="C65" s="16">
        <v>0.7</v>
      </c>
      <c r="D65" s="4">
        <f t="shared" si="0"/>
        <v>0.49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2.9" x14ac:dyDescent="0.5">
      <c r="A66" s="1">
        <v>2021</v>
      </c>
      <c r="B66" s="15">
        <v>1.88</v>
      </c>
      <c r="C66" s="16">
        <v>3.4</v>
      </c>
      <c r="D66" s="4">
        <f t="shared" si="0"/>
        <v>-1.52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12.9" x14ac:dyDescent="0.5">
      <c r="A67" s="1">
        <v>2022</v>
      </c>
      <c r="B67" s="15">
        <v>2.83</v>
      </c>
      <c r="C67" s="16">
        <v>6.8</v>
      </c>
      <c r="D67" s="4">
        <f t="shared" si="0"/>
        <v>-3.9699999999999998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12.9" x14ac:dyDescent="0.5">
      <c r="A68" s="1"/>
      <c r="C68" s="2"/>
      <c r="D68" s="4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x14ac:dyDescent="0.4">
      <c r="A69" s="5" t="s">
        <v>134</v>
      </c>
      <c r="B69" t="s">
        <v>0</v>
      </c>
      <c r="C69" t="s">
        <v>1</v>
      </c>
      <c r="D69" t="s">
        <v>7</v>
      </c>
    </row>
    <row r="70" spans="1:20" x14ac:dyDescent="0.4">
      <c r="A70" t="s">
        <v>2</v>
      </c>
      <c r="B70" s="3">
        <f>AVERAGE(B2:B67)</f>
        <v>6.5234469696969679</v>
      </c>
      <c r="C70" s="3">
        <f>AVERAGE(C2:C67)</f>
        <v>3.6619235418809417</v>
      </c>
      <c r="D70" s="3">
        <f>AVERAGE(D2:D67)</f>
        <v>2.8615234278160293</v>
      </c>
    </row>
    <row r="71" spans="1:20" x14ac:dyDescent="0.4">
      <c r="A71" t="s">
        <v>3</v>
      </c>
      <c r="B71" s="3">
        <f>MEDIAN(B2:B67)</f>
        <v>5.7366666666666664</v>
      </c>
      <c r="C71" s="3">
        <f>MEDIAN(C2:C67)</f>
        <v>2.4879484820607187</v>
      </c>
      <c r="D71" s="3">
        <f>MEDIAN(D2:D67)</f>
        <v>2.6479390370006288</v>
      </c>
    </row>
    <row r="72" spans="1:20" x14ac:dyDescent="0.4">
      <c r="A72" t="s">
        <v>4</v>
      </c>
      <c r="B72" s="23">
        <f>MAX(B2:B67)</f>
        <v>15.219166666666668</v>
      </c>
      <c r="C72" s="23">
        <f>MAX(C2:C67)</f>
        <v>12.328767123287655</v>
      </c>
      <c r="D72" s="23">
        <f>MAX(D2:D67)</f>
        <v>9.0628900709220019</v>
      </c>
    </row>
    <row r="73" spans="1:20" x14ac:dyDescent="0.4">
      <c r="A73" t="s">
        <v>5</v>
      </c>
      <c r="B73" s="23">
        <f>MIN(B2:B67)</f>
        <v>1.19</v>
      </c>
      <c r="C73" s="23">
        <f>MIN(C2:C67)</f>
        <v>0</v>
      </c>
      <c r="D73" s="23">
        <f>MIN(D2:D67)</f>
        <v>-3.9699999999999998</v>
      </c>
    </row>
    <row r="74" spans="1:20" x14ac:dyDescent="0.4">
      <c r="A74" t="s">
        <v>6</v>
      </c>
      <c r="B74">
        <f>STDEV(B2:B67)</f>
        <v>3.2609971794543902</v>
      </c>
      <c r="C74">
        <f>STDEV(C2:C66)</f>
        <v>2.996646612034171</v>
      </c>
      <c r="D74">
        <f>STDEV(D2:D67)</f>
        <v>2.6767060224310613</v>
      </c>
    </row>
    <row r="76" spans="1:20" x14ac:dyDescent="0.4">
      <c r="A76" s="5" t="s">
        <v>136</v>
      </c>
      <c r="B76">
        <f>CORREL(B2:B67,C2:C67)</f>
        <v>0.63722769662471079</v>
      </c>
    </row>
    <row r="77" spans="1:20" x14ac:dyDescent="0.4">
      <c r="B77" s="3"/>
      <c r="C77" s="3"/>
      <c r="D77" s="3"/>
      <c r="L77" s="5" t="s">
        <v>135</v>
      </c>
    </row>
    <row r="78" spans="1:20" x14ac:dyDescent="0.4">
      <c r="B78" s="3"/>
      <c r="C78" s="3"/>
      <c r="D78" s="3"/>
    </row>
    <row r="83" spans="1:5" x14ac:dyDescent="0.4">
      <c r="A83" s="5"/>
    </row>
    <row r="84" spans="1:5" x14ac:dyDescent="0.4">
      <c r="B84" s="3"/>
      <c r="C84" s="3"/>
      <c r="D84" s="3"/>
    </row>
    <row r="85" spans="1:5" x14ac:dyDescent="0.4">
      <c r="B85" s="3"/>
      <c r="C85" s="3"/>
      <c r="D85" s="3"/>
    </row>
    <row r="90" spans="1:5" x14ac:dyDescent="0.4">
      <c r="A90" s="5" t="s">
        <v>135</v>
      </c>
      <c r="B90" t="s">
        <v>0</v>
      </c>
      <c r="C90" t="s">
        <v>1</v>
      </c>
      <c r="D90" t="s">
        <v>7</v>
      </c>
      <c r="E90" s="5"/>
    </row>
    <row r="91" spans="1:5" x14ac:dyDescent="0.4">
      <c r="A91" t="s">
        <v>2</v>
      </c>
      <c r="B91" s="3">
        <f>AVERAGE(B43:B67)</f>
        <v>3.6100333333333321</v>
      </c>
      <c r="C91" s="3">
        <f>AVERAGE(C43:C67)</f>
        <v>2.1305777030266544</v>
      </c>
      <c r="D91" s="3">
        <f>AVERAGE(D43:D67)</f>
        <v>1.4794556303066784</v>
      </c>
    </row>
    <row r="92" spans="1:5" x14ac:dyDescent="0.4">
      <c r="A92" t="s">
        <v>3</v>
      </c>
      <c r="B92" s="3">
        <f>MEDIAN(B43:B67)</f>
        <v>3.6575000000000002</v>
      </c>
      <c r="C92" s="3">
        <f>MEDIAN(C43:C67)</f>
        <v>2</v>
      </c>
      <c r="D92" s="3">
        <f>MEDIAN(D43:D67)</f>
        <v>1.75</v>
      </c>
    </row>
    <row r="93" spans="1:5" x14ac:dyDescent="0.4">
      <c r="A93" t="s">
        <v>4</v>
      </c>
      <c r="B93" s="6">
        <f>MAX(B43:B67)</f>
        <v>5.8858333333333333</v>
      </c>
      <c r="C93" s="6">
        <f>MAX(C43:C67)</f>
        <v>6.8</v>
      </c>
      <c r="D93" s="6">
        <f t="shared" ref="D93" si="1">MAX(D43:D67)</f>
        <v>5.0874522154648032</v>
      </c>
    </row>
    <row r="94" spans="1:5" x14ac:dyDescent="0.4">
      <c r="A94" t="s">
        <v>5</v>
      </c>
      <c r="B94" s="6">
        <f>MIN(B43:B67)</f>
        <v>1.19</v>
      </c>
      <c r="C94" s="6">
        <f>MIN(C43:C67)</f>
        <v>0.69504778453519656</v>
      </c>
      <c r="D94" s="6">
        <f t="shared" ref="D94" si="2">MIN(D43:D67)</f>
        <v>-3.9699999999999998</v>
      </c>
    </row>
    <row r="95" spans="1:5" x14ac:dyDescent="0.4">
      <c r="A95" t="s">
        <v>6</v>
      </c>
      <c r="B95" s="6">
        <f>STDEV(B43:B67)</f>
        <v>1.5103267114975385</v>
      </c>
      <c r="C95" s="6">
        <f>STDEV(C43:C67)</f>
        <v>1.2809489238423477</v>
      </c>
      <c r="D95" s="6">
        <f t="shared" ref="D95" si="3">STDEV(D43:D67)</f>
        <v>1.8880424748146216</v>
      </c>
    </row>
    <row r="96" spans="1:5" x14ac:dyDescent="0.4">
      <c r="A96" s="5"/>
      <c r="B96" s="6"/>
      <c r="C96" s="6"/>
      <c r="D96" s="6"/>
      <c r="E96" s="6"/>
    </row>
    <row r="97" spans="1:16" x14ac:dyDescent="0.4">
      <c r="A97" s="5" t="s">
        <v>136</v>
      </c>
      <c r="B97">
        <f>CORREL(B43:B67,C43:C67)</f>
        <v>9.2319613427639946E-2</v>
      </c>
      <c r="C97" s="6"/>
      <c r="D97" s="6"/>
      <c r="E97" s="6"/>
    </row>
    <row r="98" spans="1:16" x14ac:dyDescent="0.4">
      <c r="A98" s="5"/>
      <c r="B98" s="6"/>
      <c r="C98" s="6"/>
      <c r="D98" s="6"/>
      <c r="E98" s="6"/>
    </row>
    <row r="99" spans="1:16" x14ac:dyDescent="0.4">
      <c r="A99" s="5"/>
      <c r="B99" s="6"/>
      <c r="C99" s="6"/>
      <c r="D99" s="6"/>
      <c r="E99" s="6"/>
    </row>
    <row r="105" spans="1:16" x14ac:dyDescent="0.4">
      <c r="A105" t="s">
        <v>133</v>
      </c>
    </row>
    <row r="110" spans="1:16" x14ac:dyDescent="0.4"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1:16" x14ac:dyDescent="0.4"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</row>
    <row r="116" spans="3:14" x14ac:dyDescent="0.4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3:14" x14ac:dyDescent="0.4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</sheetData>
  <phoneticPr fontId="1" type="noConversion"/>
  <pageMargins left="0.75" right="0.75" top="1" bottom="1" header="0.5" footer="0.5"/>
  <pageSetup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44"/>
  <sheetViews>
    <sheetView topLeftCell="A115" workbookViewId="0">
      <selection activeCell="D123" sqref="D123"/>
    </sheetView>
  </sheetViews>
  <sheetFormatPr defaultRowHeight="12.3" x14ac:dyDescent="0.4"/>
  <sheetData>
    <row r="2" spans="2:4" x14ac:dyDescent="0.4">
      <c r="B2" s="7" t="s">
        <v>8</v>
      </c>
      <c r="C2" s="7" t="s">
        <v>9</v>
      </c>
    </row>
    <row r="3" spans="2:4" x14ac:dyDescent="0.4">
      <c r="B3" s="8" t="s">
        <v>10</v>
      </c>
      <c r="C3" s="8">
        <v>4.2</v>
      </c>
      <c r="D3">
        <f>AVERAGE(C3:C14)</f>
        <v>4.2833333333333332</v>
      </c>
    </row>
    <row r="4" spans="2:4" x14ac:dyDescent="0.4">
      <c r="B4" s="8" t="s">
        <v>11</v>
      </c>
      <c r="C4" s="8">
        <v>4.1500000000000004</v>
      </c>
    </row>
    <row r="5" spans="2:4" x14ac:dyDescent="0.4">
      <c r="B5" s="8" t="s">
        <v>12</v>
      </c>
      <c r="C5" s="8">
        <v>4.2300000000000004</v>
      </c>
    </row>
    <row r="6" spans="2:4" x14ac:dyDescent="0.4">
      <c r="B6" s="8" t="s">
        <v>13</v>
      </c>
      <c r="C6" s="8">
        <v>4.57</v>
      </c>
    </row>
    <row r="7" spans="2:4" x14ac:dyDescent="0.4">
      <c r="B7" s="8" t="s">
        <v>14</v>
      </c>
      <c r="C7" s="8">
        <v>4.5</v>
      </c>
    </row>
    <row r="8" spans="2:4" x14ac:dyDescent="0.4">
      <c r="B8" s="8" t="s">
        <v>15</v>
      </c>
      <c r="C8" s="8">
        <v>4.67</v>
      </c>
    </row>
    <row r="9" spans="2:4" x14ac:dyDescent="0.4">
      <c r="B9" s="8" t="s">
        <v>16</v>
      </c>
      <c r="C9" s="8">
        <v>4.45</v>
      </c>
    </row>
    <row r="10" spans="2:4" x14ac:dyDescent="0.4">
      <c r="B10" s="8" t="s">
        <v>17</v>
      </c>
      <c r="C10" s="8">
        <v>4.2</v>
      </c>
    </row>
    <row r="11" spans="2:4" x14ac:dyDescent="0.4">
      <c r="B11" s="8" t="s">
        <v>18</v>
      </c>
      <c r="C11" s="8">
        <v>4.07</v>
      </c>
    </row>
    <row r="12" spans="2:4" x14ac:dyDescent="0.4">
      <c r="B12" s="8" t="s">
        <v>19</v>
      </c>
      <c r="C12" s="8">
        <v>4.24</v>
      </c>
    </row>
    <row r="13" spans="2:4" x14ac:dyDescent="0.4">
      <c r="B13" s="8" t="s">
        <v>20</v>
      </c>
      <c r="C13" s="8">
        <v>4.0199999999999996</v>
      </c>
    </row>
    <row r="14" spans="2:4" x14ac:dyDescent="0.4">
      <c r="B14" s="8" t="s">
        <v>21</v>
      </c>
      <c r="C14" s="8">
        <v>4.0999999999999996</v>
      </c>
    </row>
    <row r="15" spans="2:4" x14ac:dyDescent="0.4">
      <c r="B15" s="8" t="s">
        <v>22</v>
      </c>
      <c r="C15" s="8">
        <v>4.22</v>
      </c>
      <c r="D15">
        <f>AVERAGE(C15:C26)</f>
        <v>4.3241666666666658</v>
      </c>
    </row>
    <row r="16" spans="2:4" x14ac:dyDescent="0.4">
      <c r="B16" s="8" t="s">
        <v>23</v>
      </c>
      <c r="C16" s="8">
        <v>4.09</v>
      </c>
    </row>
    <row r="17" spans="2:4" x14ac:dyDescent="0.4">
      <c r="B17" s="8" t="s">
        <v>24</v>
      </c>
      <c r="C17" s="8">
        <v>4.21</v>
      </c>
    </row>
    <row r="18" spans="2:4" x14ac:dyDescent="0.4">
      <c r="B18" s="8" t="s">
        <v>25</v>
      </c>
      <c r="C18" s="8">
        <v>4.2</v>
      </c>
    </row>
    <row r="19" spans="2:4" x14ac:dyDescent="0.4">
      <c r="B19" s="8" t="s">
        <v>26</v>
      </c>
      <c r="C19" s="8">
        <v>4.3899999999999997</v>
      </c>
    </row>
    <row r="20" spans="2:4" x14ac:dyDescent="0.4">
      <c r="B20" s="8" t="s">
        <v>27</v>
      </c>
      <c r="C20" s="8">
        <v>4.5599999999999996</v>
      </c>
    </row>
    <row r="21" spans="2:4" x14ac:dyDescent="0.4">
      <c r="B21" s="8" t="s">
        <v>28</v>
      </c>
      <c r="C21" s="8">
        <v>4.49</v>
      </c>
    </row>
    <row r="22" spans="2:4" x14ac:dyDescent="0.4">
      <c r="B22" s="8" t="s">
        <v>29</v>
      </c>
      <c r="C22" s="8">
        <v>4.4400000000000004</v>
      </c>
    </row>
    <row r="23" spans="2:4" x14ac:dyDescent="0.4">
      <c r="B23" s="8" t="s">
        <v>30</v>
      </c>
      <c r="C23" s="8">
        <v>4.5</v>
      </c>
    </row>
    <row r="24" spans="2:4" x14ac:dyDescent="0.4">
      <c r="B24" s="8" t="s">
        <v>31</v>
      </c>
      <c r="C24" s="8">
        <v>4.38</v>
      </c>
    </row>
    <row r="25" spans="2:4" x14ac:dyDescent="0.4">
      <c r="B25" s="8" t="s">
        <v>32</v>
      </c>
      <c r="C25" s="8">
        <v>4.2300000000000004</v>
      </c>
    </row>
    <row r="26" spans="2:4" x14ac:dyDescent="0.4">
      <c r="B26" s="8" t="s">
        <v>33</v>
      </c>
      <c r="C26" s="8">
        <v>4.18</v>
      </c>
    </row>
    <row r="27" spans="2:4" x14ac:dyDescent="0.4">
      <c r="B27" s="8" t="s">
        <v>34</v>
      </c>
      <c r="C27" s="8">
        <v>4.1900000000000004</v>
      </c>
      <c r="D27">
        <f>AVERAGE(C27:C38)</f>
        <v>4.0450000000000008</v>
      </c>
    </row>
    <row r="28" spans="2:4" x14ac:dyDescent="0.4">
      <c r="B28" s="8" t="s">
        <v>35</v>
      </c>
      <c r="C28" s="8">
        <v>4.18</v>
      </c>
    </row>
    <row r="29" spans="2:4" x14ac:dyDescent="0.4">
      <c r="B29" s="8" t="s">
        <v>36</v>
      </c>
      <c r="C29" s="8">
        <v>3.96</v>
      </c>
    </row>
    <row r="30" spans="2:4" x14ac:dyDescent="0.4">
      <c r="B30" s="8" t="s">
        <v>37</v>
      </c>
      <c r="C30" s="8">
        <v>4.08</v>
      </c>
    </row>
    <row r="31" spans="2:4" x14ac:dyDescent="0.4">
      <c r="B31" s="8" t="s">
        <v>38</v>
      </c>
      <c r="C31" s="8">
        <v>4.12</v>
      </c>
    </row>
    <row r="32" spans="2:4" x14ac:dyDescent="0.4">
      <c r="B32" s="8" t="s">
        <v>39</v>
      </c>
      <c r="C32" s="8">
        <v>4.05</v>
      </c>
    </row>
    <row r="33" spans="2:4" x14ac:dyDescent="0.4">
      <c r="B33" s="8" t="s">
        <v>40</v>
      </c>
      <c r="C33" s="8">
        <v>4.16</v>
      </c>
    </row>
    <row r="34" spans="2:4" x14ac:dyDescent="0.4">
      <c r="B34" s="8" t="s">
        <v>41</v>
      </c>
      <c r="C34" s="8">
        <v>4.01</v>
      </c>
    </row>
    <row r="35" spans="2:4" x14ac:dyDescent="0.4">
      <c r="B35" s="8" t="s">
        <v>42</v>
      </c>
      <c r="C35" s="8">
        <v>4.13</v>
      </c>
    </row>
    <row r="36" spans="2:4" x14ac:dyDescent="0.4">
      <c r="B36" s="8" t="s">
        <v>43</v>
      </c>
      <c r="C36" s="8">
        <v>4.2699999999999996</v>
      </c>
    </row>
    <row r="37" spans="2:4" x14ac:dyDescent="0.4">
      <c r="B37" s="8" t="s">
        <v>44</v>
      </c>
      <c r="C37" s="8">
        <v>3.94</v>
      </c>
    </row>
    <row r="38" spans="2:4" x14ac:dyDescent="0.4">
      <c r="B38" s="8" t="s">
        <v>45</v>
      </c>
      <c r="C38" s="8">
        <v>3.45</v>
      </c>
    </row>
    <row r="39" spans="2:4" x14ac:dyDescent="0.4">
      <c r="B39" s="8" t="s">
        <v>46</v>
      </c>
      <c r="C39" s="8">
        <v>3.72</v>
      </c>
      <c r="D39">
        <f>AVERAGE(C39:C50)</f>
        <v>3.895</v>
      </c>
    </row>
    <row r="40" spans="2:4" x14ac:dyDescent="0.4">
      <c r="B40" s="8" t="s">
        <v>47</v>
      </c>
      <c r="C40" s="8">
        <v>3.69</v>
      </c>
    </row>
    <row r="41" spans="2:4" x14ac:dyDescent="0.4">
      <c r="B41" s="8" t="s">
        <v>48</v>
      </c>
      <c r="C41" s="8">
        <v>3.74</v>
      </c>
    </row>
    <row r="42" spans="2:4" x14ac:dyDescent="0.4">
      <c r="B42" s="8" t="s">
        <v>49</v>
      </c>
      <c r="C42" s="8">
        <v>3.82</v>
      </c>
    </row>
    <row r="43" spans="2:4" x14ac:dyDescent="0.4">
      <c r="B43" s="8" t="s">
        <v>50</v>
      </c>
      <c r="C43" s="8">
        <v>4.1900000000000004</v>
      </c>
    </row>
    <row r="44" spans="2:4" x14ac:dyDescent="0.4">
      <c r="B44" s="8" t="s">
        <v>51</v>
      </c>
      <c r="C44" s="8">
        <v>3.91</v>
      </c>
    </row>
    <row r="45" spans="2:4" x14ac:dyDescent="0.4">
      <c r="B45" s="8" t="s">
        <v>52</v>
      </c>
      <c r="C45" s="8">
        <v>4.05</v>
      </c>
    </row>
    <row r="46" spans="2:4" x14ac:dyDescent="0.4">
      <c r="B46" s="8" t="s">
        <v>53</v>
      </c>
      <c r="C46" s="8">
        <v>3.9</v>
      </c>
    </row>
    <row r="47" spans="2:4" x14ac:dyDescent="0.4">
      <c r="B47" s="8" t="s">
        <v>54</v>
      </c>
      <c r="C47" s="8">
        <v>3.84</v>
      </c>
    </row>
    <row r="48" spans="2:4" x14ac:dyDescent="0.4">
      <c r="B48" s="8" t="s">
        <v>55</v>
      </c>
      <c r="C48" s="8">
        <v>3.96</v>
      </c>
    </row>
    <row r="49" spans="2:4" x14ac:dyDescent="0.4">
      <c r="B49" s="8" t="s">
        <v>56</v>
      </c>
      <c r="C49" s="8">
        <v>3.85</v>
      </c>
    </row>
    <row r="50" spans="2:4" x14ac:dyDescent="0.4">
      <c r="B50" s="8" t="s">
        <v>57</v>
      </c>
      <c r="C50" s="8">
        <v>4.07</v>
      </c>
    </row>
    <row r="51" spans="2:4" x14ac:dyDescent="0.4">
      <c r="B51" s="8" t="s">
        <v>58</v>
      </c>
      <c r="C51" s="8">
        <v>3.96</v>
      </c>
      <c r="D51">
        <f>AVERAGE(C51:C62)</f>
        <v>3.7258333333333327</v>
      </c>
    </row>
    <row r="52" spans="2:4" x14ac:dyDescent="0.4">
      <c r="B52" s="8" t="s">
        <v>59</v>
      </c>
      <c r="C52" s="8">
        <v>4.05</v>
      </c>
    </row>
    <row r="53" spans="2:4" x14ac:dyDescent="0.4">
      <c r="B53" s="8" t="s">
        <v>60</v>
      </c>
      <c r="C53" s="8">
        <v>4.07</v>
      </c>
    </row>
    <row r="54" spans="2:4" x14ac:dyDescent="0.4">
      <c r="B54" s="8" t="s">
        <v>61</v>
      </c>
      <c r="C54" s="8">
        <v>4.04</v>
      </c>
    </row>
    <row r="55" spans="2:4" x14ac:dyDescent="0.4">
      <c r="B55" s="8" t="s">
        <v>62</v>
      </c>
      <c r="C55" s="8">
        <v>3.68</v>
      </c>
    </row>
    <row r="56" spans="2:4" x14ac:dyDescent="0.4">
      <c r="B56" s="8" t="s">
        <v>63</v>
      </c>
      <c r="C56" s="8">
        <v>3.65</v>
      </c>
    </row>
    <row r="57" spans="2:4" x14ac:dyDescent="0.4">
      <c r="B57" s="8" t="s">
        <v>64</v>
      </c>
      <c r="C57" s="8">
        <v>3.77</v>
      </c>
    </row>
    <row r="58" spans="2:4" x14ac:dyDescent="0.4">
      <c r="B58" s="8" t="s">
        <v>65</v>
      </c>
      <c r="C58" s="8">
        <v>3.47</v>
      </c>
    </row>
    <row r="59" spans="2:4" x14ac:dyDescent="0.4">
      <c r="B59" s="8" t="s">
        <v>66</v>
      </c>
      <c r="C59" s="8">
        <v>3.33</v>
      </c>
    </row>
    <row r="60" spans="2:4" x14ac:dyDescent="0.4">
      <c r="B60" s="8" t="s">
        <v>67</v>
      </c>
      <c r="C60" s="8">
        <v>3.5</v>
      </c>
    </row>
    <row r="61" spans="2:4" x14ac:dyDescent="0.4">
      <c r="B61" s="8" t="s">
        <v>68</v>
      </c>
      <c r="C61" s="8">
        <v>3.65</v>
      </c>
    </row>
    <row r="62" spans="2:4" x14ac:dyDescent="0.4">
      <c r="B62" s="8" t="s">
        <v>69</v>
      </c>
      <c r="C62" s="8">
        <v>3.54</v>
      </c>
    </row>
    <row r="63" spans="2:4" x14ac:dyDescent="0.4">
      <c r="B63" s="8" t="s">
        <v>70</v>
      </c>
      <c r="C63" s="8">
        <v>3.75</v>
      </c>
      <c r="D63">
        <f>AVERAGE(C63:C74)</f>
        <v>3.2900000000000005</v>
      </c>
    </row>
    <row r="64" spans="2:4" x14ac:dyDescent="0.4">
      <c r="B64" s="8" t="s">
        <v>71</v>
      </c>
      <c r="C64" s="8">
        <v>3.75</v>
      </c>
    </row>
    <row r="65" spans="2:4" x14ac:dyDescent="0.4">
      <c r="B65" s="8" t="s">
        <v>72</v>
      </c>
      <c r="C65" s="8">
        <v>3.72</v>
      </c>
    </row>
    <row r="66" spans="2:4" x14ac:dyDescent="0.4">
      <c r="B66" s="8" t="s">
        <v>73</v>
      </c>
      <c r="C66" s="8">
        <v>3.74</v>
      </c>
    </row>
    <row r="67" spans="2:4" x14ac:dyDescent="0.4">
      <c r="B67" s="8" t="s">
        <v>74</v>
      </c>
      <c r="C67" s="8">
        <v>3.5</v>
      </c>
    </row>
    <row r="68" spans="2:4" x14ac:dyDescent="0.4">
      <c r="B68" s="8" t="s">
        <v>75</v>
      </c>
      <c r="C68" s="8">
        <v>3.53</v>
      </c>
    </row>
    <row r="69" spans="2:4" x14ac:dyDescent="0.4">
      <c r="B69" s="8" t="s">
        <v>76</v>
      </c>
      <c r="C69" s="8">
        <v>3.35</v>
      </c>
    </row>
    <row r="70" spans="2:4" x14ac:dyDescent="0.4">
      <c r="B70" s="8" t="s">
        <v>77</v>
      </c>
      <c r="C70" s="8">
        <v>3.1</v>
      </c>
    </row>
    <row r="71" spans="2:4" x14ac:dyDescent="0.4">
      <c r="B71" s="8" t="s">
        <v>78</v>
      </c>
      <c r="C71" s="8">
        <v>2.83</v>
      </c>
    </row>
    <row r="72" spans="2:4" x14ac:dyDescent="0.4">
      <c r="B72" s="8" t="s">
        <v>79</v>
      </c>
      <c r="C72" s="8">
        <v>3.02</v>
      </c>
    </row>
    <row r="73" spans="2:4" x14ac:dyDescent="0.4">
      <c r="B73" s="8" t="s">
        <v>80</v>
      </c>
      <c r="C73" s="8">
        <v>2.69</v>
      </c>
    </row>
    <row r="74" spans="2:4" x14ac:dyDescent="0.4">
      <c r="B74" s="8" t="s">
        <v>81</v>
      </c>
      <c r="C74" s="8">
        <v>2.5</v>
      </c>
    </row>
    <row r="75" spans="2:4" x14ac:dyDescent="0.4">
      <c r="B75" s="8" t="s">
        <v>82</v>
      </c>
      <c r="C75" s="8">
        <v>2.64</v>
      </c>
      <c r="D75">
        <f>AVERAGE(C75:C86)</f>
        <v>2.4316666666666671</v>
      </c>
    </row>
    <row r="76" spans="2:4" x14ac:dyDescent="0.4">
      <c r="B76" s="8" t="s">
        <v>83</v>
      </c>
      <c r="C76" s="8">
        <v>2.6</v>
      </c>
    </row>
    <row r="77" spans="2:4" x14ac:dyDescent="0.4">
      <c r="B77" s="8" t="s">
        <v>84</v>
      </c>
      <c r="C77" s="8">
        <v>2.67</v>
      </c>
    </row>
    <row r="78" spans="2:4" x14ac:dyDescent="0.4">
      <c r="B78" s="8" t="s">
        <v>85</v>
      </c>
      <c r="C78" s="8">
        <v>2.65</v>
      </c>
    </row>
    <row r="79" spans="2:4" x14ac:dyDescent="0.4">
      <c r="B79" s="8" t="s">
        <v>86</v>
      </c>
      <c r="C79" s="8">
        <v>2.33</v>
      </c>
    </row>
    <row r="80" spans="2:4" x14ac:dyDescent="0.4">
      <c r="B80" s="8" t="s">
        <v>87</v>
      </c>
      <c r="C80" s="8">
        <v>2.3199999999999998</v>
      </c>
    </row>
    <row r="81" spans="2:4" x14ac:dyDescent="0.4">
      <c r="B81" s="8" t="s">
        <v>88</v>
      </c>
      <c r="C81" s="8">
        <v>2.2200000000000002</v>
      </c>
    </row>
    <row r="82" spans="2:4" x14ac:dyDescent="0.4">
      <c r="B82" s="8" t="s">
        <v>89</v>
      </c>
      <c r="C82" s="8">
        <v>2.37</v>
      </c>
    </row>
    <row r="83" spans="2:4" x14ac:dyDescent="0.4">
      <c r="B83" s="8" t="s">
        <v>90</v>
      </c>
      <c r="C83" s="8">
        <v>2.33</v>
      </c>
    </row>
    <row r="84" spans="2:4" x14ac:dyDescent="0.4">
      <c r="B84" s="8" t="s">
        <v>91</v>
      </c>
      <c r="C84" s="8">
        <v>2.38</v>
      </c>
    </row>
    <row r="85" spans="2:4" x14ac:dyDescent="0.4">
      <c r="B85" s="8" t="s">
        <v>92</v>
      </c>
      <c r="C85" s="8">
        <v>2.2999999999999998</v>
      </c>
    </row>
    <row r="86" spans="2:4" x14ac:dyDescent="0.4">
      <c r="B86" s="8" t="s">
        <v>93</v>
      </c>
      <c r="C86" s="8">
        <v>2.37</v>
      </c>
    </row>
    <row r="87" spans="2:4" x14ac:dyDescent="0.4">
      <c r="B87" s="8" t="s">
        <v>94</v>
      </c>
      <c r="C87" s="8">
        <v>2.57</v>
      </c>
      <c r="D87">
        <f>AVERAGE(C87:C98)</f>
        <v>2.84</v>
      </c>
    </row>
    <row r="88" spans="2:4" x14ac:dyDescent="0.4">
      <c r="B88" s="8" t="s">
        <v>95</v>
      </c>
      <c r="C88" s="8">
        <v>2.5299999999999998</v>
      </c>
    </row>
    <row r="89" spans="2:4" x14ac:dyDescent="0.4">
      <c r="B89" s="8" t="s">
        <v>96</v>
      </c>
      <c r="C89" s="8">
        <v>2.4900000000000002</v>
      </c>
    </row>
    <row r="90" spans="2:4" x14ac:dyDescent="0.4">
      <c r="B90" s="8" t="s">
        <v>97</v>
      </c>
      <c r="C90" s="8">
        <v>2.38</v>
      </c>
    </row>
    <row r="91" spans="2:4" x14ac:dyDescent="0.4">
      <c r="B91" s="8" t="s">
        <v>98</v>
      </c>
      <c r="C91" s="8">
        <v>2.65</v>
      </c>
    </row>
    <row r="92" spans="2:4" x14ac:dyDescent="0.4">
      <c r="B92" s="8" t="s">
        <v>99</v>
      </c>
      <c r="C92" s="8">
        <v>2.96</v>
      </c>
    </row>
    <row r="93" spans="2:4" x14ac:dyDescent="0.4">
      <c r="B93" s="8" t="s">
        <v>100</v>
      </c>
      <c r="C93" s="8">
        <v>2.97</v>
      </c>
    </row>
    <row r="94" spans="2:4" x14ac:dyDescent="0.4">
      <c r="B94" s="8" t="s">
        <v>101</v>
      </c>
      <c r="C94" s="8">
        <v>3.09</v>
      </c>
    </row>
    <row r="95" spans="2:4" x14ac:dyDescent="0.4">
      <c r="B95" s="8" t="s">
        <v>102</v>
      </c>
      <c r="C95" s="8">
        <v>3.09</v>
      </c>
    </row>
    <row r="96" spans="2:4" x14ac:dyDescent="0.4">
      <c r="B96" s="8" t="s">
        <v>103</v>
      </c>
      <c r="C96" s="8">
        <v>3.01</v>
      </c>
    </row>
    <row r="97" spans="2:4" x14ac:dyDescent="0.4">
      <c r="B97" s="8" t="s">
        <v>104</v>
      </c>
      <c r="C97" s="8">
        <v>3.14</v>
      </c>
    </row>
    <row r="98" spans="2:4" x14ac:dyDescent="0.4">
      <c r="B98" s="8" t="s">
        <v>105</v>
      </c>
      <c r="C98" s="8">
        <v>3.2</v>
      </c>
    </row>
    <row r="99" spans="2:4" x14ac:dyDescent="0.4">
      <c r="B99" s="8" t="s">
        <v>106</v>
      </c>
      <c r="C99" s="8">
        <v>2.94</v>
      </c>
      <c r="D99">
        <f>AVERAGE(C99:C110)</f>
        <v>2.730833333333333</v>
      </c>
    </row>
    <row r="100" spans="2:4" x14ac:dyDescent="0.4">
      <c r="B100" s="8" t="s">
        <v>107</v>
      </c>
      <c r="C100" s="8">
        <v>2.96</v>
      </c>
    </row>
    <row r="101" spans="2:4" x14ac:dyDescent="0.4">
      <c r="B101" s="8" t="s">
        <v>108</v>
      </c>
      <c r="C101" s="8">
        <v>2.96</v>
      </c>
    </row>
    <row r="102" spans="2:4" x14ac:dyDescent="0.4">
      <c r="B102" s="8" t="s">
        <v>109</v>
      </c>
      <c r="C102" s="8">
        <v>2.93</v>
      </c>
    </row>
    <row r="103" spans="2:4" x14ac:dyDescent="0.4">
      <c r="B103" s="8" t="s">
        <v>110</v>
      </c>
      <c r="C103" s="8">
        <v>2.76</v>
      </c>
    </row>
    <row r="104" spans="2:4" x14ac:dyDescent="0.4">
      <c r="B104" s="8" t="s">
        <v>111</v>
      </c>
      <c r="C104" s="8">
        <v>2.82</v>
      </c>
    </row>
    <row r="105" spans="2:4" x14ac:dyDescent="0.4">
      <c r="B105" s="8" t="s">
        <v>112</v>
      </c>
      <c r="C105" s="8">
        <v>2.7</v>
      </c>
    </row>
    <row r="106" spans="2:4" x14ac:dyDescent="0.4">
      <c r="B106" s="8" t="s">
        <v>113</v>
      </c>
      <c r="C106" s="8">
        <v>2.57</v>
      </c>
    </row>
    <row r="107" spans="2:4" x14ac:dyDescent="0.4">
      <c r="B107" s="8" t="s">
        <v>114</v>
      </c>
      <c r="C107" s="8">
        <v>2.73</v>
      </c>
    </row>
    <row r="108" spans="2:4" x14ac:dyDescent="0.4">
      <c r="B108" s="8" t="s">
        <v>115</v>
      </c>
      <c r="C108" s="8">
        <v>2.59</v>
      </c>
    </row>
    <row r="109" spans="2:4" x14ac:dyDescent="0.4">
      <c r="B109" s="8" t="s">
        <v>116</v>
      </c>
      <c r="C109" s="8">
        <v>2.48</v>
      </c>
    </row>
    <row r="110" spans="2:4" x14ac:dyDescent="0.4">
      <c r="B110" s="8" t="s">
        <v>117</v>
      </c>
      <c r="C110" s="8">
        <v>2.33</v>
      </c>
    </row>
    <row r="111" spans="2:4" x14ac:dyDescent="0.4">
      <c r="B111" s="8" t="s">
        <v>118</v>
      </c>
      <c r="C111" s="8">
        <v>1.93</v>
      </c>
      <c r="D111">
        <f>AVERAGE(C111:C122)</f>
        <v>2.1658333333333331</v>
      </c>
    </row>
    <row r="112" spans="2:4" x14ac:dyDescent="0.4">
      <c r="B112" s="8" t="s">
        <v>119</v>
      </c>
      <c r="C112" s="8">
        <v>1.95</v>
      </c>
    </row>
    <row r="113" spans="2:4" x14ac:dyDescent="0.4">
      <c r="B113" s="8" t="s">
        <v>120</v>
      </c>
      <c r="C113" s="8">
        <v>1.97</v>
      </c>
    </row>
    <row r="114" spans="2:4" x14ac:dyDescent="0.4">
      <c r="B114" s="8" t="s">
        <v>121</v>
      </c>
      <c r="C114" s="8">
        <v>2.19</v>
      </c>
    </row>
    <row r="115" spans="2:4" x14ac:dyDescent="0.4">
      <c r="B115" s="8" t="s">
        <v>122</v>
      </c>
      <c r="C115" s="8">
        <v>2.25</v>
      </c>
    </row>
    <row r="116" spans="2:4" x14ac:dyDescent="0.4">
      <c r="B116" s="8" t="s">
        <v>123</v>
      </c>
      <c r="C116" s="8">
        <v>2.38</v>
      </c>
    </row>
    <row r="117" spans="2:4" x14ac:dyDescent="0.4">
      <c r="B117" s="8" t="s">
        <v>124</v>
      </c>
      <c r="C117" s="8">
        <v>2.2000000000000002</v>
      </c>
    </row>
    <row r="118" spans="2:4" x14ac:dyDescent="0.4">
      <c r="B118" s="8" t="s">
        <v>125</v>
      </c>
      <c r="C118" s="8">
        <v>2.2000000000000002</v>
      </c>
    </row>
    <row r="119" spans="2:4" x14ac:dyDescent="0.4">
      <c r="B119" s="8" t="s">
        <v>126</v>
      </c>
      <c r="C119" s="8">
        <v>2.21</v>
      </c>
    </row>
    <row r="120" spans="2:4" x14ac:dyDescent="0.4">
      <c r="B120" s="8" t="s">
        <v>127</v>
      </c>
      <c r="C120" s="8">
        <v>2.2599999999999998</v>
      </c>
    </row>
    <row r="121" spans="2:4" x14ac:dyDescent="0.4">
      <c r="B121" s="8" t="s">
        <v>128</v>
      </c>
      <c r="C121" s="8">
        <v>2.29</v>
      </c>
    </row>
    <row r="122" spans="2:4" x14ac:dyDescent="0.4">
      <c r="B122" s="8" t="s">
        <v>129</v>
      </c>
      <c r="C122" s="8">
        <v>2.16</v>
      </c>
    </row>
    <row r="123" spans="2:4" x14ac:dyDescent="0.4">
      <c r="B123" s="8" t="s">
        <v>130</v>
      </c>
      <c r="C123" s="8">
        <v>2.0499999999999998</v>
      </c>
      <c r="D123">
        <f>AVERAGE(C123:C134)</f>
        <v>1.9241666666666666</v>
      </c>
    </row>
    <row r="124" spans="2:4" x14ac:dyDescent="0.4">
      <c r="B124" s="21">
        <v>42401</v>
      </c>
      <c r="C124" s="22">
        <v>1.93</v>
      </c>
    </row>
    <row r="125" spans="2:4" x14ac:dyDescent="0.4">
      <c r="B125" s="21">
        <v>42430</v>
      </c>
      <c r="C125" s="22">
        <v>2</v>
      </c>
    </row>
    <row r="126" spans="2:4" x14ac:dyDescent="0.4">
      <c r="B126" s="21">
        <v>42461</v>
      </c>
      <c r="C126" s="22">
        <v>2.06</v>
      </c>
    </row>
    <row r="127" spans="2:4" x14ac:dyDescent="0.4">
      <c r="B127" s="21">
        <v>42491</v>
      </c>
      <c r="C127" s="22">
        <v>2.0099999999999998</v>
      </c>
    </row>
    <row r="128" spans="2:4" x14ac:dyDescent="0.4">
      <c r="B128" s="21">
        <v>42522</v>
      </c>
      <c r="C128" s="22">
        <v>1.76</v>
      </c>
    </row>
    <row r="129" spans="2:3" x14ac:dyDescent="0.4">
      <c r="B129" s="21">
        <v>42552</v>
      </c>
      <c r="C129" s="22">
        <v>1.69</v>
      </c>
    </row>
    <row r="130" spans="2:3" x14ac:dyDescent="0.4">
      <c r="B130" s="21">
        <v>42583</v>
      </c>
      <c r="C130" s="22">
        <v>1.63</v>
      </c>
    </row>
    <row r="131" spans="2:3" x14ac:dyDescent="0.4">
      <c r="B131" s="21">
        <v>42614</v>
      </c>
      <c r="C131" s="22">
        <v>1.64</v>
      </c>
    </row>
    <row r="132" spans="2:3" x14ac:dyDescent="0.4">
      <c r="B132" s="21">
        <v>42644</v>
      </c>
      <c r="C132" s="22">
        <v>1.82</v>
      </c>
    </row>
    <row r="133" spans="2:3" x14ac:dyDescent="0.4">
      <c r="B133" s="21">
        <v>42675</v>
      </c>
      <c r="C133" s="22">
        <v>2.16</v>
      </c>
    </row>
    <row r="134" spans="2:3" x14ac:dyDescent="0.4">
      <c r="B134" s="21">
        <v>42705</v>
      </c>
      <c r="C134" s="22">
        <v>2.34</v>
      </c>
    </row>
    <row r="135" spans="2:3" x14ac:dyDescent="0.4">
      <c r="B135" s="21">
        <v>42736</v>
      </c>
      <c r="C135" s="22">
        <v>2.4500000000000002</v>
      </c>
    </row>
    <row r="136" spans="2:3" x14ac:dyDescent="0.4">
      <c r="B136" s="21">
        <v>42767</v>
      </c>
      <c r="C136" s="22">
        <v>2.42</v>
      </c>
    </row>
    <row r="137" spans="2:3" x14ac:dyDescent="0.4">
      <c r="B137" s="21">
        <v>42795</v>
      </c>
      <c r="C137" s="22">
        <v>2.2799999999999998</v>
      </c>
    </row>
    <row r="138" spans="2:3" x14ac:dyDescent="0.4">
      <c r="B138" s="21">
        <v>42826</v>
      </c>
      <c r="C138" s="22">
        <v>2.16</v>
      </c>
    </row>
    <row r="139" spans="2:3" x14ac:dyDescent="0.4">
      <c r="B139" s="21">
        <v>42856</v>
      </c>
      <c r="C139" s="22">
        <v>2.0499999999999998</v>
      </c>
    </row>
    <row r="140" spans="2:3" x14ac:dyDescent="0.4">
      <c r="B140" s="21">
        <v>42887</v>
      </c>
      <c r="C140" s="22">
        <v>2.06</v>
      </c>
    </row>
    <row r="141" spans="2:3" x14ac:dyDescent="0.4">
      <c r="B141" s="21">
        <v>42917</v>
      </c>
      <c r="C141" s="22">
        <v>2.35</v>
      </c>
    </row>
    <row r="142" spans="2:3" x14ac:dyDescent="0.4">
      <c r="B142" s="21">
        <v>42948</v>
      </c>
      <c r="C142" s="22">
        <v>2.27</v>
      </c>
    </row>
    <row r="143" spans="2:3" x14ac:dyDescent="0.4">
      <c r="B143" s="21">
        <v>42979</v>
      </c>
      <c r="C143" s="22">
        <v>2.4900000000000002</v>
      </c>
    </row>
    <row r="144" spans="2:3" x14ac:dyDescent="0.4">
      <c r="B144" s="21">
        <v>43009</v>
      </c>
      <c r="C144" s="22">
        <v>2.38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7" sqref="B47"/>
    </sheetView>
  </sheetViews>
  <sheetFormatPr defaultRowHeight="12.3" x14ac:dyDescent="0.4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313B4DEAC7BFA40AC716210CE9C6C64" ma:contentTypeVersion="38" ma:contentTypeDescription="Efiling Document" ma:contentTypeScope="" ma:versionID="b749fb48d3273b9043e23843f74c7c4f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16c160428caa24a7d3273d91786ae043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24110-F0036</SubmissionNumber>
    <SubmittingPCE xmlns="24b4dc9c-985f-4b06-881b-10995db5cfc7">Reynolds, Mirth, Richards &amp; Farmer LLP</SubmittingPCE>
    <ActionInternal xmlns="24b4dc9c-985f-4b06-881b-10995db5cfc7" xsi:nil="true"/>
    <DocumentDescription xmlns="24b4dc9c-985f-4b06-881b-10995db5cfc7">2020-01-20 Exhibit E - Figure 6 and 7 Data and Calculations - Jan 2020</DocumentDescription>
    <CommentsAdded xmlns="24b4dc9c-985f-4b06-881b-10995db5cfc7">false</CommentsAdded>
    <ApplicationsTemp xmlns="24b4dc9c-985f-4b06-881b-10995db5cfc7" xsi:nil="true"/>
    <DispositionNumber xmlns="24b4dc9c-985f-4b06-881b-10995db5cfc7" xsi:nil="true"/>
    <DocumentTypeTemp xmlns="24b4dc9c-985f-4b06-881b-10995db5cfc7">Evidence</DocumentTypeTemp>
    <AucDocumentId xmlns="24b4dc9c-985f-4b06-881b-10995db5cfc7">186</AucDocumentId>
    <AUCFileName xmlns="24b4dc9c-985f-4b06-881b-10995db5cfc7">24110_X[]_2020-01-20ExhibitE-Figure6and7DataandCal_0186.xlsx</AUCFileName>
    <Applications xmlns="24b4dc9c-985f-4b06-881b-10995db5cfc7" xsi:nil="true"/>
    <DocumentStatus xmlns="24b4dc9c-985f-4b06-881b-10995db5cfc7">Active</DocumentStatus>
    <ExhibitNumberTemp xmlns="24b4dc9c-985f-4b06-881b-10995db5cfc7">24110-X0130</ExhibitNumberTemp>
    <ActionExternal xmlns="24b4dc9c-985f-4b06-881b-10995db5cfc7" xsi:nil="true"/>
    <fae381d0f82a490fb5506f8d60dd7e7c xmlns="24b4dc9c-985f-4b06-881b-10995db5cfc7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Hearing exhibit</TermName>
          <TermId xmlns="http://schemas.microsoft.com/office/infopath/2007/PartnerControls">36fa272c-7991-4178-9bab-9bfd5bad0df0</TermId>
        </TermInfo>
      </Terms>
    </fae381d0f82a490fb5506f8d60dd7e7c>
    <IsLate xmlns="24b4dc9c-985f-4b06-881b-10995db5cfc7">false</IsLate>
    <OriginalFilename xmlns="24b4dc9c-985f-4b06-881b-10995db5cfc7">2020-01-20ExhibitE-Figure6and7DataandCalculations-Jan2020.xlsx</OriginalFilename>
    <TaxCatchAll xmlns="24b4dc9c-985f-4b06-881b-10995db5cfc7">
      <Value>16</Value>
    </TaxCatchAll>
    <AppType xmlns="c396903c-eb40-4742-9f08-57bf89a1e85e" xsi:nil="true"/>
    <ApplicationURL xmlns="c396903c-eb40-4742-9f08-57bf89a1e85e" xsi:nil="true"/>
    <DispositionURL xmlns="c396903c-eb40-4742-9f08-57bf89a1e85e" xsi:nil="true"/>
    <ApplicationDescription xmlns="24b4dc9c-985f-4b06-881b-10995db5cfc7" xsi:nil="true"/>
    <FilingURL xmlns="c396903c-eb40-4742-9f08-57bf89a1e85e">https://www2.auc.ab.ca/Proceeding24110/sitepages/SubmissionDetails.aspx?SubmissionNumber=24110-F0036</FilingURL>
    <RevisionType xmlns="c396903c-eb40-4742-9f08-57bf89a1e85e" xsi:nil="true"/>
    <RevisionStatus xmlns="c396903c-eb40-4742-9f08-57bf89a1e85e" xsi:nil="true"/>
  </documentManagement>
</p:properties>
</file>

<file path=customXml/item4.xml><?xml version="1.0" encoding="utf-8"?>
<?mso-contentType ?>
<SharedContentType xmlns="Microsoft.SharePoint.Taxonomy.ContentTypeSync" SourceId="08cc58af-7463-4eed-b705-ece9e5e95e1f" ContentTypeId="0x010100DB7D67ABFDCD8849AA1AB921D07E8AB4" PreviousValue="false"/>
</file>

<file path=customXml/itemProps1.xml><?xml version="1.0" encoding="utf-8"?>
<ds:datastoreItem xmlns:ds="http://schemas.openxmlformats.org/officeDocument/2006/customXml" ds:itemID="{C55DFA1D-FB7D-48B3-B49A-25F24AF87D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CD152A-4AD2-44FC-8F5A-8261A13B03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4dc9c-985f-4b06-881b-10995db5cfc7"/>
    <ds:schemaRef ds:uri="c396903c-eb40-4742-9f08-57bf89a1e8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6A83D8-998C-4CC2-B61B-78F89465803A}">
  <ds:schemaRefs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c396903c-eb40-4742-9f08-57bf89a1e85e"/>
    <ds:schemaRef ds:uri="http://schemas.microsoft.com/office/infopath/2007/PartnerControls"/>
    <ds:schemaRef ds:uri="http://schemas.openxmlformats.org/package/2006/metadata/core-properties"/>
    <ds:schemaRef ds:uri="24b4dc9c-985f-4b06-881b-10995db5cfc7"/>
  </ds:schemaRefs>
</ds:datastoreItem>
</file>

<file path=customXml/itemProps4.xml><?xml version="1.0" encoding="utf-8"?>
<ds:datastoreItem xmlns:ds="http://schemas.openxmlformats.org/officeDocument/2006/customXml" ds:itemID="{8A7D543A-79E7-4C33-A948-C6D17462427A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Saint Mary's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templateuser</dc:creator>
  <cp:lastModifiedBy>Sean Cleary</cp:lastModifiedBy>
  <cp:lastPrinted>2016-02-02T18:32:01Z</cp:lastPrinted>
  <dcterms:created xsi:type="dcterms:W3CDTF">2004-06-09T13:51:40Z</dcterms:created>
  <dcterms:modified xsi:type="dcterms:W3CDTF">2024-07-13T20:52:59Z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0x010100DB7D67ABFDCD8849AA1AB921D07E8AB400A313B4DEAC7BFA40AC716210CE9C6C64</vt:lpwstr>
  </property>
  <property fmtid="{D5CDD505-2E9C-101B-9397-08002B2CF9AE}" pid="3" name="DocumentType">
    <vt:lpwstr>16;#Hearing exhibit|36fa272c-7991-4178-9bab-9bfd5bad0df0</vt:lpwstr>
  </property>
  <property fmtid="{D5CDD505-2E9C-101B-9397-08002B2CF9AE}" pid="4" name="Name">
    <vt:lpwstr>24110_X[]_2020-01-20ExhibitE-Figure6and7DataandCal_0186.xlsx</vt:lpwstr>
  </property>
</Properties>
</file>