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67FCEC4B-6BE4-44BA-AFDB-9511673EC214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H-Model Estimat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3" l="1"/>
  <c r="C42" i="3"/>
  <c r="B43" i="3"/>
  <c r="C43" i="3"/>
  <c r="B44" i="3"/>
  <c r="C44" i="3"/>
  <c r="B47" i="3"/>
  <c r="C47" i="3"/>
  <c r="C48" i="3" s="1"/>
  <c r="C49" i="3" s="1"/>
  <c r="C50" i="3" s="1"/>
  <c r="C51" i="3" s="1"/>
  <c r="B48" i="3"/>
  <c r="B49" i="3" s="1"/>
  <c r="B50" i="3" s="1"/>
  <c r="B51" i="3" s="1"/>
  <c r="B22" i="3"/>
  <c r="B29" i="3" l="1"/>
  <c r="B28" i="3"/>
  <c r="B27" i="3" l="1"/>
  <c r="B53" i="3" l="1"/>
  <c r="C53" i="3" l="1"/>
  <c r="C29" i="3" l="1"/>
  <c r="C28" i="3"/>
  <c r="C32" i="3" s="1"/>
  <c r="C33" i="3" l="1"/>
  <c r="C34" i="3" s="1"/>
  <c r="C35" i="3" l="1"/>
  <c r="C36" i="3" s="1"/>
  <c r="B11" i="3" l="1"/>
  <c r="B32" i="3"/>
  <c r="B33" i="3" s="1"/>
  <c r="B34" i="3" s="1"/>
  <c r="B35" i="3" s="1"/>
  <c r="B36" i="3" s="1"/>
  <c r="C27" i="3"/>
  <c r="C38" i="3" s="1"/>
  <c r="B38" i="3" l="1"/>
  <c r="B12" i="3" l="1"/>
  <c r="B13" i="3" s="1"/>
  <c r="B14" i="3" s="1"/>
  <c r="B15" i="3" s="1"/>
</calcChain>
</file>

<file path=xl/sharedStrings.xml><?xml version="1.0" encoding="utf-8"?>
<sst xmlns="http://schemas.openxmlformats.org/spreadsheetml/2006/main" count="58" uniqueCount="32">
  <si>
    <t>Average</t>
  </si>
  <si>
    <t>Median</t>
  </si>
  <si>
    <t xml:space="preserve">H-Model Growth </t>
  </si>
  <si>
    <t>Market</t>
  </si>
  <si>
    <t>Current D0/P0</t>
  </si>
  <si>
    <t>H = 2 (i.e., 4-year transition from gs to gL)</t>
  </si>
  <si>
    <t>k = (D0/P0)*[(1+gL)+H(gs-gL)]+gL</t>
  </si>
  <si>
    <t>Growth Pattern Under Assumptions</t>
  </si>
  <si>
    <t>g1</t>
  </si>
  <si>
    <t>g2</t>
  </si>
  <si>
    <t>g0</t>
  </si>
  <si>
    <t>g3</t>
  </si>
  <si>
    <t>g4</t>
  </si>
  <si>
    <t>Utilities</t>
  </si>
  <si>
    <t>gs (current sustainable g)</t>
  </si>
  <si>
    <t>H = 2 for 4-year transition from gs to gL /H =1 for a 2-year trans)</t>
  </si>
  <si>
    <t>H=2</t>
  </si>
  <si>
    <t>H=1</t>
  </si>
  <si>
    <t>g5</t>
  </si>
  <si>
    <t>g6</t>
  </si>
  <si>
    <t>g7</t>
  </si>
  <si>
    <t>g8</t>
  </si>
  <si>
    <t>Canadian Utilities</t>
  </si>
  <si>
    <t>US Utilities</t>
  </si>
  <si>
    <t>Canadian Sample</t>
  </si>
  <si>
    <t xml:space="preserve">gL (7-year sustainable g) </t>
  </si>
  <si>
    <t>gs = 3.4%</t>
  </si>
  <si>
    <t>gL = 4.3%</t>
  </si>
  <si>
    <t>DY (Dec 23)</t>
  </si>
  <si>
    <t>Implied g (using 2023 payout and ROE)</t>
  </si>
  <si>
    <t>Implied g (using avg 17-23 payout and ROE)</t>
  </si>
  <si>
    <t>Implied g (using 17-23 payout and 17-23 ROE)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</si>
</sst>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%"/>
    <numFmt numFmtId="166" formatCode="0.00000%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2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7" fontId="0" fillId="0" borderId="0" xfId="0" applyNumberFormat="1"/>
    <xf numFmtId="164" fontId="2" fillId="0" borderId="0" xfId="0" applyNumberFormat="1" applyFont="1"/>
    <xf numFmtId="10" fontId="0" fillId="0" borderId="0" xfId="0" applyNumberFormat="1"/>
    <xf numFmtId="165" fontId="0" fillId="0" borderId="0" xfId="0" applyNumberFormat="1"/>
    <xf numFmtId="164" fontId="0" fillId="2" borderId="0" xfId="0" applyNumberFormat="1" applyFill="1"/>
    <xf numFmtId="0" fontId="0" fillId="2" borderId="0" xfId="0" applyFill="1"/>
    <xf numFmtId="2" fontId="0" fillId="2" borderId="0" xfId="0" applyNumberFormat="1" applyFill="1"/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71"/>
  <sheetViews>
    <sheetView tabSelected="1" workbookViewId="0"/>
  </sheetViews>
  <sheetFormatPr defaultRowHeight="14.4" x14ac:dyDescent="0.55000000000000004"/>
  <cols>
    <col min="1" max="1" width="31.26171875" customWidth="1"/>
    <col min="4" max="4" width="14.578125" customWidth="1"/>
    <col min="5" max="5" width="36.68359375" bestFit="1" customWidth="1"/>
    <col min="6" max="6" width="17.26171875" customWidth="1"/>
    <col min="7" max="7" width="36.26171875" customWidth="1"/>
    <col min="8" max="8" width="34" customWidth="1"/>
    <col min="9" max="9" width="13.83984375" bestFit="1" customWidth="1"/>
    <col min="10" max="10" width="12.578125" bestFit="1" customWidth="1"/>
    <col min="11" max="11" width="16.41796875" bestFit="1" customWidth="1"/>
    <col min="12" max="12" width="14.15625" bestFit="1" customWidth="1"/>
    <col min="13" max="13" width="18.15625" bestFit="1" customWidth="1"/>
    <col min="14" max="14" width="14.68359375" bestFit="1" customWidth="1"/>
    <col min="15" max="15" width="21" bestFit="1" customWidth="1"/>
    <col min="16" max="16" width="21.68359375" bestFit="1" customWidth="1"/>
    <col min="17" max="17" width="48" bestFit="1" customWidth="1"/>
    <col min="18" max="18" width="49.68359375" bestFit="1" customWidth="1"/>
    <col min="19" max="19" width="47.83984375" bestFit="1" customWidth="1"/>
    <col min="20" max="20" width="29.83984375" bestFit="1" customWidth="1"/>
    <col min="21" max="21" width="34" bestFit="1" customWidth="1"/>
    <col min="22" max="22" width="19.15625" bestFit="1" customWidth="1"/>
  </cols>
  <sheetData>
    <row r="3" spans="1:7" x14ac:dyDescent="0.55000000000000004">
      <c r="A3" s="6">
        <v>45291</v>
      </c>
      <c r="B3" s="2" t="s">
        <v>2</v>
      </c>
      <c r="C3" s="2"/>
      <c r="D3" s="2"/>
    </row>
    <row r="5" spans="1:7" x14ac:dyDescent="0.55000000000000004">
      <c r="B5" s="2" t="s">
        <v>3</v>
      </c>
      <c r="C5" s="2"/>
      <c r="D5" s="2"/>
    </row>
    <row r="6" spans="1:7" x14ac:dyDescent="0.55000000000000004">
      <c r="A6" t="s">
        <v>4</v>
      </c>
      <c r="B6" s="8">
        <v>3.1899999999999998E-2</v>
      </c>
      <c r="C6" s="8"/>
      <c r="D6" s="8"/>
      <c r="F6" s="3"/>
    </row>
    <row r="7" spans="1:7" x14ac:dyDescent="0.55000000000000004">
      <c r="A7" t="s">
        <v>26</v>
      </c>
      <c r="B7" s="8">
        <v>3.6999999999999998E-2</v>
      </c>
      <c r="C7" s="8"/>
      <c r="D7" s="8"/>
      <c r="F7" s="3"/>
    </row>
    <row r="8" spans="1:7" x14ac:dyDescent="0.55000000000000004">
      <c r="A8" t="s">
        <v>27</v>
      </c>
      <c r="B8" s="8">
        <v>4.2999999999999997E-2</v>
      </c>
      <c r="C8" s="8"/>
      <c r="D8" s="8"/>
      <c r="E8" s="3"/>
      <c r="F8" s="3"/>
      <c r="G8" s="3"/>
    </row>
    <row r="9" spans="1:7" x14ac:dyDescent="0.55000000000000004">
      <c r="A9" t="s">
        <v>15</v>
      </c>
      <c r="B9">
        <v>2</v>
      </c>
      <c r="E9" s="3"/>
      <c r="F9" s="3"/>
      <c r="G9" s="3"/>
    </row>
    <row r="10" spans="1:7" x14ac:dyDescent="0.55000000000000004">
      <c r="A10" t="s">
        <v>7</v>
      </c>
      <c r="E10" s="3"/>
      <c r="F10" s="3"/>
      <c r="G10" s="3"/>
    </row>
    <row r="11" spans="1:7" x14ac:dyDescent="0.55000000000000004">
      <c r="A11" t="s">
        <v>10</v>
      </c>
      <c r="B11" s="8">
        <f>B7</f>
        <v>3.6999999999999998E-2</v>
      </c>
      <c r="C11" s="8"/>
      <c r="D11" s="8"/>
      <c r="F11" s="3"/>
    </row>
    <row r="12" spans="1:7" x14ac:dyDescent="0.55000000000000004">
      <c r="A12" t="s">
        <v>8</v>
      </c>
      <c r="B12" s="8">
        <f>B11+(B8-B7)/4</f>
        <v>3.85E-2</v>
      </c>
      <c r="C12" s="8"/>
      <c r="D12" s="9"/>
      <c r="F12" s="3"/>
    </row>
    <row r="13" spans="1:7" x14ac:dyDescent="0.55000000000000004">
      <c r="A13" t="s">
        <v>9</v>
      </c>
      <c r="B13" s="8">
        <f>B12+(B12-B11)</f>
        <v>0.04</v>
      </c>
      <c r="C13" s="8"/>
      <c r="D13" s="8"/>
      <c r="E13" s="3"/>
      <c r="F13" s="3"/>
      <c r="G13" s="3"/>
    </row>
    <row r="14" spans="1:7" x14ac:dyDescent="0.55000000000000004">
      <c r="A14" t="s">
        <v>11</v>
      </c>
      <c r="B14" s="8">
        <f t="shared" ref="B14:B15" si="0">B13+(B13-B12)</f>
        <v>4.1500000000000002E-2</v>
      </c>
      <c r="C14" s="8"/>
      <c r="D14" s="8"/>
      <c r="E14" s="3"/>
      <c r="F14" s="3"/>
      <c r="G14" s="3"/>
    </row>
    <row r="15" spans="1:7" x14ac:dyDescent="0.55000000000000004">
      <c r="A15" t="s">
        <v>12</v>
      </c>
      <c r="B15" s="8">
        <f t="shared" si="0"/>
        <v>4.3000000000000003E-2</v>
      </c>
      <c r="C15" s="8"/>
      <c r="D15" s="8"/>
      <c r="E15" s="3"/>
      <c r="F15" s="3"/>
      <c r="G15" s="3"/>
    </row>
    <row r="16" spans="1:7" x14ac:dyDescent="0.55000000000000004">
      <c r="A16" t="s">
        <v>18</v>
      </c>
      <c r="B16" s="8"/>
      <c r="C16" s="8"/>
      <c r="D16" s="8"/>
      <c r="E16" s="3"/>
      <c r="F16" s="3"/>
      <c r="G16" s="3"/>
    </row>
    <row r="17" spans="1:18" x14ac:dyDescent="0.55000000000000004">
      <c r="A17" t="s">
        <v>19</v>
      </c>
      <c r="B17" s="8"/>
      <c r="C17" s="8"/>
      <c r="D17" s="8"/>
      <c r="E17" s="3"/>
      <c r="F17" s="3"/>
      <c r="G17" s="3"/>
    </row>
    <row r="18" spans="1:18" x14ac:dyDescent="0.55000000000000004">
      <c r="A18" t="s">
        <v>20</v>
      </c>
      <c r="B18" s="8"/>
      <c r="C18" s="8"/>
      <c r="D18" s="8"/>
      <c r="E18" s="3"/>
      <c r="F18" s="3"/>
      <c r="G18" s="3"/>
    </row>
    <row r="19" spans="1:18" x14ac:dyDescent="0.55000000000000004">
      <c r="A19" t="s">
        <v>21</v>
      </c>
      <c r="B19" s="8"/>
      <c r="C19" s="8"/>
      <c r="D19" s="8"/>
      <c r="E19" s="3"/>
      <c r="F19" s="3"/>
      <c r="G19" s="3"/>
    </row>
    <row r="20" spans="1:18" x14ac:dyDescent="0.55000000000000004">
      <c r="B20" s="8"/>
      <c r="C20" s="8"/>
      <c r="D20" s="8"/>
      <c r="E20" s="3"/>
      <c r="F20" s="3"/>
      <c r="G20" s="3"/>
    </row>
    <row r="21" spans="1:18" x14ac:dyDescent="0.55000000000000004">
      <c r="B21" s="8"/>
      <c r="C21" s="8"/>
      <c r="D21" s="8"/>
      <c r="F21" s="3"/>
    </row>
    <row r="22" spans="1:18" x14ac:dyDescent="0.55000000000000004">
      <c r="A22" t="s">
        <v>6</v>
      </c>
      <c r="B22" s="13">
        <f>B6*((1+B8)+B9*(B7-B8))+B8</f>
        <v>7.5888899999999981E-2</v>
      </c>
      <c r="C22" s="8"/>
      <c r="D22" s="8"/>
      <c r="F22" s="3"/>
    </row>
    <row r="24" spans="1:18" x14ac:dyDescent="0.55000000000000004">
      <c r="B24" s="2" t="s">
        <v>13</v>
      </c>
      <c r="C24" s="2"/>
      <c r="D24" s="2"/>
    </row>
    <row r="25" spans="1:18" x14ac:dyDescent="0.55000000000000004">
      <c r="A25" s="2" t="s">
        <v>22</v>
      </c>
      <c r="B25" s="2"/>
      <c r="C25" s="2"/>
      <c r="D25" s="2"/>
      <c r="E25" s="2" t="s">
        <v>24</v>
      </c>
    </row>
    <row r="26" spans="1:18" x14ac:dyDescent="0.55000000000000004">
      <c r="B26" s="4" t="s">
        <v>16</v>
      </c>
      <c r="C26" s="4" t="s">
        <v>17</v>
      </c>
      <c r="D26" s="4"/>
      <c r="F26" t="s">
        <v>28</v>
      </c>
      <c r="G26" t="s">
        <v>29</v>
      </c>
      <c r="H26" t="s">
        <v>30</v>
      </c>
    </row>
    <row r="27" spans="1:18" x14ac:dyDescent="0.55000000000000004">
      <c r="A27" t="s">
        <v>4</v>
      </c>
      <c r="B27" s="5">
        <f>F27/100</f>
        <v>5.0640000000000011E-2</v>
      </c>
      <c r="C27" s="5">
        <f>B27</f>
        <v>5.0640000000000011E-2</v>
      </c>
      <c r="D27" s="5"/>
      <c r="E27" t="s">
        <v>0</v>
      </c>
      <c r="F27" s="3">
        <v>5.0640000000000009</v>
      </c>
      <c r="G27">
        <v>1.6544710799999991</v>
      </c>
      <c r="H27">
        <v>1.93</v>
      </c>
    </row>
    <row r="28" spans="1:18" x14ac:dyDescent="0.55000000000000004">
      <c r="A28" t="s">
        <v>14</v>
      </c>
      <c r="B28" s="5">
        <f>(G27+G28)/2/100</f>
        <v>1.9123635399999995E-2</v>
      </c>
      <c r="C28" s="5">
        <f t="shared" ref="C28:C29" si="1">B28</f>
        <v>1.9123635399999995E-2</v>
      </c>
      <c r="D28" s="5"/>
      <c r="E28" t="s">
        <v>1</v>
      </c>
      <c r="F28" s="3">
        <v>5.71</v>
      </c>
      <c r="G28">
        <v>2.1702559999999997</v>
      </c>
      <c r="H28">
        <v>1.46</v>
      </c>
    </row>
    <row r="29" spans="1:18" ht="14.7" thickBot="1" x14ac:dyDescent="0.6">
      <c r="A29" t="s">
        <v>25</v>
      </c>
      <c r="B29" s="5">
        <f>(H27+H28)/2/100</f>
        <v>1.695E-2</v>
      </c>
      <c r="C29" s="5">
        <f t="shared" si="1"/>
        <v>1.695E-2</v>
      </c>
      <c r="D29" s="5"/>
    </row>
    <row r="30" spans="1:18" ht="14.7" thickBot="1" x14ac:dyDescent="0.6">
      <c r="A30" t="s">
        <v>5</v>
      </c>
      <c r="B30" s="5">
        <v>2</v>
      </c>
      <c r="C30" s="5">
        <v>1</v>
      </c>
      <c r="D30" s="5"/>
      <c r="G30" s="1"/>
    </row>
    <row r="31" spans="1:18" ht="14.7" thickBot="1" x14ac:dyDescent="0.6">
      <c r="A31" t="s">
        <v>7</v>
      </c>
      <c r="B31" s="5"/>
      <c r="C31" s="5"/>
      <c r="D31" s="5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55000000000000004">
      <c r="A32" t="s">
        <v>10</v>
      </c>
      <c r="B32" s="5">
        <f>B28</f>
        <v>1.9123635399999995E-2</v>
      </c>
      <c r="C32" s="5">
        <f>C28</f>
        <v>1.9123635399999995E-2</v>
      </c>
      <c r="D32" s="5"/>
    </row>
    <row r="33" spans="1:8" x14ac:dyDescent="0.55000000000000004">
      <c r="A33" t="s">
        <v>8</v>
      </c>
      <c r="B33" s="5">
        <f>B32+(B29-B28)/4</f>
        <v>1.8580226549999995E-2</v>
      </c>
      <c r="C33" s="5">
        <f>C32+(C29-C28)/2</f>
        <v>1.8036817699999999E-2</v>
      </c>
      <c r="D33" s="5"/>
    </row>
    <row r="34" spans="1:8" x14ac:dyDescent="0.55000000000000004">
      <c r="A34" t="s">
        <v>9</v>
      </c>
      <c r="B34" s="5">
        <f>B33+(B33-B32)</f>
        <v>1.8036817699999996E-2</v>
      </c>
      <c r="C34" s="5">
        <f>C33+(C33-C32)</f>
        <v>1.6950000000000003E-2</v>
      </c>
      <c r="D34" s="10"/>
      <c r="E34" s="11"/>
      <c r="F34" s="11"/>
      <c r="G34" s="11"/>
      <c r="H34" s="11"/>
    </row>
    <row r="35" spans="1:8" x14ac:dyDescent="0.55000000000000004">
      <c r="A35" t="s">
        <v>11</v>
      </c>
      <c r="B35" s="5">
        <f t="shared" ref="B35:B36" si="2">B34+(B34-B33)</f>
        <v>1.7493408849999996E-2</v>
      </c>
      <c r="C35" s="5">
        <f>C34</f>
        <v>1.6950000000000003E-2</v>
      </c>
      <c r="D35" s="10"/>
      <c r="E35" s="11"/>
      <c r="F35" s="11"/>
      <c r="G35" s="11"/>
      <c r="H35" s="11"/>
    </row>
    <row r="36" spans="1:8" x14ac:dyDescent="0.55000000000000004">
      <c r="A36" t="s">
        <v>12</v>
      </c>
      <c r="B36" s="5">
        <f t="shared" si="2"/>
        <v>1.6949999999999996E-2</v>
      </c>
      <c r="C36" s="5">
        <f t="shared" ref="C36" si="3">C35+(C35-C34)</f>
        <v>1.6950000000000003E-2</v>
      </c>
      <c r="D36" s="10"/>
      <c r="E36" s="11"/>
      <c r="F36" s="11"/>
      <c r="G36" s="11"/>
      <c r="H36" s="11"/>
    </row>
    <row r="37" spans="1:8" x14ac:dyDescent="0.55000000000000004">
      <c r="B37" s="5"/>
      <c r="C37" s="5"/>
      <c r="D37" s="10"/>
      <c r="E37" s="11"/>
      <c r="F37" s="11"/>
      <c r="G37" s="11"/>
      <c r="H37" s="11"/>
    </row>
    <row r="38" spans="1:8" x14ac:dyDescent="0.55000000000000004">
      <c r="A38" t="s">
        <v>6</v>
      </c>
      <c r="B38" s="7">
        <f>B27*((1+B29)+B30*(B28-B29))+B29</f>
        <v>6.8668493793312024E-2</v>
      </c>
      <c r="C38" s="7">
        <f>C27*((1+C29)+C30*(C28-C29))+C29</f>
        <v>6.8558420896656008E-2</v>
      </c>
      <c r="D38" s="10"/>
      <c r="E38" s="11"/>
      <c r="F38" s="11"/>
      <c r="G38" s="11"/>
      <c r="H38" s="11"/>
    </row>
    <row r="39" spans="1:8" x14ac:dyDescent="0.55000000000000004">
      <c r="B39" s="5"/>
      <c r="C39" s="5"/>
      <c r="D39" s="10"/>
      <c r="E39" s="11"/>
      <c r="F39" s="11"/>
      <c r="G39" s="11"/>
      <c r="H39" s="11"/>
    </row>
    <row r="40" spans="1:8" x14ac:dyDescent="0.55000000000000004">
      <c r="A40" s="2" t="s">
        <v>23</v>
      </c>
      <c r="B40" s="5"/>
      <c r="C40" s="5"/>
      <c r="D40" s="5"/>
      <c r="E40" s="2" t="s">
        <v>23</v>
      </c>
    </row>
    <row r="41" spans="1:8" x14ac:dyDescent="0.55000000000000004">
      <c r="B41" s="5"/>
      <c r="C41" s="5"/>
      <c r="D41" s="5"/>
      <c r="F41" t="s">
        <v>28</v>
      </c>
      <c r="G41" s="3" t="s">
        <v>29</v>
      </c>
      <c r="H41" t="s">
        <v>31</v>
      </c>
    </row>
    <row r="42" spans="1:8" x14ac:dyDescent="0.55000000000000004">
      <c r="A42" t="s">
        <v>4</v>
      </c>
      <c r="B42" s="5">
        <f>F42/100</f>
        <v>3.944642857142857E-2</v>
      </c>
      <c r="C42" s="5">
        <f>B42</f>
        <v>3.944642857142857E-2</v>
      </c>
      <c r="D42" s="5"/>
      <c r="E42" t="s">
        <v>0</v>
      </c>
      <c r="F42" s="3">
        <v>3.9446428571428567</v>
      </c>
      <c r="G42">
        <v>2.98430217063492</v>
      </c>
      <c r="H42" s="12">
        <v>3.15</v>
      </c>
    </row>
    <row r="43" spans="1:8" x14ac:dyDescent="0.55000000000000004">
      <c r="A43" t="s">
        <v>14</v>
      </c>
      <c r="B43" s="5">
        <f>(G42+G43)/2/100</f>
        <v>3.1058135853174598E-2</v>
      </c>
      <c r="C43" s="5">
        <f t="shared" ref="C43:C44" si="4">B43</f>
        <v>3.1058135853174598E-2</v>
      </c>
      <c r="D43" s="5"/>
      <c r="E43" t="s">
        <v>1</v>
      </c>
      <c r="F43" s="3">
        <v>3.95</v>
      </c>
      <c r="G43">
        <v>3.227325</v>
      </c>
      <c r="H43">
        <v>3.25</v>
      </c>
    </row>
    <row r="44" spans="1:8" x14ac:dyDescent="0.55000000000000004">
      <c r="A44" t="s">
        <v>25</v>
      </c>
      <c r="B44" s="5">
        <f>(H42+H43)/2/100</f>
        <v>3.2000000000000001E-2</v>
      </c>
      <c r="C44" s="5">
        <f t="shared" si="4"/>
        <v>3.2000000000000001E-2</v>
      </c>
      <c r="D44" s="5"/>
      <c r="F44" s="3"/>
    </row>
    <row r="45" spans="1:8" x14ac:dyDescent="0.55000000000000004">
      <c r="A45" t="s">
        <v>5</v>
      </c>
      <c r="B45" s="5">
        <v>2</v>
      </c>
      <c r="C45" s="5">
        <v>1</v>
      </c>
      <c r="D45" s="5"/>
    </row>
    <row r="46" spans="1:8" x14ac:dyDescent="0.55000000000000004">
      <c r="A46" t="s">
        <v>7</v>
      </c>
      <c r="B46" s="5"/>
      <c r="C46" s="5"/>
      <c r="D46" s="5"/>
      <c r="E46" t="s">
        <v>0</v>
      </c>
    </row>
    <row r="47" spans="1:8" x14ac:dyDescent="0.55000000000000004">
      <c r="A47" t="s">
        <v>10</v>
      </c>
      <c r="B47" s="5">
        <f>B43</f>
        <v>3.1058135853174598E-2</v>
      </c>
      <c r="C47" s="5">
        <f>C43</f>
        <v>3.1058135853174598E-2</v>
      </c>
      <c r="D47" s="5"/>
      <c r="E47" t="s">
        <v>1</v>
      </c>
    </row>
    <row r="48" spans="1:8" x14ac:dyDescent="0.55000000000000004">
      <c r="A48" t="s">
        <v>8</v>
      </c>
      <c r="B48" s="5">
        <f>B47+(B44-B43)/4</f>
        <v>3.1293601889880951E-2</v>
      </c>
      <c r="C48" s="5">
        <f>C47+(C44-C43)/2</f>
        <v>3.1529067926587301E-2</v>
      </c>
      <c r="D48" s="5"/>
    </row>
    <row r="49" spans="1:8" x14ac:dyDescent="0.55000000000000004">
      <c r="A49" t="s">
        <v>9</v>
      </c>
      <c r="B49" s="5">
        <f>B48+(B48-B47)</f>
        <v>3.1529067926587301E-2</v>
      </c>
      <c r="C49" s="5">
        <f>C48+(C48-C47)</f>
        <v>3.2000000000000001E-2</v>
      </c>
      <c r="D49" s="5"/>
    </row>
    <row r="50" spans="1:8" x14ac:dyDescent="0.55000000000000004">
      <c r="A50" t="s">
        <v>11</v>
      </c>
      <c r="B50" s="5">
        <f t="shared" ref="B50" si="5">B49+(B49-B48)</f>
        <v>3.1764533963293651E-2</v>
      </c>
      <c r="C50" s="5">
        <f>C49</f>
        <v>3.2000000000000001E-2</v>
      </c>
      <c r="D50" s="5"/>
    </row>
    <row r="51" spans="1:8" x14ac:dyDescent="0.55000000000000004">
      <c r="A51" t="s">
        <v>12</v>
      </c>
      <c r="B51" s="5">
        <f t="shared" ref="B51:C51" si="6">B50+(B50-B49)</f>
        <v>3.2000000000000001E-2</v>
      </c>
      <c r="C51" s="5">
        <f t="shared" si="6"/>
        <v>3.2000000000000001E-2</v>
      </c>
      <c r="D51" s="5"/>
    </row>
    <row r="52" spans="1:8" x14ac:dyDescent="0.55000000000000004">
      <c r="B52" s="5"/>
      <c r="C52" s="5"/>
      <c r="D52" s="5"/>
    </row>
    <row r="53" spans="1:8" x14ac:dyDescent="0.55000000000000004">
      <c r="A53" t="s">
        <v>6</v>
      </c>
      <c r="B53" s="7">
        <f>B42*((1+B44)+B45*(B43-B44))+B44</f>
        <v>7.2634407932130801E-2</v>
      </c>
      <c r="C53" s="7">
        <f>C42*((1+C44)+C45*(C43-C44))+C44</f>
        <v>7.2671561108922547E-2</v>
      </c>
      <c r="D53" s="5"/>
    </row>
    <row r="54" spans="1:8" x14ac:dyDescent="0.55000000000000004">
      <c r="B54" s="5"/>
      <c r="C54" s="5"/>
      <c r="D54" s="5"/>
    </row>
    <row r="55" spans="1:8" x14ac:dyDescent="0.55000000000000004">
      <c r="B55" s="5"/>
      <c r="C55" s="5"/>
      <c r="D55" s="5"/>
    </row>
    <row r="56" spans="1:8" x14ac:dyDescent="0.55000000000000004">
      <c r="A56" s="2"/>
      <c r="B56" s="5"/>
      <c r="C56" s="5"/>
      <c r="D56" s="5"/>
      <c r="E56" s="2"/>
    </row>
    <row r="57" spans="1:8" x14ac:dyDescent="0.55000000000000004">
      <c r="B57" s="5"/>
      <c r="C57" s="5"/>
      <c r="D57" s="5"/>
    </row>
    <row r="58" spans="1:8" x14ac:dyDescent="0.55000000000000004">
      <c r="B58" s="5"/>
      <c r="C58" s="5"/>
      <c r="D58" s="5"/>
      <c r="F58" s="3"/>
      <c r="G58" s="3"/>
      <c r="H58" s="3"/>
    </row>
    <row r="59" spans="1:8" x14ac:dyDescent="0.55000000000000004">
      <c r="B59" s="5"/>
      <c r="C59" s="5"/>
      <c r="D59" s="5"/>
      <c r="F59" s="3"/>
      <c r="G59" s="3"/>
      <c r="H59" s="3"/>
    </row>
    <row r="60" spans="1:8" x14ac:dyDescent="0.55000000000000004">
      <c r="B60" s="5"/>
      <c r="C60" s="5"/>
      <c r="D60" s="5"/>
    </row>
    <row r="61" spans="1:8" x14ac:dyDescent="0.55000000000000004">
      <c r="B61" s="5"/>
      <c r="C61" s="5"/>
      <c r="D61" s="5"/>
    </row>
    <row r="62" spans="1:8" x14ac:dyDescent="0.55000000000000004">
      <c r="B62" s="5"/>
      <c r="C62" s="5"/>
      <c r="D62" s="5"/>
    </row>
    <row r="63" spans="1:8" x14ac:dyDescent="0.55000000000000004">
      <c r="B63" s="5"/>
      <c r="C63" s="5"/>
      <c r="D63" s="5"/>
    </row>
    <row r="64" spans="1:8" x14ac:dyDescent="0.55000000000000004">
      <c r="B64" s="5"/>
      <c r="C64" s="5"/>
      <c r="D64" s="5"/>
    </row>
    <row r="65" spans="1:4" x14ac:dyDescent="0.55000000000000004">
      <c r="B65" s="5"/>
      <c r="C65" s="5"/>
      <c r="D65" s="5"/>
    </row>
    <row r="66" spans="1:4" x14ac:dyDescent="0.55000000000000004">
      <c r="B66" s="5"/>
      <c r="C66" s="5"/>
      <c r="D66" s="5"/>
    </row>
    <row r="67" spans="1:4" x14ac:dyDescent="0.55000000000000004">
      <c r="B67" s="5"/>
      <c r="C67" s="5"/>
      <c r="D67" s="5"/>
    </row>
    <row r="68" spans="1:4" x14ac:dyDescent="0.55000000000000004">
      <c r="B68" s="5"/>
      <c r="C68" s="5"/>
      <c r="D68" s="5"/>
    </row>
    <row r="69" spans="1:4" x14ac:dyDescent="0.55000000000000004">
      <c r="B69" s="5"/>
      <c r="C69" s="5"/>
      <c r="D69" s="5"/>
    </row>
    <row r="70" spans="1:4" x14ac:dyDescent="0.55000000000000004">
      <c r="B70" s="5"/>
      <c r="C70" s="5"/>
      <c r="D70" s="5"/>
    </row>
    <row r="71" spans="1:4" x14ac:dyDescent="0.55000000000000004">
      <c r="A71" s="2"/>
      <c r="B71" s="7"/>
      <c r="C71" s="7"/>
      <c r="D71" s="5"/>
    </row>
  </sheetData>
  <pageMargins left="0.70866141732283505" right="0.70866141732283505" top="0.74803149606299202" bottom="0.74803149606299202" header="0.31496062992126" footer="0.31496062992126"/>
  <pageSetup scale="2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08cc58af-7463-4eed-b705-ece9e5e95e1f" ContentTypeId="0x010100DB7D67ABFDCD8849AA1AB921D07E8AB4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filing Document" ma:contentTypeID="0x010100DB7D67ABFDCD8849AA1AB921D07E8AB400A313B4DEAC7BFA40AC716210CE9C6C64" ma:contentTypeVersion="38" ma:contentTypeDescription="Efiling Document" ma:contentTypeScope="" ma:versionID="b749fb48d3273b9043e23843f74c7c4f">
  <xsd:schema xmlns:xsd="http://www.w3.org/2001/XMLSchema" xmlns:xs="http://www.w3.org/2001/XMLSchema" xmlns:p="http://schemas.microsoft.com/office/2006/metadata/properties" xmlns:ns2="24b4dc9c-985f-4b06-881b-10995db5cfc7" xmlns:ns3="c396903c-eb40-4742-9f08-57bf89a1e85e" targetNamespace="http://schemas.microsoft.com/office/2006/metadata/properties" ma:root="true" ma:fieldsID="16c160428caa24a7d3273d91786ae043" ns2:_="" ns3:_="">
    <xsd:import namespace="24b4dc9c-985f-4b06-881b-10995db5cfc7"/>
    <xsd:import namespace="c396903c-eb40-4742-9f08-57bf89a1e85e"/>
    <xsd:element name="properties">
      <xsd:complexType>
        <xsd:sequence>
          <xsd:element name="documentManagement">
            <xsd:complexType>
              <xsd:all>
                <xsd:element ref="ns2:DocumentStatus" minOccurs="0"/>
                <xsd:element ref="ns2:DocumentTypeTemp" minOccurs="0"/>
                <xsd:element ref="ns2:SubmittingPCE" minOccurs="0"/>
                <xsd:element ref="ns2:AUCFileName" minOccurs="0"/>
                <xsd:element ref="ns2:ExhibitNumberTemp" minOccurs="0"/>
                <xsd:element ref="ns2:OnBehalfOf" minOccurs="0"/>
                <xsd:element ref="ns2:DocumentDescription" minOccurs="0"/>
                <xsd:element ref="ns2:Applications" minOccurs="0"/>
                <xsd:element ref="ns2:ApplicationsTemp" minOccurs="0"/>
                <xsd:element ref="ns2:ActionInternal" minOccurs="0"/>
                <xsd:element ref="ns2:ActionExternal" minOccurs="0"/>
                <xsd:element ref="ns2:AucDocumentId" minOccurs="0"/>
                <xsd:element ref="ns2:OriginalFilename" minOccurs="0"/>
                <xsd:element ref="ns2:DocumentCategory" minOccurs="0"/>
                <xsd:element ref="ns2:fae381d0f82a490fb5506f8d60dd7e7c" minOccurs="0"/>
                <xsd:element ref="ns2:TaxCatchAll" minOccurs="0"/>
                <xsd:element ref="ns2:TaxCatchAllLabel" minOccurs="0"/>
                <xsd:element ref="ns2:DispositionNumber" minOccurs="0"/>
                <xsd:element ref="ns2:IsLate" minOccurs="0"/>
                <xsd:element ref="ns2:SubmissionNumber" minOccurs="0"/>
                <xsd:element ref="ns2:CommentsAdded" minOccurs="0"/>
                <xsd:element ref="ns3:RevisionStatus" minOccurs="0"/>
                <xsd:element ref="ns3:RevisionType" minOccurs="0"/>
                <xsd:element ref="ns3:ApplicationURL" minOccurs="0"/>
                <xsd:element ref="ns3:AppType" minOccurs="0"/>
                <xsd:element ref="ns2:ApplicationDescription" minOccurs="0"/>
                <xsd:element ref="ns3:DispositionURL" minOccurs="0"/>
                <xsd:element ref="ns3:Filing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4dc9c-985f-4b06-881b-10995db5cfc7" elementFormDefault="qualified">
    <xsd:import namespace="http://schemas.microsoft.com/office/2006/documentManagement/types"/>
    <xsd:import namespace="http://schemas.microsoft.com/office/infopath/2007/PartnerControls"/>
    <xsd:element name="DocumentStatus" ma:index="2" nillable="true" ma:displayName="Document Status" ma:internalName="DocumentStatus" ma:readOnly="false">
      <xsd:simpleType>
        <xsd:restriction base="dms:Text">
          <xsd:maxLength value="255"/>
        </xsd:restriction>
      </xsd:simpleType>
    </xsd:element>
    <xsd:element name="DocumentTypeTemp" ma:index="3" nillable="true" ma:displayName="Document Type" ma:internalName="DocumentTypeTemp" ma:readOnly="false">
      <xsd:simpleType>
        <xsd:restriction base="dms:Text">
          <xsd:maxLength value="255"/>
        </xsd:restriction>
      </xsd:simpleType>
    </xsd:element>
    <xsd:element name="SubmittingPCE" ma:index="4" nillable="true" ma:displayName="Submitter" ma:internalName="SubmittingPCE" ma:readOnly="false">
      <xsd:simpleType>
        <xsd:restriction base="dms:Text">
          <xsd:maxLength value="255"/>
        </xsd:restriction>
      </xsd:simpleType>
    </xsd:element>
    <xsd:element name="AUCFileName" ma:index="5" nillable="true" ma:displayName="File Name" ma:internalName="AUCFileName" ma:readOnly="false">
      <xsd:simpleType>
        <xsd:restriction base="dms:Text">
          <xsd:maxLength value="255"/>
        </xsd:restriction>
      </xsd:simpleType>
    </xsd:element>
    <xsd:element name="ExhibitNumberTemp" ma:index="6" nillable="true" ma:displayName="Exhibit Number" ma:internalName="ExhibitNumberTemp" ma:readOnly="false">
      <xsd:simpleType>
        <xsd:restriction base="dms:Text">
          <xsd:maxLength value="255"/>
        </xsd:restriction>
      </xsd:simpleType>
    </xsd:element>
    <xsd:element name="OnBehalfOf" ma:index="8" nillable="true" ma:displayName="On Behalf Of" ma:internalName="OnBehalfOf" ma:readOnly="false">
      <xsd:simpleType>
        <xsd:restriction base="dms:Text">
          <xsd:maxLength value="255"/>
        </xsd:restriction>
      </xsd:simpleType>
    </xsd:element>
    <xsd:element name="DocumentDescription" ma:index="9" nillable="true" ma:displayName="Document Description" ma:description="Document Description" ma:internalName="DocumentDescription" ma:readOnly="false">
      <xsd:simpleType>
        <xsd:restriction base="dms:Text">
          <xsd:maxLength value="255"/>
        </xsd:restriction>
      </xsd:simpleType>
    </xsd:element>
    <xsd:element name="Applications" ma:index="10" nillable="true" ma:displayName="Applications" ma:description="Display column for applications. This will show either a single application (i.e. 12345) or, if there are more than one applications, it will show literally: Multiple" ma:internalName="Applications" ma:readOnly="false">
      <xsd:simpleType>
        <xsd:restriction base="dms:Unknown"/>
      </xsd:simpleType>
    </xsd:element>
    <xsd:element name="ApplicationsTemp" ma:index="11" nillable="true" ma:displayName="ApplicationsTemp" ma:description="The Applications column that stores the actual data: 1234; 1235; 1236; 1237" ma:internalName="ApplicationsTemp">
      <xsd:simpleType>
        <xsd:restriction base="dms:Note"/>
      </xsd:simpleType>
    </xsd:element>
    <xsd:element name="ActionInternal" ma:index="12" nillable="true" ma:displayName="Actions" ma:description="Internal Actions" ma:internalName="ActionInternal" ma:readOnly="false">
      <xsd:simpleType>
        <xsd:restriction base="dms:Unknown"/>
      </xsd:simpleType>
    </xsd:element>
    <xsd:element name="ActionExternal" ma:index="13" nillable="true" ma:displayName="Actions" ma:description="External Actions" ma:internalName="ActionExternal" ma:readOnly="false">
      <xsd:simpleType>
        <xsd:restriction base="dms:Unknown"/>
      </xsd:simpleType>
    </xsd:element>
    <xsd:element name="AucDocumentId" ma:index="14" nillable="true" ma:displayName="Auc Document Id" ma:decimals="0" ma:internalName="AucDocumentId" ma:readOnly="false" ma:percentage="FALSE">
      <xsd:simpleType>
        <xsd:restriction base="dms:Number"/>
      </xsd:simpleType>
    </xsd:element>
    <xsd:element name="OriginalFilename" ma:index="15" nillable="true" ma:displayName="Original Filename" ma:internalName="OriginalFilename" ma:readOnly="false">
      <xsd:simpleType>
        <xsd:restriction base="dms:Text">
          <xsd:maxLength value="255"/>
        </xsd:restriction>
      </xsd:simpleType>
    </xsd:element>
    <xsd:element name="DocumentCategory" ma:index="16" nillable="true" ma:displayName="Document Category" ma:internalName="DocumentCategory" ma:readOnly="false">
      <xsd:simpleType>
        <xsd:restriction base="dms:Text">
          <xsd:maxLength value="255"/>
        </xsd:restriction>
      </xsd:simpleType>
    </xsd:element>
    <xsd:element name="fae381d0f82a490fb5506f8d60dd7e7c" ma:index="20" nillable="true" ma:taxonomy="true" ma:internalName="fae381d0f82a490fb5506f8d60dd7e7c" ma:taxonomyFieldName="DocumentType" ma:displayName="Document Type T" ma:readOnly="false" ma:default="" ma:fieldId="{fae381d0-f82a-490f-b550-6f8d60dd7e7c}" ma:sspId="6c23b51e-d80b-4046-afb2-9ff134a364c0" ma:termSetId="3fb79734-db6e-4006-89c4-022732ca67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3670a948-5fcd-4d19-9774-48f88d2d410b}" ma:internalName="TaxCatchAll" ma:showField="CatchAllData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3670a948-5fcd-4d19-9774-48f88d2d410b}" ma:internalName="TaxCatchAllLabel" ma:readOnly="true" ma:showField="CatchAllDataLabel" ma:web="6ba16a15-6894-445e-9527-afbf7aaf6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spositionNumber" ma:index="26" nillable="true" ma:displayName="DispositionNumber" ma:description="Disposition Number of a document" ma:internalName="DispositionNumber">
      <xsd:simpleType>
        <xsd:restriction base="dms:Text">
          <xsd:maxLength value="255"/>
        </xsd:restriction>
      </xsd:simpleType>
    </xsd:element>
    <xsd:element name="IsLate" ma:index="27" nillable="true" ma:displayName="IsLate" ma:default="0" ma:internalName="IsLate">
      <xsd:simpleType>
        <xsd:restriction base="dms:Boolean"/>
      </xsd:simpleType>
    </xsd:element>
    <xsd:element name="SubmissionNumber" ma:index="28" nillable="true" ma:displayName="Submission Number" ma:internalName="SubmissionNumber">
      <xsd:simpleType>
        <xsd:restriction base="dms:Text">
          <xsd:maxLength value="255"/>
        </xsd:restriction>
      </xsd:simpleType>
    </xsd:element>
    <xsd:element name="CommentsAdded" ma:index="29" nillable="true" ma:displayName="CommentsAdded" ma:default="0" ma:description="Have internal comments been added to the document?" ma:internalName="CommentsAdded">
      <xsd:simpleType>
        <xsd:restriction base="dms:Boolean"/>
      </xsd:simpleType>
    </xsd:element>
    <xsd:element name="ApplicationDescription" ma:index="34" nillable="true" ma:displayName="Application Description" ma:internalName="Application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6903c-eb40-4742-9f08-57bf89a1e85e" elementFormDefault="qualified">
    <xsd:import namespace="http://schemas.microsoft.com/office/2006/documentManagement/types"/>
    <xsd:import namespace="http://schemas.microsoft.com/office/infopath/2007/PartnerControls"/>
    <xsd:element name="RevisionStatus" ma:index="30" nillable="true" ma:displayName="RevisionStatus" ma:description="" ma:internalName="RevisionStatus" ma:readOnly="false">
      <xsd:simpleType>
        <xsd:restriction base="dms:Text">
          <xsd:maxLength value="255"/>
        </xsd:restriction>
      </xsd:simpleType>
    </xsd:element>
    <xsd:element name="RevisionType" ma:index="31" nillable="true" ma:displayName="RevisionType" ma:description="" ma:internalName="RevisionType" ma:readOnly="false">
      <xsd:simpleType>
        <xsd:restriction base="dms:Text">
          <xsd:maxLength value="255"/>
        </xsd:restriction>
      </xsd:simpleType>
    </xsd:element>
    <xsd:element name="ApplicationURL" ma:index="32" nillable="true" ma:displayName="ApplicationURL" ma:description="" ma:internalName="ApplicationURL">
      <xsd:simpleType>
        <xsd:restriction base="dms:Text">
          <xsd:maxLength value="255"/>
        </xsd:restriction>
      </xsd:simpleType>
    </xsd:element>
    <xsd:element name="AppType" ma:index="33" nillable="true" ma:displayName="AppType" ma:description="" ma:internalName="AppType">
      <xsd:simpleType>
        <xsd:restriction base="dms:Text">
          <xsd:maxLength value="255"/>
        </xsd:restriction>
      </xsd:simpleType>
    </xsd:element>
    <xsd:element name="DispositionURL" ma:index="35" nillable="true" ma:displayName="DispositionURL" ma:description="" ma:internalName="DispositionURL">
      <xsd:simpleType>
        <xsd:restriction base="dms:Text">
          <xsd:maxLength value="255"/>
        </xsd:restriction>
      </xsd:simpleType>
    </xsd:element>
    <xsd:element name="FilingURL" ma:index="36" nillable="true" ma:displayName="FilingURL" ma:description="" ma:internalName="Filing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BehalfOf xmlns="24b4dc9c-985f-4b06-881b-10995db5cfc7">Office Of The Utilities Consumer Advocate</OnBehalfOf>
    <DocumentCategory xmlns="24b4dc9c-985f-4b06-881b-10995db5cfc7">Filing type</DocumentCategory>
    <SubmissionNumber xmlns="24b4dc9c-985f-4b06-881b-10995db5cfc7">24110-F0036</SubmissionNumber>
    <AppType xmlns="c396903c-eb40-4742-9f08-57bf89a1e85e" xsi:nil="true"/>
    <SubmittingPCE xmlns="24b4dc9c-985f-4b06-881b-10995db5cfc7">Reynolds, Mirth, Richards &amp; Farmer LLP</SubmittingPCE>
    <ApplicationURL xmlns="c396903c-eb40-4742-9f08-57bf89a1e85e" xsi:nil="true"/>
    <ActionInternal xmlns="24b4dc9c-985f-4b06-881b-10995db5cfc7" xsi:nil="true"/>
    <DocumentDescription xmlns="24b4dc9c-985f-4b06-881b-10995db5cfc7">2020-01-20 Exhibit K - Data and Calculations for Table 12 and Table ApB-2 - Jan 2020</DocumentDescription>
    <CommentsAdded xmlns="24b4dc9c-985f-4b06-881b-10995db5cfc7">false</CommentsAdded>
    <DispositionURL xmlns="c396903c-eb40-4742-9f08-57bf89a1e85e" xsi:nil="true"/>
    <ApplicationDescription xmlns="24b4dc9c-985f-4b06-881b-10995db5cfc7" xsi:nil="true"/>
    <FilingURL xmlns="c396903c-eb40-4742-9f08-57bf89a1e85e">https://www2.auc.ab.ca/Proceeding24110/sitepages/SubmissionDetails.aspx?SubmissionNumber=24110-F0036</FilingURL>
    <ApplicationsTemp xmlns="24b4dc9c-985f-4b06-881b-10995db5cfc7" xsi:nil="true"/>
    <DispositionNumber xmlns="24b4dc9c-985f-4b06-881b-10995db5cfc7" xsi:nil="true"/>
    <RevisionType xmlns="c396903c-eb40-4742-9f08-57bf89a1e85e" xsi:nil="true"/>
    <DocumentTypeTemp xmlns="24b4dc9c-985f-4b06-881b-10995db5cfc7">Evidence</DocumentTypeTemp>
    <AucDocumentId xmlns="24b4dc9c-985f-4b06-881b-10995db5cfc7">192</AucDocumentId>
    <AUCFileName xmlns="24b4dc9c-985f-4b06-881b-10995db5cfc7">24110_X[]_2020-01-20ExhibitK-DataandCalculationsfo_0192.xlsx</AUCFileName>
    <Applications xmlns="24b4dc9c-985f-4b06-881b-10995db5cfc7" xsi:nil="true"/>
    <DocumentStatus xmlns="24b4dc9c-985f-4b06-881b-10995db5cfc7">Active</DocumentStatus>
    <ExhibitNumberTemp xmlns="24b4dc9c-985f-4b06-881b-10995db5cfc7">24110-X0136</ExhibitNumberTemp>
    <ActionExternal xmlns="24b4dc9c-985f-4b06-881b-10995db5cfc7" xsi:nil="true"/>
    <fae381d0f82a490fb5506f8d60dd7e7c xmlns="24b4dc9c-985f-4b06-881b-10995db5cfc7">
      <Terms xmlns="http://schemas.microsoft.com/office/infopath/2007/PartnerControls"/>
    </fae381d0f82a490fb5506f8d60dd7e7c>
    <RevisionStatus xmlns="c396903c-eb40-4742-9f08-57bf89a1e85e" xsi:nil="true"/>
    <IsLate xmlns="24b4dc9c-985f-4b06-881b-10995db5cfc7">false</IsLate>
    <OriginalFilename xmlns="24b4dc9c-985f-4b06-881b-10995db5cfc7">2020-01-20ExhibitK-DataandCalculationsforTable12andTableApB-2-Jan2020.xlsx</OriginalFilename>
    <TaxCatchAll xmlns="24b4dc9c-985f-4b06-881b-10995db5cfc7"/>
  </documentManagement>
</p:properties>
</file>

<file path=customXml/itemProps1.xml><?xml version="1.0" encoding="utf-8"?>
<ds:datastoreItem xmlns:ds="http://schemas.openxmlformats.org/officeDocument/2006/customXml" ds:itemID="{325129D5-6FE3-4B43-9B24-13B914A0F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07181E-C300-4440-8A13-E279790C4F1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62B626B-E71F-4363-8D7A-C8A756F97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4dc9c-985f-4b06-881b-10995db5cfc7"/>
    <ds:schemaRef ds:uri="c396903c-eb40-4742-9f08-57bf89a1e8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C937FF-1E16-4DB0-886B-66CE860AE35D}">
  <ds:schemaRefs>
    <ds:schemaRef ds:uri="http://purl.org/dc/elements/1.1/"/>
    <ds:schemaRef ds:uri="http://schemas.microsoft.com/office/2006/metadata/properties"/>
    <ds:schemaRef ds:uri="24b4dc9c-985f-4b06-881b-10995db5cfc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c396903c-eb40-4742-9f08-57bf89a1e8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H-Model Estimates</vt:lpstr>
    </vt:vector>
  </TitlesOfParts>
  <Company>Queen's School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Cleary</dc:creator>
  <cp:lastModifiedBy>Sean Cleary</cp:lastModifiedBy>
  <cp:lastPrinted>2016-02-25T21:13:07Z</cp:lastPrinted>
  <dcterms:created xsi:type="dcterms:W3CDTF">2013-12-14T22:05:10Z</dcterms:created>
  <dcterms:modified xsi:type="dcterms:W3CDTF">2024-07-13T22:06:50Z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0x010100DB7D67ABFDCD8849AA1AB921D07E8AB400A313B4DEAC7BFA40AC716210CE9C6C64</vt:lpwstr>
  </property>
  <property fmtid="{D5CDD505-2E9C-101B-9397-08002B2CF9AE}" pid="3" name="Name">
    <vt:lpwstr>24110_X[]_2020-01-20ExhibitK-DataandCalculationsfo_0192.xlsx</vt:lpwstr>
  </property>
  <property fmtid="{D5CDD505-2E9C-101B-9397-08002B2CF9AE}" pid="4" name="DocumentType">
    <vt:lpwstr/>
  </property>
</Properties>
</file>